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C:\Users\sofil\Dropbox\DIEGO BONDOREVSKY\INFRALATAM 2025\FINAL\"/>
    </mc:Choice>
  </mc:AlternateContent>
  <xr:revisionPtr revIDLastSave="0" documentId="13_ncr:1_{6621CC40-0B6B-4692-981F-F5B000B33376}" xr6:coauthVersionLast="47" xr6:coauthVersionMax="47" xr10:uidLastSave="{00000000-0000-0000-0000-000000000000}"/>
  <bookViews>
    <workbookView xWindow="-120" yWindow="-120" windowWidth="29040" windowHeight="15720" firstSheet="1" activeTab="2" xr2:uid="{00000000-000D-0000-FFFF-FFFF00000000}"/>
  </bookViews>
  <sheets>
    <sheet name="Entrega 20220404" sheetId="43" state="hidden" r:id="rId1"/>
    <sheet name="Data" sheetId="53" r:id="rId2"/>
    <sheet name="Datos" sheetId="33" r:id="rId3"/>
    <sheet name="Prom_Averages" sheetId="37" r:id="rId4"/>
    <sheet name="TdC_ExRate" sheetId="29" r:id="rId5"/>
    <sheet name="Argentina" sheetId="52" r:id="rId6"/>
    <sheet name="PBI_GDP" sheetId="28" r:id="rId7"/>
    <sheet name="Aclaraciones_Disclaimers" sheetId="51"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a">'[1]CUADRO No 4'!#REF!</definedName>
    <definedName name="\c">#REF!</definedName>
    <definedName name="\i">#REF!</definedName>
    <definedName name="\P">#REF!</definedName>
    <definedName name="\r">#REF!</definedName>
    <definedName name="_______________PIB01">[2]SUPUESTOS!#REF!</definedName>
    <definedName name="_______________PIB02">[3]SUPUESTOS!#REF!</definedName>
    <definedName name="______________PIB01">[2]SUPUESTOS!#REF!</definedName>
    <definedName name="______________PIB02">[3]SUPUESTOS!#REF!</definedName>
    <definedName name="____________fmi1">[4]PAGOFMI!$A$1:$L$51</definedName>
    <definedName name="____________fmi2">[4]PAGOFMI!$P$1:$AA$51</definedName>
    <definedName name="____________fmi3">[4]PAGORES!$AC$1:$AN$43</definedName>
    <definedName name="____________fmi4">[4]PAGORES!$AP$1:$BA$44</definedName>
    <definedName name="____________PIB01">[2]SUPUESTOS!#REF!</definedName>
    <definedName name="____________PIB02">[3]SUPUESTOS!#REF!</definedName>
    <definedName name="____________PIB95">[2]SUPUESTOS!$J$47</definedName>
    <definedName name="____________PIB96">[2]SUPUESTOS!$K$47</definedName>
    <definedName name="____________PIB97">[5]SUPUESTOS!$L$47</definedName>
    <definedName name="____________PIB98">[5]SUPUESTOS!$M$47</definedName>
    <definedName name="____________PIB99">[5]SUPUESTOS!$N$47</definedName>
    <definedName name="____________rez2">'[4]PAGOS VIGENCIA t'!$A$57:$AH$108</definedName>
    <definedName name="____________rez3">[4]PAGORES!$A$1:$M$37</definedName>
    <definedName name="____________rez4">[4]PAGORES!$O$1:$AN$43</definedName>
    <definedName name="___________fmi1">[4]PAGOFMI!$A$1:$L$51</definedName>
    <definedName name="___________fmi2">[4]PAGOFMI!$P$1:$AA$51</definedName>
    <definedName name="___________fmi3">[4]PAGORES!$AC$1:$AN$43</definedName>
    <definedName name="___________fmi4">[4]PAGORES!$AP$1:$BA$44</definedName>
    <definedName name="___________PIB95">[2]SUPUESTOS!$J$47</definedName>
    <definedName name="___________PIB96">[2]SUPUESTOS!$K$47</definedName>
    <definedName name="___________PIB97">[5]SUPUESTOS!$L$47</definedName>
    <definedName name="___________PIB98">[5]SUPUESTOS!$M$47</definedName>
    <definedName name="___________PIB99">[5]SUPUESTOS!$N$47</definedName>
    <definedName name="___________rez2">'[4]PAGOS VIGENCIA t'!$A$57:$AH$108</definedName>
    <definedName name="___________rez3">[4]PAGORES!$A$1:$M$37</definedName>
    <definedName name="___________rez4">[4]PAGORES!$O$1:$AN$43</definedName>
    <definedName name="__________fmi1">[4]PAGOFMI!$A$1:$L$51</definedName>
    <definedName name="__________fmi2">[4]PAGOFMI!$P$1:$AA$51</definedName>
    <definedName name="__________fmi3">[4]PAGORES!$AC$1:$AN$43</definedName>
    <definedName name="__________fmi4">[4]PAGORES!$AP$1:$BA$44</definedName>
    <definedName name="__________PIB01">[2]SUPUESTOS!#REF!</definedName>
    <definedName name="__________PIB02">[3]SUPUESTOS!#REF!</definedName>
    <definedName name="__________PIB95">[2]SUPUESTOS!$J$47</definedName>
    <definedName name="__________PIB96">[2]SUPUESTOS!$K$47</definedName>
    <definedName name="__________PIB97">[5]SUPUESTOS!$L$47</definedName>
    <definedName name="__________PIB98">[5]SUPUESTOS!$M$47</definedName>
    <definedName name="__________PIB99">[5]SUPUESTOS!$N$47</definedName>
    <definedName name="__________rez2">'[4]PAGOS VIGENCIA t'!$A$57:$AH$108</definedName>
    <definedName name="__________rez3">[4]PAGORES!$A$1:$M$37</definedName>
    <definedName name="__________rez4">[4]PAGORES!$O$1:$AN$43</definedName>
    <definedName name="________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________fmi1">[4]PAGOFMI!$A$1:$L$51</definedName>
    <definedName name="_________fmi2">[4]PAGOFMI!$P$1:$AA$51</definedName>
    <definedName name="_________fmi3">[4]PAGORES!$AC$1:$AN$43</definedName>
    <definedName name="_________fmi4">[4]PAGORES!$AP$1:$BA$44</definedName>
    <definedName name="_________PIB01">[2]SUPUESTOS!#REF!</definedName>
    <definedName name="_________PIB02">[3]SUPUESTOS!#REF!</definedName>
    <definedName name="_________PIB95">[2]SUPUESTOS!$J$47</definedName>
    <definedName name="_________PIB96">[2]SUPUESTOS!$K$47</definedName>
    <definedName name="_________PIB97">[5]SUPUESTOS!$L$47</definedName>
    <definedName name="_________PIB98">[5]SUPUESTOS!$M$47</definedName>
    <definedName name="_________PIB99">[5]SUPUESTOS!$N$47</definedName>
    <definedName name="_________rez2">'[4]PAGOS VIGENCIA t'!$A$57:$AH$108</definedName>
    <definedName name="_________rez3">[4]PAGORES!$A$1:$M$37</definedName>
    <definedName name="_________rez4">[4]PAGORES!$O$1:$AN$43</definedName>
    <definedName name="_______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_______fmi1">[4]PAGOFMI!$A$1:$L$51</definedName>
    <definedName name="________fmi2">[4]PAGOFMI!$P$1:$AA$51</definedName>
    <definedName name="________fmi3">[4]PAGORES!$AC$1:$AN$43</definedName>
    <definedName name="________fmi4">[4]PAGORES!$AP$1:$BA$44</definedName>
    <definedName name="________PIB01">[2]SUPUESTOS!#REF!</definedName>
    <definedName name="________PIB02">[3]SUPUESTOS!#REF!</definedName>
    <definedName name="________PIB95">[2]SUPUESTOS!$J$47</definedName>
    <definedName name="________PIB96">[2]SUPUESTOS!$K$47</definedName>
    <definedName name="________PIB97">[5]SUPUESTOS!$L$47</definedName>
    <definedName name="________PIB98">[5]SUPUESTOS!$M$47</definedName>
    <definedName name="________PIB99">[5]SUPUESTOS!$N$47</definedName>
    <definedName name="________rez2">'[4]PAGOS VIGENCIA t'!$A$57:$AH$108</definedName>
    <definedName name="________rez3">[4]PAGORES!$A$1:$M$37</definedName>
    <definedName name="________rez4">[4]PAGORES!$O$1:$AN$43</definedName>
    <definedName name="______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______fmi1">[4]PAGOFMI!$A$1:$L$51</definedName>
    <definedName name="_______fmi2">[4]PAGOFMI!$P$1:$AA$51</definedName>
    <definedName name="_______fmi3">[4]PAGORES!$AC$1:$AN$43</definedName>
    <definedName name="_______fmi4">[4]PAGORES!$AP$1:$BA$44</definedName>
    <definedName name="_______PIB01">[2]SUPUESTOS!#REF!</definedName>
    <definedName name="_______PIB02">[3]SUPUESTOS!#REF!</definedName>
    <definedName name="_______PIB95">[2]SUPUESTOS!$J$47</definedName>
    <definedName name="_______PIB96">[2]SUPUESTOS!$K$47</definedName>
    <definedName name="_______PIB97">[5]SUPUESTOS!$L$47</definedName>
    <definedName name="_______PIB98">[5]SUPUESTOS!$M$47</definedName>
    <definedName name="_______PIB99">[5]SUPUESTOS!$N$47</definedName>
    <definedName name="_______rez2">'[4]PAGOS VIGENCIA t'!$A$57:$AH$108</definedName>
    <definedName name="_______rez3">[4]PAGORES!$A$1:$M$37</definedName>
    <definedName name="_______rez4">[4]PAGORES!$O$1:$AN$43</definedName>
    <definedName name="_____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_____fmi1">[4]PAGOFMI!$A$1:$L$51</definedName>
    <definedName name="______fmi2">[4]PAGOFMI!$P$1:$AA$51</definedName>
    <definedName name="______fmi3">[4]PAGORES!$AC$1:$AN$43</definedName>
    <definedName name="______fmi4">[4]PAGORES!$AP$1:$BA$44</definedName>
    <definedName name="______PIB01">[2]SUPUESTOS!#REF!</definedName>
    <definedName name="______PIB02">[3]SUPUESTOS!#REF!</definedName>
    <definedName name="______PIB95">[2]SUPUESTOS!$J$47</definedName>
    <definedName name="______PIB96">[2]SUPUESTOS!$K$47</definedName>
    <definedName name="______PIB97">[5]SUPUESTOS!$L$47</definedName>
    <definedName name="______PIB98">[5]SUPUESTOS!$M$47</definedName>
    <definedName name="______PIB99">[5]SUPUESTOS!$N$47</definedName>
    <definedName name="______rez2">'[4]PAGOS VIGENCIA t'!$A$57:$AH$108</definedName>
    <definedName name="______rez3">[4]PAGORES!$A$1:$M$37</definedName>
    <definedName name="______rez4">[4]PAGORES!$O$1:$AN$43</definedName>
    <definedName name="____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____fmi1">[4]PAGOFMI!$A$1:$L$51</definedName>
    <definedName name="_____fmi2">[4]PAGOFMI!$P$1:$AA$51</definedName>
    <definedName name="_____fmi3">[4]PAGORES!$AC$1:$AN$43</definedName>
    <definedName name="_____fmi4">[4]PAGORES!$AP$1:$BA$44</definedName>
    <definedName name="_____PIB95">[2]SUPUESTOS!$J$47</definedName>
    <definedName name="_____PIB96">[2]SUPUESTOS!$K$47</definedName>
    <definedName name="_____PIB97">[5]SUPUESTOS!$L$47</definedName>
    <definedName name="_____PIB98">[5]SUPUESTOS!$M$47</definedName>
    <definedName name="_____PIB99">[5]SUPUESTOS!$N$47</definedName>
    <definedName name="_____rez2">'[4]PAGOS VIGENCIA t'!$A$57:$AH$108</definedName>
    <definedName name="_____rez3">[4]PAGORES!$A$1:$M$37</definedName>
    <definedName name="_____rez4">[4]PAGORES!$O$1:$AN$43</definedName>
    <definedName name="___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___fmi1">[4]PAGOFMI!$A$1:$L$51</definedName>
    <definedName name="____fmi2">[4]PAGOFMI!$P$1:$AA$51</definedName>
    <definedName name="____fmi3">[4]PAGORES!$AC$1:$AN$43</definedName>
    <definedName name="____fmi4">[4]PAGORES!$AP$1:$BA$44</definedName>
    <definedName name="____PIB01">[2]SUPUESTOS!#REF!</definedName>
    <definedName name="____PIB02">[3]SUPUESTOS!#REF!</definedName>
    <definedName name="____PIB95">[2]SUPUESTOS!$J$47</definedName>
    <definedName name="____PIB96">[2]SUPUESTOS!$K$47</definedName>
    <definedName name="____PIB97">[5]SUPUESTOS!$L$47</definedName>
    <definedName name="____PIB98">[5]SUPUESTOS!$M$47</definedName>
    <definedName name="____PIB99">[5]SUPUESTOS!$N$47</definedName>
    <definedName name="____rez2">'[4]PAGOS VIGENCIA t'!$A$57:$AH$108</definedName>
    <definedName name="____rez3">[4]PAGORES!$A$1:$M$37</definedName>
    <definedName name="____rez4">[4]PAGORES!$O$1:$AN$43</definedName>
    <definedName name="__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__fmi1">[4]PAGOFMI!$A$1:$L$51</definedName>
    <definedName name="___fmi2">[4]PAGOFMI!$P$1:$AA$51</definedName>
    <definedName name="___fmi3">[4]PAGORES!$AC$1:$AN$43</definedName>
    <definedName name="___fmi4">[4]PAGORES!$AP$1:$BA$44</definedName>
    <definedName name="___PIB01">[2]SUPUESTOS!#REF!</definedName>
    <definedName name="___PIB02">[3]SUPUESTOS!#REF!</definedName>
    <definedName name="___PIB95">[2]SUPUESTOS!$J$47</definedName>
    <definedName name="___PIB96">[2]SUPUESTOS!$K$47</definedName>
    <definedName name="___PIB97">[5]SUPUESTOS!$L$47</definedName>
    <definedName name="___PIB98">[5]SUPUESTOS!$M$47</definedName>
    <definedName name="___PIB99">[5]SUPUESTOS!$N$47</definedName>
    <definedName name="___rez2">'[4]PAGOS VIGENCIA t'!$A$57:$AH$108</definedName>
    <definedName name="___rez3">[4]PAGORES!$A$1:$M$37</definedName>
    <definedName name="___rez4">[4]PAGORES!$O$1:$AN$43</definedName>
    <definedName name="_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_123Graph_B" hidden="1">'[6]GIROS SITUAD.FISCAL- 2000'!#REF!</definedName>
    <definedName name="__123Graph_D" hidden="1">'[6]GIROS SITUAD.FISCAL- 2000'!#REF!</definedName>
    <definedName name="__123Graph_F" hidden="1">'[6]GIROS SITUAD.FISCAL- 2000'!#REF!</definedName>
    <definedName name="__123Graph_X" hidden="1">'[6]GIROS SITUAD.FISCAL- 2000'!#REF!</definedName>
    <definedName name="__fmi1">[4]PAGOFMI!$A$1:$L$51</definedName>
    <definedName name="__fmi2">[4]PAGOFMI!$P$1:$AA$51</definedName>
    <definedName name="__fmi3">[4]PAGORES!$AC$1:$AN$43</definedName>
    <definedName name="__fmi4">[4]PAGORES!$AP$1:$BA$44</definedName>
    <definedName name="__PIB01">[2]SUPUESTOS!#REF!</definedName>
    <definedName name="__PIB02">[3]SUPUESTOS!#REF!</definedName>
    <definedName name="__PIB95">[2]SUPUESTOS!$J$47</definedName>
    <definedName name="__PIB96">[2]SUPUESTOS!$K$47</definedName>
    <definedName name="__PIB97">[5]SUPUESTOS!$L$47</definedName>
    <definedName name="__PIB98">[5]SUPUESTOS!$M$47</definedName>
    <definedName name="__PIB99">[5]SUPUESTOS!$N$47</definedName>
    <definedName name="__rez2">'[4]PAGOS VIGENCIA t'!$A$57:$AH$108</definedName>
    <definedName name="__rez3">[4]PAGORES!$A$1:$M$37</definedName>
    <definedName name="__rez4">[4]PAGORES!$O$1:$AN$43</definedName>
    <definedName name="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1">#REF!</definedName>
    <definedName name="_1994">'[7]Educa 94-01 miles corrientes'!$M$2</definedName>
    <definedName name="_1995">'[7]Educa 94-01 miles corrientes'!$N$2</definedName>
    <definedName name="_1996">'[7]Educa 94-01 miles corrientes'!$O$2</definedName>
    <definedName name="_1997">'[7]Educa 94-01 miles corrientes'!$P$2</definedName>
    <definedName name="_1998">#REF!</definedName>
    <definedName name="_1999">#REF!</definedName>
    <definedName name="_2">#REF!</definedName>
    <definedName name="_2000">#REF!</definedName>
    <definedName name="_2001">#REF!</definedName>
    <definedName name="_2002">#REF!</definedName>
    <definedName name="_3">#REF!</definedName>
    <definedName name="_4">#REF!</definedName>
    <definedName name="_5">#REF!</definedName>
    <definedName name="_6">#REF!</definedName>
    <definedName name="_7">#REF!</definedName>
    <definedName name="_8">#REF!</definedName>
    <definedName name="_a1">#REF!</definedName>
    <definedName name="_xlnm._FilterDatabase" localSheetId="1" hidden="1">Data!$A$4:$H$4337</definedName>
    <definedName name="_xlnm._FilterDatabase" localSheetId="2" hidden="1">Datos!$A$4:$H$4337</definedName>
    <definedName name="_fmi1">[4]PAGOFMI!$A$1:$L$51</definedName>
    <definedName name="_fmi2">[4]PAGOFMI!$P$1:$AA$51</definedName>
    <definedName name="_fmi3">[4]PAGORES!$AC$1:$AN$43</definedName>
    <definedName name="_fmi4">[4]PAGORES!$AP$1:$BA$44</definedName>
    <definedName name="_Order1" hidden="1">255</definedName>
    <definedName name="_Order2" hidden="1">255</definedName>
    <definedName name="_Parse_Out" hidden="1">'[8]GDP Current 1980-91'!#REF!</definedName>
    <definedName name="_PIB01">[2]SUPUESTOS!#REF!</definedName>
    <definedName name="_PIB02">[3]SUPUESTOS!#REF!</definedName>
    <definedName name="_PIB95">[2]SUPUESTOS!$J$47</definedName>
    <definedName name="_PIB96">[2]SUPUESTOS!$K$47</definedName>
    <definedName name="_PIB97">[5]SUPUESTOS!$L$47</definedName>
    <definedName name="_PIB98">[5]SUPUESTOS!$M$47</definedName>
    <definedName name="_PIB99">[5]SUPUESTOS!$N$47</definedName>
    <definedName name="_RES9397">#REF!</definedName>
    <definedName name="_rez2">'[4]PAGOS VIGENCIA t'!$A$57:$AH$108</definedName>
    <definedName name="_rez3">[4]PAGORES!$A$1:$M$37</definedName>
    <definedName name="_rez4">[4]PAGORES!$O$1:$AN$43</definedName>
    <definedName name="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Table1_Out" hidden="1">[9]CARBOCOL!#REF!</definedName>
    <definedName name="_Table2_In2" hidden="1">[10]ANUAL1!#REF!</definedName>
    <definedName name="_Table2_Out" hidden="1">[9]CARBOCOL!#REF!</definedName>
    <definedName name="A">#REF!</definedName>
    <definedName name="A_2002">#REF!</definedName>
    <definedName name="A_CAPITAL">[11]Hoja4!$B$3:$O$34</definedName>
    <definedName name="A_DEPTOS">[11]Hoja4!$B$76:$N$108</definedName>
    <definedName name="A_impresión_IM">#REF!</definedName>
    <definedName name="A_MUNPIOS">[11]Hoja4!$B$39:$N$71</definedName>
    <definedName name="AAA">[12]proyecINGRESOS99!$L$1:$T$97</definedName>
    <definedName name="Ajustado">#REF!</definedName>
    <definedName name="ANEXO_No.">#REF!</definedName>
    <definedName name="ANEXO_No._5">#REF!</definedName>
    <definedName name="aprnac">[13]GASTOS!#REF!</definedName>
    <definedName name="APROPIACIONES_PAC_Y_REZAGO_1999___2000">#REF!</definedName>
    <definedName name="aprprp">[13]GASTOS!#REF!</definedName>
    <definedName name="asigbas">#REF!</definedName>
    <definedName name="asigbasempu">#REF!</definedName>
    <definedName name="asigbasisten">#REF!</definedName>
    <definedName name="asigmen">#REF!</definedName>
    <definedName name="_xlnm.Auto_Open">#REF!</definedName>
    <definedName name="auxalm">#REF!</definedName>
    <definedName name="B">[14]LOTERIAS!$B$54:$P$54</definedName>
    <definedName name="_xlnm.Database">#REF!</definedName>
    <definedName name="basnac">[13]GASTOS!#REF!</definedName>
    <definedName name="basprp">[13]GASTOS!#REF!</definedName>
    <definedName name="bonser">#REF!</definedName>
    <definedName name="CARBOCRECIM">#REF!</definedName>
    <definedName name="CARBOPESOS">#REF!</definedName>
    <definedName name="CARBOPIB">#REF!</definedName>
    <definedName name="castigocuadro2">'[15]CUA1-3'!$Y$1:$AD$93</definedName>
    <definedName name="CAT_00">'[16]94-03 Mil Corr '!#REF!</definedName>
    <definedName name="CAT_01">'[16]94-03 Mil Corr '!#REF!</definedName>
    <definedName name="CAT_02">'[16]94-03 Mil Corr '!#REF!</definedName>
    <definedName name="CAT_94">'[16]94-03 Mil Corr '!#REF!</definedName>
    <definedName name="CAT_95">'[16]94-03 Mil Corr '!#REF!</definedName>
    <definedName name="CAT_96">'[16]94-03 Mil Corr '!#REF!</definedName>
    <definedName name="CAT_97">'[16]94-03 Mil Corr '!#REF!</definedName>
    <definedName name="CAT_98">'[16]94-03 Mil Corr '!#REF!</definedName>
    <definedName name="CAT_99">'[16]94-03 Mil Corr '!#REF!</definedName>
    <definedName name="CENSO1964">#REF!</definedName>
    <definedName name="CENSO1973">#REF!</definedName>
    <definedName name="CENSO1985">#REF!</definedName>
    <definedName name="COD_DEP">#REF!</definedName>
    <definedName name="COD_DEPARTAMENTO">#REF!</definedName>
    <definedName name="COD_MUN">#REF!</definedName>
    <definedName name="codigo">#REF!</definedName>
    <definedName name="CODIGO_DIVIPOLA">#REF!</definedName>
    <definedName name="COL_MENU">[17]RESUMEN!#REF!</definedName>
    <definedName name="COLUM00PESOS">#REF!</definedName>
    <definedName name="COLUM00PIB">#REF!</definedName>
    <definedName name="COLUM01PESOS">#REF!</definedName>
    <definedName name="COLUM01PIB">#REF!</definedName>
    <definedName name="COLUM02PESOS">#REF!</definedName>
    <definedName name="COLUM02PIB">#REF!</definedName>
    <definedName name="COLUM03PESOS">#REF!</definedName>
    <definedName name="COLUM03PIB">#REF!</definedName>
    <definedName name="COLUM04PESOS">#REF!</definedName>
    <definedName name="COLUM04PIB">#REF!</definedName>
    <definedName name="COLUM05PESOS">#REF!</definedName>
    <definedName name="COLUM05PIB">#REF!</definedName>
    <definedName name="COLUM06PESOS">#REF!</definedName>
    <definedName name="COLUM06PIB">#REF!</definedName>
    <definedName name="COLUM07PESOS">#REF!</definedName>
    <definedName name="COLUM07PIB">#REF!</definedName>
    <definedName name="COLUM98PESOS">#REF!</definedName>
    <definedName name="COLUM98PIB">#REF!</definedName>
    <definedName name="COLUM99PESOS">#REF!</definedName>
    <definedName name="COLUM99PIB">#REF!</definedName>
    <definedName name="COMPOSICION_DEL_PRESUPUESTO_DE_RENTAS_DE_LA_NACION">'[12]proyecINGRESOS99 (det)'!$V$98:$AH$145</definedName>
    <definedName name="Confis">#REF!</definedName>
    <definedName name="CRBLO00_">#REF!</definedName>
    <definedName name="CRBLO93_">#REF!</definedName>
    <definedName name="CRBLO94_">#REF!</definedName>
    <definedName name="CRBLO95_">#REF!</definedName>
    <definedName name="CRBLO96_">#REF!</definedName>
    <definedName name="CRBLO97_">#REF!</definedName>
    <definedName name="CRBLO98_">#REF!</definedName>
    <definedName name="CRBLO99_">#REF!</definedName>
    <definedName name="CRCOMB00_">#REF!</definedName>
    <definedName name="CRCOMB93_">#REF!</definedName>
    <definedName name="CRCOMB94_">#REF!</definedName>
    <definedName name="CRCOMB95_">#REF!</definedName>
    <definedName name="CRCOMB96_">#REF!</definedName>
    <definedName name="CRCOMB97_">#REF!</definedName>
    <definedName name="CRCOMB98_">#REF!</definedName>
    <definedName name="CRCOMB99_">#REF!</definedName>
    <definedName name="CRDEM00_">#REF!</definedName>
    <definedName name="CRDEM93_">#REF!</definedName>
    <definedName name="CRDEM94_">#REF!</definedName>
    <definedName name="CRDEM95_">#REF!</definedName>
    <definedName name="CRDEM96_">#REF!</definedName>
    <definedName name="CRDEM97_">#REF!</definedName>
    <definedName name="CRDEM98_">#REF!</definedName>
    <definedName name="CRDEM99_">#REF!</definedName>
    <definedName name="CREUF00_">#REF!</definedName>
    <definedName name="CREUF93_">#REF!</definedName>
    <definedName name="CREUF94_">#REF!</definedName>
    <definedName name="CREUF95_">#REF!</definedName>
    <definedName name="CREUF96_">#REF!</definedName>
    <definedName name="CREUF97_">#REF!</definedName>
    <definedName name="CREUF98_">#REF!</definedName>
    <definedName name="CREUF99_">#REF!</definedName>
    <definedName name="cruce">#REF!</definedName>
    <definedName name="CRUCE2">#REF!</definedName>
    <definedName name="CRUCE3">#REF!</definedName>
    <definedName name="Cuadro_2b1">[18]RESUOPE!$AE$150:$BB$224</definedName>
    <definedName name="CUADRO_No._1">#REF!</definedName>
    <definedName name="CUADRO_No._10">#REF!</definedName>
    <definedName name="CUADRO_No._12">#REF!</definedName>
    <definedName name="CUADRO_No._13">#REF!</definedName>
    <definedName name="Cuadro_No._1a">[19]Hoja1!$B$3:$E$38</definedName>
    <definedName name="Cuadro_No._1b">[19]Hoja2!$L$3:$O$23</definedName>
    <definedName name="Cuadro_No._1C">[19]Hoja1!$B$50:$E$88</definedName>
    <definedName name="CUADRO_No._2">#REF!</definedName>
    <definedName name="CUADRO_No._3">#REF!</definedName>
    <definedName name="CUADRO_No._4">#REF!</definedName>
    <definedName name="CUADRO_No._5">#REF!</definedName>
    <definedName name="CUADRO_No._6">#REF!</definedName>
    <definedName name="CUADRO_No._6A">#REF!</definedName>
    <definedName name="CUADRO_No._7">#REF!</definedName>
    <definedName name="CUADRO_No._8">#REF!</definedName>
    <definedName name="CUADRO_No._9">#REF!</definedName>
    <definedName name="Cuadro2b">[18]RESUOPE!$B$9:$AB$83</definedName>
    <definedName name="CUAINGRE">#REF!</definedName>
    <definedName name="Cwvu.ComparEneMar9697." hidden="1">'[20]Seguimiento CSF'!#REF!,'[20]Seguimiento CSF'!$30:$34,'[20]Seguimiento CSF'!$104:$104,'[20]Seguimiento CSF'!#REF!,'[20]Seguimiento CSF'!#REF!,'[20]Seguimiento CSF'!$124:$125</definedName>
    <definedName name="Cwvu.EneFeb." hidden="1">'[20]Seguimiento CSF'!#REF!,'[20]Seguimiento CSF'!#REF!</definedName>
    <definedName name="Cwvu.EneMar." hidden="1">'[20]Seguimiento CSF'!#REF!,'[20]Seguimiento CSF'!$67:$67,'[20]Seguimiento CSF'!#REF!,'[20]Seguimiento CSF'!#REF!</definedName>
    <definedName name="Cwvu.Formato._.Corto." hidden="1">'[20]Seguimiento CSF'!$11:$12,'[20]Seguimiento CSF'!#REF!,'[20]Seguimiento CSF'!$45:$46,'[20]Seguimiento CSF'!$48:$57,'[20]Seguimiento CSF'!$61:$63,'[20]Seguimiento CSF'!$65:$66,'[20]Seguimiento CSF'!$72:$82,'[20]Seguimiento CSF'!$89:$92,'[20]Seguimiento CSF'!$114:$116,'[20]Seguimiento CSF'!$118:$122,'[20]Seguimiento CSF'!$129:$132,'[20]Seguimiento CSF'!$134:$135</definedName>
    <definedName name="Cwvu.Formato._.Total." hidden="1">'[20]Seguimiento CSF'!#REF!,'[20]Seguimiento CSF'!#REF!,'[20]Seguimiento CSF'!#REF!</definedName>
    <definedName name="d">'[21]Dolares ingresos'!$C$2:$U$48</definedName>
    <definedName name="DBALANCEFMI2">#REF!</definedName>
    <definedName name="DboREGISTRO_LEY_617">#REF!</definedName>
    <definedName name="DDD"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ebajo98">#REF!</definedName>
    <definedName name="DEPAR_CA">[11]Hoja4!$B$3:$B$34</definedName>
    <definedName name="DEPAR_DEP">[11]Hoja4!$B$76:$B$108</definedName>
    <definedName name="DEPAR_MUN">[11]Hoja4!$B$39:$B$71</definedName>
    <definedName name="DEPTO">#REF!</definedName>
    <definedName name="DEPTO_2002">#REF!</definedName>
    <definedName name="DETALLE_DE_LA_COMPOSICION_DEL_PRESUPUESTO_DE_RENTAS_DE_LA_NACION">[12]proyecINGRESOS99!$A$1:$I$97</definedName>
    <definedName name="DETALLE1996">#REF!</definedName>
    <definedName name="DETALLE1997">#REF!</definedName>
    <definedName name="deuda">#REF!</definedName>
    <definedName name="DEUDA_FLOTANTE_1990_1998">#REF!</definedName>
    <definedName name="DIFERCOLUM00">#REF!</definedName>
    <definedName name="DIFERCOLUM01">#REF!</definedName>
    <definedName name="DIFERCOLUM02">#REF!</definedName>
    <definedName name="DIFERCOLUM99">#REF!</definedName>
    <definedName name="dos">#REF!</definedName>
    <definedName name="DPTOS">#REF!</definedName>
    <definedName name="ECOPETROLCRECIM">#REF!</definedName>
    <definedName name="ECOPETROLPESOS">#REF!</definedName>
    <definedName name="ECOPETROLPIB">#REF!</definedName>
    <definedName name="EDUCA_00">#REF!</definedName>
    <definedName name="EDUCA_01">#REF!</definedName>
    <definedName name="EDUCA_94">#REF!</definedName>
    <definedName name="EDUCA_95">#REF!</definedName>
    <definedName name="EDUCA_96">#REF!</definedName>
    <definedName name="EDUCA_97">#REF!</definedName>
    <definedName name="EDUCA_98">#REF!</definedName>
    <definedName name="EDUCA_99">#REF!</definedName>
    <definedName name="EGRAFICOS1">#REF!</definedName>
    <definedName name="EGRAFICOS2">#REF!</definedName>
    <definedName name="EGRAFICOS3">#REF!</definedName>
    <definedName name="ejcprp">[13]GASTOS!#REF!</definedName>
    <definedName name="eje">[13]GASTOS!#REF!</definedName>
    <definedName name="ELASTICIDAD_RECAUDO_IVA">#REF!</definedName>
    <definedName name="ELECTRICOCRECIM">#REF!</definedName>
    <definedName name="ELECTRICOPESOS">#REF!</definedName>
    <definedName name="ELECTRICOPIB">#REF!</definedName>
    <definedName name="emppln">#REF!</definedName>
    <definedName name="encima98">#REF!</definedName>
    <definedName name="ENEROP">#REF!</definedName>
    <definedName name="ENERORN">#REF!</definedName>
    <definedName name="ENERORP">#REF!</definedName>
    <definedName name="ESCENARIO__0">#REF!</definedName>
    <definedName name="ESCENARIO__1">#REF!</definedName>
    <definedName name="ESCENARIO_1__Ajustado">#REF!</definedName>
    <definedName name="ESCENARIO_2">#REF!</definedName>
    <definedName name="ESCENARIO_3">#REF!</definedName>
    <definedName name="ESCENARIO_NUEVO">#REF!</definedName>
    <definedName name="estimaciones">#REF!</definedName>
    <definedName name="Excel_BuiltIn__FilterDatabase_3">#REF!</definedName>
    <definedName name="FEBRERON">[22]VIGN!#REF!</definedName>
    <definedName name="FEBREROP">#REF!</definedName>
    <definedName name="FEBRERORN">#REF!</definedName>
    <definedName name="FEBRERORP">#REF!</definedName>
    <definedName name="ffff" hidden="1">{TRUE,TRUE,-2.75,-17.75,483,276.75,FALSE,TRUE,TRUE,TRUE,0,3,15,1,110,11,8,4,TRUE,TRUE,3,TRUE,1,TRUE,75,"Swvu.EneFeb.","ACwvu.EneFeb.",#N/A,FALSE,FALSE,1.24,0.787401575,0.74,0.984251969,1,"","",FALSE,FALSE,FALSE,FALSE,1,#N/A,1,1,#DIV/0!,FALSE,"Rwvu.EneFeb.","Cwvu.EneFeb.",FALSE,FALSE,FALSE,1,300,300,FALSE,FALSE,TRUE,TRUE,TRUE}</definedName>
    <definedName name="FFPPT">#REF!</definedName>
    <definedName name="FNCCRECIM">#REF!</definedName>
    <definedName name="FNCPESOS">#REF!</definedName>
    <definedName name="FNCPIB">#REF!</definedName>
    <definedName name="FONPET2000">#REF!</definedName>
    <definedName name="FONPET2001">#REF!</definedName>
    <definedName name="FONPET2002">#REF!</definedName>
    <definedName name="FONPET2003">#REF!</definedName>
    <definedName name="FONPET2004">#REF!</definedName>
    <definedName name="FONPET2005">#REF!</definedName>
    <definedName name="FONPETOTAL"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RZ_00">'[16]94-03 Mil Corr '!#REF!</definedName>
    <definedName name="FORZ_01_RESERVA">'[16]94-03 Mil Corr '!#REF!</definedName>
    <definedName name="FORZ_94">'[16]94-03 Mil Corr '!#REF!</definedName>
    <definedName name="FORZ_95">'[16]94-03 Mil Corr '!#REF!</definedName>
    <definedName name="FORZ_96">'[16]94-03 Mil Corr '!#REF!</definedName>
    <definedName name="FORZ_97">'[16]94-03 Mil Corr '!#REF!</definedName>
    <definedName name="FORZ_98">'[16]94-03 Mil Corr '!#REF!</definedName>
    <definedName name="FORZ_99">'[16]94-03 Mil Corr '!#REF!</definedName>
    <definedName name="FORZ_PG_02">'[16]94-03 Mil Corr '!#REF!</definedName>
    <definedName name="fun">[13]GASTOS!#REF!</definedName>
    <definedName name="futnac">[13]GASTOS!#REF!</definedName>
    <definedName name="futprp">[13]GASTOS!#REF!</definedName>
    <definedName name="GASOLINA_REGULAR">'[23]MODELO DE GASOLINA'!$A$8:$P$25</definedName>
    <definedName name="gasrep">#REF!</definedName>
    <definedName name="Gastos_generales">#REF!</definedName>
    <definedName name="GOBIERNOCRECIM">#REF!</definedName>
    <definedName name="GOBIERNOPESOS">#REF!</definedName>
    <definedName name="GOBIERNOPIB">#REF!</definedName>
    <definedName name="GREFORMASRESUM1">#REF!</definedName>
    <definedName name="GREFORMASRESUM2">#REF!</definedName>
    <definedName name="GREFORMASRESUM3">#REF!</definedName>
    <definedName name="horext">#REF!</definedName>
    <definedName name="I">#REF!</definedName>
    <definedName name="IN00_">#REF!</definedName>
    <definedName name="IN93_">#REF!</definedName>
    <definedName name="IN94_">#REF!</definedName>
    <definedName name="IN95_">#REF!</definedName>
    <definedName name="IN96_">#REF!</definedName>
    <definedName name="IN97_">#REF!</definedName>
    <definedName name="IN98_">#REF!</definedName>
    <definedName name="IN99_">#REF!</definedName>
    <definedName name="INCGG00_">#REF!</definedName>
    <definedName name="INCGG93_">#REF!</definedName>
    <definedName name="INCGG94_">#REF!</definedName>
    <definedName name="INCGG95_">#REF!</definedName>
    <definedName name="INCGG96_">#REF!</definedName>
    <definedName name="INCGG97_">#REF!</definedName>
    <definedName name="INCGG98_">#REF!</definedName>
    <definedName name="INCGG99_">#REF!</definedName>
    <definedName name="INCSP00_">#REF!</definedName>
    <definedName name="INCSP93_">#REF!</definedName>
    <definedName name="INCSP94_">#REF!</definedName>
    <definedName name="INCSP95_">#REF!</definedName>
    <definedName name="INCSP96_">#REF!</definedName>
    <definedName name="INCSP97_">#REF!</definedName>
    <definedName name="INCSP98_">#REF!</definedName>
    <definedName name="INCSP99_">#REF!</definedName>
    <definedName name="INCTRAN00_">#REF!</definedName>
    <definedName name="INCTRAN93_">#REF!</definedName>
    <definedName name="INCTRAN94_">#REF!</definedName>
    <definedName name="INCTRAN95_">#REF!</definedName>
    <definedName name="INCTRAN96_">#REF!</definedName>
    <definedName name="INCTRAN97_">#REF!</definedName>
    <definedName name="INCTRAN98_">#REF!</definedName>
    <definedName name="INCTRAN99_">#REF!</definedName>
    <definedName name="ingapr">#REF!</definedName>
    <definedName name="ingbas">#REF!</definedName>
    <definedName name="ingest">#REF!</definedName>
    <definedName name="ingprg">#REF!</definedName>
    <definedName name="ingresos">#REF!</definedName>
    <definedName name="INGRESOS_DE_LA_NACION__1996_REAL__1997_ESTIMACION_Y_1998_PROYECCION">#REF!</definedName>
    <definedName name="ingresos97">#REF!</definedName>
    <definedName name="ingsol">#REF!</definedName>
    <definedName name="INTYCOM00_">[14]SUPUESTOS!$O$70</definedName>
    <definedName name="INTYCOM94_">[14]SUPUESTOS!$I$70</definedName>
    <definedName name="INTYCOM95_">[14]SUPUESTOS!$J$70</definedName>
    <definedName name="INTYCOM96_">[14]SUPUESTOS!$K$70</definedName>
    <definedName name="INTYCOM97_">[14]SUPUESTOS!$L$70</definedName>
    <definedName name="INTYCOM98_">[14]SUPUESTOS!$M$70</definedName>
    <definedName name="INTYCOM99_">[14]SUPUESTOS!$N$70</definedName>
    <definedName name="KBALANCEVSFMI">#REF!</definedName>
    <definedName name="kkkk">'[24]CUADRO No 4'!#REF!</definedName>
    <definedName name="LIBRE_00">#REF!</definedName>
    <definedName name="LIBRE_01_RESERVA">#REF!</definedName>
    <definedName name="LIBRE_02">#REF!</definedName>
    <definedName name="LIBRE_94">#REF!</definedName>
    <definedName name="LIBRE_95">#REF!</definedName>
    <definedName name="LIBRE_96">#REF!</definedName>
    <definedName name="LIBRE_97">#REF!</definedName>
    <definedName name="LIBRE_98">#REF!</definedName>
    <definedName name="LIBRE_99">#REF!</definedName>
    <definedName name="liqui">#REF!</definedName>
    <definedName name="liquidacion97">'[25]LIQUI-TRANSF'!#REF!</definedName>
    <definedName name="LPORTADASECTOR">#REF!</definedName>
    <definedName name="M">[26]Datos!$F$34</definedName>
    <definedName name="MACRO">#REF!</definedName>
    <definedName name="Macro1">#REF!</definedName>
    <definedName name="Macro2">#REF!</definedName>
    <definedName name="Macro3">#REF!</definedName>
    <definedName name="Macro4">#REF!</definedName>
    <definedName name="Macro5">#REF!</definedName>
    <definedName name="MARZON">[22]VIGN!#REF!</definedName>
    <definedName name="MARZOP">#REF!</definedName>
    <definedName name="MARZORN">#REF!</definedName>
    <definedName name="MARZORP">#REF!</definedName>
    <definedName name="Matricula">#REF!</definedName>
    <definedName name="METROCRECIM">#REF!</definedName>
    <definedName name="METROPESOS">#REF!</definedName>
    <definedName name="METROPIB">#REF!</definedName>
    <definedName name="MINISTRO">'[27]CUA1-3'!#REF!</definedName>
    <definedName name="MUNICIPIO">#REF!</definedName>
    <definedName name="NACION">#REF!</definedName>
    <definedName name="NBI_MPIO">#REF!</definedName>
    <definedName name="nivel">#REF!</definedName>
    <definedName name="NOINCLUIDCRECIM">#REF!</definedName>
    <definedName name="NOINCLUIPESOS">#REF!</definedName>
    <definedName name="NombreTabla">"Dummy"</definedName>
    <definedName name="nomniv">#REF!</definedName>
    <definedName name="NOVDEUDAFLOTANTE">#REF!</definedName>
    <definedName name="NOVEVOLREZAGO">#REF!</definedName>
    <definedName name="OE97B">#REF!</definedName>
    <definedName name="OEPROY97">#REF!</definedName>
    <definedName name="opetesore00">#REF!</definedName>
    <definedName name="opetesore98">#REF!</definedName>
    <definedName name="opetesore99">#REF!</definedName>
    <definedName name="P">'[21]Pesos ingresos'!$C$2:$U$111</definedName>
    <definedName name="PAGOPROM00_">#REF!</definedName>
    <definedName name="PAGOPROM93_">#REF!</definedName>
    <definedName name="PAGOPROM94_">#REF!</definedName>
    <definedName name="PAGOPROM95_">#REF!</definedName>
    <definedName name="PAGOPROM96_">#REF!</definedName>
    <definedName name="PAGOPROM97_">#REF!</definedName>
    <definedName name="PAGOPROM98_">#REF!</definedName>
    <definedName name="PAGOPROM99_">#REF!</definedName>
    <definedName name="PARTICIPACIONES_1997___2000">'[27]CUA1-3'!#REF!</definedName>
    <definedName name="PARTMUN00_">[14]SUPUESTOS!$O$6</definedName>
    <definedName name="PARTMUN93_">[14]SUPUESTOS!$H$6</definedName>
    <definedName name="PARTMUN94_">[14]SUPUESTOS!$I$6</definedName>
    <definedName name="PARTMUN95_">[14]SUPUESTOS!$J$6</definedName>
    <definedName name="PARTMUN96_">[14]SUPUESTOS!$K$6</definedName>
    <definedName name="PARTMUN97_">[14]SUPUESTOS!$L$6</definedName>
    <definedName name="PARTMUN98_">[14]SUPUESTOS!$M$6</definedName>
    <definedName name="PARTMUN99_">[14]SUPUESTOS!$N$6</definedName>
    <definedName name="Pcpta_00">[28]Pob!#REF!</definedName>
    <definedName name="Pcpta_01">[28]Pob!#REF!</definedName>
    <definedName name="Pcpta_02">[28]Pob!#REF!</definedName>
    <definedName name="Pcpta_99">[28]Pob!#REF!</definedName>
    <definedName name="PERNOTEC00_">#REF!</definedName>
    <definedName name="PERNOTEC93_">#REF!</definedName>
    <definedName name="PERNOTEC94_">#REF!</definedName>
    <definedName name="PERNOTEC95_">#REF!</definedName>
    <definedName name="PERNOTEC96_">#REF!</definedName>
    <definedName name="PERNOTEC97_">#REF!</definedName>
    <definedName name="PERNOTEC98_">#REF!</definedName>
    <definedName name="PERNOTEC99_">#REF!</definedName>
    <definedName name="PEROTRA00_">#REF!</definedName>
    <definedName name="PEROTRA93_">#REF!</definedName>
    <definedName name="PEROTRA94_">#REF!</definedName>
    <definedName name="PEROTRA95_">#REF!</definedName>
    <definedName name="PEROTRA96_">#REF!</definedName>
    <definedName name="PEROTRA97_">#REF!</definedName>
    <definedName name="PEROTRA98_">#REF!</definedName>
    <definedName name="PEROTRA99_">#REF!</definedName>
    <definedName name="PERTRANS00_">#REF!</definedName>
    <definedName name="PERTRANS93_">#REF!</definedName>
    <definedName name="PERTRANS94_">#REF!</definedName>
    <definedName name="PERTRANS95_">#REF!</definedName>
    <definedName name="PERTRANS96_">#REF!</definedName>
    <definedName name="PERTRANS97_">#REF!</definedName>
    <definedName name="PERTRANS98_">#REF!</definedName>
    <definedName name="PERTRANS99_">#REF!</definedName>
    <definedName name="PIB">#REF!</definedName>
    <definedName name="PIB00">[3]SUPUESTOS!$O$47</definedName>
    <definedName name="PIB00_">[14]SUPUESTOS!$O$19</definedName>
    <definedName name="PIB93_">[14]SUPUESTOS!$H$19</definedName>
    <definedName name="PIB94_">[14]SUPUESTOS!$I$19</definedName>
    <definedName name="PIB95_">[14]SUPUESTOS!$J$19</definedName>
    <definedName name="PIB96_">[14]SUPUESTOS!$K$19</definedName>
    <definedName name="PIB97_">[14]SUPUESTOS!$L$19</definedName>
    <definedName name="PIB98_">[14]SUPUESTOS!$M$19</definedName>
    <definedName name="PIB99_">[14]SUPUESTOS!$N$19</definedName>
    <definedName name="PICN_00_REAF_98">#REF!</definedName>
    <definedName name="PICN_01_RESERVA">#REF!</definedName>
    <definedName name="PICN_94">#REF!</definedName>
    <definedName name="PICN_95">#REF!</definedName>
    <definedName name="PICN_96">#REF!</definedName>
    <definedName name="PICN_97">#REF!</definedName>
    <definedName name="PICN_98">#REF!</definedName>
    <definedName name="PICN_99_REF_97">#REF!</definedName>
    <definedName name="PORC_LIBRE_00">'[16]94-03 Mil Corr '!#REF!</definedName>
    <definedName name="PORC_LIBRE_01">'[16]94-03 Mil Corr '!#REF!</definedName>
    <definedName name="PORC_LIBRE_02">'[16]94-03 Mil Corr '!#REF!</definedName>
    <definedName name="PORC_LIBRE_94">'[16]94-03 Mil Corr '!#REF!</definedName>
    <definedName name="PORC_LIBRE_95">'[16]94-03 Mil Corr '!#REF!</definedName>
    <definedName name="PORC_LIBRE_96">'[16]94-03 Mil Corr '!#REF!</definedName>
    <definedName name="PORC_LIBRE_97">'[16]94-03 Mil Corr '!#REF!</definedName>
    <definedName name="PORC_LIBRE_98">'[16]94-03 Mil Corr '!#REF!</definedName>
    <definedName name="PORC_LIBRE_99">'[16]94-03 Mil Corr '!#REF!</definedName>
    <definedName name="PPTO97">#REF!</definedName>
    <definedName name="PRESUPUESTO__1998">#REF!</definedName>
    <definedName name="prgnac">[13]GASTOS!#REF!</definedName>
    <definedName name="prgprp">[13]GASTOS!#REF!</definedName>
    <definedName name="primant">#REF!</definedName>
    <definedName name="primnav">#REF!</definedName>
    <definedName name="primser">#REF!</definedName>
    <definedName name="primtec">#REF!</definedName>
    <definedName name="primvac">#REF!</definedName>
    <definedName name="PROPIOS">#REF!</definedName>
    <definedName name="prynac">[13]GASTOS!#REF!</definedName>
    <definedName name="pryprp">[13]GASTOS!#REF!</definedName>
    <definedName name="pyd">'[21]P+D ingresos'!$C$1:$U$111</definedName>
    <definedName name="rango1">#REF!</definedName>
    <definedName name="RDPTO">#REF!</definedName>
    <definedName name="re">#REF!</definedName>
    <definedName name="RECALCULO">[17]RESUMEN!#REF!</definedName>
    <definedName name="RECAPRO00_">#REF!</definedName>
    <definedName name="RECAPRO93_">#REF!</definedName>
    <definedName name="RECAPRO94_">#REF!</definedName>
    <definedName name="RECAPRO95_">#REF!</definedName>
    <definedName name="RECAPRO96_">#REF!</definedName>
    <definedName name="RECAPRO97_">#REF!</definedName>
    <definedName name="RECAPRO98_">#REF!</definedName>
    <definedName name="RECAPRO99_">#REF!</definedName>
    <definedName name="recing">#REF!</definedName>
    <definedName name="recnac">[13]GASTOS!#REF!</definedName>
    <definedName name="Recover">#REF!</definedName>
    <definedName name="recprp">[13]GASTOS!#REF!</definedName>
    <definedName name="reg">[13]GASTOS!#REF!</definedName>
    <definedName name="REGALIAS00_">[14]SUPUESTOS!$O$74</definedName>
    <definedName name="REGALIAS93_">[14]SUPUESTOS!$H$74</definedName>
    <definedName name="REGALIAS94_">[14]SUPUESTOS!$I$74</definedName>
    <definedName name="REGALIAS95_">[14]SUPUESTOS!$J$74</definedName>
    <definedName name="REGALIAS96_">[14]SUPUESTOS!$K$74</definedName>
    <definedName name="REGALIAS97_">[14]SUPUESTOS!$L$74</definedName>
    <definedName name="REGALIAS98_">[14]SUPUESTOS!$M$74</definedName>
    <definedName name="REGALIAS99_">[14]SUPUESTOS!$N$74</definedName>
    <definedName name="REGIONALCRECIM">#REF!</definedName>
    <definedName name="REGIONALPESOS">#REF!</definedName>
    <definedName name="REGIONALPIB">#REF!</definedName>
    <definedName name="Rep_ing_02">[28]Pob!#REF!</definedName>
    <definedName name="REQUERIDOS">'[25]LIQUI-TRANSF'!#REF!</definedName>
    <definedName name="RESTO">#REF!</definedName>
    <definedName name="RESTOCRECIM">#REF!</definedName>
    <definedName name="RESTOPESOS">#REF!</definedName>
    <definedName name="RESTOPIB">#REF!</definedName>
    <definedName name="RESUMIDO">#REF!</definedName>
    <definedName name="rezago">#REF!</definedName>
    <definedName name="Rwvu.ComparEneMar9697." hidden="1">'[20]Seguimiento CSF'!$L:$N,'[20]Seguimiento CSF'!$R:$BU</definedName>
    <definedName name="Rwvu.EneFeb." hidden="1">'[20]Seguimiento CSF'!$L:$N,'[20]Seguimiento CSF'!$Q:$AD</definedName>
    <definedName name="Rwvu.Formato._.Corto." hidden="1">'[20]Seguimiento CSF'!$L:$N,'[20]Seguimiento CSF'!$R:$AD,'[20]Seguimiento CSF'!$AH:$AY,'[20]Seguimiento CSF'!$BA:$BH,'[20]Seguimiento CSF'!$BJ:$BQ,'[20]Seguimiento CSF'!$BS:$CF</definedName>
    <definedName name="Rwvu.OPEF._.96." hidden="1">'[20]Resumen OPEF'!$E:$J,'[20]Resumen OPEF'!$M:$Q</definedName>
    <definedName name="Rwvu.OPEF._.97." hidden="1">'[20]Resumen OPEF'!$C:$C,'[20]Resumen OPEF'!#REF!,'[20]Resumen OPEF'!$K:$Q</definedName>
    <definedName name="SALIR">[17]RESUMEN!#REF!</definedName>
    <definedName name="secing">#REF!</definedName>
    <definedName name="SEGSOCIALCRECIM">#REF!</definedName>
    <definedName name="SEGSOCIALPESOS">#REF!</definedName>
    <definedName name="SEGSOCIALPIB">#REF!</definedName>
    <definedName name="SENDEMANDA00_">#REF!</definedName>
    <definedName name="SENDEMANDA93_">#REF!</definedName>
    <definedName name="SENDEMANDA94_">#REF!</definedName>
    <definedName name="SENDEMANDA95_">#REF!</definedName>
    <definedName name="SENDEMANDA96_">#REF!</definedName>
    <definedName name="SENDEMANDA97_">#REF!</definedName>
    <definedName name="SENDEMANDA98_">#REF!</definedName>
    <definedName name="SENDEMANDA99_">#REF!</definedName>
    <definedName name="SENPERDIDAS00_">#REF!</definedName>
    <definedName name="SENPERDIDAS93_">#REF!</definedName>
    <definedName name="SENPERDIDAS94_">#REF!</definedName>
    <definedName name="SENPERDIDAS95_">#REF!</definedName>
    <definedName name="SENPERDIDAS96_">#REF!</definedName>
    <definedName name="SENPERDIDAS97_">#REF!</definedName>
    <definedName name="SENPERDIDAS98_">#REF!</definedName>
    <definedName name="SENPERDIDAS99_">#REF!</definedName>
    <definedName name="SENRECAUDO00_">#REF!</definedName>
    <definedName name="SENRECAUDO93_">#REF!</definedName>
    <definedName name="SENRECAUDO94_">#REF!</definedName>
    <definedName name="SENRECAUDO95_">#REF!</definedName>
    <definedName name="SENRECAUDO96_">#REF!</definedName>
    <definedName name="SENRECAUDO97_">#REF!</definedName>
    <definedName name="SENRECAUDO98_">#REF!</definedName>
    <definedName name="SENRECAUDO99_">#REF!</definedName>
    <definedName name="SENSUPERAVIT00_">#REF!</definedName>
    <definedName name="SENSUPERAVIT93_">#REF!</definedName>
    <definedName name="SENSUPERAVIT94_">#REF!</definedName>
    <definedName name="SENSUPERAVIT95_">#REF!</definedName>
    <definedName name="SENSUPERAVIT96_">#REF!</definedName>
    <definedName name="SENSUPERAVIT97_">#REF!</definedName>
    <definedName name="SENSUPERAVIT98_">#REF!</definedName>
    <definedName name="SENSUPERAVIT99_">#REF!</definedName>
    <definedName name="SENTARIFA00_">#REF!</definedName>
    <definedName name="SENTARIFA93_">#REF!</definedName>
    <definedName name="SENTARIFA94_">#REF!</definedName>
    <definedName name="SENTARIFA95_">#REF!</definedName>
    <definedName name="SENTARIFA96_">#REF!</definedName>
    <definedName name="SENTARIFA97_">#REF!</definedName>
    <definedName name="SENTARIFA98_">#REF!</definedName>
    <definedName name="SENTARIFA99_">#REF!</definedName>
    <definedName name="SENVARDEM00_">#REF!</definedName>
    <definedName name="SENVARDEM93_">#REF!</definedName>
    <definedName name="SENVARDEM94_">#REF!</definedName>
    <definedName name="SENVARDEM95_">#REF!</definedName>
    <definedName name="SENVARDEM96_">#REF!</definedName>
    <definedName name="SENVARDEM97_">#REF!</definedName>
    <definedName name="SENVARDEM98_">#REF!</definedName>
    <definedName name="SENVARDEM99_">#REF!</definedName>
    <definedName name="SENVENTAS00_">#REF!</definedName>
    <definedName name="SENVENTAS93_">#REF!</definedName>
    <definedName name="SENVENTAS94_">#REF!</definedName>
    <definedName name="SENVENTAS95_">#REF!</definedName>
    <definedName name="SENVENTAS96_">#REF!</definedName>
    <definedName name="SENVENTAS97_">#REF!</definedName>
    <definedName name="SENVENTAS98_">#REF!</definedName>
    <definedName name="SENVENTAS99_">#REF!</definedName>
    <definedName name="SERVICIODEUDANACION">'[29]DETALLE-DEUDA'!#REF!</definedName>
    <definedName name="Servicios_personales">#REF!</definedName>
    <definedName name="SGP_PG_02">#REF!</definedName>
    <definedName name="SITFID95_">[14]SUPUESTOS!$J$7</definedName>
    <definedName name="SITFIS00_">[14]SUPUESTOS!$O$7</definedName>
    <definedName name="SITFIS93_">[14]SUPUESTOS!$H$7</definedName>
    <definedName name="SITFIS94_">[14]SUPUESTOS!$I$7</definedName>
    <definedName name="SITFIS95_">[14]SUPUESTOS!$J$7</definedName>
    <definedName name="SITFIS96_">[14]SUPUESTOS!$K$7</definedName>
    <definedName name="SITFIS97_">[14]SUPUESTOS!$L$7</definedName>
    <definedName name="SITFIS98_">[14]SUPUESTOS!$M$7</definedName>
    <definedName name="SITFIS99_">[14]SUPUESTOS!$N$7</definedName>
    <definedName name="solnac">[13]GASTOS!#REF!</definedName>
    <definedName name="solprp">[13]GASTOS!#REF!</definedName>
    <definedName name="SORTEADO">#REF!</definedName>
    <definedName name="subtrn">#REF!</definedName>
    <definedName name="TCP00_">#REF!</definedName>
    <definedName name="TCP93_">#REF!</definedName>
    <definedName name="TCP94_">#REF!</definedName>
    <definedName name="TCP95_">#REF!</definedName>
    <definedName name="TCP96_">#REF!</definedName>
    <definedName name="TCP97_">#REF!</definedName>
    <definedName name="TCP98_">#REF!</definedName>
    <definedName name="TCP99_">#REF!</definedName>
    <definedName name="TELECOMCRECIM">#REF!</definedName>
    <definedName name="TELECOMPESOS">#REF!</definedName>
    <definedName name="TELECOMPIB">#REF!</definedName>
    <definedName name="Títulos_a_imprimir_IM">#REF!</definedName>
    <definedName name="TODO">#REF!</definedName>
    <definedName name="TOTAL">#REF!</definedName>
    <definedName name="tothorext">#REF!</definedName>
    <definedName name="totindemvac">#REF!</definedName>
    <definedName name="tranferencias">#REF!</definedName>
    <definedName name="TRANSTOT00_">[14]SUPUESTOS!$O$5</definedName>
    <definedName name="TRANSTOT93_">[14]SUPUESTOS!$H$5</definedName>
    <definedName name="TRANSTOT94_">[14]SUPUESTOS!$I$5</definedName>
    <definedName name="TRANSTOT95_">[14]SUPUESTOS!$J$5</definedName>
    <definedName name="TRANSTOT96_">[14]SUPUESTOS!$K$5</definedName>
    <definedName name="TRANSTOT97_">[14]SUPUESTOS!$L$5</definedName>
    <definedName name="TRANSTOT98_">[14]SUPUESTOS!$M$5</definedName>
    <definedName name="TRANSTOT99_">[14]SUPUESTOS!$N$5</definedName>
    <definedName name="uno">#REF!</definedName>
    <definedName name="v"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alor">#REF!</definedName>
    <definedName name="valorpuntoIng">#REF!</definedName>
    <definedName name="VARIACIONES">#REF!</definedName>
    <definedName name="VARPIB00_">[14]SUPUESTOS!$O$20</definedName>
    <definedName name="VARPIB93_">[14]SUPUESTOS!$H$20</definedName>
    <definedName name="VARPIB94_">[14]SUPUESTOS!$I$20</definedName>
    <definedName name="VARPIB95_">[14]SUPUESTOS!$J$20</definedName>
    <definedName name="VARPIB96_">[14]SUPUESTOS!$K$20</definedName>
    <definedName name="VARPIB97_">[14]SUPUESTOS!$L$20</definedName>
    <definedName name="VARPIB98_">[14]SUPUESTOS!$M$20</definedName>
    <definedName name="VARPIB99_">[14]SUPUESTOS!$N$20</definedName>
    <definedName name="VIGENCIA">'[4]PAGOS VIGENCIA t'!$A$2:$AS$55</definedName>
    <definedName name="Vigencia_1999">#REF!</definedName>
    <definedName name="Vigencia_2000">#REF!</definedName>
    <definedName name="Vigencia_2001">#REF!</definedName>
    <definedName name="Vigencia_2002">#REF!</definedName>
    <definedName name="wvu.ComparEneMar969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EneFeb." hidden="1">{TRUE,TRUE,-2.75,-17.75,483,276.75,FALSE,TRUE,TRUE,TRUE,0,3,15,1,110,11,8,4,TRUE,TRUE,3,TRUE,1,TRUE,75,"Swvu.EneFeb.","ACwvu.EneFeb.",#N/A,FALSE,FALSE,1.24,0.787401575,0.74,0.984251969,1,"","",FALSE,FALSE,FALSE,FALSE,1,#N/A,1,1,#DIV/0!,FALSE,"Rwvu.EneFeb.","Cwvu.EneFeb.",FALSE,FALSE,FALSE,1,300,300,FALSE,FALSE,TRUE,TRUE,TRUE}</definedName>
    <definedName name="wvu.Formato._.Cort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Total."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OPEF._.9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7." hidden="1">{TRUE,TRUE,-2.75,-17.75,483,276.75,FALSE,TRUE,TRUE,TRUE,0,2,#N/A,1,#N/A,6.24489795918367,20,1,FALSE,FALSE,3,TRUE,1,FALSE,75,"Swvu.OPEF._.97.","ACwvu.OPEF._.97.",#N/A,FALSE,FALSE,1.88,0.787401575,0.39,1.56,1,"","",FALSE,FALSE,FALSE,FALSE,1,#N/A,1,1,"=R4C2:R117C9",FALSE,"Rwvu.OPEF._.97.",#N/A,FALSE,FALSE,FALSE,5,300,300,FALSE,FALSE,TRUE,TRUE,TRUE}</definedName>
    <definedName name="Z">'[30]CUA1-3'!#REF!</definedName>
    <definedName name="Z_91E95AE5_DCC2_11D0_8DF1_00805F2A002D_.wvu.Cols" hidden="1">'[20]Seguimiento CSF'!$L:$N,'[20]Seguimiento CSF'!$R:$BU</definedName>
    <definedName name="Z_91E95AE6_DCC2_11D0_8DF1_00805F2A002D_.wvu.Cols" hidden="1">'[20]Seguimiento CSF'!$L:$N,'[20]Seguimiento CSF'!$Q:$AD</definedName>
    <definedName name="Z_91E95AE6_DCC2_11D0_8DF1_00805F2A002D_.wvu.Rows" hidden="1">'[20]Seguimiento CSF'!#REF!,'[20]Seguimiento CSF'!#REF!</definedName>
    <definedName name="Z_91E95AE7_DCC2_11D0_8DF1_00805F2A002D_.wvu.Cols" hidden="1">'[20]Resumen MES OPEF'!$C:$C,'[20]Resumen MES OPEF'!$N:$N,'[20]Resumen MES OPEF'!$Y:$Y,'[20]Resumen MES OPEF'!$AL:$AL,'[20]Resumen MES OPEF'!$AV:$AV,'[20]Resumen MES OPEF'!$BG:$BG,'[20]Resumen MES OPEF'!$BR:$BR,'[20]Resumen MES OPEF'!$CC:$CC</definedName>
    <definedName name="Z_91E95AE8_DCC2_11D0_8DF1_00805F2A002D_.wvu.Cols" hidden="1">'[20]Seguimiento CSF'!$L:$N,'[20]Seguimiento CSF'!$R:$AD,'[20]Seguimiento CSF'!$AY:$AY,'[20]Seguimiento CSF'!$BH:$BH,'[20]Seguimiento CSF'!$BQ:$BQ</definedName>
    <definedName name="Z_91E95AE9_DCC2_11D0_8DF1_00805F2A002D_.wvu.Cols" hidden="1">'[20]Seguimiento CSF'!$L:$N,'[20]Seguimiento CSF'!$R:$AD,'[20]Seguimiento CSF'!$AH:$AY,'[20]Seguimiento CSF'!$BA:$BH,'[20]Seguimiento CSF'!$BJ:$BQ,'[20]Seguimiento CSF'!$BS:$CF</definedName>
    <definedName name="Z_91E95AEB_DCC2_11D0_8DF1_00805F2A002D_.wvu.Cols" hidden="1">'[20]Resumen OPEF'!$E:$J,'[20]Resumen OPEF'!$M:$Q</definedName>
    <definedName name="Z_91E95AEC_DCC2_11D0_8DF1_00805F2A002D_.wvu.Cols" hidden="1">'[20]Resumen OPEF'!$C:$C,'[20]Resumen OPEF'!$E:$E,'[20]Resumen OPEF'!$H:$I,'[20]Resumen OPEF'!$K:$L,'[20]Resumen OPEF'!$O:$O</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 i="37" l="1"/>
  <c r="N5" i="37"/>
  <c r="N6" i="37"/>
  <c r="N7" i="37"/>
  <c r="N8" i="37"/>
  <c r="N9" i="37"/>
  <c r="N10" i="37"/>
  <c r="N11" i="37"/>
  <c r="N3" i="37"/>
  <c r="M4" i="37"/>
  <c r="M5" i="37"/>
  <c r="M6" i="37"/>
  <c r="M7" i="37"/>
  <c r="M8" i="37"/>
  <c r="M9" i="37"/>
  <c r="M10" i="37"/>
  <c r="M11" i="37"/>
  <c r="M3" i="37"/>
  <c r="L4" i="37"/>
  <c r="L5" i="37"/>
  <c r="L6" i="37"/>
  <c r="L7" i="37"/>
  <c r="L8" i="37"/>
  <c r="L9" i="37"/>
  <c r="L10" i="37"/>
  <c r="L11" i="37"/>
  <c r="L3" i="37"/>
  <c r="K5" i="37"/>
  <c r="K6" i="37"/>
  <c r="K7" i="37"/>
  <c r="K8" i="37"/>
  <c r="K9" i="37"/>
  <c r="K10" i="37"/>
  <c r="K11" i="37"/>
  <c r="K3" i="37"/>
  <c r="K4" i="37"/>
  <c r="G4140" i="33" l="1"/>
  <c r="H4140" i="33" s="1"/>
  <c r="G4141" i="33"/>
  <c r="H4141" i="33" s="1"/>
  <c r="H3936" i="33"/>
  <c r="H3940" i="33"/>
  <c r="H3942" i="33"/>
  <c r="H3944" i="33"/>
  <c r="H3948" i="33"/>
  <c r="H3951" i="33"/>
  <c r="H3952" i="33"/>
  <c r="H3956" i="33"/>
  <c r="H3960" i="33"/>
  <c r="H3964" i="33"/>
  <c r="H3966" i="33"/>
  <c r="H3968" i="33"/>
  <c r="H3972" i="33"/>
  <c r="H3976" i="33"/>
  <c r="H3980" i="33"/>
  <c r="H3984" i="33"/>
  <c r="H3988" i="33"/>
  <c r="H3992" i="33"/>
  <c r="H3996" i="33"/>
  <c r="H3999" i="33"/>
  <c r="H4000" i="33"/>
  <c r="H4002" i="33"/>
  <c r="H4005" i="33"/>
  <c r="H4008" i="33"/>
  <c r="H4011" i="33"/>
  <c r="H4014" i="33"/>
  <c r="H4017" i="33"/>
  <c r="H4020" i="33"/>
  <c r="H4023" i="33"/>
  <c r="H4026" i="33"/>
  <c r="H4029" i="33"/>
  <c r="H4032" i="33"/>
  <c r="H4035" i="33"/>
  <c r="H4038" i="33"/>
  <c r="H4041" i="33"/>
  <c r="H4044" i="33"/>
  <c r="H4046" i="33"/>
  <c r="H4048" i="33"/>
  <c r="H4049" i="33"/>
  <c r="H4051" i="33"/>
  <c r="H4053" i="33"/>
  <c r="H4054" i="33"/>
  <c r="H4056" i="33"/>
  <c r="H4058" i="33"/>
  <c r="H4059" i="33"/>
  <c r="H4061" i="33"/>
  <c r="H4063" i="33"/>
  <c r="H4064" i="33"/>
  <c r="H4066" i="33"/>
  <c r="H4068" i="33"/>
  <c r="H4069" i="33"/>
  <c r="H4071" i="33"/>
  <c r="H4073" i="33"/>
  <c r="H4074" i="33"/>
  <c r="H4076" i="33"/>
  <c r="H4078" i="33"/>
  <c r="H4079" i="33"/>
  <c r="H4081" i="33"/>
  <c r="H4083" i="33"/>
  <c r="H4084" i="33"/>
  <c r="H4086" i="33"/>
  <c r="H4088" i="33"/>
  <c r="H4089" i="33"/>
  <c r="H4091" i="33"/>
  <c r="H4093" i="33"/>
  <c r="H4094" i="33"/>
  <c r="H4096" i="33"/>
  <c r="H4098" i="33"/>
  <c r="H4099" i="33"/>
  <c r="H4101" i="33"/>
  <c r="H4103" i="33"/>
  <c r="H4104" i="33"/>
  <c r="H4106" i="33"/>
  <c r="H4108" i="33"/>
  <c r="H4109" i="33"/>
  <c r="H4111" i="33"/>
  <c r="H4113" i="33"/>
  <c r="H4114" i="33"/>
  <c r="H4116" i="33"/>
  <c r="H4118" i="33"/>
  <c r="H4119" i="33"/>
  <c r="H4121" i="33"/>
  <c r="H4123" i="33"/>
  <c r="H4124" i="33"/>
  <c r="H4129" i="33"/>
  <c r="G3919" i="33"/>
  <c r="H3919" i="33" s="1"/>
  <c r="G3920" i="33"/>
  <c r="H3920" i="33" s="1"/>
  <c r="G3921" i="33"/>
  <c r="H3921" i="33" s="1"/>
  <c r="G3922" i="33"/>
  <c r="H3922" i="33" s="1"/>
  <c r="G3923" i="33"/>
  <c r="H3923" i="33" s="1"/>
  <c r="G3924" i="33"/>
  <c r="H3924" i="33" s="1"/>
  <c r="G3925" i="33"/>
  <c r="H3925" i="33" s="1"/>
  <c r="G3926" i="33"/>
  <c r="H3926" i="33" s="1"/>
  <c r="G3927" i="33"/>
  <c r="H3927" i="33" s="1"/>
  <c r="G3928" i="33"/>
  <c r="H3928" i="33" s="1"/>
  <c r="G3929" i="33"/>
  <c r="H3929" i="33" s="1"/>
  <c r="G3930" i="33"/>
  <c r="H3930" i="33" s="1"/>
  <c r="G3931" i="33"/>
  <c r="H3931" i="33" s="1"/>
  <c r="G3932" i="33"/>
  <c r="H3932" i="33" s="1"/>
  <c r="G3933" i="33"/>
  <c r="H3933" i="33" s="1"/>
  <c r="G3934" i="33"/>
  <c r="H3934" i="33" s="1"/>
  <c r="G3935" i="33"/>
  <c r="H3935" i="33" s="1"/>
  <c r="G3936" i="33"/>
  <c r="G3937" i="33"/>
  <c r="H3937" i="33" s="1"/>
  <c r="G3938" i="33"/>
  <c r="H3938" i="33" s="1"/>
  <c r="G3939" i="33"/>
  <c r="H3939" i="33" s="1"/>
  <c r="G3940" i="33"/>
  <c r="G3941" i="33"/>
  <c r="H3941" i="33" s="1"/>
  <c r="G3942" i="33"/>
  <c r="G3943" i="33"/>
  <c r="H3943" i="33" s="1"/>
  <c r="G3944" i="33"/>
  <c r="G3945" i="33"/>
  <c r="H3945" i="33" s="1"/>
  <c r="G3946" i="33"/>
  <c r="H3946" i="33" s="1"/>
  <c r="G3947" i="33"/>
  <c r="H3947" i="33" s="1"/>
  <c r="G3948" i="33"/>
  <c r="G3949" i="33"/>
  <c r="H3949" i="33" s="1"/>
  <c r="G3950" i="33"/>
  <c r="H3950" i="33" s="1"/>
  <c r="G3951" i="33"/>
  <c r="G3952" i="33"/>
  <c r="G3953" i="33"/>
  <c r="H3953" i="33" s="1"/>
  <c r="G3954" i="33"/>
  <c r="H3954" i="33" s="1"/>
  <c r="G3955" i="33"/>
  <c r="H3955" i="33" s="1"/>
  <c r="G3956" i="33"/>
  <c r="G3957" i="33"/>
  <c r="H3957" i="33" s="1"/>
  <c r="G3958" i="33"/>
  <c r="H3958" i="33" s="1"/>
  <c r="G3959" i="33"/>
  <c r="H3959" i="33" s="1"/>
  <c r="G3960" i="33"/>
  <c r="G3961" i="33"/>
  <c r="H3961" i="33" s="1"/>
  <c r="G3962" i="33"/>
  <c r="H3962" i="33" s="1"/>
  <c r="G3963" i="33"/>
  <c r="H3963" i="33" s="1"/>
  <c r="G3964" i="33"/>
  <c r="G3965" i="33"/>
  <c r="H3965" i="33" s="1"/>
  <c r="G3966" i="33"/>
  <c r="G3967" i="33"/>
  <c r="H3967" i="33" s="1"/>
  <c r="G3968" i="33"/>
  <c r="G3969" i="33"/>
  <c r="H3969" i="33" s="1"/>
  <c r="G3970" i="33"/>
  <c r="H3970" i="33" s="1"/>
  <c r="G3971" i="33"/>
  <c r="H3971" i="33" s="1"/>
  <c r="G3972" i="33"/>
  <c r="G3973" i="33"/>
  <c r="H3973" i="33" s="1"/>
  <c r="G3974" i="33"/>
  <c r="H3974" i="33" s="1"/>
  <c r="G3975" i="33"/>
  <c r="H3975" i="33" s="1"/>
  <c r="G3976" i="33"/>
  <c r="G3977" i="33"/>
  <c r="H3977" i="33" s="1"/>
  <c r="G3978" i="33"/>
  <c r="H3978" i="33" s="1"/>
  <c r="G3979" i="33"/>
  <c r="H3979" i="33" s="1"/>
  <c r="G3980" i="33"/>
  <c r="G3981" i="33"/>
  <c r="H3981" i="33" s="1"/>
  <c r="G3982" i="33"/>
  <c r="H3982" i="33" s="1"/>
  <c r="G3983" i="33"/>
  <c r="H3983" i="33" s="1"/>
  <c r="G3984" i="33"/>
  <c r="G3985" i="33"/>
  <c r="H3985" i="33" s="1"/>
  <c r="G3986" i="33"/>
  <c r="H3986" i="33" s="1"/>
  <c r="G3987" i="33"/>
  <c r="H3987" i="33" s="1"/>
  <c r="G3988" i="33"/>
  <c r="G3989" i="33"/>
  <c r="H3989" i="33" s="1"/>
  <c r="G3990" i="33"/>
  <c r="H3990" i="33" s="1"/>
  <c r="G3991" i="33"/>
  <c r="H3991" i="33" s="1"/>
  <c r="G3992" i="33"/>
  <c r="G3993" i="33"/>
  <c r="H3993" i="33" s="1"/>
  <c r="G3994" i="33"/>
  <c r="H3994" i="33" s="1"/>
  <c r="G3995" i="33"/>
  <c r="H3995" i="33" s="1"/>
  <c r="G3996" i="33"/>
  <c r="G3997" i="33"/>
  <c r="H3997" i="33" s="1"/>
  <c r="G3998" i="33"/>
  <c r="H3998" i="33" s="1"/>
  <c r="G3999" i="33"/>
  <c r="G4000" i="33"/>
  <c r="G4001" i="33"/>
  <c r="H4001" i="33" s="1"/>
  <c r="G4002" i="33"/>
  <c r="G4003" i="33"/>
  <c r="H4003" i="33" s="1"/>
  <c r="G4004" i="33"/>
  <c r="H4004" i="33" s="1"/>
  <c r="G4005" i="33"/>
  <c r="G4006" i="33"/>
  <c r="H4006" i="33" s="1"/>
  <c r="G4007" i="33"/>
  <c r="H4007" i="33" s="1"/>
  <c r="G4008" i="33"/>
  <c r="G4009" i="33"/>
  <c r="H4009" i="33" s="1"/>
  <c r="G4010" i="33"/>
  <c r="H4010" i="33" s="1"/>
  <c r="G4011" i="33"/>
  <c r="G4012" i="33"/>
  <c r="H4012" i="33" s="1"/>
  <c r="G4013" i="33"/>
  <c r="H4013" i="33" s="1"/>
  <c r="G4014" i="33"/>
  <c r="G4015" i="33"/>
  <c r="H4015" i="33" s="1"/>
  <c r="G4016" i="33"/>
  <c r="H4016" i="33" s="1"/>
  <c r="G4017" i="33"/>
  <c r="G4018" i="33"/>
  <c r="H4018" i="33" s="1"/>
  <c r="G4019" i="33"/>
  <c r="H4019" i="33" s="1"/>
  <c r="G4020" i="33"/>
  <c r="G4021" i="33"/>
  <c r="H4021" i="33" s="1"/>
  <c r="G4022" i="33"/>
  <c r="H4022" i="33" s="1"/>
  <c r="G4023" i="33"/>
  <c r="G4024" i="33"/>
  <c r="H4024" i="33" s="1"/>
  <c r="G4025" i="33"/>
  <c r="H4025" i="33" s="1"/>
  <c r="G4026" i="33"/>
  <c r="G4027" i="33"/>
  <c r="H4027" i="33" s="1"/>
  <c r="G4028" i="33"/>
  <c r="H4028" i="33" s="1"/>
  <c r="G4029" i="33"/>
  <c r="G4030" i="33"/>
  <c r="H4030" i="33" s="1"/>
  <c r="G4031" i="33"/>
  <c r="H4031" i="33" s="1"/>
  <c r="G4032" i="33"/>
  <c r="G4033" i="33"/>
  <c r="H4033" i="33" s="1"/>
  <c r="G4034" i="33"/>
  <c r="H4034" i="33" s="1"/>
  <c r="G4035" i="33"/>
  <c r="G4036" i="33"/>
  <c r="H4036" i="33" s="1"/>
  <c r="G4037" i="33"/>
  <c r="H4037" i="33" s="1"/>
  <c r="G4038" i="33"/>
  <c r="G4039" i="33"/>
  <c r="H4039" i="33" s="1"/>
  <c r="G4040" i="33"/>
  <c r="H4040" i="33" s="1"/>
  <c r="G4041" i="33"/>
  <c r="G4042" i="33"/>
  <c r="H4042" i="33" s="1"/>
  <c r="G4043" i="33"/>
  <c r="H4043" i="33" s="1"/>
  <c r="G4044" i="33"/>
  <c r="G4045" i="33"/>
  <c r="H4045" i="33" s="1"/>
  <c r="G4046" i="33"/>
  <c r="G4047" i="33"/>
  <c r="H4047" i="33" s="1"/>
  <c r="G4048" i="33"/>
  <c r="G4049" i="33"/>
  <c r="G4050" i="33"/>
  <c r="H4050" i="33" s="1"/>
  <c r="G4051" i="33"/>
  <c r="G4052" i="33"/>
  <c r="H4052" i="33" s="1"/>
  <c r="G4053" i="33"/>
  <c r="G4054" i="33"/>
  <c r="G4055" i="33"/>
  <c r="H4055" i="33" s="1"/>
  <c r="G4056" i="33"/>
  <c r="G4057" i="33"/>
  <c r="H4057" i="33" s="1"/>
  <c r="G4058" i="33"/>
  <c r="G4059" i="33"/>
  <c r="G4060" i="33"/>
  <c r="H4060" i="33" s="1"/>
  <c r="G4061" i="33"/>
  <c r="G4062" i="33"/>
  <c r="H4062" i="33" s="1"/>
  <c r="G4063" i="33"/>
  <c r="G4064" i="33"/>
  <c r="G4065" i="33"/>
  <c r="H4065" i="33" s="1"/>
  <c r="G4066" i="33"/>
  <c r="G4067" i="33"/>
  <c r="H4067" i="33" s="1"/>
  <c r="G4068" i="33"/>
  <c r="G4069" i="33"/>
  <c r="G4070" i="33"/>
  <c r="H4070" i="33" s="1"/>
  <c r="G4071" i="33"/>
  <c r="G4072" i="33"/>
  <c r="H4072" i="33" s="1"/>
  <c r="G4073" i="33"/>
  <c r="G4074" i="33"/>
  <c r="G4075" i="33"/>
  <c r="H4075" i="33" s="1"/>
  <c r="G4076" i="33"/>
  <c r="G4077" i="33"/>
  <c r="H4077" i="33" s="1"/>
  <c r="G4078" i="33"/>
  <c r="G4079" i="33"/>
  <c r="G4080" i="33"/>
  <c r="H4080" i="33" s="1"/>
  <c r="G4081" i="33"/>
  <c r="G4082" i="33"/>
  <c r="H4082" i="33" s="1"/>
  <c r="G4083" i="33"/>
  <c r="G4084" i="33"/>
  <c r="G4085" i="33"/>
  <c r="H4085" i="33" s="1"/>
  <c r="G4086" i="33"/>
  <c r="G4087" i="33"/>
  <c r="H4087" i="33" s="1"/>
  <c r="G4088" i="33"/>
  <c r="G4089" i="33"/>
  <c r="G4090" i="33"/>
  <c r="H4090" i="33" s="1"/>
  <c r="G4091" i="33"/>
  <c r="G4092" i="33"/>
  <c r="H4092" i="33" s="1"/>
  <c r="G4093" i="33"/>
  <c r="G4094" i="33"/>
  <c r="G4095" i="33"/>
  <c r="H4095" i="33" s="1"/>
  <c r="G4096" i="33"/>
  <c r="G4097" i="33"/>
  <c r="H4097" i="33" s="1"/>
  <c r="G4098" i="33"/>
  <c r="G4099" i="33"/>
  <c r="G4100" i="33"/>
  <c r="H4100" i="33" s="1"/>
  <c r="G4101" i="33"/>
  <c r="G4102" i="33"/>
  <c r="H4102" i="33" s="1"/>
  <c r="G4103" i="33"/>
  <c r="G4104" i="33"/>
  <c r="G4105" i="33"/>
  <c r="H4105" i="33" s="1"/>
  <c r="G4106" i="33"/>
  <c r="G4107" i="33"/>
  <c r="H4107" i="33" s="1"/>
  <c r="G4108" i="33"/>
  <c r="G4109" i="33"/>
  <c r="G4110" i="33"/>
  <c r="H4110" i="33" s="1"/>
  <c r="G4111" i="33"/>
  <c r="G4112" i="33"/>
  <c r="H4112" i="33" s="1"/>
  <c r="G4113" i="33"/>
  <c r="G4114" i="33"/>
  <c r="G4115" i="33"/>
  <c r="H4115" i="33" s="1"/>
  <c r="G4116" i="33"/>
  <c r="G4117" i="33"/>
  <c r="H4117" i="33" s="1"/>
  <c r="G4118" i="33"/>
  <c r="G4119" i="33"/>
  <c r="G4120" i="33"/>
  <c r="H4120" i="33" s="1"/>
  <c r="G4121" i="33"/>
  <c r="G4122" i="33"/>
  <c r="H4122" i="33" s="1"/>
  <c r="G4123" i="33"/>
  <c r="G4124" i="33"/>
  <c r="G4125" i="33"/>
  <c r="H4125" i="33" s="1"/>
  <c r="G2649" i="33" l="1"/>
  <c r="H2649" i="33" s="1"/>
  <c r="G2650" i="33"/>
  <c r="H2650" i="33" s="1"/>
  <c r="G2651" i="33"/>
  <c r="H2651" i="33" s="1"/>
  <c r="G2652" i="33"/>
  <c r="H2652" i="33" s="1"/>
  <c r="G2653" i="33"/>
  <c r="H2653" i="33" s="1"/>
  <c r="G2654" i="33"/>
  <c r="H2654" i="33" s="1"/>
  <c r="G2655" i="33"/>
  <c r="H2655" i="33" s="1"/>
  <c r="G2656" i="33"/>
  <c r="H2656" i="33" s="1"/>
  <c r="G2657" i="33"/>
  <c r="H2657" i="33" s="1"/>
  <c r="G2658" i="33"/>
  <c r="H2658" i="33" s="1"/>
  <c r="G2659" i="33"/>
  <c r="H2659" i="33" s="1"/>
  <c r="G2660" i="33"/>
  <c r="H2660" i="33" s="1"/>
  <c r="G2661" i="33"/>
  <c r="H2661" i="33" s="1"/>
  <c r="G2662" i="33"/>
  <c r="H2662" i="33" s="1"/>
  <c r="G2663" i="33"/>
  <c r="H2663" i="33" s="1"/>
  <c r="G2664" i="33"/>
  <c r="H2664" i="33" s="1"/>
  <c r="G2665" i="33"/>
  <c r="H2665" i="33" s="1"/>
  <c r="G2666" i="33"/>
  <c r="H2666" i="33" s="1"/>
  <c r="G2667" i="33"/>
  <c r="H2667" i="33" s="1"/>
  <c r="G2668" i="33"/>
  <c r="H2668" i="33" s="1"/>
  <c r="G2669" i="33"/>
  <c r="H2669" i="33" s="1"/>
  <c r="G2670" i="33"/>
  <c r="H2670" i="33" s="1"/>
  <c r="G2671" i="33"/>
  <c r="H2671" i="33" s="1"/>
  <c r="G2672" i="33"/>
  <c r="H2672" i="33" s="1"/>
  <c r="G2673" i="33"/>
  <c r="H2673" i="33" s="1"/>
  <c r="G2674" i="33"/>
  <c r="H2674" i="33" s="1"/>
  <c r="G2675" i="33"/>
  <c r="H2675" i="33" s="1"/>
  <c r="G2676" i="33"/>
  <c r="H2676" i="33" s="1"/>
  <c r="G2677" i="33"/>
  <c r="H2677" i="33" s="1"/>
  <c r="G2678" i="33"/>
  <c r="H2678" i="33" s="1"/>
  <c r="G2679" i="33"/>
  <c r="H2679" i="33" s="1"/>
  <c r="G2680" i="33"/>
  <c r="H2680" i="33" s="1"/>
  <c r="G2681" i="33"/>
  <c r="H2681" i="33" s="1"/>
  <c r="G2682" i="33"/>
  <c r="H2682" i="33" s="1"/>
  <c r="G2683" i="33"/>
  <c r="H2683" i="33" s="1"/>
  <c r="G2684" i="33"/>
  <c r="H2684" i="33" s="1"/>
  <c r="G2685" i="33"/>
  <c r="H2685" i="33" s="1"/>
  <c r="G2686" i="33"/>
  <c r="H2686" i="33" s="1"/>
  <c r="G2687" i="33"/>
  <c r="H2687" i="33" s="1"/>
  <c r="G2688" i="33"/>
  <c r="H2688" i="33" s="1"/>
  <c r="G2689" i="33"/>
  <c r="H2689" i="33" s="1"/>
  <c r="G2690" i="33"/>
  <c r="H2690" i="33" s="1"/>
  <c r="G2691" i="33"/>
  <c r="H2691" i="33" s="1"/>
  <c r="G2692" i="33"/>
  <c r="H2692" i="33" s="1"/>
  <c r="G2693" i="33"/>
  <c r="H2693" i="33" s="1"/>
  <c r="G2694" i="33"/>
  <c r="H2694" i="33" s="1"/>
  <c r="G2695" i="33"/>
  <c r="H2695" i="33" s="1"/>
  <c r="G2696" i="33"/>
  <c r="H2696" i="33" s="1"/>
  <c r="G2697" i="33"/>
  <c r="H2697" i="33" s="1"/>
  <c r="G2698" i="33"/>
  <c r="H2698" i="33" s="1"/>
  <c r="G2699" i="33"/>
  <c r="H2699" i="33" s="1"/>
  <c r="G2700" i="33"/>
  <c r="H2700" i="33" s="1"/>
  <c r="G2701" i="33"/>
  <c r="H2701" i="33" s="1"/>
  <c r="G2702" i="33"/>
  <c r="H2702" i="33" s="1"/>
  <c r="G2703" i="33"/>
  <c r="H2703" i="33" s="1"/>
  <c r="G2704" i="33"/>
  <c r="H2704" i="33" s="1"/>
  <c r="G2705" i="33"/>
  <c r="H2705" i="33" s="1"/>
  <c r="G2706" i="33"/>
  <c r="H2706" i="33" s="1"/>
  <c r="G2707" i="33"/>
  <c r="H2707" i="33" s="1"/>
  <c r="G2708" i="33"/>
  <c r="H2708" i="33" s="1"/>
  <c r="G2709" i="33"/>
  <c r="H2709" i="33" s="1"/>
  <c r="G2710" i="33"/>
  <c r="H2710" i="33" s="1"/>
  <c r="G2711" i="33"/>
  <c r="H2711" i="33" s="1"/>
  <c r="G2712" i="33"/>
  <c r="H2712" i="33" s="1"/>
  <c r="G2713" i="33"/>
  <c r="H2713" i="33"/>
  <c r="G2714" i="33"/>
  <c r="H2714" i="33" s="1"/>
  <c r="G2715" i="33"/>
  <c r="H2715" i="33" s="1"/>
  <c r="G2716" i="33"/>
  <c r="H2716" i="33" s="1"/>
  <c r="G2717" i="33"/>
  <c r="H2717" i="33" s="1"/>
  <c r="G2718" i="33"/>
  <c r="H2718" i="33" s="1"/>
  <c r="G2719" i="33"/>
  <c r="H2719" i="33" s="1"/>
  <c r="G2720" i="33"/>
  <c r="H2720" i="33" s="1"/>
  <c r="G2721" i="33"/>
  <c r="H2721" i="33" s="1"/>
  <c r="G2722" i="33"/>
  <c r="H2722" i="33" s="1"/>
  <c r="G2723" i="33"/>
  <c r="H2723" i="33" s="1"/>
  <c r="G2724" i="33"/>
  <c r="H2724" i="33" s="1"/>
  <c r="G2725" i="33"/>
  <c r="H2725" i="33" s="1"/>
  <c r="G2726" i="33"/>
  <c r="H2726" i="33" s="1"/>
  <c r="G2727" i="33"/>
  <c r="H2727" i="33" s="1"/>
  <c r="G2728" i="33"/>
  <c r="H2728" i="33" s="1"/>
  <c r="G2729" i="33"/>
  <c r="H2729" i="33"/>
  <c r="G2730" i="33"/>
  <c r="H2730" i="33" s="1"/>
  <c r="G2731" i="33"/>
  <c r="H2731" i="33" s="1"/>
  <c r="G2732" i="33"/>
  <c r="H2732" i="33"/>
  <c r="G2733" i="33"/>
  <c r="H2733" i="33" s="1"/>
  <c r="G2734" i="33"/>
  <c r="H2734" i="33" s="1"/>
  <c r="G2735" i="33"/>
  <c r="H2735" i="33"/>
  <c r="G2736" i="33"/>
  <c r="H2736" i="33" s="1"/>
  <c r="G2737" i="33"/>
  <c r="H2737" i="33" s="1"/>
  <c r="G2738" i="33"/>
  <c r="H2738" i="33"/>
  <c r="G2739" i="33"/>
  <c r="H2739" i="33" s="1"/>
  <c r="G2740" i="33"/>
  <c r="H2740" i="33" s="1"/>
  <c r="G2741" i="33"/>
  <c r="H2741" i="33"/>
  <c r="G2742" i="33"/>
  <c r="H2742" i="33" s="1"/>
  <c r="G2743" i="33"/>
  <c r="H2743" i="33" s="1"/>
  <c r="G2744" i="33"/>
  <c r="H2744" i="33"/>
  <c r="G2745" i="33"/>
  <c r="H2745" i="33" s="1"/>
  <c r="G2746" i="33"/>
  <c r="H2746" i="33" s="1"/>
  <c r="G2747" i="33"/>
  <c r="H2747" i="33"/>
  <c r="G2748" i="33"/>
  <c r="H2748" i="33" s="1"/>
  <c r="G2749" i="33"/>
  <c r="H2749" i="33" s="1"/>
  <c r="G2750" i="33"/>
  <c r="H2750" i="33"/>
  <c r="G2751" i="33"/>
  <c r="H2751" i="33" s="1"/>
  <c r="G2752" i="33"/>
  <c r="H2752" i="33" s="1"/>
  <c r="G2753" i="33"/>
  <c r="H2753" i="33"/>
  <c r="G2754" i="33"/>
  <c r="H2754" i="33" s="1"/>
  <c r="G2755" i="33"/>
  <c r="H2755" i="33" s="1"/>
  <c r="G2756" i="33"/>
  <c r="H2756" i="33"/>
  <c r="G2757" i="33"/>
  <c r="H2757" i="33" s="1"/>
  <c r="G2758" i="33"/>
  <c r="H2758" i="33" s="1"/>
  <c r="G2759" i="33"/>
  <c r="H2759" i="33"/>
  <c r="G2760" i="33"/>
  <c r="H2760" i="33" s="1"/>
  <c r="G2761" i="33"/>
  <c r="H2761" i="33" s="1"/>
  <c r="G2762" i="33"/>
  <c r="H2762" i="33"/>
  <c r="G2763" i="33"/>
  <c r="H2763" i="33" s="1"/>
  <c r="G2764" i="33"/>
  <c r="H2764" i="33" s="1"/>
  <c r="G2765" i="33"/>
  <c r="H2765" i="33"/>
  <c r="G2766" i="33"/>
  <c r="H2766" i="33" s="1"/>
  <c r="G2767" i="33"/>
  <c r="H2767" i="33" s="1"/>
  <c r="G2768" i="33"/>
  <c r="H2768" i="33"/>
  <c r="G2769" i="33"/>
  <c r="H2769" i="33" s="1"/>
  <c r="G2770" i="33"/>
  <c r="H2770" i="33" s="1"/>
  <c r="G2771" i="33"/>
  <c r="H2771" i="33"/>
  <c r="G2772" i="33"/>
  <c r="H2772" i="33" s="1"/>
  <c r="G2773" i="33"/>
  <c r="H2773" i="33" s="1"/>
  <c r="G2774" i="33"/>
  <c r="H2774" i="33"/>
  <c r="G2775" i="33"/>
  <c r="H2775" i="33" s="1"/>
  <c r="G2776" i="33"/>
  <c r="H2776" i="33" s="1"/>
  <c r="G2777" i="33"/>
  <c r="H2777" i="33" s="1"/>
  <c r="G2778" i="33"/>
  <c r="H2778" i="33"/>
  <c r="G2779" i="33"/>
  <c r="H2779" i="33" s="1"/>
  <c r="G2780" i="33"/>
  <c r="H2780" i="33" s="1"/>
  <c r="G2781" i="33"/>
  <c r="H2781" i="33" s="1"/>
  <c r="G2782" i="33"/>
  <c r="H2782" i="33" s="1"/>
  <c r="G2783" i="33"/>
  <c r="H2783" i="33" s="1"/>
  <c r="G2784" i="33"/>
  <c r="H2784" i="33" s="1"/>
  <c r="G2785" i="33"/>
  <c r="H2785" i="33" s="1"/>
  <c r="G2786" i="33"/>
  <c r="H2786" i="33" s="1"/>
  <c r="G2787" i="33"/>
  <c r="H2787" i="33" s="1"/>
  <c r="G2788" i="33"/>
  <c r="H2788" i="33" s="1"/>
  <c r="G2789" i="33"/>
  <c r="H2789" i="33" s="1"/>
  <c r="G2790" i="33"/>
  <c r="H2790" i="33" s="1"/>
  <c r="G2791" i="33"/>
  <c r="H2791" i="33" s="1"/>
  <c r="G2792" i="33"/>
  <c r="H2792" i="33" s="1"/>
  <c r="G2793" i="33"/>
  <c r="H2793" i="33" s="1"/>
  <c r="G2794" i="33"/>
  <c r="H2794" i="33" s="1"/>
  <c r="G2795" i="33"/>
  <c r="H2795" i="33" s="1"/>
  <c r="G2796" i="33"/>
  <c r="H2796" i="33" s="1"/>
  <c r="G2797" i="33"/>
  <c r="H2797" i="33" s="1"/>
  <c r="G2798" i="33"/>
  <c r="H2798" i="33" s="1"/>
  <c r="G2799" i="33"/>
  <c r="H2799" i="33" s="1"/>
  <c r="G2800" i="33"/>
  <c r="H2800" i="33" s="1"/>
  <c r="G2801" i="33"/>
  <c r="H2801" i="33" s="1"/>
  <c r="G2802" i="33"/>
  <c r="H2802" i="33" s="1"/>
  <c r="G2803" i="33"/>
  <c r="H2803" i="33" s="1"/>
  <c r="G2804" i="33"/>
  <c r="H2804" i="33" s="1"/>
  <c r="G2805" i="33"/>
  <c r="H2805" i="33" s="1"/>
  <c r="G2806" i="33"/>
  <c r="H2806" i="33" s="1"/>
  <c r="G2807" i="33"/>
  <c r="H2807" i="33" s="1"/>
  <c r="G2808" i="33"/>
  <c r="H2808" i="33" s="1"/>
  <c r="G2809" i="33"/>
  <c r="H2809" i="33" s="1"/>
  <c r="G2810" i="33"/>
  <c r="H2810" i="33" s="1"/>
  <c r="G2811" i="33"/>
  <c r="H2811" i="33" s="1"/>
  <c r="G2812" i="33"/>
  <c r="H2812" i="33" s="1"/>
  <c r="G2813" i="33"/>
  <c r="H2813" i="33" s="1"/>
  <c r="G2814" i="33"/>
  <c r="H2814" i="33" s="1"/>
  <c r="G2815" i="33"/>
  <c r="H2815" i="33" s="1"/>
  <c r="G2816" i="33"/>
  <c r="H2816" i="33" s="1"/>
  <c r="G2817" i="33"/>
  <c r="H2817" i="33" s="1"/>
  <c r="G2818" i="33"/>
  <c r="H2818" i="33" s="1"/>
  <c r="G2819" i="33"/>
  <c r="H2819" i="33" s="1"/>
  <c r="G2820" i="33"/>
  <c r="H2820" i="33" s="1"/>
  <c r="G2821" i="33"/>
  <c r="H2821" i="33" s="1"/>
  <c r="G2822" i="33"/>
  <c r="H2822" i="33" s="1"/>
  <c r="G2823" i="33"/>
  <c r="H2823" i="33" s="1"/>
  <c r="G2824" i="33"/>
  <c r="H2824" i="33" s="1"/>
  <c r="G2825" i="33"/>
  <c r="H2825" i="33" s="1"/>
  <c r="G2826" i="33"/>
  <c r="H2826" i="33" s="1"/>
  <c r="G2827" i="33"/>
  <c r="H2827" i="33" s="1"/>
  <c r="G2828" i="33"/>
  <c r="H2828" i="33" s="1"/>
  <c r="G2829" i="33"/>
  <c r="H2829" i="33" s="1"/>
  <c r="G2830" i="33"/>
  <c r="H2830" i="33" s="1"/>
  <c r="G2831" i="33"/>
  <c r="H2831" i="33" s="1"/>
  <c r="G2832" i="33"/>
  <c r="H2832" i="33" s="1"/>
  <c r="G2833" i="33"/>
  <c r="H2833" i="33" s="1"/>
  <c r="G2834" i="33"/>
  <c r="H2834" i="33" s="1"/>
  <c r="G2835" i="33"/>
  <c r="H2835" i="33" s="1"/>
  <c r="G2836" i="33"/>
  <c r="H2836" i="33" s="1"/>
  <c r="G2837" i="33"/>
  <c r="H2837" i="33" s="1"/>
  <c r="G2838" i="33"/>
  <c r="H2838" i="33" s="1"/>
  <c r="G2839" i="33"/>
  <c r="H2839" i="33" s="1"/>
  <c r="G2840" i="33"/>
  <c r="H2840" i="33" s="1"/>
  <c r="G2841" i="33"/>
  <c r="H2841" i="33" s="1"/>
  <c r="G2842" i="33"/>
  <c r="H2842" i="33" s="1"/>
  <c r="G2843" i="33"/>
  <c r="H2843" i="33" s="1"/>
  <c r="G2844" i="33"/>
  <c r="H2844" i="33"/>
  <c r="G2845" i="33"/>
  <c r="H2845" i="33" s="1"/>
  <c r="G2846" i="33"/>
  <c r="H2846" i="33" s="1"/>
  <c r="G2847" i="33"/>
  <c r="H2847" i="33" s="1"/>
  <c r="G2848" i="33"/>
  <c r="H2848" i="33" s="1"/>
  <c r="G2849" i="33"/>
  <c r="H2849" i="33" s="1"/>
  <c r="G2850" i="33"/>
  <c r="H2850" i="33" s="1"/>
  <c r="G2851" i="33"/>
  <c r="H2851" i="33" s="1"/>
  <c r="G2852" i="33"/>
  <c r="H2852" i="33" s="1"/>
  <c r="G2853" i="33"/>
  <c r="H2853" i="33" s="1"/>
  <c r="G2854" i="33"/>
  <c r="H2854" i="33"/>
  <c r="G2855" i="33"/>
  <c r="H2855" i="33" s="1"/>
  <c r="G2856" i="33"/>
  <c r="H2856" i="33" s="1"/>
  <c r="G2857" i="33"/>
  <c r="H2857" i="33" s="1"/>
  <c r="G2858" i="33"/>
  <c r="H2858" i="33" s="1"/>
  <c r="G2859" i="33"/>
  <c r="H2859" i="33" s="1"/>
  <c r="G2860" i="33"/>
  <c r="H2860" i="33" s="1"/>
  <c r="G2861" i="33"/>
  <c r="H2861" i="33" s="1"/>
  <c r="G2862" i="33"/>
  <c r="H2862" i="33" s="1"/>
  <c r="G2863" i="33"/>
  <c r="H2863" i="33" s="1"/>
  <c r="G2864" i="33"/>
  <c r="H2864" i="33" s="1"/>
  <c r="G2865" i="33"/>
  <c r="H2865" i="33" s="1"/>
  <c r="G2866" i="33"/>
  <c r="H2866" i="33" s="1"/>
  <c r="G2867" i="33"/>
  <c r="H2867" i="33" s="1"/>
  <c r="G2868" i="33"/>
  <c r="H2868" i="33" s="1"/>
  <c r="G2869" i="33"/>
  <c r="H2869" i="33" s="1"/>
  <c r="G2870" i="33"/>
  <c r="H2870" i="33" s="1"/>
  <c r="G2871" i="33"/>
  <c r="H2871" i="33" s="1"/>
  <c r="H918" i="33" l="1"/>
  <c r="H919" i="33"/>
  <c r="H922" i="33"/>
  <c r="H923" i="33"/>
  <c r="H926" i="33"/>
  <c r="H927" i="33"/>
  <c r="H930" i="33"/>
  <c r="H931" i="33"/>
  <c r="H934" i="33"/>
  <c r="H935" i="33"/>
  <c r="H938" i="33"/>
  <c r="H939" i="33"/>
  <c r="H942" i="33"/>
  <c r="H943" i="33"/>
  <c r="H946" i="33"/>
  <c r="H947" i="33"/>
  <c r="H950" i="33"/>
  <c r="H951" i="33"/>
  <c r="H954" i="33"/>
  <c r="H955" i="33"/>
  <c r="H958" i="33"/>
  <c r="H959" i="33"/>
  <c r="H962" i="33"/>
  <c r="H963" i="33"/>
  <c r="H966" i="33"/>
  <c r="H967" i="33"/>
  <c r="H970" i="33"/>
  <c r="H971" i="33"/>
  <c r="H974" i="33"/>
  <c r="H975" i="33"/>
  <c r="H978" i="33"/>
  <c r="H979" i="33"/>
  <c r="H982" i="33"/>
  <c r="H985" i="33"/>
  <c r="H988" i="33"/>
  <c r="H991" i="33"/>
  <c r="H994" i="33"/>
  <c r="H997" i="33"/>
  <c r="H1000" i="33"/>
  <c r="H1003" i="33"/>
  <c r="H1006" i="33"/>
  <c r="H1009" i="33"/>
  <c r="H1012" i="33"/>
  <c r="H1015" i="33"/>
  <c r="H1018" i="33"/>
  <c r="H1021" i="33"/>
  <c r="H1024" i="33"/>
  <c r="H1027" i="33"/>
  <c r="G902" i="33"/>
  <c r="H902" i="33" s="1"/>
  <c r="G903" i="33"/>
  <c r="H903" i="33" s="1"/>
  <c r="G904" i="33"/>
  <c r="H904" i="33" s="1"/>
  <c r="G905" i="33"/>
  <c r="H905" i="33" s="1"/>
  <c r="G906" i="33"/>
  <c r="H906" i="33" s="1"/>
  <c r="G907" i="33"/>
  <c r="H907" i="33" s="1"/>
  <c r="G908" i="33"/>
  <c r="H908" i="33" s="1"/>
  <c r="G909" i="33"/>
  <c r="H909" i="33" s="1"/>
  <c r="G910" i="33"/>
  <c r="H910" i="33" s="1"/>
  <c r="G911" i="33"/>
  <c r="H911" i="33" s="1"/>
  <c r="G912" i="33"/>
  <c r="H912" i="33" s="1"/>
  <c r="G913" i="33"/>
  <c r="H913" i="33" s="1"/>
  <c r="G914" i="33"/>
  <c r="H914" i="33" s="1"/>
  <c r="G915" i="33"/>
  <c r="H915" i="33" s="1"/>
  <c r="G916" i="33"/>
  <c r="H916" i="33" s="1"/>
  <c r="G917" i="33"/>
  <c r="H917" i="33" s="1"/>
  <c r="G918" i="33"/>
  <c r="G919" i="33"/>
  <c r="G920" i="33"/>
  <c r="H920" i="33" s="1"/>
  <c r="G921" i="33"/>
  <c r="H921" i="33" s="1"/>
  <c r="G922" i="33"/>
  <c r="G923" i="33"/>
  <c r="G924" i="33"/>
  <c r="H924" i="33" s="1"/>
  <c r="G925" i="33"/>
  <c r="H925" i="33" s="1"/>
  <c r="G926" i="33"/>
  <c r="G927" i="33"/>
  <c r="G928" i="33"/>
  <c r="H928" i="33" s="1"/>
  <c r="G929" i="33"/>
  <c r="H929" i="33" s="1"/>
  <c r="G930" i="33"/>
  <c r="G931" i="33"/>
  <c r="G932" i="33"/>
  <c r="H932" i="33" s="1"/>
  <c r="G933" i="33"/>
  <c r="H933" i="33" s="1"/>
  <c r="G934" i="33"/>
  <c r="G935" i="33"/>
  <c r="G936" i="33"/>
  <c r="H936" i="33" s="1"/>
  <c r="G937" i="33"/>
  <c r="H937" i="33" s="1"/>
  <c r="G938" i="33"/>
  <c r="G939" i="33"/>
  <c r="G940" i="33"/>
  <c r="H940" i="33" s="1"/>
  <c r="G941" i="33"/>
  <c r="H941" i="33" s="1"/>
  <c r="G942" i="33"/>
  <c r="G943" i="33"/>
  <c r="G944" i="33"/>
  <c r="H944" i="33" s="1"/>
  <c r="G945" i="33"/>
  <c r="H945" i="33" s="1"/>
  <c r="G946" i="33"/>
  <c r="G947" i="33"/>
  <c r="G948" i="33"/>
  <c r="H948" i="33" s="1"/>
  <c r="G949" i="33"/>
  <c r="H949" i="33" s="1"/>
  <c r="G950" i="33"/>
  <c r="G951" i="33"/>
  <c r="G952" i="33"/>
  <c r="H952" i="33" s="1"/>
  <c r="G953" i="33"/>
  <c r="H953" i="33" s="1"/>
  <c r="G954" i="33"/>
  <c r="G955" i="33"/>
  <c r="G956" i="33"/>
  <c r="H956" i="33" s="1"/>
  <c r="G957" i="33"/>
  <c r="H957" i="33" s="1"/>
  <c r="G958" i="33"/>
  <c r="G959" i="33"/>
  <c r="G960" i="33"/>
  <c r="H960" i="33" s="1"/>
  <c r="G961" i="33"/>
  <c r="H961" i="33" s="1"/>
  <c r="G962" i="33"/>
  <c r="G963" i="33"/>
  <c r="G964" i="33"/>
  <c r="H964" i="33" s="1"/>
  <c r="G965" i="33"/>
  <c r="H965" i="33" s="1"/>
  <c r="G966" i="33"/>
  <c r="G967" i="33"/>
  <c r="G968" i="33"/>
  <c r="H968" i="33" s="1"/>
  <c r="G969" i="33"/>
  <c r="H969" i="33" s="1"/>
  <c r="G970" i="33"/>
  <c r="G971" i="33"/>
  <c r="G972" i="33"/>
  <c r="H972" i="33" s="1"/>
  <c r="G973" i="33"/>
  <c r="H973" i="33" s="1"/>
  <c r="G974" i="33"/>
  <c r="G975" i="33"/>
  <c r="G976" i="33"/>
  <c r="H976" i="33" s="1"/>
  <c r="G977" i="33"/>
  <c r="H977" i="33" s="1"/>
  <c r="G978" i="33"/>
  <c r="G979" i="33"/>
  <c r="G980" i="33"/>
  <c r="H980" i="33" s="1"/>
  <c r="G981" i="33"/>
  <c r="H981" i="33" s="1"/>
  <c r="G982" i="33"/>
  <c r="G983" i="33"/>
  <c r="H983" i="33" s="1"/>
  <c r="G984" i="33"/>
  <c r="H984" i="33" s="1"/>
  <c r="G985" i="33"/>
  <c r="G986" i="33"/>
  <c r="H986" i="33" s="1"/>
  <c r="G987" i="33"/>
  <c r="H987" i="33" s="1"/>
  <c r="G988" i="33"/>
  <c r="G989" i="33"/>
  <c r="H989" i="33" s="1"/>
  <c r="G990" i="33"/>
  <c r="H990" i="33" s="1"/>
  <c r="G991" i="33"/>
  <c r="G992" i="33"/>
  <c r="H992" i="33" s="1"/>
  <c r="G993" i="33"/>
  <c r="H993" i="33" s="1"/>
  <c r="G994" i="33"/>
  <c r="G995" i="33"/>
  <c r="H995" i="33" s="1"/>
  <c r="G996" i="33"/>
  <c r="H996" i="33" s="1"/>
  <c r="G997" i="33"/>
  <c r="G998" i="33"/>
  <c r="H998" i="33" s="1"/>
  <c r="G999" i="33"/>
  <c r="H999" i="33" s="1"/>
  <c r="G1000" i="33"/>
  <c r="G1001" i="33"/>
  <c r="H1001" i="33" s="1"/>
  <c r="G1002" i="33"/>
  <c r="H1002" i="33" s="1"/>
  <c r="G1003" i="33"/>
  <c r="G1004" i="33"/>
  <c r="H1004" i="33" s="1"/>
  <c r="G1005" i="33"/>
  <c r="H1005" i="33" s="1"/>
  <c r="G1006" i="33"/>
  <c r="G1007" i="33"/>
  <c r="H1007" i="33" s="1"/>
  <c r="G1008" i="33"/>
  <c r="H1008" i="33" s="1"/>
  <c r="G1009" i="33"/>
  <c r="G1010" i="33"/>
  <c r="H1010" i="33" s="1"/>
  <c r="G1011" i="33"/>
  <c r="H1011" i="33" s="1"/>
  <c r="G1012" i="33"/>
  <c r="G1013" i="33"/>
  <c r="H1013" i="33" s="1"/>
  <c r="G1014" i="33"/>
  <c r="H1014" i="33" s="1"/>
  <c r="G1015" i="33"/>
  <c r="G1016" i="33"/>
  <c r="H1016" i="33" s="1"/>
  <c r="G1017" i="33"/>
  <c r="H1017" i="33" s="1"/>
  <c r="G1018" i="33"/>
  <c r="G1019" i="33"/>
  <c r="H1019" i="33" s="1"/>
  <c r="G1020" i="33"/>
  <c r="H1020" i="33" s="1"/>
  <c r="G1021" i="33"/>
  <c r="G1022" i="33"/>
  <c r="H1022" i="33" s="1"/>
  <c r="G1023" i="33"/>
  <c r="H1023" i="33" s="1"/>
  <c r="G1024" i="33"/>
  <c r="G1025" i="33"/>
  <c r="H1025" i="33" s="1"/>
  <c r="G1026" i="33"/>
  <c r="H1026" i="33" s="1"/>
  <c r="G1027" i="33"/>
  <c r="G1028" i="33"/>
  <c r="H1028" i="33" s="1"/>
  <c r="G1029" i="33"/>
  <c r="H1029" i="33" s="1"/>
  <c r="G1030" i="33"/>
  <c r="H1030" i="33" s="1"/>
  <c r="G1031" i="33"/>
  <c r="H1031" i="33" s="1"/>
  <c r="G1032" i="33"/>
  <c r="H1032" i="33" s="1"/>
  <c r="G1033" i="33"/>
  <c r="H1033" i="33" s="1"/>
  <c r="G1034" i="33"/>
  <c r="H1034" i="33" s="1"/>
  <c r="G1035" i="33"/>
  <c r="H1035" i="33" s="1"/>
  <c r="G1036" i="33"/>
  <c r="H1036" i="33" s="1"/>
  <c r="G1037" i="33"/>
  <c r="H1037" i="33" s="1"/>
  <c r="G1038" i="33"/>
  <c r="H1038" i="33" s="1"/>
  <c r="G1039" i="33"/>
  <c r="H1039" i="33" s="1"/>
  <c r="G1040" i="33"/>
  <c r="H1040" i="33" s="1"/>
  <c r="G1041" i="33"/>
  <c r="H1041" i="33" s="1"/>
  <c r="G1042" i="33"/>
  <c r="H1042" i="33" s="1"/>
  <c r="G1043" i="33"/>
  <c r="H1043" i="33" s="1"/>
  <c r="G1044" i="33"/>
  <c r="H1044" i="33" s="1"/>
  <c r="G1045" i="33"/>
  <c r="H1045" i="33" s="1"/>
  <c r="G1046" i="33"/>
  <c r="H1046" i="33" s="1"/>
  <c r="G1047" i="33"/>
  <c r="H1047" i="33" s="1"/>
  <c r="G1048" i="33"/>
  <c r="H1048" i="33" s="1"/>
  <c r="G1049" i="33"/>
  <c r="H1049" i="33" s="1"/>
  <c r="G1050" i="33"/>
  <c r="H1050" i="33" s="1"/>
  <c r="G1051" i="33"/>
  <c r="H1051" i="33" s="1"/>
  <c r="G1052" i="33"/>
  <c r="H1052" i="33" s="1"/>
  <c r="G1053" i="33"/>
  <c r="H1053" i="33" s="1"/>
  <c r="G1054" i="33"/>
  <c r="H1054" i="33" s="1"/>
  <c r="G1055" i="33"/>
  <c r="H1055" i="33" s="1"/>
  <c r="G1056" i="33"/>
  <c r="H1056" i="33" s="1"/>
  <c r="G1057" i="33"/>
  <c r="H1057" i="33" s="1"/>
  <c r="G1058" i="33"/>
  <c r="H1058" i="33" s="1"/>
  <c r="G1059" i="33"/>
  <c r="H1059" i="33" s="1"/>
  <c r="G1060" i="33"/>
  <c r="H1060" i="33" s="1"/>
  <c r="G1061" i="33"/>
  <c r="H1061" i="33" s="1"/>
  <c r="G1062" i="33"/>
  <c r="H1062" i="33" s="1"/>
  <c r="G1063" i="33"/>
  <c r="H1063" i="33" s="1"/>
  <c r="G1064" i="33"/>
  <c r="H1064" i="33" s="1"/>
  <c r="G1065" i="33"/>
  <c r="H1065" i="33" s="1"/>
  <c r="G1066" i="33"/>
  <c r="H1066" i="33" s="1"/>
  <c r="G1067" i="33"/>
  <c r="H1067" i="33" s="1"/>
  <c r="G1068" i="33"/>
  <c r="H1068" i="33" s="1"/>
  <c r="G1069" i="33"/>
  <c r="H1069" i="33" s="1"/>
  <c r="G1070" i="33"/>
  <c r="H1070" i="33" s="1"/>
  <c r="G1071" i="33"/>
  <c r="H1071" i="33" s="1"/>
  <c r="G1072" i="33"/>
  <c r="H1072" i="33" s="1"/>
  <c r="G1073" i="33"/>
  <c r="H1073" i="33" s="1"/>
  <c r="G1074" i="33"/>
  <c r="H1074" i="33" s="1"/>
  <c r="G1075" i="33"/>
  <c r="H1075" i="33" s="1"/>
  <c r="G1076" i="33"/>
  <c r="H1076" i="33" s="1"/>
  <c r="G1077" i="33"/>
  <c r="H1077" i="33" s="1"/>
  <c r="G1078" i="33"/>
  <c r="H1078" i="33" s="1"/>
  <c r="G1079" i="33"/>
  <c r="H1079" i="33" s="1"/>
  <c r="G1080" i="33"/>
  <c r="H1080" i="33" s="1"/>
  <c r="G1081" i="33"/>
  <c r="H1081" i="33" s="1"/>
  <c r="G1082" i="33"/>
  <c r="H1082" i="33" s="1"/>
  <c r="G1083" i="33"/>
  <c r="H1083" i="33" s="1"/>
  <c r="G1084" i="33"/>
  <c r="H1084" i="33" s="1"/>
  <c r="G1085" i="33"/>
  <c r="H1085" i="33" s="1"/>
  <c r="G1086" i="33"/>
  <c r="H1086" i="33" s="1"/>
  <c r="G1087" i="33"/>
  <c r="H1087" i="33" s="1"/>
  <c r="G1088" i="33"/>
  <c r="H1088" i="33" s="1"/>
  <c r="G1089" i="33"/>
  <c r="H1089" i="33" s="1"/>
  <c r="G1090" i="33"/>
  <c r="H1090" i="33" s="1"/>
  <c r="G1091" i="33"/>
  <c r="H1091" i="33" s="1"/>
  <c r="G1092" i="33"/>
  <c r="H1092" i="33" s="1"/>
  <c r="G1093" i="33"/>
  <c r="H1093" i="33" s="1"/>
  <c r="G1094" i="33"/>
  <c r="H1094" i="33" s="1"/>
  <c r="G1095" i="33"/>
  <c r="H1095" i="33" s="1"/>
  <c r="G1096" i="33"/>
  <c r="H1096" i="33" s="1"/>
  <c r="G1097" i="33"/>
  <c r="H1097" i="33" s="1"/>
  <c r="G1098" i="33"/>
  <c r="H1098" i="33" s="1"/>
  <c r="G1099" i="33"/>
  <c r="H1099" i="33" s="1"/>
  <c r="G1100" i="33"/>
  <c r="H1100" i="33" s="1"/>
  <c r="G1101" i="33"/>
  <c r="H1101" i="33" s="1"/>
  <c r="G1102" i="33"/>
  <c r="H1102" i="33" s="1"/>
  <c r="G1103" i="33"/>
  <c r="H1103" i="33" s="1"/>
  <c r="G1104" i="33"/>
  <c r="H1104" i="33" s="1"/>
  <c r="G1105" i="33"/>
  <c r="H1105" i="33" s="1"/>
  <c r="G1106" i="33"/>
  <c r="H1106" i="33" s="1"/>
  <c r="G1107" i="33"/>
  <c r="H1107" i="33" s="1"/>
  <c r="G1108" i="33"/>
  <c r="H1108" i="33" s="1"/>
  <c r="G1109" i="33"/>
  <c r="H1109" i="33" s="1"/>
  <c r="G1110" i="33"/>
  <c r="H1110" i="33" s="1"/>
  <c r="G1111" i="33"/>
  <c r="H1111" i="33" s="1"/>
  <c r="G1112" i="33"/>
  <c r="H1112" i="33" s="1"/>
  <c r="G1113" i="33"/>
  <c r="H1113" i="33" s="1"/>
  <c r="G1114" i="33"/>
  <c r="H1114" i="33" s="1"/>
  <c r="G1115" i="33"/>
  <c r="H1115" i="33" s="1"/>
  <c r="G1116" i="33"/>
  <c r="H1116" i="33" s="1"/>
  <c r="G1117" i="33"/>
  <c r="H1117" i="33" s="1"/>
  <c r="G1118" i="33"/>
  <c r="H1118" i="33" s="1"/>
  <c r="G1119" i="33"/>
  <c r="H1119" i="33" s="1"/>
  <c r="G1120" i="33"/>
  <c r="H1120" i="33" s="1"/>
  <c r="G1121" i="33"/>
  <c r="H1121" i="33" s="1"/>
  <c r="G1122" i="33"/>
  <c r="H1122" i="33" s="1"/>
  <c r="G1123" i="33"/>
  <c r="H1123" i="33" s="1"/>
  <c r="G1124" i="33"/>
  <c r="H1124" i="33" s="1"/>
  <c r="G678" i="33" l="1"/>
  <c r="H678" i="33" s="1"/>
  <c r="G679" i="33"/>
  <c r="H679" i="33" s="1"/>
  <c r="G680" i="33"/>
  <c r="H680" i="33" s="1"/>
  <c r="G681" i="33"/>
  <c r="H681" i="33" s="1"/>
  <c r="G682" i="33"/>
  <c r="H682" i="33" s="1"/>
  <c r="G683" i="33"/>
  <c r="H683" i="33" s="1"/>
  <c r="G684" i="33"/>
  <c r="H684" i="33" s="1"/>
  <c r="G685" i="33"/>
  <c r="H685" i="33" s="1"/>
  <c r="G686" i="33"/>
  <c r="H686" i="33" s="1"/>
  <c r="G687" i="33"/>
  <c r="H687" i="33" s="1"/>
  <c r="G688" i="33"/>
  <c r="H688" i="33" s="1"/>
  <c r="G689" i="33"/>
  <c r="H689" i="33" s="1"/>
  <c r="G690" i="33"/>
  <c r="H690" i="33" s="1"/>
  <c r="G691" i="33"/>
  <c r="H691" i="33" s="1"/>
  <c r="G692" i="33"/>
  <c r="H692" i="33" s="1"/>
  <c r="G693" i="33"/>
  <c r="H693" i="33" s="1"/>
  <c r="G694" i="33"/>
  <c r="H694" i="33"/>
  <c r="G695" i="33"/>
  <c r="H695" i="33" s="1"/>
  <c r="G696" i="33"/>
  <c r="H696" i="33" s="1"/>
  <c r="G697" i="33"/>
  <c r="H697" i="33" s="1"/>
  <c r="G698" i="33"/>
  <c r="H698" i="33"/>
  <c r="G699" i="33"/>
  <c r="H699" i="33" s="1"/>
  <c r="G700" i="33"/>
  <c r="H700" i="33" s="1"/>
  <c r="G701" i="33"/>
  <c r="H701" i="33" s="1"/>
  <c r="G702" i="33"/>
  <c r="H702" i="33"/>
  <c r="G703" i="33"/>
  <c r="H703" i="33" s="1"/>
  <c r="G704" i="33"/>
  <c r="H704" i="33" s="1"/>
  <c r="G705" i="33"/>
  <c r="H705" i="33" s="1"/>
  <c r="G706" i="33"/>
  <c r="H706" i="33"/>
  <c r="G707" i="33"/>
  <c r="H707" i="33" s="1"/>
  <c r="G708" i="33"/>
  <c r="H708" i="33" s="1"/>
  <c r="G709" i="33"/>
  <c r="H709" i="33" s="1"/>
  <c r="G710" i="33"/>
  <c r="H710" i="33"/>
  <c r="G711" i="33"/>
  <c r="H711" i="33" s="1"/>
  <c r="G712" i="33"/>
  <c r="H712" i="33" s="1"/>
  <c r="G713" i="33"/>
  <c r="H713" i="33" s="1"/>
  <c r="G714" i="33"/>
  <c r="H714" i="33"/>
  <c r="G715" i="33"/>
  <c r="H715" i="33" s="1"/>
  <c r="G716" i="33"/>
  <c r="H716" i="33" s="1"/>
  <c r="G717" i="33"/>
  <c r="H717" i="33" s="1"/>
  <c r="G718" i="33"/>
  <c r="H718" i="33"/>
  <c r="G719" i="33"/>
  <c r="H719" i="33" s="1"/>
  <c r="G720" i="33"/>
  <c r="H720" i="33" s="1"/>
  <c r="G721" i="33"/>
  <c r="H721" i="33" s="1"/>
  <c r="G722" i="33"/>
  <c r="H722" i="33"/>
  <c r="G723" i="33"/>
  <c r="H723" i="33" s="1"/>
  <c r="G724" i="33"/>
  <c r="H724" i="33" s="1"/>
  <c r="G725" i="33"/>
  <c r="H725" i="33" s="1"/>
  <c r="G726" i="33"/>
  <c r="H726" i="33"/>
  <c r="G727" i="33"/>
  <c r="H727" i="33" s="1"/>
  <c r="G728" i="33"/>
  <c r="H728" i="33" s="1"/>
  <c r="G729" i="33"/>
  <c r="H729" i="33" s="1"/>
  <c r="G730" i="33"/>
  <c r="H730" i="33"/>
  <c r="G731" i="33"/>
  <c r="H731" i="33" s="1"/>
  <c r="G732" i="33"/>
  <c r="H732" i="33" s="1"/>
  <c r="G733" i="33"/>
  <c r="H733" i="33" s="1"/>
  <c r="G734" i="33"/>
  <c r="H734" i="33"/>
  <c r="G735" i="33"/>
  <c r="H735" i="33" s="1"/>
  <c r="G736" i="33"/>
  <c r="H736" i="33" s="1"/>
  <c r="G737" i="33"/>
  <c r="H737" i="33" s="1"/>
  <c r="G738" i="33"/>
  <c r="H738" i="33"/>
  <c r="G739" i="33"/>
  <c r="H739" i="33" s="1"/>
  <c r="G740" i="33"/>
  <c r="H740" i="33" s="1"/>
  <c r="G741" i="33"/>
  <c r="H741" i="33" s="1"/>
  <c r="G742" i="33"/>
  <c r="H742" i="33"/>
  <c r="G743" i="33"/>
  <c r="H743" i="33" s="1"/>
  <c r="G744" i="33"/>
  <c r="H744" i="33" s="1"/>
  <c r="G745" i="33"/>
  <c r="H745" i="33" s="1"/>
  <c r="G746" i="33"/>
  <c r="H746" i="33"/>
  <c r="G747" i="33"/>
  <c r="H747" i="33" s="1"/>
  <c r="G748" i="33"/>
  <c r="H748" i="33" s="1"/>
  <c r="G749" i="33"/>
  <c r="H749" i="33" s="1"/>
  <c r="G750" i="33"/>
  <c r="H750" i="33"/>
  <c r="G751" i="33"/>
  <c r="H751" i="33" s="1"/>
  <c r="G752" i="33"/>
  <c r="H752" i="33" s="1"/>
  <c r="G753" i="33"/>
  <c r="H753" i="33" s="1"/>
  <c r="G754" i="33"/>
  <c r="H754" i="33"/>
  <c r="G755" i="33"/>
  <c r="H755" i="33" s="1"/>
  <c r="G756" i="33"/>
  <c r="H756" i="33" s="1"/>
  <c r="G757" i="33"/>
  <c r="H757" i="33" s="1"/>
  <c r="G758" i="33"/>
  <c r="H758" i="33" s="1"/>
  <c r="G759" i="33"/>
  <c r="H759" i="33" s="1"/>
  <c r="G760" i="33"/>
  <c r="H760" i="33" s="1"/>
  <c r="G761" i="33"/>
  <c r="H761" i="33" s="1"/>
  <c r="G762" i="33"/>
  <c r="H762" i="33" s="1"/>
  <c r="G763" i="33"/>
  <c r="H763" i="33" s="1"/>
  <c r="G764" i="33"/>
  <c r="H764" i="33" s="1"/>
  <c r="G765" i="33"/>
  <c r="H765" i="33" s="1"/>
  <c r="G766" i="33"/>
  <c r="H766" i="33" s="1"/>
  <c r="G767" i="33"/>
  <c r="H767" i="33" s="1"/>
  <c r="G768" i="33"/>
  <c r="H768" i="33" s="1"/>
  <c r="G769" i="33"/>
  <c r="H769" i="33" s="1"/>
  <c r="G770" i="33"/>
  <c r="H770" i="33" s="1"/>
  <c r="G771" i="33"/>
  <c r="H771" i="33" s="1"/>
  <c r="G772" i="33"/>
  <c r="H772" i="33" s="1"/>
  <c r="G773" i="33"/>
  <c r="H773" i="33" s="1"/>
  <c r="G774" i="33"/>
  <c r="H774" i="33" s="1"/>
  <c r="G775" i="33"/>
  <c r="H775" i="33" s="1"/>
  <c r="G776" i="33"/>
  <c r="H776" i="33" s="1"/>
  <c r="G777" i="33"/>
  <c r="H777" i="33" s="1"/>
  <c r="G778" i="33"/>
  <c r="H778" i="33" s="1"/>
  <c r="G779" i="33"/>
  <c r="H779" i="33" s="1"/>
  <c r="G780" i="33"/>
  <c r="H780" i="33" s="1"/>
  <c r="G781" i="33"/>
  <c r="H781" i="33" s="1"/>
  <c r="G782" i="33"/>
  <c r="H782" i="33" s="1"/>
  <c r="G783" i="33"/>
  <c r="H783" i="33" s="1"/>
  <c r="G784" i="33"/>
  <c r="H784" i="33" s="1"/>
  <c r="G785" i="33"/>
  <c r="H785" i="33" s="1"/>
  <c r="G786" i="33"/>
  <c r="H786" i="33" s="1"/>
  <c r="G787" i="33"/>
  <c r="H787" i="33" s="1"/>
  <c r="G788" i="33"/>
  <c r="H788" i="33" s="1"/>
  <c r="G789" i="33"/>
  <c r="H789" i="33" s="1"/>
  <c r="G790" i="33"/>
  <c r="H790" i="33" s="1"/>
  <c r="G791" i="33"/>
  <c r="H791" i="33" s="1"/>
  <c r="G792" i="33"/>
  <c r="H792" i="33" s="1"/>
  <c r="G793" i="33"/>
  <c r="H793" i="33" s="1"/>
  <c r="G794" i="33"/>
  <c r="H794" i="33" s="1"/>
  <c r="G795" i="33"/>
  <c r="H795" i="33" s="1"/>
  <c r="G796" i="33"/>
  <c r="H796" i="33" s="1"/>
  <c r="G797" i="33"/>
  <c r="H797" i="33" s="1"/>
  <c r="G798" i="33"/>
  <c r="H798" i="33" s="1"/>
  <c r="G799" i="33"/>
  <c r="H799" i="33" s="1"/>
  <c r="G800" i="33"/>
  <c r="H800" i="33" s="1"/>
  <c r="G801" i="33"/>
  <c r="H801" i="33" s="1"/>
  <c r="G802" i="33"/>
  <c r="H802" i="33" s="1"/>
  <c r="G803" i="33"/>
  <c r="H803" i="33" s="1"/>
  <c r="G804" i="33"/>
  <c r="H804" i="33" s="1"/>
  <c r="G805" i="33"/>
  <c r="H805" i="33" s="1"/>
  <c r="G806" i="33"/>
  <c r="H806" i="33" s="1"/>
  <c r="G807" i="33"/>
  <c r="H807" i="33" s="1"/>
  <c r="G808" i="33"/>
  <c r="H808" i="33" s="1"/>
  <c r="G809" i="33"/>
  <c r="H809" i="33" s="1"/>
  <c r="G810" i="33"/>
  <c r="H810" i="33" s="1"/>
  <c r="G811" i="33"/>
  <c r="H811" i="33" s="1"/>
  <c r="G812" i="33"/>
  <c r="H812" i="33" s="1"/>
  <c r="G813" i="33"/>
  <c r="H813" i="33" s="1"/>
  <c r="G814" i="33"/>
  <c r="H814" i="33" s="1"/>
  <c r="G815" i="33"/>
  <c r="H815" i="33" s="1"/>
  <c r="G816" i="33"/>
  <c r="H816" i="33" s="1"/>
  <c r="G817" i="33"/>
  <c r="H817" i="33" s="1"/>
  <c r="G818" i="33"/>
  <c r="H818" i="33" s="1"/>
  <c r="G819" i="33"/>
  <c r="H819" i="33" s="1"/>
  <c r="G820" i="33"/>
  <c r="H820" i="33" s="1"/>
  <c r="G821" i="33"/>
  <c r="H821" i="33" s="1"/>
  <c r="G822" i="33"/>
  <c r="H822" i="33" s="1"/>
  <c r="G823" i="33"/>
  <c r="H823" i="33" s="1"/>
  <c r="G824" i="33"/>
  <c r="H824" i="33" s="1"/>
  <c r="G825" i="33"/>
  <c r="H825" i="33" s="1"/>
  <c r="G826" i="33"/>
  <c r="H826" i="33" s="1"/>
  <c r="G827" i="33"/>
  <c r="H827" i="33" s="1"/>
  <c r="G828" i="33"/>
  <c r="H828" i="33" s="1"/>
  <c r="G829" i="33"/>
  <c r="H829" i="33" s="1"/>
  <c r="G830" i="33"/>
  <c r="H830" i="33" s="1"/>
  <c r="G831" i="33"/>
  <c r="H831" i="33" s="1"/>
  <c r="G832" i="33"/>
  <c r="H832" i="33" s="1"/>
  <c r="G833" i="33"/>
  <c r="H833" i="33" s="1"/>
  <c r="G834" i="33"/>
  <c r="H834" i="33" s="1"/>
  <c r="G835" i="33"/>
  <c r="H835" i="33" s="1"/>
  <c r="G836" i="33"/>
  <c r="H836" i="33" s="1"/>
  <c r="G837" i="33"/>
  <c r="H837" i="33" s="1"/>
  <c r="G838" i="33"/>
  <c r="H838" i="33" s="1"/>
  <c r="G839" i="33"/>
  <c r="H839" i="33" s="1"/>
  <c r="G840" i="33"/>
  <c r="H840" i="33" s="1"/>
  <c r="G841" i="33"/>
  <c r="H841" i="33" s="1"/>
  <c r="G842" i="33"/>
  <c r="H842" i="33" s="1"/>
  <c r="G843" i="33"/>
  <c r="H843" i="33" s="1"/>
  <c r="G844" i="33"/>
  <c r="H844" i="33" s="1"/>
  <c r="G845" i="33"/>
  <c r="H845" i="33" s="1"/>
  <c r="G846" i="33"/>
  <c r="H846" i="33" s="1"/>
  <c r="G847" i="33"/>
  <c r="H847" i="33" s="1"/>
  <c r="G848" i="33"/>
  <c r="H848" i="33" s="1"/>
  <c r="G849" i="33"/>
  <c r="H849" i="33" s="1"/>
  <c r="G850" i="33"/>
  <c r="H850" i="33" s="1"/>
  <c r="G851" i="33"/>
  <c r="H851" i="33" s="1"/>
  <c r="G852" i="33"/>
  <c r="H852" i="33" s="1"/>
  <c r="G853" i="33"/>
  <c r="H853" i="33" s="1"/>
  <c r="G854" i="33"/>
  <c r="H854" i="33" s="1"/>
  <c r="G855" i="33"/>
  <c r="H855" i="33" s="1"/>
  <c r="G856" i="33"/>
  <c r="H856" i="33" s="1"/>
  <c r="G857" i="33"/>
  <c r="H857" i="33" s="1"/>
  <c r="G858" i="33"/>
  <c r="H858" i="33" s="1"/>
  <c r="G859" i="33"/>
  <c r="H859" i="33" s="1"/>
  <c r="G860" i="33"/>
  <c r="H860" i="33" s="1"/>
  <c r="G861" i="33"/>
  <c r="H861" i="33" s="1"/>
  <c r="G862" i="33"/>
  <c r="H862" i="33" s="1"/>
  <c r="G863" i="33"/>
  <c r="H863" i="33" s="1"/>
  <c r="G864" i="33"/>
  <c r="H864" i="33" s="1"/>
  <c r="G865" i="33"/>
  <c r="H865" i="33" s="1"/>
  <c r="G866" i="33"/>
  <c r="H866" i="33" s="1"/>
  <c r="G867" i="33"/>
  <c r="H867" i="33" s="1"/>
  <c r="G868" i="33"/>
  <c r="H868" i="33" s="1"/>
  <c r="G869" i="33"/>
  <c r="H869" i="33" s="1"/>
  <c r="G870" i="33"/>
  <c r="H870" i="33" s="1"/>
  <c r="G871" i="33"/>
  <c r="H871" i="33" s="1"/>
  <c r="G872" i="33"/>
  <c r="H872" i="33" s="1"/>
  <c r="G873" i="33"/>
  <c r="H873" i="33" s="1"/>
  <c r="G874" i="33"/>
  <c r="H874" i="33" s="1"/>
  <c r="G875" i="33"/>
  <c r="H875" i="33" s="1"/>
  <c r="G876" i="33"/>
  <c r="H876" i="33" s="1"/>
  <c r="G877" i="33"/>
  <c r="H877" i="33" s="1"/>
  <c r="G878" i="33"/>
  <c r="H878" i="33" s="1"/>
  <c r="G879" i="33"/>
  <c r="H879" i="33" s="1"/>
  <c r="G880" i="33"/>
  <c r="H880" i="33" s="1"/>
  <c r="G881" i="33"/>
  <c r="H881" i="33" s="1"/>
  <c r="G882" i="33"/>
  <c r="H882" i="33" s="1"/>
  <c r="G883" i="33"/>
  <c r="H883" i="33" s="1"/>
  <c r="G884" i="33"/>
  <c r="H884" i="33" s="1"/>
  <c r="G885" i="33"/>
  <c r="H885" i="33" s="1"/>
  <c r="G886" i="33"/>
  <c r="H886" i="33" s="1"/>
  <c r="G887" i="33"/>
  <c r="H887" i="33" s="1"/>
  <c r="G888" i="33"/>
  <c r="H888" i="33" s="1"/>
  <c r="G889" i="33"/>
  <c r="H889" i="33" s="1"/>
  <c r="G890" i="33"/>
  <c r="H890" i="33" s="1"/>
  <c r="G891" i="33"/>
  <c r="H891" i="33" s="1"/>
  <c r="G892" i="33"/>
  <c r="H892" i="33" s="1"/>
  <c r="G893" i="33"/>
  <c r="H893" i="33" s="1"/>
  <c r="G894" i="33"/>
  <c r="H894" i="33" s="1"/>
  <c r="G895" i="33"/>
  <c r="H895" i="33" s="1"/>
  <c r="G896" i="33"/>
  <c r="H896" i="33" s="1"/>
  <c r="G897" i="33"/>
  <c r="H897" i="33" s="1"/>
  <c r="G898" i="33"/>
  <c r="H898" i="33" s="1"/>
  <c r="G899" i="33"/>
  <c r="H899" i="33" s="1"/>
  <c r="G900" i="33"/>
  <c r="H900" i="33" s="1"/>
  <c r="H245" i="33" l="1"/>
  <c r="H246" i="33"/>
  <c r="H247" i="33"/>
  <c r="H249" i="33"/>
  <c r="H250" i="33"/>
  <c r="H251" i="33"/>
  <c r="H253" i="33"/>
  <c r="H254" i="33"/>
  <c r="H255" i="33"/>
  <c r="H257" i="33"/>
  <c r="H258" i="33"/>
  <c r="H259" i="33"/>
  <c r="H261" i="33"/>
  <c r="H262" i="33"/>
  <c r="H263" i="33"/>
  <c r="H265" i="33"/>
  <c r="H266" i="33"/>
  <c r="H267" i="33"/>
  <c r="H269" i="33"/>
  <c r="H270" i="33"/>
  <c r="H271" i="33"/>
  <c r="H273" i="33"/>
  <c r="H274" i="33"/>
  <c r="H275" i="33"/>
  <c r="H277" i="33"/>
  <c r="H278" i="33"/>
  <c r="H279" i="33"/>
  <c r="H281" i="33"/>
  <c r="H282" i="33"/>
  <c r="H283" i="33"/>
  <c r="H285" i="33"/>
  <c r="H286" i="33"/>
  <c r="H287" i="33"/>
  <c r="H289" i="33"/>
  <c r="H290" i="33"/>
  <c r="H291" i="33"/>
  <c r="H293" i="33"/>
  <c r="H294" i="33"/>
  <c r="H295" i="33"/>
  <c r="H297" i="33"/>
  <c r="H298" i="33"/>
  <c r="H299" i="33"/>
  <c r="H301" i="33"/>
  <c r="H302" i="33"/>
  <c r="H303" i="33"/>
  <c r="H305" i="33"/>
  <c r="H306" i="33"/>
  <c r="H307" i="33"/>
  <c r="H309" i="33"/>
  <c r="H310" i="33"/>
  <c r="H312" i="33"/>
  <c r="H313" i="33"/>
  <c r="H315" i="33"/>
  <c r="H316" i="33"/>
  <c r="H318" i="33"/>
  <c r="H319" i="33"/>
  <c r="H321" i="33"/>
  <c r="H322" i="33"/>
  <c r="H324" i="33"/>
  <c r="H325" i="33"/>
  <c r="H327" i="33"/>
  <c r="H328" i="33"/>
  <c r="H330" i="33"/>
  <c r="H331" i="33"/>
  <c r="H333" i="33"/>
  <c r="H334" i="33"/>
  <c r="H336" i="33"/>
  <c r="H337" i="33"/>
  <c r="H339" i="33"/>
  <c r="H340" i="33"/>
  <c r="H342" i="33"/>
  <c r="H343" i="33"/>
  <c r="H345" i="33"/>
  <c r="H346" i="33"/>
  <c r="H348" i="33"/>
  <c r="H349" i="33"/>
  <c r="H351" i="33"/>
  <c r="H352" i="33"/>
  <c r="H354" i="33"/>
  <c r="H355" i="33"/>
  <c r="H357" i="33"/>
  <c r="H359" i="33"/>
  <c r="H362" i="33"/>
  <c r="H364" i="33"/>
  <c r="H367" i="33"/>
  <c r="H369" i="33"/>
  <c r="H372" i="33"/>
  <c r="H374" i="33"/>
  <c r="H377" i="33"/>
  <c r="H379" i="33"/>
  <c r="H382" i="33"/>
  <c r="H384" i="33"/>
  <c r="H387" i="33"/>
  <c r="H389" i="33"/>
  <c r="H394" i="33"/>
  <c r="H399" i="33"/>
  <c r="H404" i="33"/>
  <c r="H409" i="33"/>
  <c r="H414" i="33"/>
  <c r="H419" i="33"/>
  <c r="H424" i="33"/>
  <c r="H427" i="33"/>
  <c r="H429" i="33"/>
  <c r="H432" i="33"/>
  <c r="H434" i="33"/>
  <c r="G243" i="33"/>
  <c r="H243" i="33" s="1"/>
  <c r="G244" i="33"/>
  <c r="H244" i="33" s="1"/>
  <c r="G364" i="33"/>
  <c r="G365" i="33"/>
  <c r="H365" i="33" s="1"/>
  <c r="G366" i="33"/>
  <c r="H366" i="33" s="1"/>
  <c r="G367" i="33"/>
  <c r="G368" i="33"/>
  <c r="H368" i="33" s="1"/>
  <c r="G369" i="33"/>
  <c r="G370" i="33"/>
  <c r="H370" i="33" s="1"/>
  <c r="G371" i="33"/>
  <c r="H371" i="33" s="1"/>
  <c r="G372" i="33"/>
  <c r="G373" i="33"/>
  <c r="H373" i="33" s="1"/>
  <c r="G374" i="33"/>
  <c r="G375" i="33"/>
  <c r="H375" i="33" s="1"/>
  <c r="G376" i="33"/>
  <c r="H376" i="33" s="1"/>
  <c r="G377" i="33"/>
  <c r="G378" i="33"/>
  <c r="H378" i="33" s="1"/>
  <c r="G379" i="33"/>
  <c r="G380" i="33"/>
  <c r="H380" i="33" s="1"/>
  <c r="G381" i="33"/>
  <c r="H381" i="33" s="1"/>
  <c r="G382" i="33"/>
  <c r="G383" i="33"/>
  <c r="H383" i="33" s="1"/>
  <c r="G384" i="33"/>
  <c r="G385" i="33"/>
  <c r="H385" i="33" s="1"/>
  <c r="G386" i="33"/>
  <c r="H386" i="33" s="1"/>
  <c r="G387" i="33"/>
  <c r="G388" i="33"/>
  <c r="H388" i="33" s="1"/>
  <c r="G389" i="33"/>
  <c r="G390" i="33"/>
  <c r="H390" i="33" s="1"/>
  <c r="G391" i="33"/>
  <c r="H391" i="33" s="1"/>
  <c r="G392" i="33"/>
  <c r="H392" i="33" s="1"/>
  <c r="G393" i="33"/>
  <c r="H393" i="33" s="1"/>
  <c r="G394" i="33"/>
  <c r="G395" i="33"/>
  <c r="H395" i="33" s="1"/>
  <c r="G396" i="33"/>
  <c r="H396" i="33" s="1"/>
  <c r="G397" i="33"/>
  <c r="H397" i="33" s="1"/>
  <c r="G398" i="33"/>
  <c r="H398" i="33" s="1"/>
  <c r="G399" i="33"/>
  <c r="G400" i="33"/>
  <c r="H400" i="33" s="1"/>
  <c r="G401" i="33"/>
  <c r="H401" i="33" s="1"/>
  <c r="G402" i="33"/>
  <c r="H402" i="33" s="1"/>
  <c r="G403" i="33"/>
  <c r="H403" i="33" s="1"/>
  <c r="G404" i="33"/>
  <c r="G405" i="33"/>
  <c r="H405" i="33" s="1"/>
  <c r="G406" i="33"/>
  <c r="H406" i="33" s="1"/>
  <c r="G407" i="33"/>
  <c r="H407" i="33" s="1"/>
  <c r="G408" i="33"/>
  <c r="H408" i="33" s="1"/>
  <c r="G409" i="33"/>
  <c r="G410" i="33"/>
  <c r="H410" i="33" s="1"/>
  <c r="G411" i="33"/>
  <c r="H411" i="33" s="1"/>
  <c r="G412" i="33"/>
  <c r="H412" i="33" s="1"/>
  <c r="G413" i="33"/>
  <c r="H413" i="33" s="1"/>
  <c r="G414" i="33"/>
  <c r="G415" i="33"/>
  <c r="H415" i="33" s="1"/>
  <c r="G416" i="33"/>
  <c r="H416" i="33" s="1"/>
  <c r="G417" i="33"/>
  <c r="H417" i="33" s="1"/>
  <c r="G418" i="33"/>
  <c r="H418" i="33" s="1"/>
  <c r="G419" i="33"/>
  <c r="G420" i="33"/>
  <c r="H420" i="33" s="1"/>
  <c r="G421" i="33"/>
  <c r="H421" i="33" s="1"/>
  <c r="G422" i="33"/>
  <c r="H422" i="33" s="1"/>
  <c r="G423" i="33"/>
  <c r="H423" i="33" s="1"/>
  <c r="G424" i="33"/>
  <c r="G425" i="33"/>
  <c r="H425" i="33" s="1"/>
  <c r="G426" i="33"/>
  <c r="H426" i="33" s="1"/>
  <c r="G427" i="33"/>
  <c r="G428" i="33"/>
  <c r="H428" i="33" s="1"/>
  <c r="G429" i="33"/>
  <c r="G430" i="33"/>
  <c r="H430" i="33" s="1"/>
  <c r="G431" i="33"/>
  <c r="H431" i="33" s="1"/>
  <c r="G432" i="33"/>
  <c r="G433" i="33"/>
  <c r="H433" i="33" s="1"/>
  <c r="G434" i="33"/>
  <c r="G435" i="33"/>
  <c r="H435" i="33" s="1"/>
  <c r="G436" i="33"/>
  <c r="H436" i="33" s="1"/>
  <c r="G437" i="33"/>
  <c r="H437" i="33" s="1"/>
  <c r="G438" i="33"/>
  <c r="H438" i="33" s="1"/>
  <c r="G439" i="33"/>
  <c r="H439" i="33" s="1"/>
  <c r="G440" i="33"/>
  <c r="H440" i="33" s="1"/>
  <c r="G441" i="33"/>
  <c r="H441" i="33" s="1"/>
  <c r="G442" i="33"/>
  <c r="H442" i="33" s="1"/>
  <c r="G443" i="33"/>
  <c r="H443" i="33" s="1"/>
  <c r="G444" i="33"/>
  <c r="H444" i="33" s="1"/>
  <c r="G445" i="33"/>
  <c r="H445" i="33" s="1"/>
  <c r="G446" i="33"/>
  <c r="H446" i="33" s="1"/>
  <c r="G447" i="33"/>
  <c r="H447" i="33" s="1"/>
  <c r="G448" i="33"/>
  <c r="H448" i="33" s="1"/>
  <c r="G449" i="33"/>
  <c r="H449" i="33" s="1"/>
  <c r="G450" i="33"/>
  <c r="H450" i="33" s="1"/>
  <c r="G451" i="33"/>
  <c r="H451" i="33" s="1"/>
  <c r="G452" i="33"/>
  <c r="H452" i="33" s="1"/>
  <c r="G354" i="33"/>
  <c r="G355" i="33"/>
  <c r="G356" i="33"/>
  <c r="H356" i="33" s="1"/>
  <c r="G357" i="33"/>
  <c r="G358" i="33"/>
  <c r="H358" i="33" s="1"/>
  <c r="G359" i="33"/>
  <c r="G360" i="33"/>
  <c r="H360" i="33" s="1"/>
  <c r="G361" i="33"/>
  <c r="H361" i="33" s="1"/>
  <c r="G362" i="33"/>
  <c r="G363" i="33"/>
  <c r="H363" i="33" s="1"/>
  <c r="G351" i="33"/>
  <c r="G352" i="33"/>
  <c r="G353" i="33"/>
  <c r="H353" i="33" s="1"/>
  <c r="G348" i="33"/>
  <c r="G349" i="33"/>
  <c r="G350" i="33"/>
  <c r="H350" i="33" s="1"/>
  <c r="G346" i="33"/>
  <c r="G347" i="33"/>
  <c r="H347" i="33" s="1"/>
  <c r="G345" i="33"/>
  <c r="G344" i="33"/>
  <c r="H344" i="33" s="1"/>
  <c r="G308" i="33"/>
  <c r="H308" i="33" s="1"/>
  <c r="G304" i="33"/>
  <c r="H304" i="33" s="1"/>
  <c r="G4337" i="33"/>
  <c r="H4337" i="33" s="1"/>
  <c r="G4336" i="33"/>
  <c r="H4336" i="33" s="1"/>
  <c r="G4335" i="33"/>
  <c r="H4335" i="33" s="1"/>
  <c r="G4334" i="33"/>
  <c r="H4334" i="33" s="1"/>
  <c r="G4333" i="33"/>
  <c r="H4333" i="33" s="1"/>
  <c r="G4332" i="33"/>
  <c r="H4332" i="33" s="1"/>
  <c r="G4331" i="33"/>
  <c r="H4331" i="33" s="1"/>
  <c r="G4330" i="33"/>
  <c r="H4330" i="33" s="1"/>
  <c r="G4329" i="33"/>
  <c r="H4329" i="33" s="1"/>
  <c r="G4328" i="33"/>
  <c r="H4328" i="33" s="1"/>
  <c r="G4327" i="33"/>
  <c r="H4327" i="33" s="1"/>
  <c r="G4326" i="33"/>
  <c r="H4326" i="33" s="1"/>
  <c r="G4325" i="33"/>
  <c r="H4325" i="33" s="1"/>
  <c r="G4324" i="33"/>
  <c r="H4324" i="33" s="1"/>
  <c r="G4139" i="33"/>
  <c r="H4139" i="33" s="1"/>
  <c r="G4138" i="33"/>
  <c r="H4138" i="33" s="1"/>
  <c r="G4137" i="33"/>
  <c r="H4137" i="33" s="1"/>
  <c r="G4136" i="33"/>
  <c r="H4136" i="33" s="1"/>
  <c r="G4135" i="33"/>
  <c r="H4135" i="33" s="1"/>
  <c r="G4134" i="33"/>
  <c r="H4134" i="33" s="1"/>
  <c r="G4133" i="33"/>
  <c r="H4133" i="33" s="1"/>
  <c r="G4132" i="33"/>
  <c r="H4132" i="33" s="1"/>
  <c r="G4131" i="33"/>
  <c r="H4131" i="33" s="1"/>
  <c r="G4130" i="33"/>
  <c r="H4130" i="33" s="1"/>
  <c r="G4129" i="33"/>
  <c r="G4128" i="33"/>
  <c r="H4128" i="33" s="1"/>
  <c r="G4127" i="33"/>
  <c r="H4127" i="33" s="1"/>
  <c r="G4126" i="33"/>
  <c r="H4126" i="33" s="1"/>
  <c r="G3917" i="33"/>
  <c r="H3917" i="33" s="1"/>
  <c r="H3916" i="33"/>
  <c r="G3916" i="33"/>
  <c r="H3915" i="33"/>
  <c r="G3915" i="33"/>
  <c r="H3914" i="33"/>
  <c r="G3914" i="33"/>
  <c r="H3913" i="33"/>
  <c r="G3913" i="33"/>
  <c r="H3912" i="33"/>
  <c r="G3912" i="33"/>
  <c r="H3911" i="33"/>
  <c r="G3911" i="33"/>
  <c r="H3910" i="33"/>
  <c r="G3910" i="33"/>
  <c r="G3909" i="33"/>
  <c r="H3909" i="33" s="1"/>
  <c r="G3908" i="33"/>
  <c r="H3908" i="33" s="1"/>
  <c r="G3907" i="33"/>
  <c r="H3907" i="33" s="1"/>
  <c r="G3906" i="33"/>
  <c r="H3906" i="33" s="1"/>
  <c r="H3905" i="33"/>
  <c r="G3905" i="33"/>
  <c r="G3904" i="33"/>
  <c r="H3904" i="33" s="1"/>
  <c r="G3903" i="33"/>
  <c r="H3903" i="33" s="1"/>
  <c r="G3707" i="33"/>
  <c r="H3707" i="33" s="1"/>
  <c r="G3706" i="33"/>
  <c r="H3706" i="33" s="1"/>
  <c r="G3705" i="33"/>
  <c r="H3705" i="33" s="1"/>
  <c r="G3704" i="33"/>
  <c r="H3704" i="33" s="1"/>
  <c r="G3703" i="33"/>
  <c r="H3703" i="33" s="1"/>
  <c r="G3702" i="33"/>
  <c r="H3702" i="33" s="1"/>
  <c r="G3701" i="33"/>
  <c r="H3701" i="33" s="1"/>
  <c r="G3700" i="33"/>
  <c r="H3700" i="33" s="1"/>
  <c r="G3699" i="33"/>
  <c r="H3699" i="33" s="1"/>
  <c r="G3698" i="33"/>
  <c r="H3698" i="33" s="1"/>
  <c r="G3697" i="33"/>
  <c r="H3697" i="33" s="1"/>
  <c r="G3696" i="33"/>
  <c r="H3696" i="33" s="1"/>
  <c r="G3695" i="33"/>
  <c r="H3695" i="33" s="1"/>
  <c r="G3694" i="33"/>
  <c r="H3694" i="33" s="1"/>
  <c r="H3511" i="33"/>
  <c r="G3511" i="33"/>
  <c r="H3510" i="33"/>
  <c r="G3510" i="33"/>
  <c r="H3509" i="33"/>
  <c r="G3509" i="33"/>
  <c r="H3508" i="33"/>
  <c r="G3508" i="33"/>
  <c r="H3507" i="33"/>
  <c r="G3507" i="33"/>
  <c r="H3506" i="33"/>
  <c r="G3506" i="33"/>
  <c r="H3505" i="33"/>
  <c r="G3505" i="33"/>
  <c r="H3504" i="33"/>
  <c r="G3504" i="33"/>
  <c r="H3503" i="33"/>
  <c r="G3503" i="33"/>
  <c r="H3502" i="33"/>
  <c r="G3502" i="33"/>
  <c r="H3501" i="33"/>
  <c r="G3501" i="33"/>
  <c r="H3500" i="33"/>
  <c r="G3500" i="33"/>
  <c r="H3499" i="33"/>
  <c r="G3499" i="33"/>
  <c r="H3498" i="33"/>
  <c r="G3498" i="33"/>
  <c r="H3289" i="33"/>
  <c r="G3289" i="33"/>
  <c r="H3288" i="33"/>
  <c r="G3288" i="33"/>
  <c r="H3287" i="33"/>
  <c r="G3287" i="33"/>
  <c r="H3286" i="33"/>
  <c r="G3286" i="33"/>
  <c r="H3285" i="33"/>
  <c r="G3285" i="33"/>
  <c r="H3284" i="33"/>
  <c r="G3284" i="33"/>
  <c r="H3283" i="33"/>
  <c r="G3283" i="33"/>
  <c r="H3282" i="33"/>
  <c r="G3282" i="33"/>
  <c r="H3281" i="33"/>
  <c r="G3281" i="33"/>
  <c r="H3280" i="33"/>
  <c r="G3280" i="33"/>
  <c r="H3279" i="33"/>
  <c r="G3279" i="33"/>
  <c r="H3278" i="33"/>
  <c r="G3278" i="33"/>
  <c r="H3277" i="33"/>
  <c r="G3277" i="33"/>
  <c r="H3276" i="33"/>
  <c r="G3276" i="33"/>
  <c r="G3067" i="33"/>
  <c r="H3067" i="33" s="1"/>
  <c r="G3066" i="33"/>
  <c r="H3066" i="33" s="1"/>
  <c r="G3065" i="33"/>
  <c r="H3065" i="33" s="1"/>
  <c r="G3064" i="33"/>
  <c r="H3064" i="33" s="1"/>
  <c r="G3063" i="33"/>
  <c r="H3063" i="33" s="1"/>
  <c r="G3062" i="33"/>
  <c r="H3062" i="33" s="1"/>
  <c r="G3061" i="33"/>
  <c r="H3061" i="33" s="1"/>
  <c r="G3060" i="33"/>
  <c r="H3060" i="33" s="1"/>
  <c r="G3059" i="33"/>
  <c r="H3059" i="33" s="1"/>
  <c r="G3058" i="33"/>
  <c r="H3058" i="33" s="1"/>
  <c r="G3057" i="33"/>
  <c r="H3057" i="33" s="1"/>
  <c r="G3056" i="33"/>
  <c r="H3056" i="33" s="1"/>
  <c r="G3055" i="33"/>
  <c r="H3055" i="33" s="1"/>
  <c r="G3054" i="33"/>
  <c r="H3054" i="33" s="1"/>
  <c r="G2647" i="33"/>
  <c r="H2647" i="33" s="1"/>
  <c r="G2646" i="33"/>
  <c r="H2646" i="33" s="1"/>
  <c r="H2645" i="33"/>
  <c r="G2645" i="33"/>
  <c r="G2644" i="33"/>
  <c r="H2644" i="33" s="1"/>
  <c r="G2643" i="33"/>
  <c r="H2643" i="33" s="1"/>
  <c r="G2642" i="33"/>
  <c r="H2642" i="33" s="1"/>
  <c r="H2641" i="33"/>
  <c r="G2641" i="33"/>
  <c r="H2640" i="33"/>
  <c r="G2640" i="33"/>
  <c r="H2639" i="33"/>
  <c r="G2639" i="33"/>
  <c r="H2638" i="33"/>
  <c r="G2638" i="33"/>
  <c r="H2637" i="33"/>
  <c r="G2637" i="33"/>
  <c r="H2636" i="33"/>
  <c r="G2636" i="33"/>
  <c r="H2635" i="33"/>
  <c r="G2635" i="33"/>
  <c r="H2634" i="33"/>
  <c r="G2634" i="33"/>
  <c r="H2633" i="33"/>
  <c r="G2633" i="33"/>
  <c r="G2632" i="33"/>
  <c r="H2632" i="33" s="1"/>
  <c r="G2423" i="33"/>
  <c r="H2423" i="33" s="1"/>
  <c r="G2422" i="33"/>
  <c r="H2422" i="33" s="1"/>
  <c r="G2421" i="33"/>
  <c r="H2421" i="33" s="1"/>
  <c r="G2420" i="33"/>
  <c r="H2420" i="33" s="1"/>
  <c r="H2419" i="33"/>
  <c r="G2419" i="33"/>
  <c r="H2353" i="33"/>
  <c r="G2353" i="33"/>
  <c r="H2352" i="33"/>
  <c r="G2352" i="33"/>
  <c r="H2351" i="33"/>
  <c r="G2351" i="33"/>
  <c r="H2350" i="33"/>
  <c r="G2350" i="33"/>
  <c r="H2349" i="33"/>
  <c r="G2349" i="33"/>
  <c r="H2348" i="33"/>
  <c r="G2348" i="33"/>
  <c r="H2347" i="33"/>
  <c r="G2347" i="33"/>
  <c r="H2346" i="33"/>
  <c r="G2346" i="33"/>
  <c r="H2345" i="33"/>
  <c r="G2345" i="33"/>
  <c r="H2344" i="33"/>
  <c r="G2344" i="33"/>
  <c r="H2343" i="33"/>
  <c r="G2343" i="33"/>
  <c r="H2342" i="33"/>
  <c r="G2342" i="33"/>
  <c r="H2341" i="33"/>
  <c r="G2341" i="33"/>
  <c r="H2340" i="33"/>
  <c r="G2340" i="33"/>
  <c r="H2157" i="33"/>
  <c r="G2157" i="33"/>
  <c r="H2156" i="33"/>
  <c r="G2156" i="33"/>
  <c r="G2155" i="33"/>
  <c r="H2155" i="33" s="1"/>
  <c r="G2154" i="33"/>
  <c r="H2154" i="33" s="1"/>
  <c r="G2153" i="33"/>
  <c r="H2153" i="33" s="1"/>
  <c r="G2152" i="33"/>
  <c r="H2152" i="33" s="1"/>
  <c r="G2151" i="33"/>
  <c r="H2151" i="33" s="1"/>
  <c r="G2150" i="33"/>
  <c r="H2150" i="33" s="1"/>
  <c r="G2149" i="33"/>
  <c r="H2149" i="33" s="1"/>
  <c r="G2148" i="33"/>
  <c r="H2148" i="33" s="1"/>
  <c r="G2147" i="33"/>
  <c r="H2147" i="33" s="1"/>
  <c r="G2146" i="33"/>
  <c r="H2146" i="33" s="1"/>
  <c r="G2145" i="33"/>
  <c r="H2145" i="33" s="1"/>
  <c r="G2144" i="33"/>
  <c r="H2144" i="33" s="1"/>
  <c r="G2143" i="33"/>
  <c r="H2143" i="33" s="1"/>
  <c r="G2142" i="33"/>
  <c r="H2142" i="33" s="1"/>
  <c r="H1936" i="33"/>
  <c r="G1936" i="33"/>
  <c r="H1935" i="33"/>
  <c r="G1935" i="33"/>
  <c r="H1934" i="33"/>
  <c r="G1934" i="33"/>
  <c r="H1933" i="33"/>
  <c r="G1933" i="33"/>
  <c r="H1932" i="33"/>
  <c r="G1932" i="33"/>
  <c r="H1931" i="33"/>
  <c r="G1931" i="33"/>
  <c r="H1930" i="33"/>
  <c r="G1930" i="33"/>
  <c r="H1929" i="33"/>
  <c r="G1929" i="33"/>
  <c r="H1928" i="33"/>
  <c r="G1928" i="33"/>
  <c r="H1927" i="33"/>
  <c r="G1927" i="33"/>
  <c r="H1926" i="33"/>
  <c r="G1926" i="33"/>
  <c r="H1925" i="33"/>
  <c r="G1925" i="33"/>
  <c r="H1924" i="33"/>
  <c r="G1924" i="33"/>
  <c r="H1923" i="33"/>
  <c r="G1923" i="33"/>
  <c r="H1922" i="33"/>
  <c r="G1922" i="33"/>
  <c r="H1921" i="33"/>
  <c r="G1921" i="33"/>
  <c r="H1712" i="33"/>
  <c r="G1712" i="33"/>
  <c r="H1711" i="33"/>
  <c r="G1711" i="33"/>
  <c r="H1710" i="33"/>
  <c r="G1710" i="33"/>
  <c r="H1709" i="33"/>
  <c r="G1709" i="33"/>
  <c r="H1708" i="33"/>
  <c r="G1708" i="33"/>
  <c r="H1707" i="33"/>
  <c r="G1707" i="33"/>
  <c r="H1706" i="33"/>
  <c r="G1706" i="33"/>
  <c r="H1705" i="33"/>
  <c r="G1705" i="33"/>
  <c r="G1704" i="33"/>
  <c r="H1704" i="33" s="1"/>
  <c r="G1703" i="33"/>
  <c r="H1703" i="33" s="1"/>
  <c r="G1702" i="33"/>
  <c r="H1702" i="33" s="1"/>
  <c r="G1701" i="33"/>
  <c r="H1701" i="33" s="1"/>
  <c r="G1700" i="33"/>
  <c r="H1700" i="33" s="1"/>
  <c r="H1699" i="33"/>
  <c r="G1699" i="33"/>
  <c r="G1516" i="33"/>
  <c r="H1516" i="33" s="1"/>
  <c r="G1515" i="33"/>
  <c r="H1515" i="33" s="1"/>
  <c r="G1514" i="33"/>
  <c r="H1514" i="33" s="1"/>
  <c r="G1513" i="33"/>
  <c r="H1513" i="33" s="1"/>
  <c r="G1512" i="33"/>
  <c r="H1512" i="33" s="1"/>
  <c r="G1511" i="33"/>
  <c r="H1511" i="33" s="1"/>
  <c r="G1510" i="33"/>
  <c r="H1510" i="33" s="1"/>
  <c r="G1509" i="33"/>
  <c r="H1509" i="33" s="1"/>
  <c r="G1508" i="33"/>
  <c r="H1508" i="33" s="1"/>
  <c r="G1507" i="33"/>
  <c r="H1507" i="33" s="1"/>
  <c r="G1506" i="33"/>
  <c r="H1506" i="33" s="1"/>
  <c r="G1505" i="33"/>
  <c r="H1505" i="33" s="1"/>
  <c r="G1504" i="33"/>
  <c r="H1504" i="33" s="1"/>
  <c r="G1503" i="33"/>
  <c r="H1503" i="33" s="1"/>
  <c r="G1502" i="33"/>
  <c r="H1502" i="33" s="1"/>
  <c r="G1501" i="33"/>
  <c r="H1501" i="33" s="1"/>
  <c r="G1292" i="33"/>
  <c r="H1292" i="33" s="1"/>
  <c r="G1291" i="33"/>
  <c r="H1291" i="33" s="1"/>
  <c r="G1290" i="33"/>
  <c r="H1290" i="33" s="1"/>
  <c r="G1289" i="33"/>
  <c r="H1289" i="33" s="1"/>
  <c r="G1288" i="33"/>
  <c r="H1288" i="33" s="1"/>
  <c r="G1287" i="33"/>
  <c r="H1287" i="33" s="1"/>
  <c r="G1286" i="33"/>
  <c r="H1286" i="33" s="1"/>
  <c r="G1285" i="33"/>
  <c r="H1285" i="33" s="1"/>
  <c r="G1284" i="33"/>
  <c r="H1284" i="33" s="1"/>
  <c r="G1283" i="33"/>
  <c r="H1283" i="33" s="1"/>
  <c r="G1282" i="33"/>
  <c r="H1282" i="33" s="1"/>
  <c r="G1281" i="33"/>
  <c r="H1281" i="33" s="1"/>
  <c r="G676" i="33"/>
  <c r="H676" i="33" s="1"/>
  <c r="G675" i="33"/>
  <c r="H675" i="33" s="1"/>
  <c r="G674" i="33"/>
  <c r="H674" i="33" s="1"/>
  <c r="G673" i="33"/>
  <c r="H673" i="33" s="1"/>
  <c r="G672" i="33"/>
  <c r="H672" i="33" s="1"/>
  <c r="G671" i="33"/>
  <c r="H671" i="33" s="1"/>
  <c r="G670" i="33"/>
  <c r="H670" i="33" s="1"/>
  <c r="G669" i="33"/>
  <c r="H669" i="33" s="1"/>
  <c r="G668" i="33"/>
  <c r="H668" i="33" s="1"/>
  <c r="G667" i="33"/>
  <c r="H667" i="33" s="1"/>
  <c r="G666" i="33"/>
  <c r="H666" i="33" s="1"/>
  <c r="G665" i="33"/>
  <c r="H665" i="33" s="1"/>
  <c r="G664" i="33"/>
  <c r="H664" i="33" s="1"/>
  <c r="G663" i="33"/>
  <c r="H663" i="33" s="1"/>
  <c r="G662" i="33"/>
  <c r="H662" i="33" s="1"/>
  <c r="G661" i="33"/>
  <c r="H661" i="33" s="1"/>
  <c r="G228" i="33"/>
  <c r="H228" i="33" s="1"/>
  <c r="G227" i="33"/>
  <c r="H227" i="33" s="1"/>
  <c r="G226" i="33"/>
  <c r="H226" i="33" s="1"/>
  <c r="G225" i="33"/>
  <c r="H225" i="33" s="1"/>
  <c r="G224" i="33"/>
  <c r="H224" i="33" s="1"/>
  <c r="G223" i="33"/>
  <c r="H223" i="33" s="1"/>
  <c r="G222" i="33"/>
  <c r="H222" i="33" s="1"/>
  <c r="G221" i="33"/>
  <c r="H221" i="33" s="1"/>
  <c r="G220" i="33"/>
  <c r="H220" i="33" s="1"/>
  <c r="G219" i="33"/>
  <c r="H219" i="33" s="1"/>
  <c r="G218" i="33"/>
  <c r="H218" i="33" s="1"/>
  <c r="G217" i="33"/>
  <c r="H217" i="33" s="1"/>
  <c r="G216" i="33"/>
  <c r="H216" i="33" s="1"/>
  <c r="G215" i="33"/>
  <c r="H215" i="33" s="1"/>
  <c r="G214" i="33"/>
  <c r="H214" i="33" s="1"/>
  <c r="G213" i="33"/>
  <c r="H213" i="33" s="1"/>
  <c r="G21" i="33" l="1"/>
  <c r="H21" i="33" s="1"/>
  <c r="G22" i="33"/>
  <c r="G25" i="33"/>
  <c r="H25" i="33" s="1"/>
  <c r="G26" i="33"/>
  <c r="H26" i="33"/>
  <c r="G27" i="33"/>
  <c r="H27" i="33"/>
  <c r="G29" i="33"/>
  <c r="H29" i="33" s="1"/>
  <c r="G30" i="33"/>
  <c r="H30" i="33"/>
  <c r="G31" i="33"/>
  <c r="H31" i="33"/>
  <c r="G33" i="33"/>
  <c r="H33" i="33" s="1"/>
  <c r="G34" i="33"/>
  <c r="H34" i="33"/>
  <c r="G35" i="33"/>
  <c r="H35" i="33"/>
  <c r="G37" i="33"/>
  <c r="H37" i="33" s="1"/>
  <c r="G38" i="33"/>
  <c r="H38" i="33"/>
  <c r="G39" i="33"/>
  <c r="H39" i="33"/>
  <c r="G41" i="33"/>
  <c r="H41" i="33" s="1"/>
  <c r="G42" i="33"/>
  <c r="H42" i="33"/>
  <c r="G43" i="33"/>
  <c r="H43" i="33"/>
  <c r="G45" i="33"/>
  <c r="H45" i="33" s="1"/>
  <c r="G46" i="33"/>
  <c r="H46" i="33"/>
  <c r="G47" i="33"/>
  <c r="H47" i="33"/>
  <c r="G49" i="33"/>
  <c r="H49" i="33" s="1"/>
  <c r="G50" i="33"/>
  <c r="H50" i="33"/>
  <c r="G51" i="33"/>
  <c r="H51" i="33"/>
  <c r="G53" i="33"/>
  <c r="H53" i="33" s="1"/>
  <c r="G54" i="33"/>
  <c r="H54" i="33"/>
  <c r="G55" i="33"/>
  <c r="H55" i="33"/>
  <c r="G57" i="33"/>
  <c r="H57" i="33" s="1"/>
  <c r="G58" i="33"/>
  <c r="H58" i="33"/>
  <c r="G59" i="33"/>
  <c r="H59" i="33"/>
  <c r="G61" i="33"/>
  <c r="H61" i="33" s="1"/>
  <c r="G62" i="33"/>
  <c r="H62" i="33"/>
  <c r="G63" i="33"/>
  <c r="H63" i="33"/>
  <c r="G65" i="33"/>
  <c r="H65" i="33" s="1"/>
  <c r="G66" i="33"/>
  <c r="H66" i="33"/>
  <c r="G67" i="33"/>
  <c r="H67" i="33"/>
  <c r="G69" i="33"/>
  <c r="H69" i="33" s="1"/>
  <c r="G70" i="33"/>
  <c r="H70" i="33"/>
  <c r="G71" i="33"/>
  <c r="H71" i="33"/>
  <c r="G73" i="33"/>
  <c r="H73" i="33" s="1"/>
  <c r="G74" i="33"/>
  <c r="H74" i="33"/>
  <c r="G75" i="33"/>
  <c r="H75" i="33"/>
  <c r="G77" i="33"/>
  <c r="H77" i="33" s="1"/>
  <c r="G78" i="33"/>
  <c r="H78" i="33"/>
  <c r="G79" i="33"/>
  <c r="H79" i="33"/>
  <c r="G80" i="33"/>
  <c r="H80" i="33" s="1"/>
  <c r="G81" i="33"/>
  <c r="H81" i="33" s="1"/>
  <c r="G82" i="33"/>
  <c r="H82" i="33"/>
  <c r="G83" i="33"/>
  <c r="H83" i="33"/>
  <c r="G84" i="33"/>
  <c r="H84" i="33" s="1"/>
  <c r="G85" i="33"/>
  <c r="H85" i="33" s="1"/>
  <c r="G86" i="33"/>
  <c r="H86" i="33"/>
  <c r="G88" i="33"/>
  <c r="H88" i="33" s="1"/>
  <c r="G89" i="33"/>
  <c r="H89" i="33"/>
  <c r="G91" i="33"/>
  <c r="H91" i="33" s="1"/>
  <c r="G92" i="33"/>
  <c r="H92" i="33"/>
  <c r="G94" i="33"/>
  <c r="H94" i="33" s="1"/>
  <c r="G95" i="33"/>
  <c r="H95" i="33"/>
  <c r="G97" i="33"/>
  <c r="H97" i="33" s="1"/>
  <c r="G98" i="33"/>
  <c r="H98" i="33"/>
  <c r="G100" i="33"/>
  <c r="H100" i="33" s="1"/>
  <c r="G101" i="33"/>
  <c r="H101" i="33"/>
  <c r="G103" i="33"/>
  <c r="H103" i="33" s="1"/>
  <c r="G104" i="33"/>
  <c r="H104" i="33"/>
  <c r="G106" i="33"/>
  <c r="H106" i="33" s="1"/>
  <c r="G107" i="33"/>
  <c r="H107" i="33"/>
  <c r="G109" i="33"/>
  <c r="H109" i="33" s="1"/>
  <c r="G110" i="33"/>
  <c r="H110" i="33"/>
  <c r="G112" i="33"/>
  <c r="H112" i="33" s="1"/>
  <c r="G113" i="33"/>
  <c r="H113" i="33"/>
  <c r="G115" i="33"/>
  <c r="H115" i="33" s="1"/>
  <c r="G116" i="33"/>
  <c r="H116" i="33"/>
  <c r="G118" i="33"/>
  <c r="H118" i="33" s="1"/>
  <c r="G119" i="33"/>
  <c r="H119" i="33"/>
  <c r="G121" i="33"/>
  <c r="H121" i="33" s="1"/>
  <c r="G122" i="33"/>
  <c r="H122" i="33"/>
  <c r="G124" i="33"/>
  <c r="H124" i="33" s="1"/>
  <c r="G125" i="33"/>
  <c r="H125" i="33"/>
  <c r="G127" i="33"/>
  <c r="H127" i="33"/>
  <c r="G128" i="33"/>
  <c r="H128" i="33"/>
  <c r="G129" i="33"/>
  <c r="H129" i="33" s="1"/>
  <c r="G130" i="33"/>
  <c r="H130" i="33"/>
  <c r="G131" i="33"/>
  <c r="H131" i="33"/>
  <c r="G132" i="33"/>
  <c r="H132" i="33" s="1"/>
  <c r="G133" i="33"/>
  <c r="H133" i="33"/>
  <c r="G134" i="33"/>
  <c r="H134" i="33" s="1"/>
  <c r="G135" i="33"/>
  <c r="H135" i="33"/>
  <c r="G136" i="33"/>
  <c r="H136" i="33"/>
  <c r="G138" i="33"/>
  <c r="H138" i="33"/>
  <c r="G139" i="33"/>
  <c r="H139" i="33" s="1"/>
  <c r="G140" i="33"/>
  <c r="H140" i="33"/>
  <c r="G141" i="33"/>
  <c r="H141" i="33"/>
  <c r="G143" i="33"/>
  <c r="H143" i="33"/>
  <c r="G144" i="33"/>
  <c r="H144" i="33" s="1"/>
  <c r="G145" i="33"/>
  <c r="H145" i="33"/>
  <c r="G146" i="33"/>
  <c r="H146" i="33"/>
  <c r="G148" i="33"/>
  <c r="H148" i="33"/>
  <c r="G149" i="33"/>
  <c r="H149" i="33" s="1"/>
  <c r="G150" i="33"/>
  <c r="H150" i="33"/>
  <c r="G151" i="33"/>
  <c r="H151" i="33"/>
  <c r="G153" i="33"/>
  <c r="H153" i="33"/>
  <c r="G154" i="33"/>
  <c r="H154" i="33" s="1"/>
  <c r="G155" i="33"/>
  <c r="H155" i="33"/>
  <c r="G156" i="33"/>
  <c r="H156" i="33"/>
  <c r="G158" i="33"/>
  <c r="H158" i="33"/>
  <c r="G159" i="33"/>
  <c r="H159" i="33" s="1"/>
  <c r="G160" i="33"/>
  <c r="H160" i="33"/>
  <c r="G161" i="33"/>
  <c r="H161" i="33"/>
  <c r="G163" i="33"/>
  <c r="H163" i="33"/>
  <c r="G164" i="33"/>
  <c r="H164" i="33" s="1"/>
  <c r="G165" i="33"/>
  <c r="H165" i="33"/>
  <c r="G166" i="33"/>
  <c r="H166" i="33"/>
  <c r="G168" i="33"/>
  <c r="H168" i="33"/>
  <c r="G169" i="33"/>
  <c r="H169" i="33" s="1"/>
  <c r="G170" i="33"/>
  <c r="H170" i="33"/>
  <c r="G171" i="33"/>
  <c r="H171" i="33"/>
  <c r="G173" i="33"/>
  <c r="H173" i="33" s="1"/>
  <c r="G174" i="33"/>
  <c r="H174" i="33" s="1"/>
  <c r="G175" i="33"/>
  <c r="H175" i="33" s="1"/>
  <c r="G176" i="33"/>
  <c r="H176" i="33" s="1"/>
  <c r="G178" i="33"/>
  <c r="H178" i="33" s="1"/>
  <c r="G179" i="33"/>
  <c r="H179" i="33" s="1"/>
  <c r="G180" i="33"/>
  <c r="H180" i="33" s="1"/>
  <c r="G181" i="33"/>
  <c r="H181" i="33" s="1"/>
  <c r="G183" i="33"/>
  <c r="H183" i="33" s="1"/>
  <c r="G184" i="33"/>
  <c r="H184" i="33" s="1"/>
  <c r="G185" i="33"/>
  <c r="H185" i="33" s="1"/>
  <c r="G186" i="33"/>
  <c r="H186" i="33" s="1"/>
  <c r="G188" i="33"/>
  <c r="H188" i="33" s="1"/>
  <c r="G189" i="33"/>
  <c r="H189" i="33" s="1"/>
  <c r="G190" i="33"/>
  <c r="H190" i="33" s="1"/>
  <c r="G191" i="33"/>
  <c r="H191" i="33" s="1"/>
  <c r="G193" i="33"/>
  <c r="H193" i="33" s="1"/>
  <c r="G194" i="33"/>
  <c r="H194" i="33" s="1"/>
  <c r="G195" i="33"/>
  <c r="H195" i="33" s="1"/>
  <c r="G196" i="33"/>
  <c r="H196" i="33" s="1"/>
  <c r="G198" i="33"/>
  <c r="H198" i="33" s="1"/>
  <c r="G199" i="33"/>
  <c r="H199" i="33" s="1"/>
  <c r="G200" i="33"/>
  <c r="H200" i="33" s="1"/>
  <c r="G201" i="33"/>
  <c r="H201" i="33" s="1"/>
  <c r="G203" i="33"/>
  <c r="H203" i="33" s="1"/>
  <c r="G204" i="33"/>
  <c r="H204" i="33" s="1"/>
  <c r="G205" i="33"/>
  <c r="H205" i="33" s="1"/>
  <c r="G206" i="33"/>
  <c r="H206" i="33" s="1"/>
  <c r="G208" i="33"/>
  <c r="H208" i="33" s="1"/>
  <c r="G209" i="33"/>
  <c r="H209" i="33" s="1"/>
  <c r="G210" i="33"/>
  <c r="H210" i="33" s="1"/>
  <c r="G211" i="33"/>
  <c r="H211" i="33" s="1"/>
  <c r="G229" i="33"/>
  <c r="H229" i="33" s="1"/>
  <c r="G230" i="33"/>
  <c r="H230" i="33" s="1"/>
  <c r="G231" i="33"/>
  <c r="H231" i="33" s="1"/>
  <c r="G232" i="33"/>
  <c r="H232" i="33" s="1"/>
  <c r="G233" i="33"/>
  <c r="H233" i="33" s="1"/>
  <c r="G234" i="33"/>
  <c r="H234" i="33" s="1"/>
  <c r="G235" i="33"/>
  <c r="H235" i="33" s="1"/>
  <c r="G236" i="33"/>
  <c r="H236" i="33" s="1"/>
  <c r="G237" i="33"/>
  <c r="H237" i="33" s="1"/>
  <c r="G238" i="33"/>
  <c r="H238" i="33" s="1"/>
  <c r="G239" i="33"/>
  <c r="H239" i="33" s="1"/>
  <c r="G240" i="33"/>
  <c r="H240" i="33" s="1"/>
  <c r="G241" i="33"/>
  <c r="H241" i="33" s="1"/>
  <c r="G242" i="33"/>
  <c r="H242" i="33" s="1"/>
  <c r="G248" i="33"/>
  <c r="H248" i="33" s="1"/>
  <c r="G252" i="33"/>
  <c r="H252" i="33" s="1"/>
  <c r="G256" i="33"/>
  <c r="H256" i="33" s="1"/>
  <c r="G260" i="33"/>
  <c r="H260" i="33" s="1"/>
  <c r="G264" i="33"/>
  <c r="H264" i="33" s="1"/>
  <c r="G268" i="33"/>
  <c r="H268" i="33" s="1"/>
  <c r="G272" i="33"/>
  <c r="H272" i="33" s="1"/>
  <c r="G276" i="33"/>
  <c r="H276" i="33" s="1"/>
  <c r="G280" i="33"/>
  <c r="H280" i="33" s="1"/>
  <c r="G284" i="33"/>
  <c r="H284" i="33" s="1"/>
  <c r="G288" i="33"/>
  <c r="H288" i="33" s="1"/>
  <c r="G292" i="33"/>
  <c r="H292" i="33" s="1"/>
  <c r="G296" i="33"/>
  <c r="H296" i="33" s="1"/>
  <c r="G300" i="33"/>
  <c r="H300" i="33" s="1"/>
  <c r="G311" i="33"/>
  <c r="H311" i="33" s="1"/>
  <c r="G314" i="33"/>
  <c r="H314" i="33" s="1"/>
  <c r="G317" i="33"/>
  <c r="H317" i="33" s="1"/>
  <c r="G320" i="33"/>
  <c r="H320" i="33" s="1"/>
  <c r="G323" i="33"/>
  <c r="H323" i="33" s="1"/>
  <c r="G326" i="33"/>
  <c r="H326" i="33" s="1"/>
  <c r="G329" i="33"/>
  <c r="H329" i="33" s="1"/>
  <c r="G332" i="33"/>
  <c r="H332" i="33" s="1"/>
  <c r="G335" i="33"/>
  <c r="H335" i="33" s="1"/>
  <c r="G338" i="33"/>
  <c r="H338" i="33" s="1"/>
  <c r="G341" i="33"/>
  <c r="H341" i="33" s="1"/>
  <c r="G453" i="33"/>
  <c r="H453" i="33" s="1"/>
  <c r="G454" i="33"/>
  <c r="H454" i="33" s="1"/>
  <c r="G455" i="33"/>
  <c r="H455" i="33" s="1"/>
  <c r="G456" i="33"/>
  <c r="H456" i="33" s="1"/>
  <c r="G457" i="33"/>
  <c r="H457" i="33" s="1"/>
  <c r="G458" i="33"/>
  <c r="H458" i="33" s="1"/>
  <c r="G459" i="33"/>
  <c r="H459" i="33" s="1"/>
  <c r="G460" i="33"/>
  <c r="H460" i="33" s="1"/>
  <c r="G461" i="33"/>
  <c r="H461" i="33" s="1"/>
  <c r="G462" i="33"/>
  <c r="H462" i="33" s="1"/>
  <c r="G463" i="33"/>
  <c r="H463" i="33" s="1"/>
  <c r="G464" i="33"/>
  <c r="H464" i="33" s="1"/>
  <c r="G465" i="33"/>
  <c r="H465" i="33" s="1"/>
  <c r="G466" i="33"/>
  <c r="H466" i="33" s="1"/>
  <c r="G467" i="33"/>
  <c r="H467" i="33" s="1"/>
  <c r="G468" i="33"/>
  <c r="H468" i="33" s="1"/>
  <c r="G469" i="33"/>
  <c r="H469" i="33" s="1"/>
  <c r="G470" i="33"/>
  <c r="H470" i="33"/>
  <c r="G471" i="33"/>
  <c r="H471" i="33" s="1"/>
  <c r="G472" i="33"/>
  <c r="H472" i="33" s="1"/>
  <c r="G473" i="33"/>
  <c r="H473" i="33" s="1"/>
  <c r="G474" i="33"/>
  <c r="H474" i="33"/>
  <c r="G475" i="33"/>
  <c r="H475" i="33" s="1"/>
  <c r="G476" i="33"/>
  <c r="H476" i="33" s="1"/>
  <c r="G477" i="33"/>
  <c r="H477" i="33" s="1"/>
  <c r="G478" i="33"/>
  <c r="H478" i="33"/>
  <c r="G479" i="33"/>
  <c r="H479" i="33" s="1"/>
  <c r="G480" i="33"/>
  <c r="H480" i="33" s="1"/>
  <c r="G481" i="33"/>
  <c r="H481" i="33" s="1"/>
  <c r="G482" i="33"/>
  <c r="H482" i="33"/>
  <c r="G483" i="33"/>
  <c r="H483" i="33" s="1"/>
  <c r="G484" i="33"/>
  <c r="H484" i="33" s="1"/>
  <c r="G485" i="33"/>
  <c r="H485" i="33" s="1"/>
  <c r="G486" i="33"/>
  <c r="H486" i="33"/>
  <c r="G487" i="33"/>
  <c r="H487" i="33" s="1"/>
  <c r="G488" i="33"/>
  <c r="H488" i="33" s="1"/>
  <c r="G489" i="33"/>
  <c r="H489" i="33" s="1"/>
  <c r="G490" i="33"/>
  <c r="H490" i="33"/>
  <c r="G491" i="33"/>
  <c r="H491" i="33" s="1"/>
  <c r="G492" i="33"/>
  <c r="H492" i="33" s="1"/>
  <c r="G493" i="33"/>
  <c r="H493" i="33" s="1"/>
  <c r="G494" i="33"/>
  <c r="H494" i="33"/>
  <c r="G495" i="33"/>
  <c r="H495" i="33"/>
  <c r="G496" i="33"/>
  <c r="H496" i="33" s="1"/>
  <c r="G497" i="33"/>
  <c r="H497" i="33" s="1"/>
  <c r="G498" i="33"/>
  <c r="H498" i="33"/>
  <c r="G499" i="33"/>
  <c r="H499" i="33" s="1"/>
  <c r="G500" i="33"/>
  <c r="H500" i="33" s="1"/>
  <c r="G501" i="33"/>
  <c r="H501" i="33" s="1"/>
  <c r="G502" i="33"/>
  <c r="H502" i="33"/>
  <c r="G503" i="33"/>
  <c r="H503" i="33" s="1"/>
  <c r="G504" i="33"/>
  <c r="H504" i="33" s="1"/>
  <c r="G505" i="33"/>
  <c r="H505" i="33" s="1"/>
  <c r="G506" i="33"/>
  <c r="H506" i="33"/>
  <c r="G507" i="33"/>
  <c r="H507" i="33" s="1"/>
  <c r="G508" i="33"/>
  <c r="H508" i="33" s="1"/>
  <c r="G509" i="33"/>
  <c r="H509" i="33" s="1"/>
  <c r="G510" i="33"/>
  <c r="H510" i="33"/>
  <c r="G511" i="33"/>
  <c r="H511" i="33" s="1"/>
  <c r="G512" i="33"/>
  <c r="H512" i="33" s="1"/>
  <c r="G513" i="33"/>
  <c r="H513" i="33" s="1"/>
  <c r="G514" i="33"/>
  <c r="H514" i="33"/>
  <c r="G515" i="33"/>
  <c r="H515" i="33" s="1"/>
  <c r="G516" i="33"/>
  <c r="H516" i="33" s="1"/>
  <c r="G517" i="33"/>
  <c r="H517" i="33" s="1"/>
  <c r="G518" i="33"/>
  <c r="H518" i="33"/>
  <c r="G519" i="33"/>
  <c r="H519" i="33" s="1"/>
  <c r="G520" i="33"/>
  <c r="H520" i="33" s="1"/>
  <c r="G521" i="33"/>
  <c r="H521" i="33" s="1"/>
  <c r="G522" i="33"/>
  <c r="H522" i="33"/>
  <c r="G523" i="33"/>
  <c r="H523" i="33" s="1"/>
  <c r="G524" i="33"/>
  <c r="H524" i="33" s="1"/>
  <c r="G525" i="33"/>
  <c r="H525" i="33" s="1"/>
  <c r="G526" i="33"/>
  <c r="H526" i="33"/>
  <c r="G527" i="33"/>
  <c r="H527" i="33" s="1"/>
  <c r="G528" i="33"/>
  <c r="H528" i="33" s="1"/>
  <c r="G529" i="33"/>
  <c r="H529" i="33" s="1"/>
  <c r="G530" i="33"/>
  <c r="H530" i="33"/>
  <c r="G531" i="33"/>
  <c r="H531" i="33" s="1"/>
  <c r="G532" i="33"/>
  <c r="H532" i="33" s="1"/>
  <c r="G533" i="33"/>
  <c r="H533" i="33" s="1"/>
  <c r="G534" i="33"/>
  <c r="H534" i="33"/>
  <c r="G535" i="33"/>
  <c r="H535" i="33" s="1"/>
  <c r="G536" i="33"/>
  <c r="H536" i="33" s="1"/>
  <c r="G537" i="33"/>
  <c r="H537" i="33"/>
  <c r="G538" i="33"/>
  <c r="H538" i="33" s="1"/>
  <c r="G539" i="33"/>
  <c r="H539" i="33" s="1"/>
  <c r="G540" i="33"/>
  <c r="H540" i="33"/>
  <c r="G541" i="33"/>
  <c r="H541" i="33" s="1"/>
  <c r="G542" i="33"/>
  <c r="H542" i="33" s="1"/>
  <c r="G543" i="33"/>
  <c r="H543" i="33"/>
  <c r="G544" i="33"/>
  <c r="H544" i="33" s="1"/>
  <c r="G545" i="33"/>
  <c r="H545" i="33" s="1"/>
  <c r="G546" i="33"/>
  <c r="H546" i="33"/>
  <c r="G547" i="33"/>
  <c r="H547" i="33" s="1"/>
  <c r="G548" i="33"/>
  <c r="H548" i="33" s="1"/>
  <c r="G549" i="33"/>
  <c r="H549" i="33"/>
  <c r="G550" i="33"/>
  <c r="H550" i="33" s="1"/>
  <c r="G551" i="33"/>
  <c r="H551" i="33" s="1"/>
  <c r="G552" i="33"/>
  <c r="H552" i="33"/>
  <c r="G553" i="33"/>
  <c r="H553" i="33" s="1"/>
  <c r="G554" i="33"/>
  <c r="H554" i="33" s="1"/>
  <c r="G555" i="33"/>
  <c r="H555" i="33"/>
  <c r="G556" i="33"/>
  <c r="H556" i="33" s="1"/>
  <c r="G557" i="33"/>
  <c r="H557" i="33" s="1"/>
  <c r="G558" i="33"/>
  <c r="H558" i="33"/>
  <c r="G559" i="33"/>
  <c r="H559" i="33" s="1"/>
  <c r="G560" i="33"/>
  <c r="H560" i="33" s="1"/>
  <c r="G561" i="33"/>
  <c r="H561" i="33"/>
  <c r="G562" i="33"/>
  <c r="H562" i="33" s="1"/>
  <c r="G563" i="33"/>
  <c r="H563" i="33" s="1"/>
  <c r="G564" i="33"/>
  <c r="H564" i="33"/>
  <c r="G565" i="33"/>
  <c r="H565" i="33" s="1"/>
  <c r="G566" i="33"/>
  <c r="H566" i="33" s="1"/>
  <c r="G567" i="33"/>
  <c r="H567" i="33"/>
  <c r="G568" i="33"/>
  <c r="H568" i="33" s="1"/>
  <c r="G569" i="33"/>
  <c r="H569" i="33" s="1"/>
  <c r="G570" i="33"/>
  <c r="H570" i="33"/>
  <c r="G571" i="33"/>
  <c r="H571" i="33" s="1"/>
  <c r="G572" i="33"/>
  <c r="H572" i="33" s="1"/>
  <c r="G573" i="33"/>
  <c r="H573" i="33"/>
  <c r="G574" i="33"/>
  <c r="H574" i="33" s="1"/>
  <c r="G575" i="33"/>
  <c r="H575" i="33" s="1"/>
  <c r="G576" i="33"/>
  <c r="H576" i="33"/>
  <c r="G577" i="33"/>
  <c r="H577" i="33" s="1"/>
  <c r="G578" i="33"/>
  <c r="H578" i="33" s="1"/>
  <c r="G579" i="33"/>
  <c r="H579" i="33"/>
  <c r="G580" i="33"/>
  <c r="H580" i="33" s="1"/>
  <c r="G581" i="33"/>
  <c r="H581" i="33" s="1"/>
  <c r="G582" i="33"/>
  <c r="H582" i="33" s="1"/>
  <c r="G583" i="33"/>
  <c r="H583" i="33"/>
  <c r="G584" i="33"/>
  <c r="H584" i="33" s="1"/>
  <c r="G585" i="33"/>
  <c r="H585" i="33" s="1"/>
  <c r="G586" i="33"/>
  <c r="H586" i="33" s="1"/>
  <c r="G587" i="33"/>
  <c r="H587" i="33" s="1"/>
  <c r="G588" i="33"/>
  <c r="H588" i="33"/>
  <c r="G589" i="33"/>
  <c r="H589" i="33" s="1"/>
  <c r="G590" i="33"/>
  <c r="H590" i="33" s="1"/>
  <c r="G591" i="33"/>
  <c r="H591" i="33" s="1"/>
  <c r="G592" i="33"/>
  <c r="H592" i="33" s="1"/>
  <c r="G593" i="33"/>
  <c r="H593" i="33" s="1"/>
  <c r="G594" i="33"/>
  <c r="H594" i="33" s="1"/>
  <c r="G595" i="33"/>
  <c r="H595" i="33" s="1"/>
  <c r="G596" i="33"/>
  <c r="H596" i="33" s="1"/>
  <c r="G597" i="33"/>
  <c r="H597" i="33" s="1"/>
  <c r="G598" i="33"/>
  <c r="H598" i="33" s="1"/>
  <c r="G599" i="33"/>
  <c r="H599" i="33" s="1"/>
  <c r="G600" i="33"/>
  <c r="H600" i="33" s="1"/>
  <c r="G601" i="33"/>
  <c r="H601" i="33" s="1"/>
  <c r="G602" i="33"/>
  <c r="H602" i="33" s="1"/>
  <c r="G603" i="33"/>
  <c r="H603" i="33" s="1"/>
  <c r="G604" i="33"/>
  <c r="H604" i="33" s="1"/>
  <c r="G605" i="33"/>
  <c r="H605" i="33" s="1"/>
  <c r="G606" i="33"/>
  <c r="H606" i="33" s="1"/>
  <c r="G607" i="33"/>
  <c r="H607" i="33" s="1"/>
  <c r="G608" i="33"/>
  <c r="H608" i="33" s="1"/>
  <c r="G609" i="33"/>
  <c r="H609" i="33" s="1"/>
  <c r="G610" i="33"/>
  <c r="H610" i="33" s="1"/>
  <c r="G611" i="33"/>
  <c r="H611" i="33" s="1"/>
  <c r="G612" i="33"/>
  <c r="H612" i="33" s="1"/>
  <c r="G613" i="33"/>
  <c r="H613" i="33" s="1"/>
  <c r="G614" i="33"/>
  <c r="H614" i="33" s="1"/>
  <c r="G615" i="33"/>
  <c r="H615" i="33" s="1"/>
  <c r="G616" i="33"/>
  <c r="H616" i="33" s="1"/>
  <c r="G617" i="33"/>
  <c r="H617" i="33" s="1"/>
  <c r="G618" i="33"/>
  <c r="H618" i="33" s="1"/>
  <c r="G619" i="33"/>
  <c r="H619" i="33" s="1"/>
  <c r="G620" i="33"/>
  <c r="H620" i="33" s="1"/>
  <c r="G621" i="33"/>
  <c r="H621" i="33" s="1"/>
  <c r="G622" i="33"/>
  <c r="H622" i="33" s="1"/>
  <c r="G623" i="33"/>
  <c r="H623" i="33" s="1"/>
  <c r="G624" i="33"/>
  <c r="H624" i="33" s="1"/>
  <c r="G625" i="33"/>
  <c r="H625" i="33" s="1"/>
  <c r="G626" i="33"/>
  <c r="H626" i="33" s="1"/>
  <c r="G627" i="33"/>
  <c r="H627" i="33" s="1"/>
  <c r="G628" i="33"/>
  <c r="H628" i="33" s="1"/>
  <c r="G629" i="33"/>
  <c r="H629" i="33"/>
  <c r="G630" i="33"/>
  <c r="H630" i="33" s="1"/>
  <c r="G631" i="33"/>
  <c r="H631" i="33" s="1"/>
  <c r="G632" i="33"/>
  <c r="H632" i="33" s="1"/>
  <c r="G633" i="33"/>
  <c r="H633" i="33" s="1"/>
  <c r="G634" i="33"/>
  <c r="H634" i="33" s="1"/>
  <c r="G635" i="33"/>
  <c r="H635" i="33" s="1"/>
  <c r="G636" i="33"/>
  <c r="H636" i="33" s="1"/>
  <c r="G637" i="33"/>
  <c r="H637" i="33" s="1"/>
  <c r="G638" i="33"/>
  <c r="H638" i="33" s="1"/>
  <c r="G639" i="33"/>
  <c r="H639" i="33" s="1"/>
  <c r="G640" i="33"/>
  <c r="H640" i="33" s="1"/>
  <c r="G641" i="33"/>
  <c r="H641" i="33" s="1"/>
  <c r="G642" i="33"/>
  <c r="H642" i="33" s="1"/>
  <c r="G643" i="33"/>
  <c r="H643" i="33" s="1"/>
  <c r="G644" i="33"/>
  <c r="H644" i="33" s="1"/>
  <c r="G645" i="33"/>
  <c r="H645" i="33" s="1"/>
  <c r="G646" i="33"/>
  <c r="H646" i="33" s="1"/>
  <c r="G647" i="33"/>
  <c r="H647" i="33" s="1"/>
  <c r="G648" i="33"/>
  <c r="H648" i="33" s="1"/>
  <c r="G649" i="33"/>
  <c r="H649" i="33" s="1"/>
  <c r="G650" i="33"/>
  <c r="H650" i="33" s="1"/>
  <c r="G651" i="33"/>
  <c r="H651" i="33" s="1"/>
  <c r="G652" i="33"/>
  <c r="H652" i="33" s="1"/>
  <c r="G653" i="33"/>
  <c r="H653" i="33" s="1"/>
  <c r="G654" i="33"/>
  <c r="H654" i="33" s="1"/>
  <c r="G655" i="33"/>
  <c r="H655" i="33" s="1"/>
  <c r="G656" i="33"/>
  <c r="H656" i="33" s="1"/>
  <c r="G657" i="33"/>
  <c r="H657" i="33" s="1"/>
  <c r="G658" i="33"/>
  <c r="H658" i="33" s="1"/>
  <c r="G659" i="33"/>
  <c r="H659" i="33" s="1"/>
  <c r="G660" i="33"/>
  <c r="H660" i="33" s="1"/>
  <c r="G677" i="33"/>
  <c r="H677" i="33" s="1"/>
  <c r="G901" i="33"/>
  <c r="H901" i="33" s="1"/>
  <c r="G1125" i="33"/>
  <c r="H1125" i="33" s="1"/>
  <c r="G1126" i="33"/>
  <c r="H1126" i="33" s="1"/>
  <c r="G1127" i="33"/>
  <c r="H1127" i="33" s="1"/>
  <c r="G1128" i="33"/>
  <c r="H1128" i="33" s="1"/>
  <c r="G1129" i="33"/>
  <c r="H1129" i="33" s="1"/>
  <c r="G1130" i="33"/>
  <c r="H1130" i="33" s="1"/>
  <c r="G1131" i="33"/>
  <c r="H1131" i="33" s="1"/>
  <c r="G1132" i="33"/>
  <c r="H1132" i="33" s="1"/>
  <c r="G1133" i="33"/>
  <c r="H1133" i="33" s="1"/>
  <c r="G1134" i="33"/>
  <c r="H1134" i="33" s="1"/>
  <c r="G1135" i="33"/>
  <c r="H1135" i="33" s="1"/>
  <c r="G1136" i="33"/>
  <c r="H1136" i="33" s="1"/>
  <c r="G1137" i="33"/>
  <c r="H1137" i="33" s="1"/>
  <c r="G1138" i="33"/>
  <c r="H1138" i="33"/>
  <c r="G1139" i="33"/>
  <c r="H1139" i="33" s="1"/>
  <c r="G1140" i="33"/>
  <c r="H1140" i="33" s="1"/>
  <c r="G1141" i="33"/>
  <c r="H1141" i="33" s="1"/>
  <c r="G1142" i="33"/>
  <c r="H1142" i="33"/>
  <c r="G1143" i="33"/>
  <c r="H1143" i="33" s="1"/>
  <c r="G1144" i="33"/>
  <c r="H1144" i="33" s="1"/>
  <c r="G1145" i="33"/>
  <c r="H1145" i="33" s="1"/>
  <c r="G1146" i="33"/>
  <c r="H1146" i="33"/>
  <c r="G1147" i="33"/>
  <c r="H1147" i="33" s="1"/>
  <c r="G1148" i="33"/>
  <c r="H1148" i="33" s="1"/>
  <c r="G1149" i="33"/>
  <c r="H1149" i="33" s="1"/>
  <c r="G1150" i="33"/>
  <c r="H1150" i="33"/>
  <c r="G1151" i="33"/>
  <c r="H1151" i="33" s="1"/>
  <c r="G1152" i="33"/>
  <c r="H1152" i="33" s="1"/>
  <c r="G1153" i="33"/>
  <c r="H1153" i="33" s="1"/>
  <c r="G1154" i="33"/>
  <c r="H1154" i="33"/>
  <c r="G1155" i="33"/>
  <c r="H1155" i="33" s="1"/>
  <c r="G1156" i="33"/>
  <c r="H1156" i="33" s="1"/>
  <c r="G1157" i="33"/>
  <c r="H1157" i="33" s="1"/>
  <c r="G1158" i="33"/>
  <c r="H1158" i="33"/>
  <c r="G1159" i="33"/>
  <c r="H1159" i="33" s="1"/>
  <c r="G1160" i="33"/>
  <c r="H1160" i="33" s="1"/>
  <c r="G1161" i="33"/>
  <c r="H1161" i="33" s="1"/>
  <c r="G1162" i="33"/>
  <c r="H1162" i="33"/>
  <c r="G1163" i="33"/>
  <c r="H1163" i="33" s="1"/>
  <c r="G1164" i="33"/>
  <c r="H1164" i="33" s="1"/>
  <c r="G1165" i="33"/>
  <c r="H1165" i="33" s="1"/>
  <c r="G1166" i="33"/>
  <c r="H1166" i="33"/>
  <c r="G1167" i="33"/>
  <c r="H1167" i="33" s="1"/>
  <c r="G1168" i="33"/>
  <c r="H1168" i="33" s="1"/>
  <c r="G1169" i="33"/>
  <c r="H1169" i="33" s="1"/>
  <c r="G1170" i="33"/>
  <c r="H1170" i="33"/>
  <c r="G1171" i="33"/>
  <c r="H1171" i="33" s="1"/>
  <c r="G1172" i="33"/>
  <c r="H1172" i="33" s="1"/>
  <c r="G1173" i="33"/>
  <c r="H1173" i="33" s="1"/>
  <c r="G1174" i="33"/>
  <c r="H1174" i="33"/>
  <c r="G1175" i="33"/>
  <c r="H1175" i="33" s="1"/>
  <c r="G1176" i="33"/>
  <c r="H1176" i="33" s="1"/>
  <c r="G1177" i="33"/>
  <c r="H1177" i="33" s="1"/>
  <c r="G1178" i="33"/>
  <c r="H1178" i="33" s="1"/>
  <c r="G1179" i="33"/>
  <c r="H1179" i="33" s="1"/>
  <c r="G1180" i="33"/>
  <c r="H1180" i="33" s="1"/>
  <c r="G1181" i="33"/>
  <c r="H1181" i="33" s="1"/>
  <c r="G1182" i="33"/>
  <c r="H1182" i="33"/>
  <c r="G1183" i="33"/>
  <c r="H1183" i="33" s="1"/>
  <c r="G1184" i="33"/>
  <c r="H1184" i="33" s="1"/>
  <c r="G1185" i="33"/>
  <c r="H1185" i="33" s="1"/>
  <c r="G1186" i="33"/>
  <c r="H1186" i="33"/>
  <c r="G1187" i="33"/>
  <c r="H1187" i="33" s="1"/>
  <c r="G1188" i="33"/>
  <c r="H1188" i="33" s="1"/>
  <c r="G1189" i="33"/>
  <c r="H1189" i="33"/>
  <c r="G1190" i="33"/>
  <c r="H1190" i="33" s="1"/>
  <c r="G1191" i="33"/>
  <c r="H1191" i="33" s="1"/>
  <c r="G1192" i="33"/>
  <c r="H1192" i="33"/>
  <c r="G1193" i="33"/>
  <c r="H1193" i="33" s="1"/>
  <c r="G1194" i="33"/>
  <c r="H1194" i="33" s="1"/>
  <c r="G1195" i="33"/>
  <c r="H1195" i="33"/>
  <c r="G1196" i="33"/>
  <c r="H1196" i="33" s="1"/>
  <c r="G1197" i="33"/>
  <c r="H1197" i="33" s="1"/>
  <c r="G1198" i="33"/>
  <c r="H1198" i="33"/>
  <c r="G1199" i="33"/>
  <c r="H1199" i="33" s="1"/>
  <c r="G1200" i="33"/>
  <c r="H1200" i="33" s="1"/>
  <c r="G1201" i="33"/>
  <c r="H1201" i="33"/>
  <c r="G1202" i="33"/>
  <c r="H1202" i="33" s="1"/>
  <c r="G1203" i="33"/>
  <c r="H1203" i="33" s="1"/>
  <c r="G1204" i="33"/>
  <c r="H1204" i="33"/>
  <c r="G1205" i="33"/>
  <c r="H1205" i="33" s="1"/>
  <c r="G1206" i="33"/>
  <c r="H1206" i="33" s="1"/>
  <c r="G1207" i="33"/>
  <c r="H1207" i="33"/>
  <c r="G1208" i="33"/>
  <c r="H1208" i="33" s="1"/>
  <c r="G1209" i="33"/>
  <c r="H1209" i="33" s="1"/>
  <c r="G1210" i="33"/>
  <c r="H1210" i="33"/>
  <c r="G1211" i="33"/>
  <c r="H1211" i="33" s="1"/>
  <c r="G1212" i="33"/>
  <c r="H1212" i="33" s="1"/>
  <c r="G1213" i="33"/>
  <c r="H1213" i="33"/>
  <c r="G1214" i="33"/>
  <c r="H1214" i="33" s="1"/>
  <c r="G1215" i="33"/>
  <c r="H1215" i="33" s="1"/>
  <c r="G1216" i="33"/>
  <c r="H1216" i="33"/>
  <c r="G1217" i="33"/>
  <c r="H1217" i="33" s="1"/>
  <c r="G1218" i="33"/>
  <c r="H1218" i="33" s="1"/>
  <c r="G1219" i="33"/>
  <c r="H1219" i="33"/>
  <c r="G1220" i="33"/>
  <c r="H1220" i="33" s="1"/>
  <c r="G1221" i="33"/>
  <c r="H1221" i="33" s="1"/>
  <c r="G1222" i="33"/>
  <c r="H1222" i="33" s="1"/>
  <c r="G1223" i="33"/>
  <c r="H1223" i="33" s="1"/>
  <c r="G1224" i="33"/>
  <c r="H1224" i="33" s="1"/>
  <c r="G1225" i="33"/>
  <c r="H1225" i="33" s="1"/>
  <c r="G1226" i="33"/>
  <c r="H1226" i="33" s="1"/>
  <c r="G1227" i="33"/>
  <c r="H1227" i="33" s="1"/>
  <c r="G1228" i="33"/>
  <c r="H1228" i="33" s="1"/>
  <c r="G1229" i="33"/>
  <c r="H1229" i="33" s="1"/>
  <c r="G1230" i="33"/>
  <c r="H1230" i="33" s="1"/>
  <c r="G1231" i="33"/>
  <c r="H1231" i="33" s="1"/>
  <c r="G1232" i="33"/>
  <c r="H1232" i="33" s="1"/>
  <c r="G1233" i="33"/>
  <c r="H1233" i="33" s="1"/>
  <c r="G1234" i="33"/>
  <c r="H1234" i="33" s="1"/>
  <c r="G1235" i="33"/>
  <c r="H1235" i="33" s="1"/>
  <c r="G1236" i="33"/>
  <c r="H1236" i="33" s="1"/>
  <c r="G1237" i="33"/>
  <c r="H1237" i="33" s="1"/>
  <c r="G1238" i="33"/>
  <c r="H1238" i="33" s="1"/>
  <c r="G1239" i="33"/>
  <c r="H1239" i="33" s="1"/>
  <c r="G1240" i="33"/>
  <c r="H1240" i="33" s="1"/>
  <c r="G1241" i="33"/>
  <c r="H1241" i="33" s="1"/>
  <c r="G1242" i="33"/>
  <c r="H1242" i="33" s="1"/>
  <c r="G1243" i="33"/>
  <c r="H1243" i="33" s="1"/>
  <c r="G1244" i="33"/>
  <c r="H1244" i="33" s="1"/>
  <c r="G1245" i="33"/>
  <c r="H1245" i="33" s="1"/>
  <c r="G1246" i="33"/>
  <c r="H1246" i="33" s="1"/>
  <c r="G1247" i="33"/>
  <c r="H1247" i="33" s="1"/>
  <c r="G1248" i="33"/>
  <c r="H1248" i="33" s="1"/>
  <c r="G1249" i="33"/>
  <c r="H1249" i="33" s="1"/>
  <c r="G1250" i="33"/>
  <c r="H1250" i="33" s="1"/>
  <c r="G1251" i="33"/>
  <c r="H1251" i="33" s="1"/>
  <c r="G1252" i="33"/>
  <c r="H1252" i="33" s="1"/>
  <c r="G1253" i="33"/>
  <c r="H1253" i="33" s="1"/>
  <c r="G1254" i="33"/>
  <c r="H1254" i="33" s="1"/>
  <c r="G1255" i="33"/>
  <c r="H1255" i="33" s="1"/>
  <c r="G1256" i="33"/>
  <c r="H1256" i="33" s="1"/>
  <c r="G1257" i="33"/>
  <c r="H1257" i="33" s="1"/>
  <c r="G1258" i="33"/>
  <c r="H1258" i="33" s="1"/>
  <c r="G1259" i="33"/>
  <c r="H1259" i="33" s="1"/>
  <c r="G1260" i="33"/>
  <c r="H1260" i="33" s="1"/>
  <c r="G1261" i="33"/>
  <c r="H1261" i="33" s="1"/>
  <c r="G1262" i="33"/>
  <c r="H1262" i="33" s="1"/>
  <c r="G1263" i="33"/>
  <c r="H1263" i="33" s="1"/>
  <c r="G1264" i="33"/>
  <c r="H1264" i="33" s="1"/>
  <c r="G1265" i="33"/>
  <c r="H1265" i="33" s="1"/>
  <c r="G1266" i="33"/>
  <c r="H1266" i="33" s="1"/>
  <c r="G1267" i="33"/>
  <c r="H1267" i="33" s="1"/>
  <c r="G1268" i="33"/>
  <c r="H1268" i="33" s="1"/>
  <c r="G1269" i="33"/>
  <c r="H1269" i="33" s="1"/>
  <c r="G1270" i="33"/>
  <c r="H1270" i="33" s="1"/>
  <c r="G1271" i="33"/>
  <c r="H1271" i="33" s="1"/>
  <c r="G1272" i="33"/>
  <c r="H1272" i="33" s="1"/>
  <c r="G1273" i="33"/>
  <c r="H1273" i="33" s="1"/>
  <c r="G1274" i="33"/>
  <c r="H1274" i="33" s="1"/>
  <c r="G1275" i="33"/>
  <c r="H1275" i="33" s="1"/>
  <c r="G1276" i="33"/>
  <c r="H1276" i="33" s="1"/>
  <c r="G1277" i="33"/>
  <c r="H1277" i="33" s="1"/>
  <c r="G1278" i="33"/>
  <c r="H1278" i="33" s="1"/>
  <c r="G1279" i="33"/>
  <c r="H1279" i="33" s="1"/>
  <c r="G1280" i="33"/>
  <c r="H1280" i="33" s="1"/>
  <c r="G1293" i="33"/>
  <c r="H1293" i="33" s="1"/>
  <c r="G1294" i="33"/>
  <c r="H1294" i="33" s="1"/>
  <c r="G1295" i="33"/>
  <c r="H1295" i="33" s="1"/>
  <c r="G1296" i="33"/>
  <c r="H1296" i="33" s="1"/>
  <c r="G1297" i="33"/>
  <c r="H1297" i="33" s="1"/>
  <c r="G1298" i="33"/>
  <c r="H1298" i="33" s="1"/>
  <c r="G1299" i="33"/>
  <c r="H1299" i="33" s="1"/>
  <c r="G1300" i="33"/>
  <c r="H1300" i="33" s="1"/>
  <c r="G1301" i="33"/>
  <c r="H1301" i="33" s="1"/>
  <c r="G1302" i="33"/>
  <c r="H1302" i="33" s="1"/>
  <c r="G1303" i="33"/>
  <c r="H1303" i="33" s="1"/>
  <c r="G1304" i="33"/>
  <c r="H1304" i="33" s="1"/>
  <c r="G1305" i="33"/>
  <c r="H1305" i="33" s="1"/>
  <c r="G1306" i="33"/>
  <c r="H1306" i="33" s="1"/>
  <c r="G1307" i="33"/>
  <c r="H1307" i="33" s="1"/>
  <c r="G1308" i="33"/>
  <c r="H1308" i="33" s="1"/>
  <c r="G1309" i="33"/>
  <c r="H1309" i="33" s="1"/>
  <c r="G1310" i="33"/>
  <c r="H1310" i="33" s="1"/>
  <c r="G1311" i="33"/>
  <c r="H1311" i="33" s="1"/>
  <c r="G1312" i="33"/>
  <c r="H1312" i="33" s="1"/>
  <c r="G1313" i="33"/>
  <c r="H1313" i="33" s="1"/>
  <c r="G1314" i="33"/>
  <c r="H1314" i="33" s="1"/>
  <c r="G1315" i="33"/>
  <c r="H1315" i="33" s="1"/>
  <c r="G1316" i="33"/>
  <c r="H1316" i="33" s="1"/>
  <c r="G1317" i="33"/>
  <c r="H1317" i="33" s="1"/>
  <c r="G1318" i="33"/>
  <c r="H1318" i="33" s="1"/>
  <c r="G1319" i="33"/>
  <c r="H1319" i="33" s="1"/>
  <c r="G1320" i="33"/>
  <c r="H1320" i="33" s="1"/>
  <c r="G1321" i="33"/>
  <c r="H1321" i="33" s="1"/>
  <c r="G1322" i="33"/>
  <c r="H1322" i="33" s="1"/>
  <c r="G1323" i="33"/>
  <c r="H1323" i="33" s="1"/>
  <c r="G1324" i="33"/>
  <c r="H1324" i="33" s="1"/>
  <c r="G1325" i="33"/>
  <c r="H1325" i="33" s="1"/>
  <c r="G1326" i="33"/>
  <c r="H1326" i="33" s="1"/>
  <c r="G1327" i="33"/>
  <c r="H1327" i="33" s="1"/>
  <c r="G1328" i="33"/>
  <c r="H1328" i="33" s="1"/>
  <c r="G1329" i="33"/>
  <c r="H1329" i="33" s="1"/>
  <c r="G1330" i="33"/>
  <c r="H1330" i="33" s="1"/>
  <c r="G1331" i="33"/>
  <c r="H1331" i="33" s="1"/>
  <c r="G1332" i="33"/>
  <c r="H1332" i="33" s="1"/>
  <c r="G1333" i="33"/>
  <c r="H1333" i="33" s="1"/>
  <c r="G1334" i="33"/>
  <c r="H1334" i="33" s="1"/>
  <c r="G1335" i="33"/>
  <c r="H1335" i="33" s="1"/>
  <c r="G1336" i="33"/>
  <c r="H1336" i="33" s="1"/>
  <c r="G1337" i="33"/>
  <c r="H1337" i="33" s="1"/>
  <c r="G1338" i="33"/>
  <c r="H1338" i="33" s="1"/>
  <c r="G1339" i="33"/>
  <c r="H1339" i="33" s="1"/>
  <c r="G1340" i="33"/>
  <c r="H1340" i="33" s="1"/>
  <c r="G1341" i="33"/>
  <c r="H1341" i="33"/>
  <c r="G1342" i="33"/>
  <c r="H1342" i="33"/>
  <c r="G1343" i="33"/>
  <c r="H1343" i="33"/>
  <c r="G1344" i="33"/>
  <c r="H1344" i="33"/>
  <c r="G1345" i="33"/>
  <c r="H1345" i="33"/>
  <c r="G1346" i="33"/>
  <c r="H1346" i="33"/>
  <c r="G1347" i="33"/>
  <c r="H1347" i="33"/>
  <c r="G1348" i="33"/>
  <c r="H1348" i="33"/>
  <c r="G1349" i="33"/>
  <c r="H1349" i="33"/>
  <c r="G1350" i="33"/>
  <c r="H1350" i="33"/>
  <c r="G1351" i="33"/>
  <c r="H1351" i="33"/>
  <c r="G1352" i="33"/>
  <c r="H1352" i="33"/>
  <c r="G1353" i="33"/>
  <c r="H1353" i="33"/>
  <c r="G1354" i="33"/>
  <c r="H1354" i="33"/>
  <c r="G1355" i="33"/>
  <c r="H1355" i="33"/>
  <c r="G1356" i="33"/>
  <c r="H1356" i="33"/>
  <c r="G1357" i="33"/>
  <c r="H1357" i="33" s="1"/>
  <c r="G1358" i="33"/>
  <c r="H1358" i="33" s="1"/>
  <c r="G1359" i="33"/>
  <c r="H1359" i="33" s="1"/>
  <c r="G1360" i="33"/>
  <c r="H1360" i="33" s="1"/>
  <c r="G1361" i="33"/>
  <c r="H1361" i="33" s="1"/>
  <c r="G1362" i="33"/>
  <c r="H1362" i="33" s="1"/>
  <c r="G1363" i="33"/>
  <c r="H1363" i="33" s="1"/>
  <c r="G1364" i="33"/>
  <c r="H1364" i="33" s="1"/>
  <c r="G1365" i="33"/>
  <c r="H1365" i="33" s="1"/>
  <c r="G1366" i="33"/>
  <c r="H1366" i="33" s="1"/>
  <c r="G1367" i="33"/>
  <c r="H1367" i="33" s="1"/>
  <c r="G1368" i="33"/>
  <c r="H1368" i="33" s="1"/>
  <c r="G1369" i="33"/>
  <c r="H1369" i="33" s="1"/>
  <c r="G1370" i="33"/>
  <c r="H1370" i="33" s="1"/>
  <c r="G1371" i="33"/>
  <c r="H1371" i="33" s="1"/>
  <c r="G1372" i="33"/>
  <c r="H1372" i="33" s="1"/>
  <c r="G1373" i="33"/>
  <c r="H1373" i="33" s="1"/>
  <c r="G1374" i="33"/>
  <c r="H1374" i="33" s="1"/>
  <c r="G1375" i="33"/>
  <c r="H1375" i="33" s="1"/>
  <c r="G1376" i="33"/>
  <c r="H1376" i="33" s="1"/>
  <c r="G1377" i="33"/>
  <c r="H1377" i="33" s="1"/>
  <c r="G1378" i="33"/>
  <c r="H1378" i="33" s="1"/>
  <c r="G1379" i="33"/>
  <c r="H1379" i="33" s="1"/>
  <c r="G1380" i="33"/>
  <c r="H1380" i="33" s="1"/>
  <c r="G1381" i="33"/>
  <c r="H1381" i="33" s="1"/>
  <c r="G1382" i="33"/>
  <c r="H1382" i="33" s="1"/>
  <c r="G1383" i="33"/>
  <c r="H1383" i="33" s="1"/>
  <c r="G1384" i="33"/>
  <c r="H1384" i="33" s="1"/>
  <c r="G1385" i="33"/>
  <c r="H1385" i="33" s="1"/>
  <c r="G1386" i="33"/>
  <c r="H1386" i="33" s="1"/>
  <c r="G1387" i="33"/>
  <c r="H1387" i="33" s="1"/>
  <c r="G1388" i="33"/>
  <c r="H1388" i="33" s="1"/>
  <c r="G1389" i="33"/>
  <c r="H1389" i="33" s="1"/>
  <c r="G1390" i="33"/>
  <c r="H1390" i="33" s="1"/>
  <c r="G1391" i="33"/>
  <c r="H1391" i="33" s="1"/>
  <c r="G1392" i="33"/>
  <c r="H1392" i="33" s="1"/>
  <c r="G1393" i="33"/>
  <c r="H1393" i="33" s="1"/>
  <c r="G1394" i="33"/>
  <c r="H1394" i="33" s="1"/>
  <c r="G1395" i="33"/>
  <c r="H1395" i="33" s="1"/>
  <c r="G1396" i="33"/>
  <c r="H1396" i="33" s="1"/>
  <c r="G1397" i="33"/>
  <c r="H1397" i="33" s="1"/>
  <c r="G1398" i="33"/>
  <c r="H1398" i="33" s="1"/>
  <c r="G1399" i="33"/>
  <c r="H1399" i="33" s="1"/>
  <c r="G1400" i="33"/>
  <c r="H1400" i="33" s="1"/>
  <c r="G1401" i="33"/>
  <c r="H1401" i="33" s="1"/>
  <c r="G1402" i="33"/>
  <c r="H1402" i="33" s="1"/>
  <c r="G1403" i="33"/>
  <c r="H1403" i="33" s="1"/>
  <c r="G1404" i="33"/>
  <c r="H1404" i="33" s="1"/>
  <c r="G1405" i="33"/>
  <c r="H1405" i="33"/>
  <c r="G1406" i="33"/>
  <c r="H1406" i="33"/>
  <c r="G1407" i="33"/>
  <c r="H1407" i="33"/>
  <c r="G1408" i="33"/>
  <c r="H1408" i="33"/>
  <c r="G1409" i="33"/>
  <c r="H1409" i="33"/>
  <c r="G1410" i="33"/>
  <c r="H1410" i="33"/>
  <c r="G1411" i="33"/>
  <c r="H1411" i="33"/>
  <c r="G1412" i="33"/>
  <c r="H1412" i="33"/>
  <c r="G1413" i="33"/>
  <c r="H1413" i="33"/>
  <c r="G1414" i="33"/>
  <c r="H1414" i="33"/>
  <c r="G1415" i="33"/>
  <c r="H1415" i="33"/>
  <c r="G1416" i="33"/>
  <c r="H1416" i="33"/>
  <c r="G1417" i="33"/>
  <c r="H1417" i="33"/>
  <c r="G1418" i="33"/>
  <c r="H1418" i="33"/>
  <c r="G1419" i="33"/>
  <c r="H1419" i="33"/>
  <c r="G1420" i="33"/>
  <c r="H1420" i="33"/>
  <c r="G1421" i="33"/>
  <c r="H1421" i="33" s="1"/>
  <c r="G1422" i="33"/>
  <c r="H1422" i="33" s="1"/>
  <c r="G1423" i="33"/>
  <c r="H1423" i="33" s="1"/>
  <c r="G1424" i="33"/>
  <c r="H1424" i="33" s="1"/>
  <c r="G1425" i="33"/>
  <c r="H1425" i="33" s="1"/>
  <c r="G1426" i="33"/>
  <c r="H1426" i="33" s="1"/>
  <c r="G1427" i="33"/>
  <c r="H1427" i="33" s="1"/>
  <c r="G1428" i="33"/>
  <c r="H1428" i="33" s="1"/>
  <c r="G1429" i="33"/>
  <c r="H1429" i="33" s="1"/>
  <c r="G1430" i="33"/>
  <c r="H1430" i="33" s="1"/>
  <c r="G1431" i="33"/>
  <c r="H1431" i="33" s="1"/>
  <c r="G1432" i="33"/>
  <c r="H1432" i="33" s="1"/>
  <c r="G1433" i="33"/>
  <c r="H1433" i="33" s="1"/>
  <c r="G1434" i="33"/>
  <c r="H1434" i="33" s="1"/>
  <c r="G1435" i="33"/>
  <c r="H1435" i="33" s="1"/>
  <c r="G1436" i="33"/>
  <c r="H1436" i="33" s="1"/>
  <c r="G1437" i="33"/>
  <c r="H1437" i="33" s="1"/>
  <c r="G1438" i="33"/>
  <c r="H1438" i="33" s="1"/>
  <c r="G1439" i="33"/>
  <c r="H1439" i="33" s="1"/>
  <c r="G1440" i="33"/>
  <c r="H1440" i="33" s="1"/>
  <c r="G1441" i="33"/>
  <c r="H1441" i="33" s="1"/>
  <c r="G1442" i="33"/>
  <c r="H1442" i="33" s="1"/>
  <c r="G1443" i="33"/>
  <c r="H1443" i="33" s="1"/>
  <c r="G1444" i="33"/>
  <c r="H1444" i="33" s="1"/>
  <c r="G1445" i="33"/>
  <c r="H1445" i="33" s="1"/>
  <c r="G1446" i="33"/>
  <c r="H1446" i="33" s="1"/>
  <c r="G1447" i="33"/>
  <c r="H1447" i="33" s="1"/>
  <c r="G1448" i="33"/>
  <c r="H1448" i="33" s="1"/>
  <c r="G1449" i="33"/>
  <c r="H1449" i="33" s="1"/>
  <c r="G1450" i="33"/>
  <c r="H1450" i="33" s="1"/>
  <c r="G1451" i="33"/>
  <c r="H1451" i="33" s="1"/>
  <c r="G1452" i="33"/>
  <c r="H1452" i="33" s="1"/>
  <c r="G1453" i="33"/>
  <c r="H1453" i="33" s="1"/>
  <c r="G1454" i="33"/>
  <c r="H1454" i="33" s="1"/>
  <c r="G1455" i="33"/>
  <c r="H1455" i="33" s="1"/>
  <c r="G1456" i="33"/>
  <c r="H1456" i="33" s="1"/>
  <c r="G1457" i="33"/>
  <c r="H1457" i="33" s="1"/>
  <c r="G1458" i="33"/>
  <c r="H1458" i="33" s="1"/>
  <c r="G1459" i="33"/>
  <c r="H1459" i="33" s="1"/>
  <c r="G1460" i="33"/>
  <c r="H1460" i="33" s="1"/>
  <c r="G1461" i="33"/>
  <c r="H1461" i="33" s="1"/>
  <c r="G1462" i="33"/>
  <c r="H1462" i="33" s="1"/>
  <c r="G1463" i="33"/>
  <c r="H1463" i="33" s="1"/>
  <c r="G1464" i="33"/>
  <c r="H1464" i="33" s="1"/>
  <c r="G1465" i="33"/>
  <c r="H1465" i="33" s="1"/>
  <c r="G1466" i="33"/>
  <c r="H1466" i="33" s="1"/>
  <c r="G1467" i="33"/>
  <c r="H1467" i="33" s="1"/>
  <c r="G1468" i="33"/>
  <c r="H1468" i="33" s="1"/>
  <c r="G1469" i="33"/>
  <c r="H1469" i="33" s="1"/>
  <c r="G1470" i="33"/>
  <c r="H1470" i="33" s="1"/>
  <c r="G1471" i="33"/>
  <c r="H1471" i="33" s="1"/>
  <c r="G1472" i="33"/>
  <c r="H1472" i="33" s="1"/>
  <c r="G1473" i="33"/>
  <c r="H1473" i="33" s="1"/>
  <c r="G1474" i="33"/>
  <c r="H1474" i="33" s="1"/>
  <c r="G1475" i="33"/>
  <c r="H1475" i="33" s="1"/>
  <c r="G1476" i="33"/>
  <c r="H1476" i="33" s="1"/>
  <c r="G1477" i="33"/>
  <c r="H1477" i="33" s="1"/>
  <c r="G1478" i="33"/>
  <c r="H1478" i="33" s="1"/>
  <c r="G1479" i="33"/>
  <c r="H1479" i="33" s="1"/>
  <c r="G1480" i="33"/>
  <c r="H1480" i="33" s="1"/>
  <c r="G1481" i="33"/>
  <c r="H1481" i="33" s="1"/>
  <c r="G1482" i="33"/>
  <c r="H1482" i="33" s="1"/>
  <c r="G1483" i="33"/>
  <c r="H1483" i="33" s="1"/>
  <c r="G1484" i="33"/>
  <c r="H1484" i="33" s="1"/>
  <c r="G1485" i="33"/>
  <c r="H1485" i="33" s="1"/>
  <c r="G1486" i="33"/>
  <c r="H1486" i="33" s="1"/>
  <c r="G1487" i="33"/>
  <c r="H1487" i="33" s="1"/>
  <c r="G1488" i="33"/>
  <c r="H1488" i="33" s="1"/>
  <c r="G1489" i="33"/>
  <c r="H1489" i="33" s="1"/>
  <c r="G1490" i="33"/>
  <c r="H1490" i="33" s="1"/>
  <c r="G1491" i="33"/>
  <c r="H1491" i="33" s="1"/>
  <c r="G1492" i="33"/>
  <c r="H1492" i="33" s="1"/>
  <c r="G1493" i="33"/>
  <c r="H1493" i="33" s="1"/>
  <c r="G1494" i="33"/>
  <c r="H1494" i="33" s="1"/>
  <c r="G1495" i="33"/>
  <c r="H1495" i="33" s="1"/>
  <c r="G1496" i="33"/>
  <c r="H1496" i="33" s="1"/>
  <c r="G1497" i="33"/>
  <c r="H1497" i="33" s="1"/>
  <c r="G1498" i="33"/>
  <c r="H1498" i="33" s="1"/>
  <c r="G1499" i="33"/>
  <c r="H1499" i="33"/>
  <c r="G1500" i="33"/>
  <c r="H1500" i="33" s="1"/>
  <c r="G1517" i="33"/>
  <c r="H1517" i="33" s="1"/>
  <c r="G1518" i="33"/>
  <c r="H1518" i="33" s="1"/>
  <c r="G1519" i="33"/>
  <c r="H1519" i="33" s="1"/>
  <c r="G1520" i="33"/>
  <c r="H1520" i="33" s="1"/>
  <c r="G1521" i="33"/>
  <c r="H1521" i="33" s="1"/>
  <c r="G1522" i="33"/>
  <c r="H1522" i="33" s="1"/>
  <c r="G1523" i="33"/>
  <c r="H1523" i="33" s="1"/>
  <c r="G1524" i="33"/>
  <c r="H1524" i="33" s="1"/>
  <c r="G1525" i="33"/>
  <c r="H1525" i="33" s="1"/>
  <c r="G1526" i="33"/>
  <c r="H1526" i="33" s="1"/>
  <c r="G1527" i="33"/>
  <c r="H1527" i="33" s="1"/>
  <c r="G1528" i="33"/>
  <c r="H1528" i="33" s="1"/>
  <c r="G1529" i="33"/>
  <c r="H1529" i="33" s="1"/>
  <c r="G1530" i="33"/>
  <c r="H1530" i="33" s="1"/>
  <c r="G1531" i="33"/>
  <c r="H1531" i="33" s="1"/>
  <c r="G1532" i="33"/>
  <c r="H1532" i="33"/>
  <c r="G1533" i="33"/>
  <c r="H1533" i="33"/>
  <c r="G1534" i="33"/>
  <c r="H1534" i="33" s="1"/>
  <c r="G1535" i="33"/>
  <c r="H1535" i="33" s="1"/>
  <c r="G1536" i="33"/>
  <c r="H1536" i="33"/>
  <c r="G1537" i="33"/>
  <c r="H1537" i="33"/>
  <c r="G1538" i="33"/>
  <c r="H1538" i="33" s="1"/>
  <c r="G1539" i="33"/>
  <c r="H1539" i="33" s="1"/>
  <c r="G1540" i="33"/>
  <c r="H1540" i="33"/>
  <c r="G1541" i="33"/>
  <c r="H1541" i="33"/>
  <c r="G1542" i="33"/>
  <c r="H1542" i="33" s="1"/>
  <c r="G1543" i="33"/>
  <c r="H1543" i="33" s="1"/>
  <c r="G1544" i="33"/>
  <c r="H1544" i="33"/>
  <c r="G1545" i="33"/>
  <c r="H1545" i="33"/>
  <c r="G1546" i="33"/>
  <c r="H1546" i="33" s="1"/>
  <c r="G1547" i="33"/>
  <c r="H1547" i="33" s="1"/>
  <c r="G1548" i="33"/>
  <c r="H1548" i="33"/>
  <c r="G1549" i="33"/>
  <c r="H1549" i="33"/>
  <c r="G1550" i="33"/>
  <c r="H1550" i="33" s="1"/>
  <c r="G1551" i="33"/>
  <c r="H1551" i="33" s="1"/>
  <c r="G1552" i="33"/>
  <c r="H1552" i="33"/>
  <c r="G1553" i="33"/>
  <c r="H1553" i="33"/>
  <c r="G1554" i="33"/>
  <c r="H1554" i="33" s="1"/>
  <c r="G1555" i="33"/>
  <c r="H1555" i="33" s="1"/>
  <c r="G1556" i="33"/>
  <c r="H1556" i="33"/>
  <c r="G1557" i="33"/>
  <c r="H1557" i="33"/>
  <c r="G1558" i="33"/>
  <c r="H1558" i="33" s="1"/>
  <c r="G1559" i="33"/>
  <c r="H1559" i="33" s="1"/>
  <c r="G1560" i="33"/>
  <c r="H1560" i="33"/>
  <c r="G1561" i="33"/>
  <c r="H1561" i="33"/>
  <c r="G1562" i="33"/>
  <c r="H1562" i="33" s="1"/>
  <c r="G1563" i="33"/>
  <c r="H1563" i="33" s="1"/>
  <c r="G1564" i="33"/>
  <c r="H1564" i="33"/>
  <c r="G1565" i="33"/>
  <c r="H1565" i="33"/>
  <c r="G1566" i="33"/>
  <c r="H1566" i="33" s="1"/>
  <c r="G1567" i="33"/>
  <c r="H1567" i="33" s="1"/>
  <c r="G1568" i="33"/>
  <c r="H1568" i="33"/>
  <c r="G1569" i="33"/>
  <c r="H1569" i="33"/>
  <c r="G1570" i="33"/>
  <c r="H1570" i="33" s="1"/>
  <c r="G1571" i="33"/>
  <c r="H1571" i="33" s="1"/>
  <c r="G1572" i="33"/>
  <c r="H1572" i="33"/>
  <c r="G1573" i="33"/>
  <c r="H1573" i="33"/>
  <c r="G1574" i="33"/>
  <c r="H1574" i="33" s="1"/>
  <c r="G1575" i="33"/>
  <c r="H1575" i="33" s="1"/>
  <c r="G1576" i="33"/>
  <c r="H1576" i="33"/>
  <c r="G1577" i="33"/>
  <c r="H1577" i="33"/>
  <c r="G1578" i="33"/>
  <c r="H1578" i="33" s="1"/>
  <c r="G1579" i="33"/>
  <c r="H1579" i="33"/>
  <c r="G1580" i="33"/>
  <c r="H1580" i="33"/>
  <c r="G1581" i="33"/>
  <c r="H1581" i="33"/>
  <c r="G1582" i="33"/>
  <c r="H1582" i="33"/>
  <c r="G1583" i="33"/>
  <c r="H1583" i="33"/>
  <c r="G1584" i="33"/>
  <c r="H1584" i="33"/>
  <c r="G1585" i="33"/>
  <c r="H1585" i="33"/>
  <c r="G1586" i="33"/>
  <c r="H1586" i="33"/>
  <c r="G1587" i="33"/>
  <c r="H1587" i="33" s="1"/>
  <c r="G1588" i="33"/>
  <c r="H1588" i="33"/>
  <c r="G1589" i="33"/>
  <c r="H1589" i="33" s="1"/>
  <c r="G1590" i="33"/>
  <c r="H1590" i="33" s="1"/>
  <c r="G1591" i="33"/>
  <c r="H1591" i="33"/>
  <c r="G1592" i="33"/>
  <c r="H1592" i="33" s="1"/>
  <c r="G1593" i="33"/>
  <c r="H1593" i="33" s="1"/>
  <c r="G1594" i="33"/>
  <c r="H1594" i="33"/>
  <c r="G1595" i="33"/>
  <c r="H1595" i="33" s="1"/>
  <c r="G1596" i="33"/>
  <c r="H1596" i="33" s="1"/>
  <c r="G1597" i="33"/>
  <c r="H1597" i="33"/>
  <c r="G1598" i="33"/>
  <c r="H1598" i="33" s="1"/>
  <c r="G1599" i="33"/>
  <c r="H1599" i="33" s="1"/>
  <c r="G1600" i="33"/>
  <c r="H1600" i="33"/>
  <c r="G1601" i="33"/>
  <c r="H1601" i="33" s="1"/>
  <c r="G1602" i="33"/>
  <c r="H1602" i="33" s="1"/>
  <c r="G1603" i="33"/>
  <c r="H1603" i="33"/>
  <c r="G1604" i="33"/>
  <c r="H1604" i="33" s="1"/>
  <c r="G1605" i="33"/>
  <c r="H1605" i="33" s="1"/>
  <c r="G1606" i="33"/>
  <c r="H1606" i="33"/>
  <c r="G1607" i="33"/>
  <c r="H1607" i="33" s="1"/>
  <c r="G1608" i="33"/>
  <c r="H1608" i="33" s="1"/>
  <c r="G1609" i="33"/>
  <c r="H1609" i="33"/>
  <c r="G1610" i="33"/>
  <c r="H1610" i="33" s="1"/>
  <c r="G1611" i="33"/>
  <c r="H1611" i="33" s="1"/>
  <c r="G1612" i="33"/>
  <c r="H1612" i="33"/>
  <c r="G1613" i="33"/>
  <c r="H1613" i="33" s="1"/>
  <c r="G1614" i="33"/>
  <c r="H1614" i="33" s="1"/>
  <c r="G1615" i="33"/>
  <c r="H1615" i="33"/>
  <c r="G1616" i="33"/>
  <c r="H1616" i="33" s="1"/>
  <c r="G1617" i="33"/>
  <c r="H1617" i="33" s="1"/>
  <c r="G1618" i="33"/>
  <c r="H1618" i="33"/>
  <c r="G1619" i="33"/>
  <c r="H1619" i="33" s="1"/>
  <c r="G1620" i="33"/>
  <c r="H1620" i="33" s="1"/>
  <c r="G1621" i="33"/>
  <c r="H1621" i="33"/>
  <c r="G1622" i="33"/>
  <c r="H1622" i="33" s="1"/>
  <c r="G1623" i="33"/>
  <c r="H1623" i="33" s="1"/>
  <c r="G1624" i="33"/>
  <c r="H1624" i="33"/>
  <c r="G1625" i="33"/>
  <c r="H1625" i="33" s="1"/>
  <c r="G1626" i="33"/>
  <c r="H1626" i="33" s="1"/>
  <c r="G1627" i="33"/>
  <c r="H1627" i="33"/>
  <c r="G1628" i="33"/>
  <c r="H1628" i="33" s="1"/>
  <c r="G1629" i="33"/>
  <c r="H1629" i="33" s="1"/>
  <c r="G1630" i="33"/>
  <c r="H1630" i="33" s="1"/>
  <c r="G1631" i="33"/>
  <c r="H1631" i="33"/>
  <c r="G1632" i="33"/>
  <c r="H1632" i="33"/>
  <c r="G1633" i="33"/>
  <c r="H1633" i="33" s="1"/>
  <c r="G1634" i="33"/>
  <c r="H1634" i="33" s="1"/>
  <c r="G1635" i="33"/>
  <c r="H1635" i="33" s="1"/>
  <c r="G1636" i="33"/>
  <c r="H1636" i="33" s="1"/>
  <c r="G1637" i="33"/>
  <c r="H1637" i="33" s="1"/>
  <c r="G1638" i="33"/>
  <c r="H1638" i="33" s="1"/>
  <c r="G1639" i="33"/>
  <c r="H1639" i="33" s="1"/>
  <c r="G1640" i="33"/>
  <c r="H1640" i="33" s="1"/>
  <c r="G1641" i="33"/>
  <c r="H1641" i="33" s="1"/>
  <c r="G1642" i="33"/>
  <c r="H1642" i="33" s="1"/>
  <c r="G1643" i="33"/>
  <c r="H1643" i="33" s="1"/>
  <c r="G1644" i="33"/>
  <c r="H1644" i="33" s="1"/>
  <c r="G1645" i="33"/>
  <c r="H1645" i="33" s="1"/>
  <c r="G1646" i="33"/>
  <c r="H1646" i="33" s="1"/>
  <c r="G1647" i="33"/>
  <c r="H1647" i="33" s="1"/>
  <c r="G1648" i="33"/>
  <c r="H1648" i="33" s="1"/>
  <c r="G1649" i="33"/>
  <c r="H1649" i="33" s="1"/>
  <c r="G1650" i="33"/>
  <c r="H1650" i="33" s="1"/>
  <c r="G1651" i="33"/>
  <c r="H1651" i="33" s="1"/>
  <c r="G1652" i="33"/>
  <c r="H1652" i="33" s="1"/>
  <c r="G1653" i="33"/>
  <c r="H1653" i="33" s="1"/>
  <c r="G1654" i="33"/>
  <c r="H1654" i="33" s="1"/>
  <c r="G1655" i="33"/>
  <c r="H1655" i="33" s="1"/>
  <c r="G1656" i="33"/>
  <c r="H1656" i="33" s="1"/>
  <c r="G1657" i="33"/>
  <c r="H1657" i="33" s="1"/>
  <c r="G1658" i="33"/>
  <c r="H1658" i="33" s="1"/>
  <c r="G1659" i="33"/>
  <c r="H1659" i="33"/>
  <c r="G1660" i="33"/>
  <c r="H1660" i="33" s="1"/>
  <c r="G1661" i="33"/>
  <c r="H1661" i="33" s="1"/>
  <c r="G1662" i="33"/>
  <c r="H1662" i="33" s="1"/>
  <c r="G1663" i="33"/>
  <c r="H1663" i="33" s="1"/>
  <c r="G1664" i="33"/>
  <c r="H1664" i="33" s="1"/>
  <c r="G1665" i="33"/>
  <c r="H1665" i="33" s="1"/>
  <c r="G1666" i="33"/>
  <c r="H1666" i="33" s="1"/>
  <c r="G1667" i="33"/>
  <c r="H1667" i="33" s="1"/>
  <c r="G1668" i="33"/>
  <c r="H1668" i="33" s="1"/>
  <c r="G1669" i="33"/>
  <c r="H1669" i="33" s="1"/>
  <c r="G1670" i="33"/>
  <c r="H1670" i="33" s="1"/>
  <c r="G1671" i="33"/>
  <c r="H1671" i="33" s="1"/>
  <c r="G1672" i="33"/>
  <c r="H1672" i="33" s="1"/>
  <c r="G1673" i="33"/>
  <c r="H1673" i="33" s="1"/>
  <c r="G1674" i="33"/>
  <c r="H1674" i="33" s="1"/>
  <c r="G1675" i="33"/>
  <c r="H1675" i="33" s="1"/>
  <c r="G1676" i="33"/>
  <c r="H1676" i="33" s="1"/>
  <c r="G1677" i="33"/>
  <c r="H1677" i="33" s="1"/>
  <c r="G1678" i="33"/>
  <c r="H1678" i="33" s="1"/>
  <c r="G1679" i="33"/>
  <c r="H1679" i="33" s="1"/>
  <c r="G1680" i="33"/>
  <c r="H1680" i="33" s="1"/>
  <c r="G1681" i="33"/>
  <c r="H1681" i="33" s="1"/>
  <c r="G1682" i="33"/>
  <c r="H1682" i="33" s="1"/>
  <c r="G1683" i="33"/>
  <c r="H1683" i="33" s="1"/>
  <c r="G1684" i="33"/>
  <c r="H1684" i="33" s="1"/>
  <c r="G1685" i="33"/>
  <c r="H1685" i="33" s="1"/>
  <c r="G1686" i="33"/>
  <c r="H1686" i="33" s="1"/>
  <c r="G1687" i="33"/>
  <c r="H1687" i="33" s="1"/>
  <c r="G1688" i="33"/>
  <c r="H1688" i="33" s="1"/>
  <c r="G1689" i="33"/>
  <c r="H1689" i="33" s="1"/>
  <c r="G1690" i="33"/>
  <c r="H1690" i="33" s="1"/>
  <c r="G1691" i="33"/>
  <c r="H1691" i="33"/>
  <c r="G1692" i="33"/>
  <c r="H1692" i="33" s="1"/>
  <c r="G1693" i="33"/>
  <c r="H1693" i="33" s="1"/>
  <c r="G1694" i="33"/>
  <c r="H1694" i="33" s="1"/>
  <c r="G1695" i="33"/>
  <c r="H1695" i="33" s="1"/>
  <c r="G1696" i="33"/>
  <c r="H1696" i="33"/>
  <c r="G1697" i="33"/>
  <c r="H1697" i="33" s="1"/>
  <c r="G1698" i="33"/>
  <c r="H1698" i="33" s="1"/>
  <c r="G1713" i="33"/>
  <c r="H1713" i="33" s="1"/>
  <c r="G1714" i="33"/>
  <c r="H1714" i="33" s="1"/>
  <c r="G1715" i="33"/>
  <c r="H1715" i="33" s="1"/>
  <c r="G1716" i="33"/>
  <c r="H1716" i="33" s="1"/>
  <c r="G1717" i="33"/>
  <c r="H1717" i="33" s="1"/>
  <c r="G1718" i="33"/>
  <c r="H1718" i="33" s="1"/>
  <c r="G1719" i="33"/>
  <c r="H1719" i="33" s="1"/>
  <c r="G1720" i="33"/>
  <c r="H1720" i="33" s="1"/>
  <c r="G1721" i="33"/>
  <c r="H1721" i="33" s="1"/>
  <c r="G1722" i="33"/>
  <c r="H1722" i="33" s="1"/>
  <c r="G1723" i="33"/>
  <c r="H1723" i="33" s="1"/>
  <c r="G1724" i="33"/>
  <c r="H1724" i="33" s="1"/>
  <c r="G1725" i="33"/>
  <c r="H1725" i="33" s="1"/>
  <c r="G1726" i="33"/>
  <c r="H1726" i="33" s="1"/>
  <c r="G1727" i="33"/>
  <c r="H1727" i="33" s="1"/>
  <c r="G1728" i="33"/>
  <c r="H1728" i="33" s="1"/>
  <c r="G1729" i="33"/>
  <c r="H1729" i="33" s="1"/>
  <c r="G1730" i="33"/>
  <c r="H1730" i="33" s="1"/>
  <c r="G1731" i="33"/>
  <c r="H1731" i="33" s="1"/>
  <c r="G1732" i="33"/>
  <c r="H1732" i="33" s="1"/>
  <c r="G1733" i="33"/>
  <c r="H1733" i="33" s="1"/>
  <c r="G1734" i="33"/>
  <c r="H1734" i="33" s="1"/>
  <c r="G1735" i="33"/>
  <c r="H1735" i="33" s="1"/>
  <c r="G1736" i="33"/>
  <c r="H1736" i="33" s="1"/>
  <c r="G1737" i="33"/>
  <c r="H1737" i="33" s="1"/>
  <c r="G1738" i="33"/>
  <c r="H1738" i="33" s="1"/>
  <c r="G1739" i="33"/>
  <c r="H1739" i="33" s="1"/>
  <c r="G1740" i="33"/>
  <c r="H1740" i="33" s="1"/>
  <c r="G1741" i="33"/>
  <c r="H1741" i="33" s="1"/>
  <c r="G1742" i="33"/>
  <c r="H1742" i="33" s="1"/>
  <c r="G1743" i="33"/>
  <c r="H1743" i="33" s="1"/>
  <c r="G1744" i="33"/>
  <c r="H1744" i="33" s="1"/>
  <c r="G1745" i="33"/>
  <c r="H1745" i="33" s="1"/>
  <c r="G1746" i="33"/>
  <c r="H1746" i="33" s="1"/>
  <c r="G1747" i="33"/>
  <c r="H1747" i="33" s="1"/>
  <c r="G1748" i="33"/>
  <c r="H1748" i="33" s="1"/>
  <c r="G1749" i="33"/>
  <c r="H1749" i="33" s="1"/>
  <c r="G1750" i="33"/>
  <c r="H1750" i="33" s="1"/>
  <c r="G1751" i="33"/>
  <c r="H1751" i="33"/>
  <c r="G1752" i="33"/>
  <c r="H1752" i="33" s="1"/>
  <c r="G1753" i="33"/>
  <c r="H1753" i="33" s="1"/>
  <c r="G1754" i="33"/>
  <c r="H1754" i="33" s="1"/>
  <c r="G1755" i="33"/>
  <c r="H1755" i="33" s="1"/>
  <c r="G1756" i="33"/>
  <c r="H1756" i="33" s="1"/>
  <c r="G1757" i="33"/>
  <c r="H1757" i="33" s="1"/>
  <c r="G1758" i="33"/>
  <c r="H1758" i="33" s="1"/>
  <c r="G1759" i="33"/>
  <c r="H1759" i="33" s="1"/>
  <c r="G1760" i="33"/>
  <c r="H1760" i="33" s="1"/>
  <c r="G1761" i="33"/>
  <c r="H1761" i="33" s="1"/>
  <c r="G1762" i="33"/>
  <c r="H1762" i="33" s="1"/>
  <c r="G1763" i="33"/>
  <c r="H1763" i="33" s="1"/>
  <c r="G1764" i="33"/>
  <c r="H1764" i="33" s="1"/>
  <c r="G1765" i="33"/>
  <c r="H1765" i="33" s="1"/>
  <c r="G1766" i="33"/>
  <c r="H1766" i="33" s="1"/>
  <c r="G1767" i="33"/>
  <c r="H1767" i="33" s="1"/>
  <c r="G1768" i="33"/>
  <c r="H1768" i="33" s="1"/>
  <c r="G1769" i="33"/>
  <c r="H1769" i="33" s="1"/>
  <c r="G1770" i="33"/>
  <c r="H1770" i="33" s="1"/>
  <c r="G1771" i="33"/>
  <c r="H1771" i="33" s="1"/>
  <c r="G1772" i="33"/>
  <c r="H1772" i="33" s="1"/>
  <c r="G1773" i="33"/>
  <c r="H1773" i="33" s="1"/>
  <c r="G1774" i="33"/>
  <c r="H1774" i="33"/>
  <c r="G1775" i="33"/>
  <c r="H1775" i="33" s="1"/>
  <c r="G1776" i="33"/>
  <c r="H1776" i="33" s="1"/>
  <c r="G1777" i="33"/>
  <c r="H1777" i="33" s="1"/>
  <c r="G1778" i="33"/>
  <c r="H1778" i="33" s="1"/>
  <c r="G1779" i="33"/>
  <c r="H1779" i="33" s="1"/>
  <c r="G1780" i="33"/>
  <c r="H1780" i="33" s="1"/>
  <c r="G1781" i="33"/>
  <c r="H1781" i="33" s="1"/>
  <c r="G1782" i="33"/>
  <c r="H1782" i="33" s="1"/>
  <c r="G1783" i="33"/>
  <c r="H1783" i="33" s="1"/>
  <c r="G1784" i="33"/>
  <c r="H1784" i="33" s="1"/>
  <c r="G1785" i="33"/>
  <c r="H1785" i="33" s="1"/>
  <c r="G1786" i="33"/>
  <c r="H1786" i="33" s="1"/>
  <c r="G1787" i="33"/>
  <c r="H1787" i="33" s="1"/>
  <c r="G1788" i="33"/>
  <c r="H1788" i="33" s="1"/>
  <c r="G1789" i="33"/>
  <c r="H1789" i="33" s="1"/>
  <c r="G1790" i="33"/>
  <c r="H1790" i="33" s="1"/>
  <c r="G1791" i="33"/>
  <c r="H1791" i="33" s="1"/>
  <c r="G1792" i="33"/>
  <c r="H1792" i="33" s="1"/>
  <c r="G1793" i="33"/>
  <c r="H1793" i="33"/>
  <c r="G1794" i="33"/>
  <c r="H1794" i="33"/>
  <c r="G1795" i="33"/>
  <c r="H1795" i="33" s="1"/>
  <c r="G1796" i="33"/>
  <c r="H1796" i="33"/>
  <c r="G1797" i="33"/>
  <c r="H1797" i="33"/>
  <c r="G1798" i="33"/>
  <c r="H1798" i="33" s="1"/>
  <c r="G1799" i="33"/>
  <c r="H1799" i="33"/>
  <c r="G1800" i="33"/>
  <c r="H1800" i="33"/>
  <c r="G1801" i="33"/>
  <c r="H1801" i="33" s="1"/>
  <c r="G1802" i="33"/>
  <c r="H1802" i="33"/>
  <c r="G1803" i="33"/>
  <c r="H1803" i="33"/>
  <c r="G1804" i="33"/>
  <c r="H1804" i="33" s="1"/>
  <c r="G1805" i="33"/>
  <c r="H1805" i="33"/>
  <c r="G1806" i="33"/>
  <c r="H1806" i="33"/>
  <c r="G1807" i="33"/>
  <c r="H1807" i="33" s="1"/>
  <c r="G1808" i="33"/>
  <c r="H1808" i="33"/>
  <c r="G1809" i="33"/>
  <c r="H1809" i="33"/>
  <c r="G1810" i="33"/>
  <c r="H1810" i="33" s="1"/>
  <c r="G1811" i="33"/>
  <c r="H1811" i="33"/>
  <c r="G1812" i="33"/>
  <c r="H1812" i="33"/>
  <c r="G1813" i="33"/>
  <c r="H1813" i="33" s="1"/>
  <c r="G1814" i="33"/>
  <c r="H1814" i="33"/>
  <c r="G1815" i="33"/>
  <c r="H1815" i="33"/>
  <c r="G1816" i="33"/>
  <c r="H1816" i="33" s="1"/>
  <c r="G1817" i="33"/>
  <c r="H1817" i="33"/>
  <c r="G1818" i="33"/>
  <c r="H1818" i="33"/>
  <c r="G1819" i="33"/>
  <c r="H1819" i="33" s="1"/>
  <c r="G1820" i="33"/>
  <c r="H1820" i="33"/>
  <c r="G1821" i="33"/>
  <c r="H1821" i="33"/>
  <c r="G1822" i="33"/>
  <c r="H1822" i="33" s="1"/>
  <c r="G1823" i="33"/>
  <c r="H1823" i="33"/>
  <c r="G1824" i="33"/>
  <c r="H1824" i="33"/>
  <c r="G1825" i="33"/>
  <c r="H1825" i="33" s="1"/>
  <c r="G1826" i="33"/>
  <c r="H1826" i="33"/>
  <c r="G1827" i="33"/>
  <c r="H1827" i="33"/>
  <c r="G1828" i="33"/>
  <c r="H1828" i="33" s="1"/>
  <c r="G1829" i="33"/>
  <c r="H1829" i="33"/>
  <c r="G1830" i="33"/>
  <c r="H1830" i="33"/>
  <c r="G1831" i="33"/>
  <c r="H1831" i="33" s="1"/>
  <c r="G1832" i="33"/>
  <c r="H1832" i="33"/>
  <c r="G1833" i="33"/>
  <c r="H1833" i="33"/>
  <c r="G1834" i="33"/>
  <c r="H1834" i="33" s="1"/>
  <c r="G1835" i="33"/>
  <c r="H1835" i="33"/>
  <c r="G1836" i="33"/>
  <c r="H1836" i="33"/>
  <c r="G1837" i="33"/>
  <c r="H1837" i="33" s="1"/>
  <c r="G1838" i="33"/>
  <c r="H1838" i="33"/>
  <c r="G1839" i="33"/>
  <c r="H1839" i="33"/>
  <c r="G1840" i="33"/>
  <c r="H1840" i="33" s="1"/>
  <c r="G1841" i="33"/>
  <c r="H1841" i="33" s="1"/>
  <c r="G1842" i="33"/>
  <c r="H1842" i="33" s="1"/>
  <c r="G1843" i="33"/>
  <c r="H1843" i="33"/>
  <c r="G1844" i="33"/>
  <c r="H1844" i="33" s="1"/>
  <c r="G1845" i="33"/>
  <c r="H1845" i="33" s="1"/>
  <c r="G1846" i="33"/>
  <c r="H1846" i="33" s="1"/>
  <c r="G1847" i="33"/>
  <c r="H1847" i="33" s="1"/>
  <c r="G1848" i="33"/>
  <c r="H1848" i="33"/>
  <c r="G1849" i="33"/>
  <c r="H1849" i="33" s="1"/>
  <c r="G1850" i="33"/>
  <c r="H1850" i="33" s="1"/>
  <c r="G1851" i="33"/>
  <c r="H1851" i="33"/>
  <c r="G1852" i="33"/>
  <c r="H1852" i="33" s="1"/>
  <c r="G1853" i="33"/>
  <c r="H1853" i="33"/>
  <c r="G1854" i="33"/>
  <c r="H1854" i="33" s="1"/>
  <c r="G1855" i="33"/>
  <c r="H1855" i="33" s="1"/>
  <c r="G1856" i="33"/>
  <c r="H1856" i="33" s="1"/>
  <c r="G1857" i="33"/>
  <c r="H1857" i="33" s="1"/>
  <c r="G1858" i="33"/>
  <c r="H1858" i="33"/>
  <c r="G1859" i="33"/>
  <c r="H1859" i="33" s="1"/>
  <c r="G1860" i="33"/>
  <c r="H1860" i="33" s="1"/>
  <c r="G1861" i="33"/>
  <c r="H1861" i="33"/>
  <c r="G1862" i="33"/>
  <c r="H1862" i="33" s="1"/>
  <c r="G1863" i="33"/>
  <c r="H1863" i="33"/>
  <c r="G1864" i="33"/>
  <c r="H1864" i="33" s="1"/>
  <c r="G1865" i="33"/>
  <c r="H1865" i="33" s="1"/>
  <c r="G1866" i="33"/>
  <c r="H1866" i="33" s="1"/>
  <c r="G1867" i="33"/>
  <c r="H1867" i="33" s="1"/>
  <c r="G1868" i="33"/>
  <c r="H1868" i="33"/>
  <c r="G1869" i="33"/>
  <c r="H1869" i="33" s="1"/>
  <c r="G1870" i="33"/>
  <c r="H1870" i="33" s="1"/>
  <c r="G1871" i="33"/>
  <c r="H1871" i="33" s="1"/>
  <c r="G1872" i="33"/>
  <c r="H1872" i="33" s="1"/>
  <c r="G1873" i="33"/>
  <c r="H1873" i="33"/>
  <c r="G1874" i="33"/>
  <c r="H1874" i="33" s="1"/>
  <c r="G1875" i="33"/>
  <c r="H1875" i="33" s="1"/>
  <c r="G1876" i="33"/>
  <c r="H1876" i="33" s="1"/>
  <c r="G1877" i="33"/>
  <c r="H1877" i="33" s="1"/>
  <c r="G1878" i="33"/>
  <c r="H1878" i="33"/>
  <c r="G1879" i="33"/>
  <c r="H1879" i="33" s="1"/>
  <c r="G1880" i="33"/>
  <c r="H1880" i="33" s="1"/>
  <c r="G1881" i="33"/>
  <c r="H1881" i="33" s="1"/>
  <c r="G1882" i="33"/>
  <c r="H1882" i="33" s="1"/>
  <c r="G1883" i="33"/>
  <c r="H1883" i="33"/>
  <c r="G1884" i="33"/>
  <c r="H1884" i="33" s="1"/>
  <c r="G1885" i="33"/>
  <c r="H1885" i="33" s="1"/>
  <c r="G1886" i="33"/>
  <c r="H1886" i="33" s="1"/>
  <c r="G1887" i="33"/>
  <c r="H1887" i="33" s="1"/>
  <c r="G1888" i="33"/>
  <c r="H1888" i="33"/>
  <c r="G1889" i="33"/>
  <c r="H1889" i="33" s="1"/>
  <c r="G1890" i="33"/>
  <c r="H1890" i="33" s="1"/>
  <c r="G1891" i="33"/>
  <c r="H1891" i="33" s="1"/>
  <c r="G1892" i="33"/>
  <c r="H1892" i="33" s="1"/>
  <c r="G1893" i="33"/>
  <c r="H1893" i="33"/>
  <c r="G1894" i="33"/>
  <c r="H1894" i="33" s="1"/>
  <c r="G1895" i="33"/>
  <c r="H1895" i="33" s="1"/>
  <c r="G1896" i="33"/>
  <c r="H1896" i="33" s="1"/>
  <c r="G1897" i="33"/>
  <c r="H1897" i="33" s="1"/>
  <c r="G1898" i="33"/>
  <c r="H1898" i="33"/>
  <c r="G1899" i="33"/>
  <c r="H1899" i="33" s="1"/>
  <c r="G1900" i="33"/>
  <c r="H1900" i="33" s="1"/>
  <c r="G1901" i="33"/>
  <c r="H1901" i="33" s="1"/>
  <c r="G1902" i="33"/>
  <c r="H1902" i="33" s="1"/>
  <c r="G1903" i="33"/>
  <c r="H1903" i="33"/>
  <c r="G1904" i="33"/>
  <c r="H1904" i="33" s="1"/>
  <c r="G1905" i="33"/>
  <c r="H1905" i="33" s="1"/>
  <c r="G1906" i="33"/>
  <c r="H1906" i="33" s="1"/>
  <c r="G1907" i="33"/>
  <c r="H1907" i="33" s="1"/>
  <c r="G1908" i="33"/>
  <c r="H1908" i="33"/>
  <c r="G1909" i="33"/>
  <c r="H1909" i="33" s="1"/>
  <c r="G1910" i="33"/>
  <c r="H1910" i="33" s="1"/>
  <c r="G1911" i="33"/>
  <c r="H1911" i="33" s="1"/>
  <c r="G1912" i="33"/>
  <c r="H1912" i="33" s="1"/>
  <c r="G1913" i="33"/>
  <c r="H1913" i="33"/>
  <c r="G1914" i="33"/>
  <c r="H1914" i="33" s="1"/>
  <c r="G1915" i="33"/>
  <c r="H1915" i="33" s="1"/>
  <c r="G1916" i="33"/>
  <c r="H1916" i="33" s="1"/>
  <c r="G1917" i="33"/>
  <c r="H1917" i="33" s="1"/>
  <c r="G1918" i="33"/>
  <c r="H1918" i="33"/>
  <c r="G1919" i="33"/>
  <c r="H1919" i="33" s="1"/>
  <c r="G1920" i="33"/>
  <c r="H1920" i="33" s="1"/>
  <c r="G1937" i="33"/>
  <c r="H1937" i="33" s="1"/>
  <c r="G1938" i="33"/>
  <c r="H1938" i="33" s="1"/>
  <c r="G1939" i="33"/>
  <c r="H1939" i="33" s="1"/>
  <c r="G1940" i="33"/>
  <c r="H1940" i="33" s="1"/>
  <c r="G1941" i="33"/>
  <c r="H1941" i="33" s="1"/>
  <c r="G1942" i="33"/>
  <c r="H1942" i="33" s="1"/>
  <c r="G1943" i="33"/>
  <c r="H1943" i="33" s="1"/>
  <c r="G1944" i="33"/>
  <c r="H1944" i="33" s="1"/>
  <c r="G1945" i="33"/>
  <c r="H1945" i="33" s="1"/>
  <c r="G1946" i="33"/>
  <c r="H1946" i="33" s="1"/>
  <c r="G1947" i="33"/>
  <c r="H1947" i="33" s="1"/>
  <c r="G1948" i="33"/>
  <c r="H1948" i="33" s="1"/>
  <c r="G1949" i="33"/>
  <c r="H1949" i="33" s="1"/>
  <c r="G1950" i="33"/>
  <c r="H1950" i="33" s="1"/>
  <c r="G1951" i="33"/>
  <c r="H1951" i="33" s="1"/>
  <c r="G1952" i="33"/>
  <c r="H1952" i="33" s="1"/>
  <c r="G1953" i="33"/>
  <c r="H1953" i="33" s="1"/>
  <c r="G1954" i="33"/>
  <c r="H1954" i="33"/>
  <c r="G1955" i="33"/>
  <c r="H1955" i="33"/>
  <c r="G1956" i="33"/>
  <c r="H1956" i="33" s="1"/>
  <c r="G1957" i="33"/>
  <c r="H1957" i="33" s="1"/>
  <c r="G1958" i="33"/>
  <c r="H1958" i="33"/>
  <c r="G1959" i="33"/>
  <c r="H1959" i="33"/>
  <c r="G1960" i="33"/>
  <c r="H1960" i="33" s="1"/>
  <c r="G1961" i="33"/>
  <c r="H1961" i="33" s="1"/>
  <c r="G1962" i="33"/>
  <c r="H1962" i="33"/>
  <c r="G1963" i="33"/>
  <c r="H1963" i="33" s="1"/>
  <c r="G1964" i="33"/>
  <c r="H1964" i="33" s="1"/>
  <c r="G1965" i="33"/>
  <c r="H1965" i="33" s="1"/>
  <c r="G1966" i="33"/>
  <c r="H1966" i="33"/>
  <c r="G1967" i="33"/>
  <c r="H1967" i="33"/>
  <c r="G1968" i="33"/>
  <c r="H1968" i="33" s="1"/>
  <c r="G1969" i="33"/>
  <c r="H1969" i="33" s="1"/>
  <c r="G1970" i="33"/>
  <c r="H1970" i="33"/>
  <c r="G1971" i="33"/>
  <c r="H1971" i="33"/>
  <c r="G1972" i="33"/>
  <c r="H1972" i="33" s="1"/>
  <c r="G1973" i="33"/>
  <c r="H1973" i="33" s="1"/>
  <c r="G1974" i="33"/>
  <c r="H1974" i="33"/>
  <c r="G1975" i="33"/>
  <c r="H1975" i="33"/>
  <c r="G1976" i="33"/>
  <c r="H1976" i="33" s="1"/>
  <c r="G1977" i="33"/>
  <c r="H1977" i="33" s="1"/>
  <c r="G1978" i="33"/>
  <c r="H1978" i="33"/>
  <c r="G1979" i="33"/>
  <c r="H1979" i="33"/>
  <c r="G1980" i="33"/>
  <c r="H1980" i="33" s="1"/>
  <c r="G1981" i="33"/>
  <c r="H1981" i="33" s="1"/>
  <c r="G1982" i="33"/>
  <c r="H1982" i="33"/>
  <c r="G1983" i="33"/>
  <c r="H1983" i="33"/>
  <c r="G1984" i="33"/>
  <c r="H1984" i="33" s="1"/>
  <c r="G1985" i="33"/>
  <c r="H1985" i="33" s="1"/>
  <c r="G1986" i="33"/>
  <c r="H1986" i="33"/>
  <c r="G1987" i="33"/>
  <c r="H1987" i="33"/>
  <c r="G1988" i="33"/>
  <c r="H1988" i="33" s="1"/>
  <c r="G1989" i="33"/>
  <c r="H1989" i="33" s="1"/>
  <c r="G1990" i="33"/>
  <c r="H1990" i="33"/>
  <c r="G1991" i="33"/>
  <c r="H1991" i="33"/>
  <c r="G1992" i="33"/>
  <c r="H1992" i="33" s="1"/>
  <c r="G1993" i="33"/>
  <c r="H1993" i="33" s="1"/>
  <c r="G1994" i="33"/>
  <c r="H1994" i="33"/>
  <c r="G1995" i="33"/>
  <c r="H1995" i="33"/>
  <c r="G1996" i="33"/>
  <c r="H1996" i="33" s="1"/>
  <c r="G1997" i="33"/>
  <c r="H1997" i="33" s="1"/>
  <c r="G1998" i="33"/>
  <c r="H1998" i="33"/>
  <c r="G1999" i="33"/>
  <c r="H1999" i="33"/>
  <c r="G2000" i="33"/>
  <c r="H2000" i="33" s="1"/>
  <c r="G2001" i="33"/>
  <c r="H2001" i="33" s="1"/>
  <c r="G2002" i="33"/>
  <c r="H2002" i="33"/>
  <c r="G2003" i="33"/>
  <c r="H2003" i="33"/>
  <c r="G2004" i="33"/>
  <c r="H2004" i="33" s="1"/>
  <c r="G2005" i="33"/>
  <c r="H2005" i="33" s="1"/>
  <c r="G2006" i="33"/>
  <c r="H2006" i="33"/>
  <c r="G2007" i="33"/>
  <c r="H2007" i="33"/>
  <c r="G2008" i="33"/>
  <c r="H2008" i="33" s="1"/>
  <c r="G2009" i="33"/>
  <c r="H2009" i="33" s="1"/>
  <c r="G2010" i="33"/>
  <c r="H2010" i="33"/>
  <c r="G2011" i="33"/>
  <c r="H2011" i="33" s="1"/>
  <c r="G2012" i="33"/>
  <c r="H2012" i="33" s="1"/>
  <c r="G2013" i="33"/>
  <c r="H2013" i="33" s="1"/>
  <c r="G2014" i="33"/>
  <c r="H2014" i="33"/>
  <c r="G2015" i="33"/>
  <c r="H2015" i="33" s="1"/>
  <c r="G2016" i="33"/>
  <c r="H2016" i="33" s="1"/>
  <c r="G2017" i="33"/>
  <c r="H2017" i="33" s="1"/>
  <c r="G2018" i="33"/>
  <c r="H2018" i="33"/>
  <c r="G2019" i="33"/>
  <c r="H2019" i="33" s="1"/>
  <c r="G2020" i="33"/>
  <c r="H2020" i="33" s="1"/>
  <c r="G2021" i="33"/>
  <c r="H2021" i="33"/>
  <c r="G2022" i="33"/>
  <c r="H2022" i="33" s="1"/>
  <c r="G2023" i="33"/>
  <c r="H2023" i="33" s="1"/>
  <c r="G2024" i="33"/>
  <c r="H2024" i="33"/>
  <c r="G2025" i="33"/>
  <c r="H2025" i="33" s="1"/>
  <c r="G2026" i="33"/>
  <c r="H2026" i="33" s="1"/>
  <c r="G2027" i="33"/>
  <c r="H2027" i="33"/>
  <c r="G2028" i="33"/>
  <c r="H2028" i="33" s="1"/>
  <c r="G2029" i="33"/>
  <c r="H2029" i="33" s="1"/>
  <c r="G2030" i="33"/>
  <c r="H2030" i="33"/>
  <c r="G2031" i="33"/>
  <c r="H2031" i="33" s="1"/>
  <c r="G2032" i="33"/>
  <c r="H2032" i="33" s="1"/>
  <c r="G2033" i="33"/>
  <c r="H2033" i="33"/>
  <c r="G2034" i="33"/>
  <c r="H2034" i="33" s="1"/>
  <c r="G2035" i="33"/>
  <c r="H2035" i="33" s="1"/>
  <c r="G2036" i="33"/>
  <c r="H2036" i="33"/>
  <c r="G2037" i="33"/>
  <c r="H2037" i="33" s="1"/>
  <c r="G2038" i="33"/>
  <c r="H2038" i="33" s="1"/>
  <c r="G2039" i="33"/>
  <c r="H2039" i="33"/>
  <c r="G2040" i="33"/>
  <c r="H2040" i="33" s="1"/>
  <c r="G2041" i="33"/>
  <c r="H2041" i="33" s="1"/>
  <c r="G2042" i="33"/>
  <c r="H2042" i="33"/>
  <c r="G2043" i="33"/>
  <c r="H2043" i="33" s="1"/>
  <c r="G2044" i="33"/>
  <c r="H2044" i="33" s="1"/>
  <c r="G2045" i="33"/>
  <c r="H2045" i="33"/>
  <c r="G2046" i="33"/>
  <c r="H2046" i="33" s="1"/>
  <c r="G2047" i="33"/>
  <c r="H2047" i="33" s="1"/>
  <c r="G2048" i="33"/>
  <c r="H2048" i="33"/>
  <c r="G2049" i="33"/>
  <c r="H2049" i="33" s="1"/>
  <c r="G2050" i="33"/>
  <c r="H2050" i="33" s="1"/>
  <c r="G2051" i="33"/>
  <c r="H2051" i="33"/>
  <c r="G2052" i="33"/>
  <c r="H2052" i="33" s="1"/>
  <c r="G2053" i="33"/>
  <c r="H2053" i="33" s="1"/>
  <c r="G2054" i="33"/>
  <c r="H2054" i="33"/>
  <c r="G2055" i="33"/>
  <c r="H2055" i="33" s="1"/>
  <c r="G2056" i="33"/>
  <c r="H2056" i="33" s="1"/>
  <c r="G2057" i="33"/>
  <c r="H2057" i="33"/>
  <c r="G2058" i="33"/>
  <c r="H2058" i="33" s="1"/>
  <c r="G2059" i="33"/>
  <c r="H2059" i="33" s="1"/>
  <c r="G2060" i="33"/>
  <c r="H2060" i="33"/>
  <c r="G2061" i="33"/>
  <c r="H2061" i="33" s="1"/>
  <c r="G2062" i="33"/>
  <c r="H2062" i="33" s="1"/>
  <c r="G2063" i="33"/>
  <c r="H2063" i="33" s="1"/>
  <c r="G2064" i="33"/>
  <c r="H2064" i="33"/>
  <c r="G2065" i="33"/>
  <c r="H2065" i="33" s="1"/>
  <c r="G2066" i="33"/>
  <c r="H2066" i="33" s="1"/>
  <c r="G2067" i="33"/>
  <c r="H2067" i="33" s="1"/>
  <c r="G2068" i="33"/>
  <c r="H2068" i="33" s="1"/>
  <c r="G2069" i="33"/>
  <c r="H2069" i="33"/>
  <c r="G2070" i="33"/>
  <c r="H2070" i="33" s="1"/>
  <c r="G2071" i="33"/>
  <c r="H2071" i="33" s="1"/>
  <c r="G2072" i="33"/>
  <c r="H2072" i="33" s="1"/>
  <c r="G2073" i="33"/>
  <c r="H2073" i="33" s="1"/>
  <c r="G2074" i="33"/>
  <c r="H2074" i="33"/>
  <c r="G2075" i="33"/>
  <c r="H2075" i="33" s="1"/>
  <c r="G2076" i="33"/>
  <c r="H2076" i="33" s="1"/>
  <c r="G2077" i="33"/>
  <c r="H2077" i="33" s="1"/>
  <c r="G2078" i="33"/>
  <c r="H2078" i="33" s="1"/>
  <c r="G2079" i="33"/>
  <c r="H2079" i="33"/>
  <c r="G2080" i="33"/>
  <c r="H2080" i="33" s="1"/>
  <c r="G2081" i="33"/>
  <c r="H2081" i="33" s="1"/>
  <c r="G2082" i="33"/>
  <c r="H2082" i="33"/>
  <c r="G2083" i="33"/>
  <c r="H2083" i="33" s="1"/>
  <c r="G2084" i="33"/>
  <c r="H2084" i="33" s="1"/>
  <c r="G2085" i="33"/>
  <c r="H2085" i="33" s="1"/>
  <c r="G2086" i="33"/>
  <c r="H2086" i="33" s="1"/>
  <c r="G2087" i="33"/>
  <c r="H2087" i="33"/>
  <c r="G2088" i="33"/>
  <c r="H2088" i="33" s="1"/>
  <c r="G2089" i="33"/>
  <c r="H2089" i="33" s="1"/>
  <c r="G2090" i="33"/>
  <c r="H2090" i="33" s="1"/>
  <c r="G2091" i="33"/>
  <c r="H2091" i="33" s="1"/>
  <c r="G2092" i="33"/>
  <c r="H2092" i="33"/>
  <c r="G2093" i="33"/>
  <c r="H2093" i="33" s="1"/>
  <c r="G2094" i="33"/>
  <c r="H2094" i="33" s="1"/>
  <c r="G2095" i="33"/>
  <c r="H2095" i="33" s="1"/>
  <c r="G2096" i="33"/>
  <c r="H2096" i="33" s="1"/>
  <c r="G2097" i="33"/>
  <c r="H2097" i="33" s="1"/>
  <c r="G2098" i="33"/>
  <c r="H2098" i="33" s="1"/>
  <c r="G2099" i="33"/>
  <c r="H2099" i="33" s="1"/>
  <c r="G2100" i="33"/>
  <c r="H2100" i="33" s="1"/>
  <c r="G2101" i="33"/>
  <c r="H2101" i="33" s="1"/>
  <c r="G2102" i="33"/>
  <c r="H2102" i="33" s="1"/>
  <c r="G2103" i="33"/>
  <c r="H2103" i="33" s="1"/>
  <c r="G2104" i="33"/>
  <c r="H2104" i="33"/>
  <c r="G2105" i="33"/>
  <c r="H2105" i="33" s="1"/>
  <c r="G2106" i="33"/>
  <c r="H2106" i="33" s="1"/>
  <c r="G2107" i="33"/>
  <c r="H2107" i="33" s="1"/>
  <c r="G2108" i="33"/>
  <c r="H2108" i="33" s="1"/>
  <c r="G2109" i="33"/>
  <c r="H2109" i="33" s="1"/>
  <c r="G2110" i="33"/>
  <c r="H2110" i="33" s="1"/>
  <c r="G2111" i="33"/>
  <c r="H2111" i="33" s="1"/>
  <c r="G2112" i="33"/>
  <c r="H2112" i="33" s="1"/>
  <c r="G2113" i="33"/>
  <c r="H2113" i="33" s="1"/>
  <c r="G2114" i="33"/>
  <c r="H2114" i="33" s="1"/>
  <c r="G2115" i="33"/>
  <c r="H2115" i="33" s="1"/>
  <c r="G2116" i="33"/>
  <c r="H2116" i="33" s="1"/>
  <c r="G2117" i="33"/>
  <c r="H2117" i="33" s="1"/>
  <c r="G2118" i="33"/>
  <c r="H2118" i="33" s="1"/>
  <c r="G2119" i="33"/>
  <c r="H2119" i="33" s="1"/>
  <c r="G2120" i="33"/>
  <c r="H2120" i="33" s="1"/>
  <c r="G2121" i="33"/>
  <c r="H2121" i="33" s="1"/>
  <c r="G2122" i="33"/>
  <c r="H2122" i="33" s="1"/>
  <c r="G2123" i="33"/>
  <c r="H2123" i="33" s="1"/>
  <c r="G2124" i="33"/>
  <c r="H2124" i="33" s="1"/>
  <c r="G2125" i="33"/>
  <c r="H2125" i="33" s="1"/>
  <c r="G2126" i="33"/>
  <c r="H2126" i="33" s="1"/>
  <c r="G2127" i="33"/>
  <c r="H2127" i="33" s="1"/>
  <c r="G2128" i="33"/>
  <c r="H2128" i="33" s="1"/>
  <c r="G2129" i="33"/>
  <c r="H2129" i="33"/>
  <c r="G2130" i="33"/>
  <c r="H2130" i="33" s="1"/>
  <c r="G2131" i="33"/>
  <c r="H2131" i="33" s="1"/>
  <c r="G2132" i="33"/>
  <c r="H2132" i="33" s="1"/>
  <c r="G2133" i="33"/>
  <c r="H2133" i="33" s="1"/>
  <c r="G2134" i="33"/>
  <c r="H2134" i="33"/>
  <c r="G2135" i="33"/>
  <c r="H2135" i="33" s="1"/>
  <c r="G2136" i="33"/>
  <c r="H2136" i="33" s="1"/>
  <c r="G2137" i="33"/>
  <c r="H2137" i="33" s="1"/>
  <c r="G2138" i="33"/>
  <c r="H2138" i="33" s="1"/>
  <c r="G2139" i="33"/>
  <c r="H2139" i="33"/>
  <c r="G2140" i="33"/>
  <c r="H2140" i="33" s="1"/>
  <c r="G2141" i="33"/>
  <c r="H2141" i="33" s="1"/>
  <c r="G2158" i="33"/>
  <c r="H2158" i="33" s="1"/>
  <c r="G2159" i="33"/>
  <c r="H2159" i="33" s="1"/>
  <c r="G2160" i="33"/>
  <c r="H2160" i="33" s="1"/>
  <c r="G2161" i="33"/>
  <c r="H2161" i="33" s="1"/>
  <c r="G2162" i="33"/>
  <c r="H2162" i="33" s="1"/>
  <c r="G2163" i="33"/>
  <c r="H2163" i="33" s="1"/>
  <c r="G2164" i="33"/>
  <c r="H2164" i="33" s="1"/>
  <c r="G2165" i="33"/>
  <c r="H2165" i="33" s="1"/>
  <c r="G2166" i="33"/>
  <c r="H2166" i="33" s="1"/>
  <c r="G2167" i="33"/>
  <c r="H2167" i="33" s="1"/>
  <c r="G2168" i="33"/>
  <c r="H2168" i="33" s="1"/>
  <c r="G2169" i="33"/>
  <c r="H2169" i="33" s="1"/>
  <c r="G2170" i="33"/>
  <c r="H2170" i="33" s="1"/>
  <c r="G2171" i="33"/>
  <c r="H2171" i="33" s="1"/>
  <c r="G2172" i="33"/>
  <c r="H2172" i="33" s="1"/>
  <c r="G2173" i="33"/>
  <c r="H2173" i="33"/>
  <c r="G2174" i="33"/>
  <c r="H2174" i="33"/>
  <c r="G2175" i="33"/>
  <c r="H2175" i="33" s="1"/>
  <c r="G2176" i="33"/>
  <c r="H2176" i="33" s="1"/>
  <c r="G2177" i="33"/>
  <c r="H2177" i="33"/>
  <c r="G2178" i="33"/>
  <c r="H2178" i="33"/>
  <c r="G2179" i="33"/>
  <c r="H2179" i="33" s="1"/>
  <c r="G2180" i="33"/>
  <c r="H2180" i="33" s="1"/>
  <c r="G2181" i="33"/>
  <c r="H2181" i="33"/>
  <c r="G2182" i="33"/>
  <c r="H2182" i="33"/>
  <c r="G2183" i="33"/>
  <c r="H2183" i="33" s="1"/>
  <c r="G2184" i="33"/>
  <c r="H2184" i="33" s="1"/>
  <c r="G2185" i="33"/>
  <c r="H2185" i="33"/>
  <c r="G2186" i="33"/>
  <c r="H2186" i="33"/>
  <c r="G2187" i="33"/>
  <c r="H2187" i="33" s="1"/>
  <c r="G2188" i="33"/>
  <c r="H2188" i="33" s="1"/>
  <c r="G2189" i="33"/>
  <c r="H2189" i="33"/>
  <c r="G2190" i="33"/>
  <c r="H2190" i="33"/>
  <c r="G2191" i="33"/>
  <c r="H2191" i="33" s="1"/>
  <c r="G2192" i="33"/>
  <c r="H2192" i="33" s="1"/>
  <c r="G2193" i="33"/>
  <c r="H2193" i="33"/>
  <c r="G2194" i="33"/>
  <c r="H2194" i="33"/>
  <c r="G2195" i="33"/>
  <c r="H2195" i="33" s="1"/>
  <c r="G2196" i="33"/>
  <c r="H2196" i="33" s="1"/>
  <c r="G2197" i="33"/>
  <c r="H2197" i="33"/>
  <c r="G2198" i="33"/>
  <c r="H2198" i="33"/>
  <c r="G2199" i="33"/>
  <c r="H2199" i="33" s="1"/>
  <c r="G2200" i="33"/>
  <c r="H2200" i="33" s="1"/>
  <c r="G2201" i="33"/>
  <c r="H2201" i="33"/>
  <c r="G2202" i="33"/>
  <c r="H2202" i="33"/>
  <c r="G2203" i="33"/>
  <c r="H2203" i="33" s="1"/>
  <c r="G2204" i="33"/>
  <c r="H2204" i="33" s="1"/>
  <c r="G2205" i="33"/>
  <c r="H2205" i="33"/>
  <c r="G2206" i="33"/>
  <c r="H2206" i="33"/>
  <c r="G2207" i="33"/>
  <c r="H2207" i="33" s="1"/>
  <c r="G2208" i="33"/>
  <c r="H2208" i="33" s="1"/>
  <c r="G2209" i="33"/>
  <c r="H2209" i="33"/>
  <c r="G2210" i="33"/>
  <c r="H2210" i="33"/>
  <c r="G2211" i="33"/>
  <c r="H2211" i="33" s="1"/>
  <c r="G2212" i="33"/>
  <c r="H2212" i="33" s="1"/>
  <c r="G2213" i="33"/>
  <c r="H2213" i="33"/>
  <c r="G2214" i="33"/>
  <c r="H2214" i="33"/>
  <c r="G2215" i="33"/>
  <c r="H2215" i="33" s="1"/>
  <c r="G2216" i="33"/>
  <c r="H2216" i="33" s="1"/>
  <c r="G2217" i="33"/>
  <c r="H2217" i="33"/>
  <c r="G2218" i="33"/>
  <c r="H2218" i="33"/>
  <c r="G2219" i="33"/>
  <c r="H2219" i="33" s="1"/>
  <c r="G2220" i="33"/>
  <c r="H2220" i="33" s="1"/>
  <c r="G2221" i="33"/>
  <c r="H2221" i="33"/>
  <c r="G2222" i="33"/>
  <c r="H2222" i="33"/>
  <c r="G2223" i="33"/>
  <c r="H2223" i="33" s="1"/>
  <c r="G2224" i="33"/>
  <c r="H2224" i="33" s="1"/>
  <c r="G2225" i="33"/>
  <c r="H2225" i="33"/>
  <c r="G2226" i="33"/>
  <c r="H2226" i="33"/>
  <c r="G2227" i="33"/>
  <c r="H2227" i="33" s="1"/>
  <c r="G2228" i="33"/>
  <c r="H2228" i="33" s="1"/>
  <c r="G2229" i="33"/>
  <c r="H2229" i="33"/>
  <c r="G2230" i="33"/>
  <c r="H2230" i="33" s="1"/>
  <c r="G2231" i="33"/>
  <c r="H2231" i="33" s="1"/>
  <c r="G2232" i="33"/>
  <c r="H2232" i="33"/>
  <c r="G2233" i="33"/>
  <c r="H2233" i="33" s="1"/>
  <c r="G2234" i="33"/>
  <c r="H2234" i="33" s="1"/>
  <c r="G2235" i="33"/>
  <c r="H2235" i="33"/>
  <c r="G2236" i="33"/>
  <c r="H2236" i="33" s="1"/>
  <c r="G2237" i="33"/>
  <c r="H2237" i="33" s="1"/>
  <c r="G2238" i="33"/>
  <c r="H2238" i="33"/>
  <c r="G2239" i="33"/>
  <c r="H2239" i="33" s="1"/>
  <c r="G2240" i="33"/>
  <c r="H2240" i="33" s="1"/>
  <c r="G2241" i="33"/>
  <c r="H2241" i="33"/>
  <c r="G2242" i="33"/>
  <c r="H2242" i="33" s="1"/>
  <c r="G2243" i="33"/>
  <c r="H2243" i="33" s="1"/>
  <c r="G2244" i="33"/>
  <c r="H2244" i="33"/>
  <c r="G2245" i="33"/>
  <c r="H2245" i="33" s="1"/>
  <c r="G2246" i="33"/>
  <c r="H2246" i="33" s="1"/>
  <c r="G2247" i="33"/>
  <c r="H2247" i="33"/>
  <c r="G2248" i="33"/>
  <c r="H2248" i="33" s="1"/>
  <c r="G2249" i="33"/>
  <c r="H2249" i="33" s="1"/>
  <c r="G2250" i="33"/>
  <c r="H2250" i="33"/>
  <c r="G2251" i="33"/>
  <c r="H2251" i="33" s="1"/>
  <c r="G2252" i="33"/>
  <c r="H2252" i="33" s="1"/>
  <c r="G2253" i="33"/>
  <c r="H2253" i="33"/>
  <c r="G2254" i="33"/>
  <c r="H2254" i="33" s="1"/>
  <c r="G2255" i="33"/>
  <c r="H2255" i="33" s="1"/>
  <c r="G2256" i="33"/>
  <c r="H2256" i="33"/>
  <c r="G2257" i="33"/>
  <c r="H2257" i="33" s="1"/>
  <c r="G2258" i="33"/>
  <c r="H2258" i="33" s="1"/>
  <c r="G2259" i="33"/>
  <c r="H2259" i="33"/>
  <c r="G2260" i="33"/>
  <c r="H2260" i="33" s="1"/>
  <c r="G2261" i="33"/>
  <c r="H2261" i="33" s="1"/>
  <c r="G2262" i="33"/>
  <c r="H2262" i="33"/>
  <c r="G2263" i="33"/>
  <c r="H2263" i="33" s="1"/>
  <c r="G2264" i="33"/>
  <c r="H2264" i="33" s="1"/>
  <c r="G2265" i="33"/>
  <c r="H2265" i="33"/>
  <c r="G2266" i="33"/>
  <c r="H2266" i="33" s="1"/>
  <c r="G2267" i="33"/>
  <c r="H2267" i="33" s="1"/>
  <c r="G2268" i="33"/>
  <c r="H2268" i="33"/>
  <c r="G2269" i="33"/>
  <c r="H2269" i="33" s="1"/>
  <c r="G2270" i="33"/>
  <c r="H2270" i="33"/>
  <c r="G2271" i="33"/>
  <c r="H2271" i="33" s="1"/>
  <c r="G2272" i="33"/>
  <c r="H2272" i="33"/>
  <c r="G2273" i="33"/>
  <c r="H2273" i="33"/>
  <c r="G2274" i="33"/>
  <c r="H2274" i="33" s="1"/>
  <c r="G2275" i="33"/>
  <c r="H2275" i="33"/>
  <c r="G2276" i="33"/>
  <c r="H2276" i="33" s="1"/>
  <c r="G2277" i="33"/>
  <c r="H2277" i="33"/>
  <c r="G2278" i="33"/>
  <c r="H2278" i="33"/>
  <c r="G2279" i="33"/>
  <c r="H2279" i="33" s="1"/>
  <c r="G2280" i="33"/>
  <c r="H2280" i="33"/>
  <c r="G2281" i="33"/>
  <c r="H2281" i="33" s="1"/>
  <c r="G2282" i="33"/>
  <c r="H2282" i="33"/>
  <c r="G2283" i="33"/>
  <c r="H2283" i="33"/>
  <c r="G2284" i="33"/>
  <c r="H2284" i="33" s="1"/>
  <c r="G2285" i="33"/>
  <c r="H2285" i="33"/>
  <c r="G2286" i="33"/>
  <c r="H2286" i="33" s="1"/>
  <c r="G2287" i="33"/>
  <c r="H2287" i="33"/>
  <c r="G2288" i="33"/>
  <c r="H2288" i="33"/>
  <c r="G2289" i="33"/>
  <c r="H2289" i="33" s="1"/>
  <c r="G2290" i="33"/>
  <c r="H2290" i="33"/>
  <c r="G2291" i="33"/>
  <c r="H2291" i="33" s="1"/>
  <c r="G2292" i="33"/>
  <c r="H2292" i="33"/>
  <c r="G2293" i="33"/>
  <c r="H2293" i="33"/>
  <c r="G2294" i="33"/>
  <c r="H2294" i="33" s="1"/>
  <c r="G2295" i="33"/>
  <c r="H2295" i="33"/>
  <c r="G2296" i="33"/>
  <c r="H2296" i="33" s="1"/>
  <c r="G2297" i="33"/>
  <c r="H2297" i="33"/>
  <c r="G2298" i="33"/>
  <c r="H2298" i="33"/>
  <c r="G2299" i="33"/>
  <c r="H2299" i="33" s="1"/>
  <c r="G2300" i="33"/>
  <c r="H2300" i="33"/>
  <c r="G2301" i="33"/>
  <c r="H2301" i="33" s="1"/>
  <c r="G2302" i="33"/>
  <c r="H2302" i="33"/>
  <c r="G2303" i="33"/>
  <c r="H2303" i="33"/>
  <c r="G2304" i="33"/>
  <c r="H2304" i="33" s="1"/>
  <c r="G2305" i="33"/>
  <c r="H2305" i="33"/>
  <c r="G2306" i="33"/>
  <c r="H2306" i="33" s="1"/>
  <c r="G2307" i="33"/>
  <c r="H2307" i="33"/>
  <c r="G2308" i="33"/>
  <c r="H2308" i="33"/>
  <c r="G2309" i="33"/>
  <c r="H2309" i="33" s="1"/>
  <c r="G2310" i="33"/>
  <c r="H2310" i="33"/>
  <c r="G2311" i="33"/>
  <c r="H2311" i="33" s="1"/>
  <c r="G2312" i="33"/>
  <c r="H2312" i="33"/>
  <c r="G2313" i="33"/>
  <c r="H2313" i="33"/>
  <c r="G2314" i="33"/>
  <c r="H2314" i="33" s="1"/>
  <c r="G2315" i="33"/>
  <c r="H2315" i="33"/>
  <c r="G2316" i="33"/>
  <c r="H2316" i="33" s="1"/>
  <c r="G2317" i="33"/>
  <c r="H2317" i="33"/>
  <c r="G2318" i="33"/>
  <c r="H2318" i="33"/>
  <c r="G2319" i="33"/>
  <c r="H2319" i="33" s="1"/>
  <c r="G2320" i="33"/>
  <c r="H2320" i="33"/>
  <c r="G2321" i="33"/>
  <c r="H2321" i="33" s="1"/>
  <c r="G2322" i="33"/>
  <c r="H2322" i="33"/>
  <c r="G2323" i="33"/>
  <c r="H2323" i="33"/>
  <c r="G2324" i="33"/>
  <c r="H2324" i="33" s="1"/>
  <c r="G2325" i="33"/>
  <c r="H2325" i="33"/>
  <c r="G2326" i="33"/>
  <c r="H2326" i="33" s="1"/>
  <c r="G2327" i="33"/>
  <c r="H2327" i="33"/>
  <c r="G2328" i="33"/>
  <c r="H2328" i="33"/>
  <c r="G2329" i="33"/>
  <c r="H2329" i="33" s="1"/>
  <c r="G2330" i="33"/>
  <c r="H2330" i="33"/>
  <c r="G2331" i="33"/>
  <c r="H2331" i="33" s="1"/>
  <c r="G2332" i="33"/>
  <c r="H2332" i="33"/>
  <c r="G2333" i="33"/>
  <c r="H2333" i="33"/>
  <c r="G2334" i="33"/>
  <c r="H2334" i="33" s="1"/>
  <c r="G2335" i="33"/>
  <c r="H2335" i="33"/>
  <c r="G2336" i="33"/>
  <c r="H2336" i="33" s="1"/>
  <c r="G2337" i="33"/>
  <c r="H2337" i="33"/>
  <c r="G2338" i="33"/>
  <c r="H2338" i="33"/>
  <c r="G2339" i="33"/>
  <c r="H2339" i="33" s="1"/>
  <c r="G2354" i="33"/>
  <c r="H2354" i="33" s="1"/>
  <c r="G2355" i="33"/>
  <c r="H2355" i="33" s="1"/>
  <c r="G2356" i="33"/>
  <c r="H2356" i="33" s="1"/>
  <c r="G2357" i="33"/>
  <c r="H2357" i="33" s="1"/>
  <c r="G2358" i="33"/>
  <c r="H2358" i="33" s="1"/>
  <c r="G2359" i="33"/>
  <c r="H2359" i="33" s="1"/>
  <c r="G2360" i="33"/>
  <c r="H2360" i="33" s="1"/>
  <c r="G2361" i="33"/>
  <c r="H2361" i="33"/>
  <c r="G2362" i="33"/>
  <c r="H2362" i="33" s="1"/>
  <c r="G2363" i="33"/>
  <c r="H2363" i="33" s="1"/>
  <c r="G2364" i="33"/>
  <c r="H2364" i="33" s="1"/>
  <c r="G2365" i="33"/>
  <c r="H2365" i="33"/>
  <c r="G2366" i="33"/>
  <c r="H2366" i="33" s="1"/>
  <c r="G2367" i="33"/>
  <c r="H2367" i="33" s="1"/>
  <c r="G2368" i="33"/>
  <c r="H2368" i="33" s="1"/>
  <c r="G2369" i="33"/>
  <c r="H2369" i="33" s="1"/>
  <c r="G2370" i="33"/>
  <c r="H2370" i="33" s="1"/>
  <c r="G2371" i="33"/>
  <c r="H2371" i="33" s="1"/>
  <c r="G2372" i="33"/>
  <c r="H2372" i="33"/>
  <c r="G2373" i="33"/>
  <c r="H2373" i="33" s="1"/>
  <c r="G2374" i="33"/>
  <c r="H2374" i="33" s="1"/>
  <c r="G2375" i="33"/>
  <c r="H2375" i="33" s="1"/>
  <c r="G2376" i="33"/>
  <c r="H2376" i="33" s="1"/>
  <c r="G2377" i="33"/>
  <c r="H2377" i="33"/>
  <c r="G2378" i="33"/>
  <c r="H2378" i="33" s="1"/>
  <c r="G2379" i="33"/>
  <c r="H2379" i="33" s="1"/>
  <c r="G2380" i="33"/>
  <c r="H2380" i="33" s="1"/>
  <c r="G2381" i="33"/>
  <c r="H2381" i="33" s="1"/>
  <c r="G2382" i="33"/>
  <c r="H2382" i="33" s="1"/>
  <c r="G2383" i="33"/>
  <c r="H2383" i="33"/>
  <c r="G2384" i="33"/>
  <c r="H2384" i="33" s="1"/>
  <c r="G2385" i="33"/>
  <c r="H2385" i="33" s="1"/>
  <c r="G2386" i="33"/>
  <c r="H2386" i="33"/>
  <c r="G2387" i="33"/>
  <c r="H2387" i="33" s="1"/>
  <c r="G2388" i="33"/>
  <c r="H2388" i="33"/>
  <c r="G2389" i="33"/>
  <c r="H2389" i="33"/>
  <c r="G2390" i="33"/>
  <c r="H2390" i="33"/>
  <c r="G2391" i="33"/>
  <c r="H2391" i="33" s="1"/>
  <c r="G2392" i="33"/>
  <c r="H2392" i="33"/>
  <c r="G2393" i="33"/>
  <c r="H2393" i="33" s="1"/>
  <c r="G2394" i="33"/>
  <c r="H2394" i="33"/>
  <c r="G2395" i="33"/>
  <c r="H2395" i="33" s="1"/>
  <c r="G2396" i="33"/>
  <c r="H2396" i="33"/>
  <c r="G2397" i="33"/>
  <c r="H2397" i="33" s="1"/>
  <c r="G2398" i="33"/>
  <c r="H2398" i="33" s="1"/>
  <c r="G2399" i="33"/>
  <c r="H2399" i="33"/>
  <c r="G2400" i="33"/>
  <c r="H2400" i="33" s="1"/>
  <c r="G2401" i="33"/>
  <c r="H2401" i="33" s="1"/>
  <c r="G2402" i="33"/>
  <c r="H2402" i="33" s="1"/>
  <c r="G2403" i="33"/>
  <c r="H2403" i="33" s="1"/>
  <c r="G2404" i="33"/>
  <c r="H2404" i="33"/>
  <c r="G2405" i="33"/>
  <c r="H2405" i="33" s="1"/>
  <c r="G2406" i="33"/>
  <c r="H2406" i="33"/>
  <c r="G2407" i="33"/>
  <c r="H2407" i="33" s="1"/>
  <c r="G2408" i="33"/>
  <c r="H2408" i="33" s="1"/>
  <c r="G2409" i="33"/>
  <c r="H2409" i="33"/>
  <c r="G2410" i="33"/>
  <c r="H2410" i="33" s="1"/>
  <c r="G2411" i="33"/>
  <c r="H2411" i="33"/>
  <c r="G2412" i="33"/>
  <c r="H2412" i="33"/>
  <c r="G2413" i="33"/>
  <c r="H2413" i="33" s="1"/>
  <c r="G2414" i="33"/>
  <c r="H2414" i="33"/>
  <c r="G2415" i="33"/>
  <c r="H2415" i="33" s="1"/>
  <c r="G2416" i="33"/>
  <c r="H2416" i="33"/>
  <c r="G2417" i="33"/>
  <c r="H2417" i="33" s="1"/>
  <c r="G2418" i="33"/>
  <c r="H2418" i="33" s="1"/>
  <c r="G2424" i="33"/>
  <c r="H2424" i="33" s="1"/>
  <c r="G2425" i="33"/>
  <c r="H2425" i="33" s="1"/>
  <c r="G2426" i="33"/>
  <c r="H2426" i="33" s="1"/>
  <c r="G2427" i="33"/>
  <c r="H2427" i="33" s="1"/>
  <c r="G2428" i="33"/>
  <c r="H2428" i="33" s="1"/>
  <c r="G2429" i="33"/>
  <c r="H2429" i="33" s="1"/>
  <c r="G2430" i="33"/>
  <c r="H2430" i="33" s="1"/>
  <c r="G2431" i="33"/>
  <c r="H2431" i="33" s="1"/>
  <c r="G2432" i="33"/>
  <c r="H2432" i="33" s="1"/>
  <c r="G2433" i="33"/>
  <c r="H2433" i="33" s="1"/>
  <c r="G2434" i="33"/>
  <c r="H2434" i="33" s="1"/>
  <c r="G2435" i="33"/>
  <c r="H2435" i="33" s="1"/>
  <c r="G2436" i="33"/>
  <c r="H2436" i="33" s="1"/>
  <c r="G2437" i="33"/>
  <c r="H2437" i="33" s="1"/>
  <c r="G2438" i="33"/>
  <c r="H2438" i="33" s="1"/>
  <c r="G2439" i="33"/>
  <c r="H2439" i="33" s="1"/>
  <c r="G2440" i="33"/>
  <c r="H2440" i="33" s="1"/>
  <c r="G2441" i="33"/>
  <c r="H2441" i="33"/>
  <c r="G2442" i="33"/>
  <c r="H2442" i="33" s="1"/>
  <c r="G2443" i="33"/>
  <c r="H2443" i="33" s="1"/>
  <c r="G2444" i="33"/>
  <c r="H2444" i="33" s="1"/>
  <c r="G2445" i="33"/>
  <c r="H2445" i="33"/>
  <c r="G2446" i="33"/>
  <c r="H2446" i="33" s="1"/>
  <c r="G2447" i="33"/>
  <c r="H2447" i="33" s="1"/>
  <c r="G2448" i="33"/>
  <c r="H2448" i="33" s="1"/>
  <c r="G2449" i="33"/>
  <c r="H2449" i="33"/>
  <c r="G2450" i="33"/>
  <c r="H2450" i="33" s="1"/>
  <c r="G2451" i="33"/>
  <c r="H2451" i="33" s="1"/>
  <c r="G2452" i="33"/>
  <c r="H2452" i="33" s="1"/>
  <c r="G2453" i="33"/>
  <c r="H2453" i="33"/>
  <c r="G2454" i="33"/>
  <c r="H2454" i="33" s="1"/>
  <c r="G2455" i="33"/>
  <c r="H2455" i="33" s="1"/>
  <c r="G2456" i="33"/>
  <c r="H2456" i="33" s="1"/>
  <c r="G2457" i="33"/>
  <c r="H2457" i="33"/>
  <c r="G2458" i="33"/>
  <c r="H2458" i="33" s="1"/>
  <c r="G2459" i="33"/>
  <c r="H2459" i="33" s="1"/>
  <c r="G2460" i="33"/>
  <c r="H2460" i="33" s="1"/>
  <c r="G2461" i="33"/>
  <c r="H2461" i="33"/>
  <c r="G2462" i="33"/>
  <c r="H2462" i="33"/>
  <c r="G2463" i="33"/>
  <c r="H2463" i="33" s="1"/>
  <c r="G2464" i="33"/>
  <c r="H2464" i="33" s="1"/>
  <c r="G2465" i="33"/>
  <c r="H2465" i="33"/>
  <c r="G2466" i="33"/>
  <c r="H2466" i="33" s="1"/>
  <c r="G2467" i="33"/>
  <c r="H2467" i="33" s="1"/>
  <c r="G2468" i="33"/>
  <c r="H2468" i="33" s="1"/>
  <c r="G2469" i="33"/>
  <c r="H2469" i="33"/>
  <c r="G2470" i="33"/>
  <c r="H2470" i="33" s="1"/>
  <c r="G2471" i="33"/>
  <c r="H2471" i="33" s="1"/>
  <c r="G2472" i="33"/>
  <c r="H2472" i="33" s="1"/>
  <c r="G2473" i="33"/>
  <c r="H2473" i="33"/>
  <c r="G2474" i="33"/>
  <c r="H2474" i="33" s="1"/>
  <c r="G2475" i="33"/>
  <c r="H2475" i="33" s="1"/>
  <c r="G2476" i="33"/>
  <c r="H2476" i="33" s="1"/>
  <c r="G2477" i="33"/>
  <c r="H2477" i="33"/>
  <c r="G2478" i="33"/>
  <c r="H2478" i="33" s="1"/>
  <c r="G2479" i="33"/>
  <c r="H2479" i="33" s="1"/>
  <c r="G2480" i="33"/>
  <c r="H2480" i="33" s="1"/>
  <c r="G2481" i="33"/>
  <c r="H2481" i="33"/>
  <c r="G2482" i="33"/>
  <c r="H2482" i="33" s="1"/>
  <c r="G2483" i="33"/>
  <c r="H2483" i="33" s="1"/>
  <c r="G2484" i="33"/>
  <c r="H2484" i="33"/>
  <c r="G2485" i="33"/>
  <c r="H2485" i="33"/>
  <c r="G2486" i="33"/>
  <c r="H2486" i="33"/>
  <c r="G2487" i="33"/>
  <c r="H2487" i="33" s="1"/>
  <c r="G2488" i="33"/>
  <c r="H2488" i="33"/>
  <c r="G2489" i="33"/>
  <c r="H2489" i="33"/>
  <c r="G2490" i="33"/>
  <c r="H2490" i="33"/>
  <c r="G2491" i="33"/>
  <c r="H2491" i="33" s="1"/>
  <c r="G2492" i="33"/>
  <c r="H2492" i="33"/>
  <c r="G2493" i="33"/>
  <c r="H2493" i="33"/>
  <c r="G2494" i="33"/>
  <c r="H2494" i="33"/>
  <c r="G2495" i="33"/>
  <c r="H2495" i="33" s="1"/>
  <c r="G2496" i="33"/>
  <c r="H2496" i="33" s="1"/>
  <c r="G2497" i="33"/>
  <c r="H2497" i="33"/>
  <c r="G2498" i="33"/>
  <c r="H2498" i="33"/>
  <c r="G2499" i="33"/>
  <c r="H2499" i="33" s="1"/>
  <c r="G2500" i="33"/>
  <c r="H2500" i="33" s="1"/>
  <c r="G2501" i="33"/>
  <c r="H2501" i="33"/>
  <c r="G2502" i="33"/>
  <c r="H2502" i="33"/>
  <c r="G2503" i="33"/>
  <c r="H2503" i="33" s="1"/>
  <c r="G2504" i="33"/>
  <c r="H2504" i="33" s="1"/>
  <c r="G2505" i="33"/>
  <c r="H2505" i="33"/>
  <c r="G2506" i="33"/>
  <c r="H2506" i="33" s="1"/>
  <c r="G2507" i="33"/>
  <c r="H2507" i="33" s="1"/>
  <c r="G2508" i="33"/>
  <c r="H2508" i="33"/>
  <c r="G2509" i="33"/>
  <c r="H2509" i="33" s="1"/>
  <c r="G2510" i="33"/>
  <c r="H2510" i="33" s="1"/>
  <c r="G2511" i="33"/>
  <c r="H2511" i="33"/>
  <c r="G2512" i="33"/>
  <c r="H2512" i="33" s="1"/>
  <c r="G2513" i="33"/>
  <c r="H2513" i="33" s="1"/>
  <c r="G2514" i="33"/>
  <c r="H2514" i="33"/>
  <c r="G2515" i="33"/>
  <c r="H2515" i="33" s="1"/>
  <c r="G2516" i="33"/>
  <c r="H2516" i="33" s="1"/>
  <c r="G2517" i="33"/>
  <c r="H2517" i="33"/>
  <c r="G2518" i="33"/>
  <c r="H2518" i="33" s="1"/>
  <c r="G2519" i="33"/>
  <c r="H2519" i="33" s="1"/>
  <c r="G2520" i="33"/>
  <c r="H2520" i="33"/>
  <c r="G2521" i="33"/>
  <c r="H2521" i="33" s="1"/>
  <c r="G2522" i="33"/>
  <c r="H2522" i="33" s="1"/>
  <c r="G2523" i="33"/>
  <c r="H2523" i="33"/>
  <c r="G2524" i="33"/>
  <c r="H2524" i="33" s="1"/>
  <c r="G2525" i="33"/>
  <c r="H2525" i="33" s="1"/>
  <c r="G2526" i="33"/>
  <c r="H2526" i="33"/>
  <c r="G2527" i="33"/>
  <c r="H2527" i="33" s="1"/>
  <c r="G2528" i="33"/>
  <c r="H2528" i="33" s="1"/>
  <c r="G2529" i="33"/>
  <c r="H2529" i="33"/>
  <c r="G2530" i="33"/>
  <c r="H2530" i="33" s="1"/>
  <c r="G2531" i="33"/>
  <c r="H2531" i="33" s="1"/>
  <c r="G2532" i="33"/>
  <c r="H2532" i="33"/>
  <c r="G2533" i="33"/>
  <c r="H2533" i="33" s="1"/>
  <c r="G2534" i="33"/>
  <c r="H2534" i="33" s="1"/>
  <c r="G2535" i="33"/>
  <c r="H2535" i="33"/>
  <c r="G2536" i="33"/>
  <c r="H2536" i="33" s="1"/>
  <c r="G2537" i="33"/>
  <c r="H2537" i="33" s="1"/>
  <c r="G2538" i="33"/>
  <c r="H2538" i="33"/>
  <c r="G2539" i="33"/>
  <c r="H2539" i="33" s="1"/>
  <c r="G2540" i="33"/>
  <c r="H2540" i="33"/>
  <c r="G2541" i="33"/>
  <c r="H2541" i="33"/>
  <c r="G2542" i="33"/>
  <c r="H2542" i="33" s="1"/>
  <c r="G2543" i="33"/>
  <c r="H2543" i="33"/>
  <c r="G2544" i="33"/>
  <c r="H2544" i="33"/>
  <c r="G2545" i="33"/>
  <c r="H2545" i="33" s="1"/>
  <c r="G2546" i="33"/>
  <c r="H2546" i="33" s="1"/>
  <c r="G2547" i="33"/>
  <c r="H2547" i="33"/>
  <c r="G2548" i="33"/>
  <c r="H2548" i="33" s="1"/>
  <c r="G2549" i="33"/>
  <c r="H2549" i="33" s="1"/>
  <c r="G2550" i="33"/>
  <c r="H2550" i="33"/>
  <c r="G2551" i="33"/>
  <c r="H2551" i="33" s="1"/>
  <c r="G2552" i="33"/>
  <c r="H2552" i="33" s="1"/>
  <c r="G2553" i="33"/>
  <c r="H2553" i="33" s="1"/>
  <c r="G2554" i="33"/>
  <c r="H2554" i="33"/>
  <c r="G2555" i="33"/>
  <c r="H2555" i="33" s="1"/>
  <c r="G2556" i="33"/>
  <c r="H2556" i="33" s="1"/>
  <c r="G2557" i="33"/>
  <c r="H2557" i="33" s="1"/>
  <c r="G2558" i="33"/>
  <c r="H2558" i="33" s="1"/>
  <c r="G2559" i="33"/>
  <c r="H2559" i="33"/>
  <c r="G2560" i="33"/>
  <c r="H2560" i="33" s="1"/>
  <c r="G2561" i="33"/>
  <c r="H2561" i="33" s="1"/>
  <c r="G2562" i="33"/>
  <c r="H2562" i="33" s="1"/>
  <c r="G2563" i="33"/>
  <c r="H2563" i="33" s="1"/>
  <c r="G2564" i="33"/>
  <c r="H2564" i="33"/>
  <c r="G2565" i="33"/>
  <c r="H2565" i="33" s="1"/>
  <c r="G2566" i="33"/>
  <c r="H2566" i="33" s="1"/>
  <c r="G2567" i="33"/>
  <c r="H2567" i="33" s="1"/>
  <c r="G2568" i="33"/>
  <c r="H2568" i="33" s="1"/>
  <c r="G2569" i="33"/>
  <c r="H2569" i="33"/>
  <c r="G2570" i="33"/>
  <c r="H2570" i="33" s="1"/>
  <c r="G2571" i="33"/>
  <c r="H2571" i="33" s="1"/>
  <c r="G2572" i="33"/>
  <c r="H2572" i="33" s="1"/>
  <c r="G2573" i="33"/>
  <c r="H2573" i="33" s="1"/>
  <c r="G2574" i="33"/>
  <c r="H2574" i="33"/>
  <c r="G2575" i="33"/>
  <c r="H2575" i="33" s="1"/>
  <c r="G2576" i="33"/>
  <c r="H2576" i="33" s="1"/>
  <c r="G2577" i="33"/>
  <c r="H2577" i="33" s="1"/>
  <c r="G2578" i="33"/>
  <c r="H2578" i="33" s="1"/>
  <c r="G2579" i="33"/>
  <c r="H2579" i="33"/>
  <c r="G2580" i="33"/>
  <c r="H2580" i="33"/>
  <c r="G2581" i="33"/>
  <c r="H2581" i="33" s="1"/>
  <c r="G2582" i="33"/>
  <c r="H2582" i="33" s="1"/>
  <c r="G2583" i="33"/>
  <c r="H2583" i="33" s="1"/>
  <c r="G2584" i="33"/>
  <c r="H2584" i="33"/>
  <c r="G2585" i="33"/>
  <c r="H2585" i="33" s="1"/>
  <c r="G2586" i="33"/>
  <c r="H2586" i="33" s="1"/>
  <c r="G2587" i="33"/>
  <c r="H2587" i="33" s="1"/>
  <c r="G2588" i="33"/>
  <c r="H2588" i="33" s="1"/>
  <c r="G2589" i="33"/>
  <c r="H2589" i="33"/>
  <c r="G2590" i="33"/>
  <c r="H2590" i="33" s="1"/>
  <c r="G2591" i="33"/>
  <c r="H2591" i="33" s="1"/>
  <c r="G2592" i="33"/>
  <c r="H2592" i="33" s="1"/>
  <c r="G2593" i="33"/>
  <c r="H2593" i="33" s="1"/>
  <c r="G2594" i="33"/>
  <c r="H2594" i="33"/>
  <c r="G2595" i="33"/>
  <c r="H2595" i="33"/>
  <c r="G2596" i="33"/>
  <c r="H2596" i="33" s="1"/>
  <c r="G2597" i="33"/>
  <c r="H2597" i="33" s="1"/>
  <c r="G2598" i="33"/>
  <c r="H2598" i="33" s="1"/>
  <c r="G2599" i="33"/>
  <c r="H2599" i="33"/>
  <c r="G2600" i="33"/>
  <c r="H2600" i="33"/>
  <c r="G2601" i="33"/>
  <c r="H2601" i="33" s="1"/>
  <c r="G2602" i="33"/>
  <c r="H2602" i="33"/>
  <c r="G2603" i="33"/>
  <c r="H2603" i="33" s="1"/>
  <c r="G2604" i="33"/>
  <c r="H2604" i="33"/>
  <c r="G2605" i="33"/>
  <c r="H2605" i="33"/>
  <c r="G2606" i="33"/>
  <c r="H2606" i="33" s="1"/>
  <c r="G2607" i="33"/>
  <c r="H2607" i="33"/>
  <c r="G2608" i="33"/>
  <c r="H2608" i="33"/>
  <c r="G2609" i="33"/>
  <c r="H2609" i="33"/>
  <c r="G2610" i="33"/>
  <c r="H2610" i="33"/>
  <c r="G2611" i="33"/>
  <c r="H2611" i="33" s="1"/>
  <c r="G2612" i="33"/>
  <c r="H2612" i="33"/>
  <c r="G2613" i="33"/>
  <c r="H2613" i="33"/>
  <c r="G2614" i="33"/>
  <c r="H2614" i="33"/>
  <c r="G2615" i="33"/>
  <c r="H2615" i="33"/>
  <c r="G2616" i="33"/>
  <c r="H2616" i="33" s="1"/>
  <c r="G2617" i="33"/>
  <c r="H2617" i="33"/>
  <c r="G2618" i="33"/>
  <c r="H2618" i="33"/>
  <c r="G2619" i="33"/>
  <c r="H2619" i="33"/>
  <c r="G2620" i="33"/>
  <c r="H2620" i="33"/>
  <c r="G2621" i="33"/>
  <c r="H2621" i="33" s="1"/>
  <c r="G2622" i="33"/>
  <c r="H2622" i="33"/>
  <c r="G2623" i="33"/>
  <c r="H2623" i="33" s="1"/>
  <c r="G2624" i="33"/>
  <c r="H2624" i="33"/>
  <c r="G2625" i="33"/>
  <c r="H2625" i="33"/>
  <c r="G2626" i="33"/>
  <c r="H2626" i="33" s="1"/>
  <c r="G2627" i="33"/>
  <c r="H2627" i="33"/>
  <c r="G2628" i="33"/>
  <c r="H2628" i="33" s="1"/>
  <c r="G2629" i="33"/>
  <c r="H2629" i="33"/>
  <c r="G2630" i="33"/>
  <c r="H2630" i="33"/>
  <c r="G2631" i="33"/>
  <c r="H2631" i="33" s="1"/>
  <c r="G2648" i="33"/>
  <c r="H2648" i="33" s="1"/>
  <c r="G2872" i="33"/>
  <c r="H2872" i="33" s="1"/>
  <c r="G2873" i="33"/>
  <c r="H2873" i="33" s="1"/>
  <c r="G2874" i="33"/>
  <c r="H2874" i="33" s="1"/>
  <c r="G2875" i="33"/>
  <c r="H2875" i="33" s="1"/>
  <c r="G2876" i="33"/>
  <c r="H2876" i="33" s="1"/>
  <c r="G2877" i="33"/>
  <c r="H2877" i="33" s="1"/>
  <c r="G2878" i="33"/>
  <c r="H2878" i="33" s="1"/>
  <c r="G2879" i="33"/>
  <c r="H2879" i="33" s="1"/>
  <c r="G2880" i="33"/>
  <c r="H2880" i="33" s="1"/>
  <c r="G2881" i="33"/>
  <c r="H2881" i="33" s="1"/>
  <c r="G2882" i="33"/>
  <c r="H2882" i="33" s="1"/>
  <c r="G2883" i="33"/>
  <c r="H2883" i="33" s="1"/>
  <c r="G2884" i="33"/>
  <c r="H2884" i="33" s="1"/>
  <c r="G2885" i="33"/>
  <c r="H2885" i="33" s="1"/>
  <c r="G2886" i="33"/>
  <c r="H2886" i="33" s="1"/>
  <c r="G2887" i="33"/>
  <c r="H2887" i="33"/>
  <c r="G2888" i="33"/>
  <c r="H2888" i="33"/>
  <c r="G2889" i="33"/>
  <c r="H2889" i="33" s="1"/>
  <c r="G2890" i="33"/>
  <c r="H2890" i="33" s="1"/>
  <c r="G2891" i="33"/>
  <c r="H2891" i="33"/>
  <c r="G2892" i="33"/>
  <c r="H2892" i="33"/>
  <c r="G2893" i="33"/>
  <c r="H2893" i="33" s="1"/>
  <c r="G2894" i="33"/>
  <c r="H2894" i="33" s="1"/>
  <c r="G2895" i="33"/>
  <c r="H2895" i="33"/>
  <c r="G2896" i="33"/>
  <c r="H2896" i="33"/>
  <c r="G2897" i="33"/>
  <c r="H2897" i="33" s="1"/>
  <c r="G2898" i="33"/>
  <c r="H2898" i="33" s="1"/>
  <c r="G2899" i="33"/>
  <c r="H2899" i="33"/>
  <c r="G2900" i="33"/>
  <c r="H2900" i="33"/>
  <c r="G2901" i="33"/>
  <c r="H2901" i="33" s="1"/>
  <c r="G2902" i="33"/>
  <c r="H2902" i="33" s="1"/>
  <c r="G2903" i="33"/>
  <c r="H2903" i="33"/>
  <c r="G2904" i="33"/>
  <c r="H2904" i="33"/>
  <c r="G2905" i="33"/>
  <c r="H2905" i="33" s="1"/>
  <c r="G2906" i="33"/>
  <c r="H2906" i="33" s="1"/>
  <c r="G2907" i="33"/>
  <c r="H2907" i="33"/>
  <c r="G2908" i="33"/>
  <c r="H2908" i="33"/>
  <c r="G2909" i="33"/>
  <c r="H2909" i="33" s="1"/>
  <c r="G2910" i="33"/>
  <c r="H2910" i="33" s="1"/>
  <c r="G2911" i="33"/>
  <c r="H2911" i="33"/>
  <c r="G2912" i="33"/>
  <c r="H2912" i="33"/>
  <c r="G2913" i="33"/>
  <c r="H2913" i="33" s="1"/>
  <c r="G2914" i="33"/>
  <c r="H2914" i="33" s="1"/>
  <c r="G2915" i="33"/>
  <c r="H2915" i="33"/>
  <c r="G2916" i="33"/>
  <c r="H2916" i="33"/>
  <c r="G2917" i="33"/>
  <c r="H2917" i="33" s="1"/>
  <c r="G2918" i="33"/>
  <c r="H2918" i="33" s="1"/>
  <c r="G2919" i="33"/>
  <c r="H2919" i="33"/>
  <c r="G2920" i="33"/>
  <c r="H2920" i="33"/>
  <c r="G2921" i="33"/>
  <c r="H2921" i="33" s="1"/>
  <c r="G2922" i="33"/>
  <c r="H2922" i="33" s="1"/>
  <c r="G2923" i="33"/>
  <c r="H2923" i="33"/>
  <c r="G2924" i="33"/>
  <c r="H2924" i="33"/>
  <c r="G2925" i="33"/>
  <c r="H2925" i="33" s="1"/>
  <c r="G2926" i="33"/>
  <c r="H2926" i="33" s="1"/>
  <c r="G2927" i="33"/>
  <c r="H2927" i="33"/>
  <c r="G2928" i="33"/>
  <c r="H2928" i="33"/>
  <c r="G2929" i="33"/>
  <c r="H2929" i="33" s="1"/>
  <c r="G2930" i="33"/>
  <c r="H2930" i="33" s="1"/>
  <c r="G2931" i="33"/>
  <c r="H2931" i="33"/>
  <c r="G2932" i="33"/>
  <c r="H2932" i="33"/>
  <c r="G2933" i="33"/>
  <c r="H2933" i="33" s="1"/>
  <c r="G2934" i="33"/>
  <c r="H2934" i="33" s="1"/>
  <c r="G2935" i="33"/>
  <c r="H2935" i="33"/>
  <c r="G2936" i="33"/>
  <c r="H2936" i="33"/>
  <c r="G2937" i="33"/>
  <c r="H2937" i="33" s="1"/>
  <c r="G2938" i="33"/>
  <c r="H2938" i="33" s="1"/>
  <c r="G2939" i="33"/>
  <c r="H2939" i="33"/>
  <c r="G2940" i="33"/>
  <c r="H2940" i="33"/>
  <c r="G2941" i="33"/>
  <c r="H2941" i="33" s="1"/>
  <c r="G2942" i="33"/>
  <c r="H2942" i="33" s="1"/>
  <c r="G2943" i="33"/>
  <c r="H2943" i="33"/>
  <c r="G2944" i="33"/>
  <c r="H2944" i="33" s="1"/>
  <c r="G2945" i="33"/>
  <c r="H2945" i="33" s="1"/>
  <c r="G2946" i="33"/>
  <c r="H2946" i="33"/>
  <c r="G2947" i="33"/>
  <c r="H2947" i="33" s="1"/>
  <c r="G2948" i="33"/>
  <c r="H2948" i="33" s="1"/>
  <c r="G2949" i="33"/>
  <c r="H2949" i="33"/>
  <c r="G2950" i="33"/>
  <c r="H2950" i="33" s="1"/>
  <c r="G2951" i="33"/>
  <c r="H2951" i="33" s="1"/>
  <c r="G2952" i="33"/>
  <c r="H2952" i="33"/>
  <c r="G2953" i="33"/>
  <c r="H2953" i="33" s="1"/>
  <c r="G2954" i="33"/>
  <c r="H2954" i="33" s="1"/>
  <c r="G2955" i="33"/>
  <c r="H2955" i="33"/>
  <c r="G2956" i="33"/>
  <c r="H2956" i="33" s="1"/>
  <c r="G2957" i="33"/>
  <c r="H2957" i="33" s="1"/>
  <c r="G2958" i="33"/>
  <c r="H2958" i="33"/>
  <c r="G2959" i="33"/>
  <c r="H2959" i="33" s="1"/>
  <c r="G2960" i="33"/>
  <c r="H2960" i="33" s="1"/>
  <c r="G2961" i="33"/>
  <c r="H2961" i="33"/>
  <c r="G2962" i="33"/>
  <c r="H2962" i="33" s="1"/>
  <c r="G2963" i="33"/>
  <c r="H2963" i="33" s="1"/>
  <c r="G2964" i="33"/>
  <c r="H2964" i="33"/>
  <c r="G2965" i="33"/>
  <c r="H2965" i="33" s="1"/>
  <c r="G2966" i="33"/>
  <c r="H2966" i="33" s="1"/>
  <c r="G2967" i="33"/>
  <c r="H2967" i="33"/>
  <c r="G2968" i="33"/>
  <c r="H2968" i="33" s="1"/>
  <c r="G2969" i="33"/>
  <c r="H2969" i="33" s="1"/>
  <c r="G2970" i="33"/>
  <c r="H2970" i="33"/>
  <c r="G2971" i="33"/>
  <c r="H2971" i="33" s="1"/>
  <c r="G2972" i="33"/>
  <c r="H2972" i="33" s="1"/>
  <c r="G2973" i="33"/>
  <c r="H2973" i="33"/>
  <c r="G2974" i="33"/>
  <c r="H2974" i="33" s="1"/>
  <c r="G2975" i="33"/>
  <c r="H2975" i="33" s="1"/>
  <c r="G2976" i="33"/>
  <c r="H2976" i="33"/>
  <c r="G2977" i="33"/>
  <c r="H2977" i="33" s="1"/>
  <c r="G2978" i="33"/>
  <c r="H2978" i="33" s="1"/>
  <c r="G2979" i="33"/>
  <c r="H2979" i="33"/>
  <c r="G2980" i="33"/>
  <c r="H2980" i="33" s="1"/>
  <c r="G2981" i="33"/>
  <c r="H2981" i="33" s="1"/>
  <c r="G2982" i="33"/>
  <c r="H2982" i="33"/>
  <c r="G2983" i="33"/>
  <c r="H2983" i="33" s="1"/>
  <c r="G2984" i="33"/>
  <c r="H2984" i="33" s="1"/>
  <c r="G2985" i="33"/>
  <c r="H2985" i="33" s="1"/>
  <c r="G2986" i="33"/>
  <c r="H2986" i="33"/>
  <c r="G2987" i="33"/>
  <c r="H2987" i="33" s="1"/>
  <c r="G2988" i="33"/>
  <c r="H2988" i="33" s="1"/>
  <c r="G2989" i="33"/>
  <c r="H2989" i="33" s="1"/>
  <c r="G2990" i="33"/>
  <c r="H2990" i="33" s="1"/>
  <c r="G2991" i="33"/>
  <c r="H2991" i="33"/>
  <c r="G2992" i="33"/>
  <c r="H2992" i="33" s="1"/>
  <c r="G2993" i="33"/>
  <c r="H2993" i="33" s="1"/>
  <c r="G2994" i="33"/>
  <c r="H2994" i="33" s="1"/>
  <c r="G2995" i="33"/>
  <c r="H2995" i="33" s="1"/>
  <c r="G2996" i="33"/>
  <c r="H2996" i="33"/>
  <c r="G2997" i="33"/>
  <c r="H2997" i="33" s="1"/>
  <c r="G2998" i="33"/>
  <c r="H2998" i="33" s="1"/>
  <c r="G2999" i="33"/>
  <c r="H2999" i="33" s="1"/>
  <c r="G3000" i="33"/>
  <c r="H3000" i="33" s="1"/>
  <c r="G3001" i="33"/>
  <c r="H3001" i="33"/>
  <c r="G3002" i="33"/>
  <c r="H3002" i="33" s="1"/>
  <c r="G3003" i="33"/>
  <c r="H3003" i="33" s="1"/>
  <c r="G3004" i="33"/>
  <c r="H3004" i="33" s="1"/>
  <c r="G3005" i="33"/>
  <c r="H3005" i="33" s="1"/>
  <c r="G3006" i="33"/>
  <c r="H3006" i="33"/>
  <c r="G3007" i="33"/>
  <c r="H3007" i="33" s="1"/>
  <c r="G3008" i="33"/>
  <c r="H3008" i="33" s="1"/>
  <c r="G3009" i="33"/>
  <c r="H3009" i="33" s="1"/>
  <c r="G3010" i="33"/>
  <c r="H3010" i="33" s="1"/>
  <c r="G3011" i="33"/>
  <c r="H3011" i="33"/>
  <c r="G3012" i="33"/>
  <c r="H3012" i="33" s="1"/>
  <c r="G3013" i="33"/>
  <c r="H3013" i="33" s="1"/>
  <c r="G3014" i="33"/>
  <c r="H3014" i="33"/>
  <c r="G3015" i="33"/>
  <c r="H3015" i="33" s="1"/>
  <c r="G3016" i="33"/>
  <c r="H3016" i="33"/>
  <c r="G3017" i="33"/>
  <c r="H3017" i="33" s="1"/>
  <c r="G3018" i="33"/>
  <c r="H3018" i="33" s="1"/>
  <c r="G3019" i="33"/>
  <c r="H3019" i="33"/>
  <c r="G3020" i="33"/>
  <c r="H3020" i="33" s="1"/>
  <c r="G3021" i="33"/>
  <c r="H3021" i="33"/>
  <c r="G3022" i="33"/>
  <c r="H3022" i="33" s="1"/>
  <c r="G3023" i="33"/>
  <c r="H3023" i="33" s="1"/>
  <c r="G3024" i="33"/>
  <c r="H3024" i="33"/>
  <c r="G3025" i="33"/>
  <c r="H3025" i="33" s="1"/>
  <c r="G3026" i="33"/>
  <c r="H3026" i="33"/>
  <c r="G3027" i="33"/>
  <c r="H3027" i="33" s="1"/>
  <c r="G3028" i="33"/>
  <c r="H3028" i="33" s="1"/>
  <c r="G3029" i="33"/>
  <c r="H3029" i="33"/>
  <c r="G3030" i="33"/>
  <c r="H3030" i="33" s="1"/>
  <c r="G3031" i="33"/>
  <c r="H3031" i="33"/>
  <c r="G3032" i="33"/>
  <c r="H3032" i="33" s="1"/>
  <c r="G3033" i="33"/>
  <c r="H3033" i="33" s="1"/>
  <c r="G3034" i="33"/>
  <c r="H3034" i="33" s="1"/>
  <c r="G3035" i="33"/>
  <c r="H3035" i="33" s="1"/>
  <c r="G3036" i="33"/>
  <c r="H3036" i="33"/>
  <c r="G3037" i="33"/>
  <c r="H3037" i="33" s="1"/>
  <c r="G3038" i="33"/>
  <c r="H3038" i="33" s="1"/>
  <c r="G3039" i="33"/>
  <c r="H3039" i="33"/>
  <c r="G3040" i="33"/>
  <c r="H3040" i="33" s="1"/>
  <c r="G3041" i="33"/>
  <c r="H3041" i="33"/>
  <c r="G3042" i="33"/>
  <c r="H3042" i="33" s="1"/>
  <c r="G3043" i="33"/>
  <c r="H3043" i="33" s="1"/>
  <c r="G3044" i="33"/>
  <c r="H3044" i="33"/>
  <c r="G3045" i="33"/>
  <c r="H3045" i="33" s="1"/>
  <c r="G3046" i="33"/>
  <c r="H3046" i="33"/>
  <c r="G3047" i="33"/>
  <c r="H3047" i="33" s="1"/>
  <c r="G3048" i="33"/>
  <c r="H3048" i="33" s="1"/>
  <c r="G3049" i="33"/>
  <c r="H3049" i="33" s="1"/>
  <c r="G3050" i="33"/>
  <c r="H3050" i="33" s="1"/>
  <c r="G3051" i="33"/>
  <c r="H3051" i="33"/>
  <c r="G3052" i="33"/>
  <c r="H3052" i="33" s="1"/>
  <c r="G3053" i="33"/>
  <c r="H3053" i="33" s="1"/>
  <c r="G3068" i="33"/>
  <c r="H3068" i="33" s="1"/>
  <c r="G3069" i="33"/>
  <c r="H3069" i="33" s="1"/>
  <c r="G3070" i="33"/>
  <c r="H3070" i="33" s="1"/>
  <c r="G3071" i="33"/>
  <c r="H3071" i="33" s="1"/>
  <c r="G3072" i="33"/>
  <c r="H3072" i="33" s="1"/>
  <c r="G3073" i="33"/>
  <c r="H3073" i="33" s="1"/>
  <c r="G3074" i="33"/>
  <c r="H3074" i="33" s="1"/>
  <c r="G3075" i="33"/>
  <c r="H3075" i="33" s="1"/>
  <c r="G3076" i="33"/>
  <c r="H3076" i="33" s="1"/>
  <c r="G3077" i="33"/>
  <c r="H3077" i="33" s="1"/>
  <c r="G3078" i="33"/>
  <c r="H3078" i="33" s="1"/>
  <c r="G3079" i="33"/>
  <c r="H3079" i="33" s="1"/>
  <c r="G3080" i="33"/>
  <c r="H3080" i="33" s="1"/>
  <c r="G3081" i="33"/>
  <c r="H3081" i="33" s="1"/>
  <c r="G3082" i="33"/>
  <c r="H3082" i="33" s="1"/>
  <c r="G3083" i="33"/>
  <c r="H3083" i="33" s="1"/>
  <c r="G3084" i="33"/>
  <c r="H3084" i="33" s="1"/>
  <c r="G3085" i="33"/>
  <c r="H3085" i="33"/>
  <c r="G3086" i="33"/>
  <c r="H3086" i="33" s="1"/>
  <c r="G3087" i="33"/>
  <c r="H3087" i="33" s="1"/>
  <c r="G3088" i="33"/>
  <c r="H3088" i="33" s="1"/>
  <c r="G3089" i="33"/>
  <c r="H3089" i="33"/>
  <c r="G3090" i="33"/>
  <c r="H3090" i="33" s="1"/>
  <c r="G3091" i="33"/>
  <c r="H3091" i="33" s="1"/>
  <c r="G3092" i="33"/>
  <c r="H3092" i="33" s="1"/>
  <c r="G3093" i="33"/>
  <c r="H3093" i="33"/>
  <c r="G3094" i="33"/>
  <c r="H3094" i="33" s="1"/>
  <c r="G3095" i="33"/>
  <c r="H3095" i="33" s="1"/>
  <c r="G3096" i="33"/>
  <c r="H3096" i="33" s="1"/>
  <c r="G3097" i="33"/>
  <c r="H3097" i="33"/>
  <c r="G3098" i="33"/>
  <c r="H3098" i="33" s="1"/>
  <c r="G3099" i="33"/>
  <c r="H3099" i="33" s="1"/>
  <c r="G3100" i="33"/>
  <c r="H3100" i="33" s="1"/>
  <c r="G3101" i="33"/>
  <c r="H3101" i="33"/>
  <c r="G3102" i="33"/>
  <c r="H3102" i="33" s="1"/>
  <c r="G3103" i="33"/>
  <c r="H3103" i="33" s="1"/>
  <c r="G3104" i="33"/>
  <c r="H3104" i="33" s="1"/>
  <c r="G3105" i="33"/>
  <c r="H3105" i="33"/>
  <c r="G3106" i="33"/>
  <c r="H3106" i="33" s="1"/>
  <c r="G3107" i="33"/>
  <c r="H3107" i="33" s="1"/>
  <c r="G3108" i="33"/>
  <c r="H3108" i="33" s="1"/>
  <c r="G3109" i="33"/>
  <c r="H3109" i="33"/>
  <c r="G3110" i="33"/>
  <c r="H3110" i="33" s="1"/>
  <c r="G3111" i="33"/>
  <c r="H3111" i="33" s="1"/>
  <c r="G3112" i="33"/>
  <c r="H3112" i="33" s="1"/>
  <c r="G3113" i="33"/>
  <c r="H3113" i="33"/>
  <c r="G3114" i="33"/>
  <c r="H3114" i="33" s="1"/>
  <c r="G3115" i="33"/>
  <c r="H3115" i="33" s="1"/>
  <c r="G3116" i="33"/>
  <c r="H3116" i="33" s="1"/>
  <c r="G3117" i="33"/>
  <c r="H3117" i="33"/>
  <c r="G3118" i="33"/>
  <c r="H3118" i="33" s="1"/>
  <c r="G3119" i="33"/>
  <c r="H3119" i="33" s="1"/>
  <c r="G3120" i="33"/>
  <c r="H3120" i="33" s="1"/>
  <c r="G3121" i="33"/>
  <c r="H3121" i="33"/>
  <c r="G3122" i="33"/>
  <c r="H3122" i="33" s="1"/>
  <c r="G3123" i="33"/>
  <c r="H3123" i="33" s="1"/>
  <c r="G3124" i="33"/>
  <c r="H3124" i="33" s="1"/>
  <c r="G3125" i="33"/>
  <c r="H3125" i="33"/>
  <c r="G3126" i="33"/>
  <c r="H3126" i="33" s="1"/>
  <c r="G3127" i="33"/>
  <c r="H3127" i="33" s="1"/>
  <c r="G3128" i="33"/>
  <c r="H3128" i="33" s="1"/>
  <c r="G3129" i="33"/>
  <c r="H3129" i="33"/>
  <c r="G3130" i="33"/>
  <c r="H3130" i="33" s="1"/>
  <c r="G3131" i="33"/>
  <c r="H3131" i="33" s="1"/>
  <c r="G3132" i="33"/>
  <c r="H3132" i="33" s="1"/>
  <c r="G3133" i="33"/>
  <c r="H3133" i="33"/>
  <c r="G3134" i="33"/>
  <c r="H3134" i="33" s="1"/>
  <c r="G3135" i="33"/>
  <c r="H3135" i="33" s="1"/>
  <c r="G3136" i="33"/>
  <c r="H3136" i="33" s="1"/>
  <c r="G3137" i="33"/>
  <c r="H3137" i="33"/>
  <c r="G3138" i="33"/>
  <c r="H3138" i="33" s="1"/>
  <c r="G3139" i="33"/>
  <c r="H3139" i="33" s="1"/>
  <c r="G3140" i="33"/>
  <c r="H3140" i="33" s="1"/>
  <c r="G3141" i="33"/>
  <c r="H3141" i="33"/>
  <c r="G3142" i="33"/>
  <c r="H3142" i="33"/>
  <c r="G3143" i="33"/>
  <c r="H3143" i="33" s="1"/>
  <c r="G3144" i="33"/>
  <c r="H3144" i="33" s="1"/>
  <c r="G3145" i="33"/>
  <c r="H3145" i="33"/>
  <c r="G3146" i="33"/>
  <c r="H3146" i="33"/>
  <c r="G3147" i="33"/>
  <c r="H3147" i="33" s="1"/>
  <c r="G3148" i="33"/>
  <c r="H3148" i="33" s="1"/>
  <c r="G3149" i="33"/>
  <c r="H3149" i="33"/>
  <c r="G3150" i="33"/>
  <c r="H3150" i="33" s="1"/>
  <c r="G3151" i="33"/>
  <c r="H3151" i="33" s="1"/>
  <c r="G3152" i="33"/>
  <c r="H3152" i="33"/>
  <c r="G3153" i="33"/>
  <c r="H3153" i="33" s="1"/>
  <c r="G3154" i="33"/>
  <c r="H3154" i="33" s="1"/>
  <c r="G3155" i="33"/>
  <c r="H3155" i="33"/>
  <c r="G3156" i="33"/>
  <c r="H3156" i="33" s="1"/>
  <c r="G3157" i="33"/>
  <c r="H3157" i="33" s="1"/>
  <c r="G3158" i="33"/>
  <c r="H3158" i="33"/>
  <c r="G3159" i="33"/>
  <c r="H3159" i="33" s="1"/>
  <c r="G3160" i="33"/>
  <c r="H3160" i="33" s="1"/>
  <c r="G3161" i="33"/>
  <c r="H3161" i="33"/>
  <c r="G3162" i="33"/>
  <c r="H3162" i="33" s="1"/>
  <c r="G3163" i="33"/>
  <c r="H3163" i="33" s="1"/>
  <c r="G3164" i="33"/>
  <c r="H3164" i="33"/>
  <c r="G3165" i="33"/>
  <c r="H3165" i="33" s="1"/>
  <c r="G3166" i="33"/>
  <c r="H3166" i="33" s="1"/>
  <c r="G3167" i="33"/>
  <c r="H3167" i="33"/>
  <c r="G3168" i="33"/>
  <c r="H3168" i="33" s="1"/>
  <c r="G3169" i="33"/>
  <c r="H3169" i="33" s="1"/>
  <c r="G3170" i="33"/>
  <c r="H3170" i="33"/>
  <c r="G3171" i="33"/>
  <c r="H3171" i="33" s="1"/>
  <c r="G3172" i="33"/>
  <c r="H3172" i="33" s="1"/>
  <c r="G3173" i="33"/>
  <c r="H3173" i="33"/>
  <c r="G3174" i="33"/>
  <c r="H3174" i="33" s="1"/>
  <c r="G3175" i="33"/>
  <c r="H3175" i="33" s="1"/>
  <c r="G3176" i="33"/>
  <c r="H3176" i="33"/>
  <c r="G3177" i="33"/>
  <c r="H3177" i="33" s="1"/>
  <c r="G3178" i="33"/>
  <c r="H3178" i="33" s="1"/>
  <c r="G3179" i="33"/>
  <c r="H3179" i="33"/>
  <c r="G3180" i="33"/>
  <c r="H3180" i="33" s="1"/>
  <c r="G3181" i="33"/>
  <c r="H3181" i="33" s="1"/>
  <c r="G3182" i="33"/>
  <c r="H3182" i="33"/>
  <c r="G3183" i="33"/>
  <c r="H3183" i="33" s="1"/>
  <c r="G3184" i="33"/>
  <c r="H3184" i="33" s="1"/>
  <c r="G3185" i="33"/>
  <c r="H3185" i="33"/>
  <c r="G3186" i="33"/>
  <c r="H3186" i="33" s="1"/>
  <c r="G3187" i="33"/>
  <c r="H3187" i="33" s="1"/>
  <c r="G3188" i="33"/>
  <c r="H3188" i="33"/>
  <c r="G3189" i="33"/>
  <c r="H3189" i="33" s="1"/>
  <c r="G3190" i="33"/>
  <c r="H3190" i="33" s="1"/>
  <c r="G3191" i="33"/>
  <c r="H3191" i="33"/>
  <c r="G3192" i="33"/>
  <c r="H3192" i="33" s="1"/>
  <c r="G3193" i="33"/>
  <c r="H3193" i="33" s="1"/>
  <c r="G3194" i="33"/>
  <c r="H3194" i="33"/>
  <c r="G3195" i="33"/>
  <c r="H3195" i="33" s="1"/>
  <c r="G3196" i="33"/>
  <c r="H3196" i="33" s="1"/>
  <c r="G3197" i="33"/>
  <c r="H3197" i="33" s="1"/>
  <c r="G3198" i="33"/>
  <c r="H3198" i="33"/>
  <c r="G3199" i="33"/>
  <c r="H3199" i="33" s="1"/>
  <c r="G3200" i="33"/>
  <c r="H3200" i="33" s="1"/>
  <c r="G3201" i="33"/>
  <c r="H3201" i="33" s="1"/>
  <c r="G3202" i="33"/>
  <c r="H3202" i="33" s="1"/>
  <c r="G3203" i="33"/>
  <c r="H3203" i="33"/>
  <c r="G3204" i="33"/>
  <c r="H3204" i="33" s="1"/>
  <c r="G3205" i="33"/>
  <c r="H3205" i="33" s="1"/>
  <c r="G3206" i="33"/>
  <c r="H3206" i="33" s="1"/>
  <c r="G3207" i="33"/>
  <c r="H3207" i="33" s="1"/>
  <c r="G3208" i="33"/>
  <c r="H3208" i="33"/>
  <c r="G3209" i="33"/>
  <c r="H3209" i="33" s="1"/>
  <c r="G3210" i="33"/>
  <c r="H3210" i="33" s="1"/>
  <c r="G3211" i="33"/>
  <c r="H3211" i="33" s="1"/>
  <c r="G3212" i="33"/>
  <c r="H3212" i="33" s="1"/>
  <c r="G3213" i="33"/>
  <c r="H3213" i="33"/>
  <c r="G3214" i="33"/>
  <c r="H3214" i="33" s="1"/>
  <c r="G3215" i="33"/>
  <c r="H3215" i="33" s="1"/>
  <c r="G3216" i="33"/>
  <c r="H3216" i="33" s="1"/>
  <c r="G3217" i="33"/>
  <c r="H3217" i="33" s="1"/>
  <c r="G3218" i="33"/>
  <c r="H3218" i="33"/>
  <c r="G3219" i="33"/>
  <c r="H3219" i="33" s="1"/>
  <c r="G3220" i="33"/>
  <c r="H3220" i="33" s="1"/>
  <c r="G3221" i="33"/>
  <c r="H3221" i="33" s="1"/>
  <c r="G3222" i="33"/>
  <c r="H3222" i="33" s="1"/>
  <c r="G3223" i="33"/>
  <c r="H3223" i="33"/>
  <c r="G3224" i="33"/>
  <c r="H3224" i="33" s="1"/>
  <c r="G3225" i="33"/>
  <c r="H3225" i="33" s="1"/>
  <c r="G3226" i="33"/>
  <c r="H3226" i="33" s="1"/>
  <c r="G3227" i="33"/>
  <c r="H3227" i="33" s="1"/>
  <c r="G3228" i="33"/>
  <c r="H3228" i="33"/>
  <c r="G3229" i="33"/>
  <c r="H3229" i="33" s="1"/>
  <c r="G3230" i="33"/>
  <c r="H3230" i="33" s="1"/>
  <c r="G3231" i="33"/>
  <c r="H3231" i="33" s="1"/>
  <c r="G3232" i="33"/>
  <c r="H3232" i="33" s="1"/>
  <c r="G3233" i="33"/>
  <c r="H3233" i="33"/>
  <c r="G3234" i="33"/>
  <c r="H3234" i="33" s="1"/>
  <c r="G3235" i="33"/>
  <c r="H3235" i="33" s="1"/>
  <c r="G3236" i="33"/>
  <c r="H3236" i="33" s="1"/>
  <c r="G3237" i="33"/>
  <c r="H3237" i="33" s="1"/>
  <c r="G3238" i="33"/>
  <c r="H3238" i="33"/>
  <c r="G3239" i="33"/>
  <c r="H3239" i="33" s="1"/>
  <c r="G3240" i="33"/>
  <c r="H3240" i="33" s="1"/>
  <c r="G3241" i="33"/>
  <c r="H3241" i="33" s="1"/>
  <c r="G3242" i="33"/>
  <c r="H3242" i="33" s="1"/>
  <c r="G3243" i="33"/>
  <c r="H3243" i="33"/>
  <c r="G3244" i="33"/>
  <c r="H3244" i="33" s="1"/>
  <c r="G3245" i="33"/>
  <c r="H3245" i="33" s="1"/>
  <c r="G3246" i="33"/>
  <c r="H3246" i="33" s="1"/>
  <c r="G3247" i="33"/>
  <c r="H3247" i="33" s="1"/>
  <c r="G3248" i="33"/>
  <c r="H3248" i="33"/>
  <c r="G3249" i="33"/>
  <c r="H3249" i="33" s="1"/>
  <c r="G3250" i="33"/>
  <c r="H3250" i="33" s="1"/>
  <c r="G3251" i="33"/>
  <c r="H3251" i="33" s="1"/>
  <c r="G3252" i="33"/>
  <c r="H3252" i="33" s="1"/>
  <c r="G3253" i="33"/>
  <c r="H3253" i="33"/>
  <c r="G3254" i="33"/>
  <c r="H3254" i="33" s="1"/>
  <c r="G3255" i="33"/>
  <c r="H3255" i="33" s="1"/>
  <c r="G3256" i="33"/>
  <c r="H3256" i="33" s="1"/>
  <c r="G3257" i="33"/>
  <c r="H3257" i="33" s="1"/>
  <c r="G3258" i="33"/>
  <c r="H3258" i="33"/>
  <c r="G3259" i="33"/>
  <c r="H3259" i="33" s="1"/>
  <c r="G3260" i="33"/>
  <c r="H3260" i="33" s="1"/>
  <c r="G3261" i="33"/>
  <c r="H3261" i="33" s="1"/>
  <c r="G3262" i="33"/>
  <c r="H3262" i="33" s="1"/>
  <c r="G3263" i="33"/>
  <c r="H3263" i="33"/>
  <c r="G3264" i="33"/>
  <c r="H3264" i="33" s="1"/>
  <c r="G3265" i="33"/>
  <c r="H3265" i="33" s="1"/>
  <c r="G3266" i="33"/>
  <c r="H3266" i="33" s="1"/>
  <c r="G3267" i="33"/>
  <c r="H3267" i="33" s="1"/>
  <c r="G3268" i="33"/>
  <c r="H3268" i="33"/>
  <c r="G3269" i="33"/>
  <c r="H3269" i="33" s="1"/>
  <c r="G3270" i="33"/>
  <c r="H3270" i="33" s="1"/>
  <c r="G3271" i="33"/>
  <c r="H3271" i="33" s="1"/>
  <c r="G3272" i="33"/>
  <c r="H3272" i="33" s="1"/>
  <c r="G3273" i="33"/>
  <c r="H3273" i="33"/>
  <c r="G3274" i="33"/>
  <c r="H3274" i="33" s="1"/>
  <c r="G3275" i="33"/>
  <c r="H3275" i="33" s="1"/>
  <c r="G3290" i="33"/>
  <c r="H3290" i="33" s="1"/>
  <c r="G3291" i="33"/>
  <c r="H3291" i="33" s="1"/>
  <c r="G3292" i="33"/>
  <c r="H3292" i="33" s="1"/>
  <c r="G3293" i="33"/>
  <c r="H3293" i="33" s="1"/>
  <c r="G3294" i="33"/>
  <c r="H3294" i="33" s="1"/>
  <c r="G3295" i="33"/>
  <c r="H3295" i="33" s="1"/>
  <c r="G3296" i="33"/>
  <c r="H3296" i="33" s="1"/>
  <c r="G3297" i="33"/>
  <c r="H3297" i="33" s="1"/>
  <c r="G3298" i="33"/>
  <c r="H3298" i="33" s="1"/>
  <c r="G3299" i="33"/>
  <c r="H3299" i="33" s="1"/>
  <c r="G3300" i="33"/>
  <c r="H3300" i="33" s="1"/>
  <c r="G3301" i="33"/>
  <c r="H3301" i="33" s="1"/>
  <c r="G3302" i="33"/>
  <c r="H3302" i="33" s="1"/>
  <c r="G3303" i="33"/>
  <c r="H3303" i="33" s="1"/>
  <c r="G3304" i="33"/>
  <c r="H3304" i="33" s="1"/>
  <c r="G3305" i="33"/>
  <c r="H3305" i="33" s="1"/>
  <c r="G3306" i="33"/>
  <c r="H3306" i="33" s="1"/>
  <c r="G3307" i="33"/>
  <c r="H3307" i="33"/>
  <c r="G3308" i="33"/>
  <c r="H3308" i="33" s="1"/>
  <c r="G3309" i="33"/>
  <c r="H3309" i="33" s="1"/>
  <c r="G3310" i="33"/>
  <c r="H3310" i="33" s="1"/>
  <c r="G3311" i="33"/>
  <c r="H3311" i="33"/>
  <c r="G3312" i="33"/>
  <c r="H3312" i="33" s="1"/>
  <c r="G3313" i="33"/>
  <c r="H3313" i="33" s="1"/>
  <c r="G3314" i="33"/>
  <c r="H3314" i="33" s="1"/>
  <c r="G3315" i="33"/>
  <c r="H3315" i="33" s="1"/>
  <c r="G3316" i="33"/>
  <c r="H3316" i="33" s="1"/>
  <c r="G3317" i="33"/>
  <c r="H3317" i="33" s="1"/>
  <c r="G3318" i="33"/>
  <c r="H3318" i="33" s="1"/>
  <c r="G3319" i="33"/>
  <c r="H3319" i="33" s="1"/>
  <c r="G3320" i="33"/>
  <c r="H3320" i="33" s="1"/>
  <c r="G3321" i="33"/>
  <c r="H3321" i="33" s="1"/>
  <c r="G3322" i="33"/>
  <c r="H3322" i="33" s="1"/>
  <c r="G3323" i="33"/>
  <c r="H3323" i="33"/>
  <c r="G3324" i="33"/>
  <c r="H3324" i="33" s="1"/>
  <c r="G3325" i="33"/>
  <c r="H3325" i="33" s="1"/>
  <c r="G3326" i="33"/>
  <c r="H3326" i="33" s="1"/>
  <c r="G3327" i="33"/>
  <c r="H3327" i="33"/>
  <c r="G3328" i="33"/>
  <c r="H3328" i="33" s="1"/>
  <c r="G3329" i="33"/>
  <c r="H3329" i="33" s="1"/>
  <c r="G3330" i="33"/>
  <c r="H3330" i="33" s="1"/>
  <c r="G3331" i="33"/>
  <c r="H3331" i="33"/>
  <c r="G3332" i="33"/>
  <c r="H3332" i="33" s="1"/>
  <c r="G3333" i="33"/>
  <c r="H3333" i="33" s="1"/>
  <c r="G3334" i="33"/>
  <c r="H3334" i="33" s="1"/>
  <c r="G3335" i="33"/>
  <c r="H3335" i="33"/>
  <c r="G3336" i="33"/>
  <c r="H3336" i="33" s="1"/>
  <c r="G3337" i="33"/>
  <c r="H3337" i="33" s="1"/>
  <c r="G3338" i="33"/>
  <c r="H3338" i="33" s="1"/>
  <c r="G3339" i="33"/>
  <c r="H3339" i="33" s="1"/>
  <c r="G3340" i="33"/>
  <c r="H3340" i="33"/>
  <c r="G3341" i="33"/>
  <c r="H3341" i="33" s="1"/>
  <c r="G3342" i="33"/>
  <c r="H3342" i="33" s="1"/>
  <c r="G3343" i="33"/>
  <c r="H3343" i="33" s="1"/>
  <c r="G3344" i="33"/>
  <c r="H3344" i="33"/>
  <c r="G3345" i="33"/>
  <c r="H3345" i="33" s="1"/>
  <c r="G3346" i="33"/>
  <c r="H3346" i="33" s="1"/>
  <c r="G3347" i="33"/>
  <c r="H3347" i="33"/>
  <c r="G3348" i="33"/>
  <c r="H3348" i="33"/>
  <c r="G3349" i="33"/>
  <c r="H3349" i="33" s="1"/>
  <c r="G3350" i="33"/>
  <c r="H3350" i="33" s="1"/>
  <c r="G3351" i="33"/>
  <c r="H3351" i="33"/>
  <c r="G3352" i="33"/>
  <c r="H3352" i="33"/>
  <c r="G3353" i="33"/>
  <c r="H3353" i="33" s="1"/>
  <c r="G3354" i="33"/>
  <c r="H3354" i="33" s="1"/>
  <c r="G3355" i="33"/>
  <c r="H3355" i="33"/>
  <c r="G3356" i="33"/>
  <c r="H3356" i="33"/>
  <c r="G3357" i="33"/>
  <c r="H3357" i="33" s="1"/>
  <c r="G3358" i="33"/>
  <c r="H3358" i="33" s="1"/>
  <c r="G3359" i="33"/>
  <c r="H3359" i="33"/>
  <c r="G3360" i="33"/>
  <c r="H3360" i="33"/>
  <c r="G3361" i="33"/>
  <c r="H3361" i="33" s="1"/>
  <c r="G3362" i="33"/>
  <c r="H3362" i="33" s="1"/>
  <c r="G3363" i="33"/>
  <c r="H3363" i="33"/>
  <c r="G3364" i="33"/>
  <c r="H3364" i="33"/>
  <c r="G3365" i="33"/>
  <c r="H3365" i="33" s="1"/>
  <c r="G3366" i="33"/>
  <c r="H3366" i="33" s="1"/>
  <c r="G3367" i="33"/>
  <c r="H3367" i="33"/>
  <c r="G3368" i="33"/>
  <c r="H3368" i="33"/>
  <c r="G3369" i="33"/>
  <c r="H3369" i="33" s="1"/>
  <c r="G3370" i="33"/>
  <c r="H3370" i="33" s="1"/>
  <c r="G3371" i="33"/>
  <c r="H3371" i="33"/>
  <c r="G3372" i="33"/>
  <c r="H3372" i="33" s="1"/>
  <c r="G3373" i="33"/>
  <c r="H3373" i="33" s="1"/>
  <c r="G3374" i="33"/>
  <c r="H3374" i="33"/>
  <c r="G3375" i="33"/>
  <c r="H3375" i="33" s="1"/>
  <c r="G3376" i="33"/>
  <c r="H3376" i="33" s="1"/>
  <c r="G3377" i="33"/>
  <c r="H3377" i="33"/>
  <c r="G3378" i="33"/>
  <c r="H3378" i="33" s="1"/>
  <c r="G3379" i="33"/>
  <c r="H3379" i="33" s="1"/>
  <c r="G3380" i="33"/>
  <c r="H3380" i="33"/>
  <c r="G3381" i="33"/>
  <c r="H3381" i="33" s="1"/>
  <c r="G3382" i="33"/>
  <c r="H3382" i="33" s="1"/>
  <c r="G3383" i="33"/>
  <c r="H3383" i="33"/>
  <c r="G3384" i="33"/>
  <c r="H3384" i="33" s="1"/>
  <c r="G3385" i="33"/>
  <c r="H3385" i="33" s="1"/>
  <c r="G3386" i="33"/>
  <c r="H3386" i="33"/>
  <c r="G3387" i="33"/>
  <c r="H3387" i="33" s="1"/>
  <c r="G3388" i="33"/>
  <c r="H3388" i="33" s="1"/>
  <c r="G3389" i="33"/>
  <c r="H3389" i="33"/>
  <c r="G3390" i="33"/>
  <c r="H3390" i="33" s="1"/>
  <c r="G3391" i="33"/>
  <c r="H3391" i="33" s="1"/>
  <c r="G3392" i="33"/>
  <c r="H3392" i="33"/>
  <c r="G3393" i="33"/>
  <c r="H3393" i="33" s="1"/>
  <c r="G3394" i="33"/>
  <c r="H3394" i="33" s="1"/>
  <c r="G3395" i="33"/>
  <c r="H3395" i="33"/>
  <c r="G3396" i="33"/>
  <c r="H3396" i="33" s="1"/>
  <c r="G3397" i="33"/>
  <c r="H3397" i="33" s="1"/>
  <c r="G3398" i="33"/>
  <c r="H3398" i="33"/>
  <c r="G3399" i="33"/>
  <c r="H3399" i="33" s="1"/>
  <c r="G3400" i="33"/>
  <c r="H3400" i="33" s="1"/>
  <c r="G3401" i="33"/>
  <c r="H3401" i="33"/>
  <c r="G3402" i="33"/>
  <c r="H3402" i="33" s="1"/>
  <c r="G3403" i="33"/>
  <c r="H3403" i="33" s="1"/>
  <c r="G3404" i="33"/>
  <c r="H3404" i="33"/>
  <c r="G3405" i="33"/>
  <c r="H3405" i="33" s="1"/>
  <c r="G3406" i="33"/>
  <c r="H3406" i="33" s="1"/>
  <c r="G3407" i="33"/>
  <c r="H3407" i="33"/>
  <c r="G3408" i="33"/>
  <c r="H3408" i="33" s="1"/>
  <c r="G3409" i="33"/>
  <c r="H3409" i="33" s="1"/>
  <c r="G3410" i="33"/>
  <c r="H3410" i="33"/>
  <c r="G3411" i="33"/>
  <c r="H3411" i="33" s="1"/>
  <c r="G3412" i="33"/>
  <c r="H3412" i="33" s="1"/>
  <c r="G3413" i="33"/>
  <c r="H3413" i="33"/>
  <c r="G3414" i="33"/>
  <c r="H3414" i="33" s="1"/>
  <c r="G3415" i="33"/>
  <c r="H3415" i="33" s="1"/>
  <c r="G3416" i="33"/>
  <c r="H3416" i="33"/>
  <c r="G3417" i="33"/>
  <c r="H3417" i="33" s="1"/>
  <c r="G3418" i="33"/>
  <c r="H3418" i="33" s="1"/>
  <c r="G3419" i="33"/>
  <c r="H3419" i="33" s="1"/>
  <c r="G3420" i="33"/>
  <c r="H3420" i="33"/>
  <c r="G3421" i="33"/>
  <c r="H3421" i="33" s="1"/>
  <c r="G3422" i="33"/>
  <c r="H3422" i="33" s="1"/>
  <c r="G3423" i="33"/>
  <c r="H3423" i="33"/>
  <c r="G3424" i="33"/>
  <c r="H3424" i="33" s="1"/>
  <c r="G3425" i="33"/>
  <c r="H3425" i="33"/>
  <c r="G3426" i="33"/>
  <c r="H3426" i="33" s="1"/>
  <c r="G3427" i="33"/>
  <c r="H3427" i="33" s="1"/>
  <c r="G3428" i="33"/>
  <c r="H3428" i="33"/>
  <c r="G3429" i="33"/>
  <c r="H3429" i="33" s="1"/>
  <c r="G3430" i="33"/>
  <c r="H3430" i="33"/>
  <c r="G3431" i="33"/>
  <c r="H3431" i="33" s="1"/>
  <c r="G3432" i="33"/>
  <c r="H3432" i="33" s="1"/>
  <c r="G3433" i="33"/>
  <c r="H3433" i="33"/>
  <c r="G3434" i="33"/>
  <c r="H3434" i="33" s="1"/>
  <c r="G3435" i="33"/>
  <c r="H3435" i="33"/>
  <c r="G3436" i="33"/>
  <c r="H3436" i="33" s="1"/>
  <c r="G3437" i="33"/>
  <c r="H3437" i="33" s="1"/>
  <c r="G3438" i="33"/>
  <c r="H3438" i="33"/>
  <c r="G3439" i="33"/>
  <c r="H3439" i="33" s="1"/>
  <c r="G3440" i="33"/>
  <c r="H3440" i="33"/>
  <c r="G3441" i="33"/>
  <c r="H3441" i="33" s="1"/>
  <c r="G3442" i="33"/>
  <c r="H3442" i="33" s="1"/>
  <c r="G3443" i="33"/>
  <c r="H3443" i="33"/>
  <c r="G3444" i="33"/>
  <c r="H3444" i="33" s="1"/>
  <c r="G3445" i="33"/>
  <c r="H3445" i="33"/>
  <c r="G3446" i="33"/>
  <c r="H3446" i="33" s="1"/>
  <c r="G3447" i="33"/>
  <c r="H3447" i="33" s="1"/>
  <c r="G3448" i="33"/>
  <c r="H3448" i="33" s="1"/>
  <c r="G3449" i="33"/>
  <c r="H3449" i="33" s="1"/>
  <c r="G3450" i="33"/>
  <c r="H3450" i="33" s="1"/>
  <c r="G3451" i="33"/>
  <c r="H3451" i="33" s="1"/>
  <c r="G3452" i="33"/>
  <c r="H3452" i="33" s="1"/>
  <c r="G3453" i="33"/>
  <c r="H3453" i="33" s="1"/>
  <c r="G3454" i="33"/>
  <c r="H3454" i="33" s="1"/>
  <c r="G3455" i="33"/>
  <c r="H3455" i="33"/>
  <c r="G3456" i="33"/>
  <c r="H3456" i="33" s="1"/>
  <c r="G3457" i="33"/>
  <c r="H3457" i="33" s="1"/>
  <c r="G3458" i="33"/>
  <c r="H3458" i="33" s="1"/>
  <c r="G3459" i="33"/>
  <c r="H3459" i="33" s="1"/>
  <c r="G3460" i="33"/>
  <c r="H3460" i="33"/>
  <c r="G3461" i="33"/>
  <c r="H3461" i="33" s="1"/>
  <c r="G3462" i="33"/>
  <c r="H3462" i="33" s="1"/>
  <c r="G3463" i="33"/>
  <c r="H3463" i="33" s="1"/>
  <c r="G3464" i="33"/>
  <c r="H3464" i="33" s="1"/>
  <c r="G3465" i="33"/>
  <c r="H3465" i="33"/>
  <c r="G3466" i="33"/>
  <c r="H3466" i="33" s="1"/>
  <c r="G3467" i="33"/>
  <c r="H3467" i="33" s="1"/>
  <c r="G3468" i="33"/>
  <c r="H3468" i="33"/>
  <c r="G3469" i="33"/>
  <c r="H3469" i="33" s="1"/>
  <c r="G3470" i="33"/>
  <c r="H3470" i="33"/>
  <c r="G3471" i="33"/>
  <c r="H3471" i="33" s="1"/>
  <c r="G3472" i="33"/>
  <c r="H3472" i="33" s="1"/>
  <c r="G3473" i="33"/>
  <c r="H3473" i="33"/>
  <c r="G3474" i="33"/>
  <c r="H3474" i="33" s="1"/>
  <c r="G3475" i="33"/>
  <c r="H3475" i="33"/>
  <c r="G3476" i="33"/>
  <c r="H3476" i="33" s="1"/>
  <c r="G3477" i="33"/>
  <c r="H3477" i="33" s="1"/>
  <c r="G3478" i="33"/>
  <c r="H3478" i="33"/>
  <c r="G3479" i="33"/>
  <c r="H3479" i="33" s="1"/>
  <c r="G3480" i="33"/>
  <c r="H3480" i="33"/>
  <c r="G3481" i="33"/>
  <c r="H3481" i="33" s="1"/>
  <c r="G3482" i="33"/>
  <c r="H3482" i="33" s="1"/>
  <c r="G3483" i="33"/>
  <c r="H3483" i="33"/>
  <c r="G3484" i="33"/>
  <c r="H3484" i="33" s="1"/>
  <c r="G3485" i="33"/>
  <c r="H3485" i="33"/>
  <c r="G3486" i="33"/>
  <c r="H3486" i="33"/>
  <c r="G3487" i="33"/>
  <c r="H3487" i="33" s="1"/>
  <c r="G3488" i="33"/>
  <c r="H3488" i="33"/>
  <c r="G3489" i="33"/>
  <c r="H3489" i="33" s="1"/>
  <c r="G3490" i="33"/>
  <c r="H3490" i="33"/>
  <c r="G3491" i="33"/>
  <c r="H3491" i="33"/>
  <c r="G3492" i="33"/>
  <c r="H3492" i="33" s="1"/>
  <c r="G3493" i="33"/>
  <c r="H3493" i="33"/>
  <c r="G3494" i="33"/>
  <c r="H3494" i="33" s="1"/>
  <c r="G3495" i="33"/>
  <c r="H3495" i="33"/>
  <c r="G3496" i="33"/>
  <c r="H3496" i="33"/>
  <c r="G3497" i="33"/>
  <c r="H3497" i="33" s="1"/>
  <c r="G3512" i="33"/>
  <c r="H3512" i="33" s="1"/>
  <c r="G3513" i="33"/>
  <c r="H3513" i="33" s="1"/>
  <c r="G3514" i="33"/>
  <c r="H3514" i="33" s="1"/>
  <c r="G3515" i="33"/>
  <c r="H3515" i="33" s="1"/>
  <c r="G3516" i="33"/>
  <c r="H3516" i="33" s="1"/>
  <c r="G3517" i="33"/>
  <c r="H3517" i="33" s="1"/>
  <c r="G3518" i="33"/>
  <c r="H3518" i="33" s="1"/>
  <c r="G3519" i="33"/>
  <c r="H3519" i="33" s="1"/>
  <c r="G3520" i="33"/>
  <c r="H3520" i="33" s="1"/>
  <c r="G3521" i="33"/>
  <c r="H3521" i="33" s="1"/>
  <c r="G3522" i="33"/>
  <c r="H3522" i="33" s="1"/>
  <c r="G3523" i="33"/>
  <c r="H3523" i="33" s="1"/>
  <c r="G3524" i="33"/>
  <c r="H3524" i="33" s="1"/>
  <c r="G3525" i="33"/>
  <c r="H3525" i="33" s="1"/>
  <c r="G3526" i="33"/>
  <c r="H3526" i="33" s="1"/>
  <c r="G3527" i="33"/>
  <c r="H3527" i="33" s="1"/>
  <c r="G3528" i="33"/>
  <c r="H3528" i="33" s="1"/>
  <c r="G3529" i="33"/>
  <c r="H3529" i="33" s="1"/>
  <c r="G3530" i="33"/>
  <c r="H3530" i="33" s="1"/>
  <c r="G3531" i="33"/>
  <c r="H3531" i="33" s="1"/>
  <c r="G3532" i="33"/>
  <c r="H3532" i="33" s="1"/>
  <c r="G3533" i="33"/>
  <c r="H3533" i="33" s="1"/>
  <c r="G3534" i="33"/>
  <c r="H3534" i="33" s="1"/>
  <c r="G3535" i="33"/>
  <c r="H3535" i="33" s="1"/>
  <c r="G3536" i="33"/>
  <c r="H3536" i="33" s="1"/>
  <c r="G3537" i="33"/>
  <c r="H3537" i="33" s="1"/>
  <c r="G3538" i="33"/>
  <c r="H3538" i="33" s="1"/>
  <c r="G3539" i="33"/>
  <c r="H3539" i="33" s="1"/>
  <c r="G3540" i="33"/>
  <c r="H3540" i="33" s="1"/>
  <c r="G3541" i="33"/>
  <c r="H3541" i="33" s="1"/>
  <c r="G3542" i="33"/>
  <c r="H3542" i="33" s="1"/>
  <c r="G3543" i="33"/>
  <c r="H3543" i="33" s="1"/>
  <c r="G3544" i="33"/>
  <c r="H3544" i="33" s="1"/>
  <c r="G3545" i="33"/>
  <c r="H3545" i="33" s="1"/>
  <c r="G3546" i="33"/>
  <c r="H3546" i="33" s="1"/>
  <c r="G3547" i="33"/>
  <c r="H3547" i="33" s="1"/>
  <c r="G3548" i="33"/>
  <c r="H3548" i="33" s="1"/>
  <c r="G3549" i="33"/>
  <c r="H3549" i="33" s="1"/>
  <c r="G3550" i="33"/>
  <c r="H3550" i="33" s="1"/>
  <c r="G3551" i="33"/>
  <c r="H3551" i="33" s="1"/>
  <c r="G3552" i="33"/>
  <c r="H3552" i="33" s="1"/>
  <c r="G3553" i="33"/>
  <c r="H3553" i="33" s="1"/>
  <c r="G3554" i="33"/>
  <c r="H3554" i="33" s="1"/>
  <c r="G3555" i="33"/>
  <c r="H3555" i="33" s="1"/>
  <c r="G3556" i="33"/>
  <c r="H3556" i="33" s="1"/>
  <c r="G3557" i="33"/>
  <c r="H3557" i="33" s="1"/>
  <c r="G3558" i="33"/>
  <c r="H3558" i="33" s="1"/>
  <c r="G3559" i="33"/>
  <c r="H3559" i="33" s="1"/>
  <c r="G3560" i="33"/>
  <c r="H3560" i="33" s="1"/>
  <c r="G3561" i="33"/>
  <c r="H3561" i="33" s="1"/>
  <c r="G3562" i="33"/>
  <c r="H3562" i="33" s="1"/>
  <c r="G3563" i="33"/>
  <c r="H3563" i="33"/>
  <c r="G3564" i="33"/>
  <c r="H3564" i="33" s="1"/>
  <c r="G3565" i="33"/>
  <c r="H3565" i="33" s="1"/>
  <c r="G3566" i="33"/>
  <c r="H3566" i="33" s="1"/>
  <c r="G3567" i="33"/>
  <c r="H3567" i="33"/>
  <c r="G3568" i="33"/>
  <c r="H3568" i="33" s="1"/>
  <c r="G3569" i="33"/>
  <c r="H3569" i="33" s="1"/>
  <c r="G3570" i="33"/>
  <c r="H3570" i="33" s="1"/>
  <c r="G3571" i="33"/>
  <c r="H3571" i="33"/>
  <c r="G3572" i="33"/>
  <c r="H3572" i="33" s="1"/>
  <c r="G3573" i="33"/>
  <c r="H3573" i="33" s="1"/>
  <c r="G3574" i="33"/>
  <c r="H3574" i="33" s="1"/>
  <c r="G3575" i="33"/>
  <c r="H3575" i="33"/>
  <c r="G3576" i="33"/>
  <c r="H3576" i="33" s="1"/>
  <c r="G3577" i="33"/>
  <c r="H3577" i="33" s="1"/>
  <c r="G3578" i="33"/>
  <c r="H3578" i="33" s="1"/>
  <c r="G3579" i="33"/>
  <c r="H3579" i="33"/>
  <c r="G3580" i="33"/>
  <c r="H3580" i="33" s="1"/>
  <c r="G3581" i="33"/>
  <c r="H3581" i="33" s="1"/>
  <c r="G3582" i="33"/>
  <c r="H3582" i="33" s="1"/>
  <c r="G3583" i="33"/>
  <c r="H3583" i="33"/>
  <c r="G3584" i="33"/>
  <c r="H3584" i="33" s="1"/>
  <c r="G3585" i="33"/>
  <c r="H3585" i="33" s="1"/>
  <c r="G3586" i="33"/>
  <c r="H3586" i="33"/>
  <c r="G3587" i="33"/>
  <c r="H3587" i="33" s="1"/>
  <c r="G3588" i="33"/>
  <c r="H3588" i="33" s="1"/>
  <c r="G3589" i="33"/>
  <c r="H3589" i="33"/>
  <c r="G3590" i="33"/>
  <c r="H3590" i="33" s="1"/>
  <c r="G3591" i="33"/>
  <c r="H3591" i="33" s="1"/>
  <c r="G3592" i="33"/>
  <c r="H3592" i="33"/>
  <c r="G3593" i="33"/>
  <c r="H3593" i="33" s="1"/>
  <c r="G3594" i="33"/>
  <c r="H3594" i="33" s="1"/>
  <c r="G3595" i="33"/>
  <c r="H3595" i="33"/>
  <c r="G3596" i="33"/>
  <c r="H3596" i="33" s="1"/>
  <c r="G3597" i="33"/>
  <c r="H3597" i="33" s="1"/>
  <c r="G3598" i="33"/>
  <c r="H3598" i="33"/>
  <c r="G3599" i="33"/>
  <c r="H3599" i="33" s="1"/>
  <c r="G3600" i="33"/>
  <c r="H3600" i="33" s="1"/>
  <c r="G3601" i="33"/>
  <c r="H3601" i="33"/>
  <c r="G3602" i="33"/>
  <c r="H3602" i="33" s="1"/>
  <c r="G3603" i="33"/>
  <c r="H3603" i="33" s="1"/>
  <c r="G3604" i="33"/>
  <c r="H3604" i="33"/>
  <c r="G3605" i="33"/>
  <c r="H3605" i="33" s="1"/>
  <c r="G3606" i="33"/>
  <c r="H3606" i="33" s="1"/>
  <c r="G3607" i="33"/>
  <c r="H3607" i="33"/>
  <c r="G3608" i="33"/>
  <c r="H3608" i="33" s="1"/>
  <c r="G3609" i="33"/>
  <c r="H3609" i="33" s="1"/>
  <c r="G3610" i="33"/>
  <c r="H3610" i="33"/>
  <c r="G3611" i="33"/>
  <c r="H3611" i="33" s="1"/>
  <c r="G3612" i="33"/>
  <c r="H3612" i="33" s="1"/>
  <c r="G3613" i="33"/>
  <c r="H3613" i="33"/>
  <c r="G3614" i="33"/>
  <c r="H3614" i="33" s="1"/>
  <c r="G3615" i="33"/>
  <c r="H3615" i="33" s="1"/>
  <c r="G3616" i="33"/>
  <c r="H3616" i="33"/>
  <c r="G3617" i="33"/>
  <c r="H3617" i="33" s="1"/>
  <c r="G3618" i="33"/>
  <c r="H3618" i="33" s="1"/>
  <c r="G3619" i="33"/>
  <c r="H3619" i="33"/>
  <c r="G3620" i="33"/>
  <c r="H3620" i="33" s="1"/>
  <c r="G3621" i="33"/>
  <c r="H3621" i="33" s="1"/>
  <c r="G3622" i="33"/>
  <c r="H3622" i="33"/>
  <c r="G3623" i="33"/>
  <c r="H3623" i="33" s="1"/>
  <c r="G3624" i="33"/>
  <c r="H3624" i="33" s="1"/>
  <c r="G3625" i="33"/>
  <c r="H3625" i="33" s="1"/>
  <c r="G3626" i="33"/>
  <c r="H3626" i="33" s="1"/>
  <c r="G3627" i="33"/>
  <c r="H3627" i="33" s="1"/>
  <c r="G3628" i="33"/>
  <c r="H3628" i="33" s="1"/>
  <c r="G3629" i="33"/>
  <c r="H3629" i="33" s="1"/>
  <c r="G3630" i="33"/>
  <c r="H3630" i="33" s="1"/>
  <c r="G3631" i="33"/>
  <c r="H3631" i="33" s="1"/>
  <c r="G3632" i="33"/>
  <c r="H3632" i="33" s="1"/>
  <c r="G3633" i="33"/>
  <c r="H3633" i="33" s="1"/>
  <c r="G3634" i="33"/>
  <c r="H3634" i="33" s="1"/>
  <c r="G3635" i="33"/>
  <c r="H3635" i="33" s="1"/>
  <c r="G3636" i="33"/>
  <c r="H3636" i="33" s="1"/>
  <c r="G3637" i="33"/>
  <c r="H3637" i="33" s="1"/>
  <c r="G3638" i="33"/>
  <c r="H3638" i="33" s="1"/>
  <c r="G3639" i="33"/>
  <c r="H3639" i="33" s="1"/>
  <c r="G3640" i="33"/>
  <c r="H3640" i="33" s="1"/>
  <c r="G3641" i="33"/>
  <c r="H3641" i="33" s="1"/>
  <c r="G3642" i="33"/>
  <c r="H3642" i="33" s="1"/>
  <c r="G3643" i="33"/>
  <c r="H3643" i="33" s="1"/>
  <c r="G3644" i="33"/>
  <c r="H3644" i="33" s="1"/>
  <c r="G3645" i="33"/>
  <c r="H3645" i="33" s="1"/>
  <c r="G3646" i="33"/>
  <c r="H3646" i="33" s="1"/>
  <c r="G3647" i="33"/>
  <c r="H3647" i="33" s="1"/>
  <c r="G3648" i="33"/>
  <c r="H3648" i="33" s="1"/>
  <c r="G3649" i="33"/>
  <c r="H3649" i="33" s="1"/>
  <c r="G3650" i="33"/>
  <c r="H3650" i="33" s="1"/>
  <c r="G3651" i="33"/>
  <c r="H3651" i="33" s="1"/>
  <c r="G3652" i="33"/>
  <c r="H3652" i="33" s="1"/>
  <c r="G3653" i="33"/>
  <c r="H3653" i="33" s="1"/>
  <c r="G3654" i="33"/>
  <c r="H3654" i="33" s="1"/>
  <c r="G3655" i="33"/>
  <c r="H3655" i="33" s="1"/>
  <c r="G3656" i="33"/>
  <c r="H3656" i="33" s="1"/>
  <c r="G3657" i="33"/>
  <c r="H3657" i="33" s="1"/>
  <c r="G3658" i="33"/>
  <c r="H3658" i="33" s="1"/>
  <c r="G3659" i="33"/>
  <c r="H3659" i="33" s="1"/>
  <c r="G3660" i="33"/>
  <c r="H3660" i="33" s="1"/>
  <c r="G3661" i="33"/>
  <c r="H3661" i="33" s="1"/>
  <c r="G3662" i="33"/>
  <c r="H3662" i="33" s="1"/>
  <c r="G3663" i="33"/>
  <c r="H3663" i="33" s="1"/>
  <c r="G3664" i="33"/>
  <c r="H3664" i="33" s="1"/>
  <c r="G3665" i="33"/>
  <c r="H3665" i="33" s="1"/>
  <c r="G3666" i="33"/>
  <c r="H3666" i="33" s="1"/>
  <c r="G3667" i="33"/>
  <c r="H3667" i="33" s="1"/>
  <c r="G3668" i="33"/>
  <c r="H3668" i="33" s="1"/>
  <c r="G3669" i="33"/>
  <c r="H3669" i="33" s="1"/>
  <c r="G3670" i="33"/>
  <c r="H3670" i="33" s="1"/>
  <c r="G3671" i="33"/>
  <c r="H3671" i="33" s="1"/>
  <c r="G3672" i="33"/>
  <c r="H3672" i="33" s="1"/>
  <c r="G3673" i="33"/>
  <c r="H3673" i="33" s="1"/>
  <c r="G3674" i="33"/>
  <c r="H3674" i="33" s="1"/>
  <c r="G3675" i="33"/>
  <c r="H3675" i="33" s="1"/>
  <c r="G3676" i="33"/>
  <c r="H3676" i="33" s="1"/>
  <c r="G3677" i="33"/>
  <c r="H3677" i="33" s="1"/>
  <c r="G3678" i="33"/>
  <c r="H3678" i="33" s="1"/>
  <c r="G3679" i="33"/>
  <c r="H3679" i="33" s="1"/>
  <c r="G3680" i="33"/>
  <c r="H3680" i="33" s="1"/>
  <c r="G3681" i="33"/>
  <c r="H3681" i="33" s="1"/>
  <c r="G3682" i="33"/>
  <c r="H3682" i="33" s="1"/>
  <c r="G3683" i="33"/>
  <c r="H3683" i="33" s="1"/>
  <c r="G3684" i="33"/>
  <c r="H3684" i="33" s="1"/>
  <c r="G3685" i="33"/>
  <c r="H3685" i="33" s="1"/>
  <c r="G3686" i="33"/>
  <c r="H3686" i="33" s="1"/>
  <c r="G3687" i="33"/>
  <c r="H3687" i="33" s="1"/>
  <c r="G3688" i="33"/>
  <c r="H3688" i="33" s="1"/>
  <c r="G3689" i="33"/>
  <c r="H3689" i="33" s="1"/>
  <c r="G3690" i="33"/>
  <c r="H3690" i="33" s="1"/>
  <c r="G3691" i="33"/>
  <c r="H3691" i="33" s="1"/>
  <c r="G3692" i="33"/>
  <c r="H3692" i="33" s="1"/>
  <c r="G3693" i="33"/>
  <c r="H3693" i="33" s="1"/>
  <c r="G3708" i="33"/>
  <c r="H3708" i="33" s="1"/>
  <c r="G3709" i="33"/>
  <c r="H3709" i="33" s="1"/>
  <c r="G3710" i="33"/>
  <c r="H3710" i="33" s="1"/>
  <c r="G3711" i="33"/>
  <c r="H3711" i="33" s="1"/>
  <c r="G3712" i="33"/>
  <c r="H3712" i="33" s="1"/>
  <c r="G3713" i="33"/>
  <c r="H3713" i="33" s="1"/>
  <c r="G3714" i="33"/>
  <c r="H3714" i="33" s="1"/>
  <c r="G3715" i="33"/>
  <c r="H3715" i="33" s="1"/>
  <c r="G3716" i="33"/>
  <c r="H3716" i="33" s="1"/>
  <c r="G3717" i="33"/>
  <c r="H3717" i="33" s="1"/>
  <c r="G3718" i="33"/>
  <c r="H3718" i="33" s="1"/>
  <c r="G3719" i="33"/>
  <c r="H3719" i="33" s="1"/>
  <c r="G3720" i="33"/>
  <c r="H3720" i="33" s="1"/>
  <c r="G3721" i="33"/>
  <c r="H3721" i="33" s="1"/>
  <c r="G3722" i="33"/>
  <c r="H3722" i="33" s="1"/>
  <c r="G3723" i="33"/>
  <c r="H3723" i="33" s="1"/>
  <c r="G3724" i="33"/>
  <c r="H3724" i="33"/>
  <c r="G3725" i="33"/>
  <c r="H3725" i="33" s="1"/>
  <c r="G3726" i="33"/>
  <c r="H3726" i="33" s="1"/>
  <c r="G3727" i="33"/>
  <c r="H3727" i="33" s="1"/>
  <c r="G3728" i="33"/>
  <c r="H3728" i="33"/>
  <c r="G3729" i="33"/>
  <c r="H3729" i="33" s="1"/>
  <c r="G3730" i="33"/>
  <c r="H3730" i="33" s="1"/>
  <c r="G3731" i="33"/>
  <c r="H3731" i="33" s="1"/>
  <c r="G3732" i="33"/>
  <c r="H3732" i="33"/>
  <c r="G3733" i="33"/>
  <c r="H3733" i="33" s="1"/>
  <c r="G3734" i="33"/>
  <c r="H3734" i="33" s="1"/>
  <c r="G3735" i="33"/>
  <c r="H3735" i="33" s="1"/>
  <c r="G3736" i="33"/>
  <c r="H3736" i="33"/>
  <c r="G3737" i="33"/>
  <c r="H3737" i="33" s="1"/>
  <c r="G3738" i="33"/>
  <c r="H3738" i="33" s="1"/>
  <c r="G3739" i="33"/>
  <c r="H3739" i="33" s="1"/>
  <c r="G3740" i="33"/>
  <c r="H3740" i="33"/>
  <c r="G3741" i="33"/>
  <c r="H3741" i="33" s="1"/>
  <c r="G3742" i="33"/>
  <c r="H3742" i="33" s="1"/>
  <c r="G3743" i="33"/>
  <c r="H3743" i="33" s="1"/>
  <c r="G3744" i="33"/>
  <c r="H3744" i="33"/>
  <c r="G3745" i="33"/>
  <c r="H3745" i="33" s="1"/>
  <c r="G3746" i="33"/>
  <c r="H3746" i="33" s="1"/>
  <c r="G3747" i="33"/>
  <c r="H3747" i="33" s="1"/>
  <c r="G3748" i="33"/>
  <c r="H3748" i="33"/>
  <c r="G3749" i="33"/>
  <c r="H3749" i="33" s="1"/>
  <c r="G3750" i="33"/>
  <c r="H3750" i="33" s="1"/>
  <c r="G3751" i="33"/>
  <c r="H3751" i="33" s="1"/>
  <c r="G3752" i="33"/>
  <c r="H3752" i="33"/>
  <c r="G3753" i="33"/>
  <c r="H3753" i="33" s="1"/>
  <c r="G3754" i="33"/>
  <c r="H3754" i="33" s="1"/>
  <c r="G3755" i="33"/>
  <c r="H3755" i="33" s="1"/>
  <c r="G3756" i="33"/>
  <c r="H3756" i="33"/>
  <c r="G3757" i="33"/>
  <c r="H3757" i="33" s="1"/>
  <c r="G3758" i="33"/>
  <c r="H3758" i="33" s="1"/>
  <c r="G3759" i="33"/>
  <c r="H3759" i="33" s="1"/>
  <c r="G3760" i="33"/>
  <c r="H3760" i="33"/>
  <c r="G3761" i="33"/>
  <c r="H3761" i="33" s="1"/>
  <c r="G3762" i="33"/>
  <c r="H3762" i="33" s="1"/>
  <c r="G3763" i="33"/>
  <c r="H3763" i="33" s="1"/>
  <c r="G3764" i="33"/>
  <c r="H3764" i="33"/>
  <c r="G3765" i="33"/>
  <c r="H3765" i="33" s="1"/>
  <c r="G3766" i="33"/>
  <c r="H3766" i="33" s="1"/>
  <c r="G3767" i="33"/>
  <c r="H3767" i="33" s="1"/>
  <c r="G3768" i="33"/>
  <c r="H3768" i="33"/>
  <c r="G3769" i="33"/>
  <c r="H3769" i="33" s="1"/>
  <c r="G3770" i="33"/>
  <c r="H3770" i="33" s="1"/>
  <c r="G3771" i="33"/>
  <c r="H3771" i="33" s="1"/>
  <c r="G3772" i="33"/>
  <c r="H3772" i="33"/>
  <c r="G3773" i="33"/>
  <c r="H3773" i="33" s="1"/>
  <c r="G3774" i="33"/>
  <c r="H3774" i="33" s="1"/>
  <c r="G3775" i="33"/>
  <c r="H3775" i="33"/>
  <c r="G3776" i="33"/>
  <c r="H3776" i="33"/>
  <c r="G3777" i="33"/>
  <c r="H3777" i="33" s="1"/>
  <c r="G3778" i="33"/>
  <c r="H3778" i="33" s="1"/>
  <c r="G3779" i="33"/>
  <c r="H3779" i="33"/>
  <c r="G3780" i="33"/>
  <c r="H3780" i="33"/>
  <c r="G3781" i="33"/>
  <c r="H3781" i="33" s="1"/>
  <c r="G3782" i="33"/>
  <c r="H3782" i="33" s="1"/>
  <c r="G3783" i="33"/>
  <c r="H3783" i="33" s="1"/>
  <c r="G3784" i="33"/>
  <c r="H3784" i="33"/>
  <c r="G3785" i="33"/>
  <c r="H3785" i="33" s="1"/>
  <c r="G3786" i="33"/>
  <c r="H3786" i="33" s="1"/>
  <c r="G3787" i="33"/>
  <c r="H3787" i="33"/>
  <c r="G3788" i="33"/>
  <c r="H3788" i="33" s="1"/>
  <c r="G3789" i="33"/>
  <c r="H3789" i="33" s="1"/>
  <c r="G3790" i="33"/>
  <c r="H3790" i="33"/>
  <c r="G3791" i="33"/>
  <c r="H3791" i="33" s="1"/>
  <c r="G3792" i="33"/>
  <c r="H3792" i="33" s="1"/>
  <c r="G3793" i="33"/>
  <c r="H3793" i="33"/>
  <c r="G3794" i="33"/>
  <c r="H3794" i="33" s="1"/>
  <c r="G3795" i="33"/>
  <c r="H3795" i="33" s="1"/>
  <c r="G3796" i="33"/>
  <c r="H3796" i="33"/>
  <c r="G3797" i="33"/>
  <c r="H3797" i="33" s="1"/>
  <c r="G3798" i="33"/>
  <c r="H3798" i="33" s="1"/>
  <c r="G3799" i="33"/>
  <c r="H3799" i="33"/>
  <c r="G3800" i="33"/>
  <c r="H3800" i="33" s="1"/>
  <c r="G3801" i="33"/>
  <c r="H3801" i="33" s="1"/>
  <c r="G3802" i="33"/>
  <c r="H3802" i="33"/>
  <c r="G3803" i="33"/>
  <c r="H3803" i="33" s="1"/>
  <c r="G3804" i="33"/>
  <c r="H3804" i="33" s="1"/>
  <c r="G3805" i="33"/>
  <c r="H3805" i="33"/>
  <c r="G3806" i="33"/>
  <c r="H3806" i="33" s="1"/>
  <c r="G3807" i="33"/>
  <c r="H3807" i="33" s="1"/>
  <c r="G3808" i="33"/>
  <c r="H3808" i="33"/>
  <c r="G3809" i="33"/>
  <c r="H3809" i="33" s="1"/>
  <c r="G3810" i="33"/>
  <c r="H3810" i="33" s="1"/>
  <c r="G3811" i="33"/>
  <c r="H3811" i="33"/>
  <c r="G3812" i="33"/>
  <c r="H3812" i="33" s="1"/>
  <c r="G3813" i="33"/>
  <c r="H3813" i="33" s="1"/>
  <c r="G3814" i="33"/>
  <c r="H3814" i="33"/>
  <c r="G3815" i="33"/>
  <c r="H3815" i="33" s="1"/>
  <c r="G3816" i="33"/>
  <c r="H3816" i="33" s="1"/>
  <c r="G3817" i="33"/>
  <c r="H3817" i="33"/>
  <c r="G3818" i="33"/>
  <c r="H3818" i="33" s="1"/>
  <c r="G3819" i="33"/>
  <c r="H3819" i="33" s="1"/>
  <c r="G3820" i="33"/>
  <c r="H3820" i="33"/>
  <c r="G3821" i="33"/>
  <c r="H3821" i="33" s="1"/>
  <c r="G3822" i="33"/>
  <c r="H3822" i="33"/>
  <c r="G3823" i="33"/>
  <c r="H3823" i="33"/>
  <c r="G3824" i="33"/>
  <c r="H3824" i="33" s="1"/>
  <c r="G3825" i="33"/>
  <c r="H3825" i="33"/>
  <c r="G3826" i="33"/>
  <c r="H3826" i="33"/>
  <c r="G3827" i="33"/>
  <c r="H3827" i="33" s="1"/>
  <c r="G3828" i="33"/>
  <c r="H3828" i="33"/>
  <c r="G3829" i="33"/>
  <c r="H3829" i="33" s="1"/>
  <c r="G3830" i="33"/>
  <c r="H3830" i="33"/>
  <c r="G3831" i="33"/>
  <c r="H3831" i="33"/>
  <c r="G3832" i="33"/>
  <c r="H3832" i="33" s="1"/>
  <c r="G3833" i="33"/>
  <c r="H3833" i="33"/>
  <c r="G3834" i="33"/>
  <c r="H3834" i="33" s="1"/>
  <c r="G3835" i="33"/>
  <c r="H3835" i="33"/>
  <c r="G3836" i="33"/>
  <c r="H3836" i="33"/>
  <c r="G3837" i="33"/>
  <c r="H3837" i="33" s="1"/>
  <c r="G3838" i="33"/>
  <c r="H3838" i="33"/>
  <c r="G3839" i="33"/>
  <c r="H3839" i="33" s="1"/>
  <c r="G3840" i="33"/>
  <c r="H3840" i="33"/>
  <c r="G3841" i="33"/>
  <c r="H3841" i="33"/>
  <c r="G3842" i="33"/>
  <c r="H3842" i="33" s="1"/>
  <c r="G3843" i="33"/>
  <c r="H3843" i="33"/>
  <c r="G3844" i="33"/>
  <c r="H3844" i="33" s="1"/>
  <c r="G3845" i="33"/>
  <c r="H3845" i="33"/>
  <c r="G3846" i="33"/>
  <c r="H3846" i="33"/>
  <c r="G3847" i="33"/>
  <c r="H3847" i="33" s="1"/>
  <c r="G3848" i="33"/>
  <c r="H3848" i="33"/>
  <c r="G3849" i="33"/>
  <c r="H3849" i="33" s="1"/>
  <c r="G3850" i="33"/>
  <c r="H3850" i="33"/>
  <c r="G3851" i="33"/>
  <c r="H3851" i="33"/>
  <c r="G3852" i="33"/>
  <c r="H3852" i="33" s="1"/>
  <c r="G3853" i="33"/>
  <c r="H3853" i="33"/>
  <c r="G3854" i="33"/>
  <c r="H3854" i="33" s="1"/>
  <c r="G3855" i="33"/>
  <c r="H3855" i="33"/>
  <c r="G3856" i="33"/>
  <c r="H3856" i="33"/>
  <c r="G3857" i="33"/>
  <c r="H3857" i="33" s="1"/>
  <c r="G3858" i="33"/>
  <c r="H3858" i="33"/>
  <c r="G3859" i="33"/>
  <c r="H3859" i="33" s="1"/>
  <c r="G3860" i="33"/>
  <c r="H3860" i="33"/>
  <c r="G3861" i="33"/>
  <c r="H3861" i="33"/>
  <c r="G3862" i="33"/>
  <c r="H3862" i="33" s="1"/>
  <c r="G3863" i="33"/>
  <c r="H3863" i="33"/>
  <c r="G3864" i="33"/>
  <c r="H3864" i="33" s="1"/>
  <c r="G3865" i="33"/>
  <c r="H3865" i="33" s="1"/>
  <c r="G3866" i="33"/>
  <c r="H3866" i="33"/>
  <c r="G3867" i="33"/>
  <c r="H3867" i="33" s="1"/>
  <c r="G3868" i="33"/>
  <c r="H3868" i="33"/>
  <c r="G3869" i="33"/>
  <c r="H3869" i="33" s="1"/>
  <c r="G3870" i="33"/>
  <c r="H3870" i="33" s="1"/>
  <c r="G3871" i="33"/>
  <c r="H3871" i="33"/>
  <c r="G3872" i="33"/>
  <c r="H3872" i="33" s="1"/>
  <c r="G3873" i="33"/>
  <c r="H3873" i="33"/>
  <c r="G3874" i="33"/>
  <c r="H3874" i="33" s="1"/>
  <c r="G3875" i="33"/>
  <c r="H3875" i="33" s="1"/>
  <c r="G3876" i="33"/>
  <c r="H3876" i="33"/>
  <c r="G3877" i="33"/>
  <c r="H3877" i="33" s="1"/>
  <c r="G3878" i="33"/>
  <c r="H3878" i="33" s="1"/>
  <c r="G3879" i="33"/>
  <c r="H3879" i="33" s="1"/>
  <c r="G3880" i="33"/>
  <c r="H3880" i="33" s="1"/>
  <c r="G3881" i="33"/>
  <c r="H3881" i="33"/>
  <c r="G3882" i="33"/>
  <c r="H3882" i="33" s="1"/>
  <c r="G3883" i="33"/>
  <c r="H3883" i="33" s="1"/>
  <c r="G3884" i="33"/>
  <c r="H3884" i="33" s="1"/>
  <c r="G3885" i="33"/>
  <c r="H3885" i="33" s="1"/>
  <c r="G3886" i="33"/>
  <c r="H3886" i="33"/>
  <c r="G3887" i="33"/>
  <c r="H3887" i="33" s="1"/>
  <c r="G3888" i="33"/>
  <c r="H3888" i="33" s="1"/>
  <c r="G3889" i="33"/>
  <c r="H3889" i="33" s="1"/>
  <c r="G3890" i="33"/>
  <c r="H3890" i="33" s="1"/>
  <c r="G3891" i="33"/>
  <c r="H3891" i="33"/>
  <c r="G3892" i="33"/>
  <c r="H3892" i="33" s="1"/>
  <c r="G3893" i="33"/>
  <c r="H3893" i="33"/>
  <c r="G3894" i="33"/>
  <c r="H3894" i="33"/>
  <c r="G3895" i="33"/>
  <c r="H3895" i="33"/>
  <c r="G3896" i="33"/>
  <c r="H3896" i="33"/>
  <c r="G3897" i="33"/>
  <c r="H3897" i="33" s="1"/>
  <c r="G3898" i="33"/>
  <c r="H3898" i="33"/>
  <c r="G3899" i="33"/>
  <c r="H3899" i="33"/>
  <c r="G3900" i="33"/>
  <c r="H3900" i="33"/>
  <c r="G3901" i="33"/>
  <c r="H3901" i="33"/>
  <c r="G3902" i="33"/>
  <c r="H3902" i="33" s="1"/>
  <c r="G3918" i="33"/>
  <c r="H3918" i="33" s="1"/>
  <c r="G4142" i="33"/>
  <c r="H4142" i="33" s="1"/>
  <c r="G4143" i="33"/>
  <c r="H4143" i="33" s="1"/>
  <c r="G4144" i="33"/>
  <c r="H4144" i="33" s="1"/>
  <c r="G4145" i="33"/>
  <c r="H4145" i="33" s="1"/>
  <c r="G4146" i="33"/>
  <c r="H4146" i="33" s="1"/>
  <c r="G4147" i="33"/>
  <c r="H4147" i="33" s="1"/>
  <c r="G4148" i="33"/>
  <c r="H4148" i="33" s="1"/>
  <c r="G4149" i="33"/>
  <c r="H4149" i="33" s="1"/>
  <c r="G4150" i="33"/>
  <c r="H4150" i="33" s="1"/>
  <c r="G4151" i="33"/>
  <c r="H4151" i="33" s="1"/>
  <c r="G4152" i="33"/>
  <c r="H4152" i="33" s="1"/>
  <c r="G4153" i="33"/>
  <c r="H4153" i="33" s="1"/>
  <c r="G4154" i="33"/>
  <c r="H4154" i="33" s="1"/>
  <c r="G4155" i="33"/>
  <c r="H4155" i="33" s="1"/>
  <c r="G4156" i="33"/>
  <c r="H4156" i="33" s="1"/>
  <c r="G4157" i="33"/>
  <c r="H4157" i="33"/>
  <c r="G4158" i="33"/>
  <c r="H4158" i="33"/>
  <c r="G4159" i="33"/>
  <c r="H4159" i="33" s="1"/>
  <c r="G4160" i="33"/>
  <c r="H4160" i="33" s="1"/>
  <c r="G4161" i="33"/>
  <c r="H4161" i="33"/>
  <c r="G4162" i="33"/>
  <c r="H4162" i="33"/>
  <c r="G4163" i="33"/>
  <c r="H4163" i="33" s="1"/>
  <c r="G4164" i="33"/>
  <c r="H4164" i="33" s="1"/>
  <c r="G4165" i="33"/>
  <c r="H4165" i="33"/>
  <c r="G4166" i="33"/>
  <c r="H4166" i="33"/>
  <c r="G4167" i="33"/>
  <c r="H4167" i="33" s="1"/>
  <c r="G4168" i="33"/>
  <c r="H4168" i="33" s="1"/>
  <c r="G4169" i="33"/>
  <c r="H4169" i="33"/>
  <c r="G4170" i="33"/>
  <c r="H4170" i="33"/>
  <c r="G4171" i="33"/>
  <c r="H4171" i="33" s="1"/>
  <c r="G4172" i="33"/>
  <c r="H4172" i="33" s="1"/>
  <c r="G4173" i="33"/>
  <c r="H4173" i="33"/>
  <c r="G4174" i="33"/>
  <c r="H4174" i="33"/>
  <c r="G4175" i="33"/>
  <c r="H4175" i="33" s="1"/>
  <c r="G4176" i="33"/>
  <c r="H4176" i="33" s="1"/>
  <c r="G4177" i="33"/>
  <c r="H4177" i="33"/>
  <c r="G4178" i="33"/>
  <c r="H4178" i="33"/>
  <c r="G4179" i="33"/>
  <c r="H4179" i="33" s="1"/>
  <c r="G4180" i="33"/>
  <c r="H4180" i="33" s="1"/>
  <c r="G4181" i="33"/>
  <c r="H4181" i="33"/>
  <c r="G4182" i="33"/>
  <c r="H4182" i="33"/>
  <c r="G4183" i="33"/>
  <c r="H4183" i="33" s="1"/>
  <c r="G4184" i="33"/>
  <c r="H4184" i="33" s="1"/>
  <c r="G4185" i="33"/>
  <c r="H4185" i="33"/>
  <c r="G4186" i="33"/>
  <c r="H4186" i="33"/>
  <c r="G4187" i="33"/>
  <c r="H4187" i="33" s="1"/>
  <c r="G4188" i="33"/>
  <c r="H4188" i="33" s="1"/>
  <c r="G4189" i="33"/>
  <c r="H4189" i="33"/>
  <c r="G4190" i="33"/>
  <c r="H4190" i="33"/>
  <c r="G4191" i="33"/>
  <c r="H4191" i="33" s="1"/>
  <c r="G4192" i="33"/>
  <c r="H4192" i="33" s="1"/>
  <c r="G4193" i="33"/>
  <c r="H4193" i="33"/>
  <c r="G4194" i="33"/>
  <c r="H4194" i="33"/>
  <c r="G4195" i="33"/>
  <c r="H4195" i="33" s="1"/>
  <c r="G4196" i="33"/>
  <c r="H4196" i="33" s="1"/>
  <c r="G4197" i="33"/>
  <c r="H4197" i="33"/>
  <c r="G4198" i="33"/>
  <c r="H4198" i="33"/>
  <c r="G4199" i="33"/>
  <c r="H4199" i="33" s="1"/>
  <c r="G4200" i="33"/>
  <c r="H4200" i="33" s="1"/>
  <c r="G4201" i="33"/>
  <c r="H4201" i="33"/>
  <c r="G4202" i="33"/>
  <c r="H4202" i="33"/>
  <c r="G4203" i="33"/>
  <c r="H4203" i="33" s="1"/>
  <c r="G4204" i="33"/>
  <c r="H4204" i="33" s="1"/>
  <c r="G4205" i="33"/>
  <c r="H4205" i="33"/>
  <c r="G4206" i="33"/>
  <c r="H4206" i="33"/>
  <c r="G4207" i="33"/>
  <c r="H4207" i="33" s="1"/>
  <c r="G4208" i="33"/>
  <c r="H4208" i="33" s="1"/>
  <c r="G4209" i="33"/>
  <c r="H4209" i="33"/>
  <c r="G4210" i="33"/>
  <c r="H4210" i="33"/>
  <c r="G4211" i="33"/>
  <c r="H4211" i="33" s="1"/>
  <c r="G4212" i="33"/>
  <c r="H4212" i="33" s="1"/>
  <c r="G4213" i="33"/>
  <c r="H4213" i="33"/>
  <c r="G4214" i="33"/>
  <c r="H4214" i="33" s="1"/>
  <c r="G4215" i="33"/>
  <c r="H4215" i="33" s="1"/>
  <c r="G4216" i="33"/>
  <c r="H4216" i="33"/>
  <c r="G4217" i="33"/>
  <c r="H4217" i="33" s="1"/>
  <c r="G4218" i="33"/>
  <c r="H4218" i="33" s="1"/>
  <c r="G4219" i="33"/>
  <c r="H4219" i="33"/>
  <c r="G4220" i="33"/>
  <c r="H4220" i="33" s="1"/>
  <c r="G4221" i="33"/>
  <c r="H4221" i="33" s="1"/>
  <c r="G4222" i="33"/>
  <c r="H4222" i="33"/>
  <c r="G4223" i="33"/>
  <c r="H4223" i="33" s="1"/>
  <c r="G4224" i="33"/>
  <c r="H4224" i="33" s="1"/>
  <c r="G4225" i="33"/>
  <c r="H4225" i="33"/>
  <c r="G4226" i="33"/>
  <c r="H4226" i="33" s="1"/>
  <c r="G4227" i="33"/>
  <c r="H4227" i="33" s="1"/>
  <c r="G4228" i="33"/>
  <c r="H4228" i="33"/>
  <c r="G4229" i="33"/>
  <c r="H4229" i="33" s="1"/>
  <c r="G4230" i="33"/>
  <c r="H4230" i="33" s="1"/>
  <c r="G4231" i="33"/>
  <c r="H4231" i="33"/>
  <c r="G4232" i="33"/>
  <c r="H4232" i="33" s="1"/>
  <c r="G4233" i="33"/>
  <c r="H4233" i="33" s="1"/>
  <c r="G4234" i="33"/>
  <c r="H4234" i="33"/>
  <c r="G4235" i="33"/>
  <c r="H4235" i="33" s="1"/>
  <c r="G4236" i="33"/>
  <c r="H4236" i="33" s="1"/>
  <c r="G4237" i="33"/>
  <c r="H4237" i="33"/>
  <c r="G4238" i="33"/>
  <c r="H4238" i="33" s="1"/>
  <c r="G4239" i="33"/>
  <c r="H4239" i="33" s="1"/>
  <c r="G4240" i="33"/>
  <c r="H4240" i="33"/>
  <c r="G4241" i="33"/>
  <c r="H4241" i="33" s="1"/>
  <c r="G4242" i="33"/>
  <c r="H4242" i="33" s="1"/>
  <c r="G4243" i="33"/>
  <c r="H4243" i="33"/>
  <c r="G4244" i="33"/>
  <c r="H4244" i="33" s="1"/>
  <c r="G4245" i="33"/>
  <c r="H4245" i="33" s="1"/>
  <c r="G4246" i="33"/>
  <c r="H4246" i="33"/>
  <c r="G4247" i="33"/>
  <c r="H4247" i="33" s="1"/>
  <c r="G4248" i="33"/>
  <c r="H4248" i="33" s="1"/>
  <c r="G4249" i="33"/>
  <c r="H4249" i="33"/>
  <c r="G4250" i="33"/>
  <c r="H4250" i="33" s="1"/>
  <c r="G4251" i="33"/>
  <c r="H4251" i="33" s="1"/>
  <c r="G4252" i="33"/>
  <c r="H4252" i="33"/>
  <c r="G4253" i="33"/>
  <c r="H4253" i="33" s="1"/>
  <c r="G4254" i="33"/>
  <c r="H4254" i="33" s="1"/>
  <c r="G4255" i="33"/>
  <c r="H4255" i="33" s="1"/>
  <c r="G4256" i="33"/>
  <c r="H4256" i="33" s="1"/>
  <c r="G4257" i="33"/>
  <c r="H4257" i="33" s="1"/>
  <c r="G4258" i="33"/>
  <c r="H4258" i="33" s="1"/>
  <c r="G4259" i="33"/>
  <c r="H4259" i="33" s="1"/>
  <c r="G4260" i="33"/>
  <c r="H4260" i="33" s="1"/>
  <c r="G4261" i="33"/>
  <c r="H4261" i="33" s="1"/>
  <c r="G4262" i="33"/>
  <c r="H4262" i="33" s="1"/>
  <c r="G4263" i="33"/>
  <c r="H4263" i="33" s="1"/>
  <c r="G4264" i="33"/>
  <c r="H4264" i="33" s="1"/>
  <c r="G4265" i="33"/>
  <c r="H4265" i="33" s="1"/>
  <c r="G4266" i="33"/>
  <c r="H4266" i="33" s="1"/>
  <c r="G4267" i="33"/>
  <c r="H4267" i="33" s="1"/>
  <c r="G4268" i="33"/>
  <c r="H4268" i="33" s="1"/>
  <c r="G4269" i="33"/>
  <c r="H4269" i="33" s="1"/>
  <c r="G4270" i="33"/>
  <c r="H4270" i="33" s="1"/>
  <c r="G4271" i="33"/>
  <c r="H4271" i="33" s="1"/>
  <c r="G4272" i="33"/>
  <c r="H4272" i="33" s="1"/>
  <c r="G4273" i="33"/>
  <c r="H4273" i="33" s="1"/>
  <c r="G4274" i="33"/>
  <c r="H4274" i="33" s="1"/>
  <c r="G4275" i="33"/>
  <c r="H4275" i="33" s="1"/>
  <c r="G4276" i="33"/>
  <c r="H4276" i="33" s="1"/>
  <c r="G4277" i="33"/>
  <c r="H4277" i="33" s="1"/>
  <c r="G4278" i="33"/>
  <c r="H4278" i="33" s="1"/>
  <c r="G4279" i="33"/>
  <c r="H4279" i="33" s="1"/>
  <c r="G4280" i="33"/>
  <c r="H4280" i="33" s="1"/>
  <c r="G4281" i="33"/>
  <c r="H4281" i="33" s="1"/>
  <c r="G4282" i="33"/>
  <c r="H4282" i="33" s="1"/>
  <c r="G4283" i="33"/>
  <c r="H4283" i="33" s="1"/>
  <c r="G4284" i="33"/>
  <c r="H4284" i="33" s="1"/>
  <c r="G4285" i="33"/>
  <c r="H4285" i="33" s="1"/>
  <c r="G4286" i="33"/>
  <c r="H4286" i="33" s="1"/>
  <c r="G4287" i="33"/>
  <c r="H4287" i="33" s="1"/>
  <c r="G4288" i="33"/>
  <c r="H4288" i="33" s="1"/>
  <c r="G4289" i="33"/>
  <c r="H4289" i="33" s="1"/>
  <c r="G4290" i="33"/>
  <c r="H4290" i="33" s="1"/>
  <c r="G4291" i="33"/>
  <c r="H4291" i="33" s="1"/>
  <c r="G4292" i="33"/>
  <c r="H4292" i="33" s="1"/>
  <c r="G4293" i="33"/>
  <c r="H4293" i="33" s="1"/>
  <c r="G4294" i="33"/>
  <c r="H4294" i="33" s="1"/>
  <c r="G4295" i="33"/>
  <c r="H4295" i="33" s="1"/>
  <c r="G4296" i="33"/>
  <c r="H4296" i="33" s="1"/>
  <c r="G4297" i="33"/>
  <c r="H4297" i="33" s="1"/>
  <c r="G4298" i="33"/>
  <c r="H4298" i="33" s="1"/>
  <c r="G4299" i="33"/>
  <c r="H4299" i="33" s="1"/>
  <c r="G4300" i="33"/>
  <c r="H4300" i="33" s="1"/>
  <c r="G4301" i="33"/>
  <c r="H4301" i="33" s="1"/>
  <c r="G4302" i="33"/>
  <c r="H4302" i="33" s="1"/>
  <c r="G4303" i="33"/>
  <c r="H4303" i="33" s="1"/>
  <c r="G4304" i="33"/>
  <c r="H4304" i="33" s="1"/>
  <c r="G4305" i="33"/>
  <c r="H4305" i="33" s="1"/>
  <c r="G4306" i="33"/>
  <c r="H4306" i="33" s="1"/>
  <c r="G4307" i="33"/>
  <c r="H4307" i="33" s="1"/>
  <c r="G4308" i="33"/>
  <c r="H4308" i="33" s="1"/>
  <c r="G4309" i="33"/>
  <c r="H4309" i="33" s="1"/>
  <c r="G4310" i="33"/>
  <c r="H4310" i="33" s="1"/>
  <c r="G4311" i="33"/>
  <c r="H4311" i="33" s="1"/>
  <c r="G4312" i="33"/>
  <c r="H4312" i="33" s="1"/>
  <c r="G4313" i="33"/>
  <c r="H4313" i="33" s="1"/>
  <c r="G4314" i="33"/>
  <c r="H4314" i="33" s="1"/>
  <c r="G4315" i="33"/>
  <c r="H4315" i="33" s="1"/>
  <c r="G4316" i="33"/>
  <c r="H4316" i="33" s="1"/>
  <c r="G4317" i="33"/>
  <c r="H4317" i="33" s="1"/>
  <c r="G4318" i="33"/>
  <c r="H4318" i="33" s="1"/>
  <c r="G4319" i="33"/>
  <c r="H4319" i="33" s="1"/>
  <c r="G4320" i="33"/>
  <c r="H4320" i="33" s="1"/>
  <c r="G4321" i="33"/>
  <c r="H4321" i="33" s="1"/>
  <c r="G4322" i="33"/>
  <c r="H4322" i="33" s="1"/>
  <c r="G4323" i="33"/>
  <c r="H4323" i="33" s="1"/>
  <c r="F11" i="37" l="1"/>
  <c r="F10" i="37"/>
  <c r="D732" i="52" l="1"/>
  <c r="D976" i="52"/>
  <c r="D487" i="52"/>
  <c r="D246" i="52"/>
  <c r="D2" i="52"/>
  <c r="F212" i="33"/>
  <c r="F207" i="33"/>
  <c r="G207" i="33" l="1"/>
  <c r="H207" i="33" s="1"/>
  <c r="G212" i="33"/>
  <c r="H212" i="33" s="1"/>
  <c r="F19" i="33"/>
  <c r="G19" i="33" s="1"/>
  <c r="H19" i="33" s="1"/>
  <c r="F20" i="33"/>
  <c r="G20" i="33" s="1"/>
  <c r="H20" i="33" s="1"/>
  <c r="D21" i="37" l="1"/>
  <c r="F3" i="37"/>
  <c r="C5" i="37" l="1"/>
  <c r="F9" i="37"/>
  <c r="D12" i="37"/>
  <c r="D5" i="37"/>
  <c r="G9" i="37"/>
  <c r="E12" i="37"/>
  <c r="G12" i="37"/>
  <c r="E5" i="37"/>
  <c r="C11" i="37"/>
  <c r="F12" i="37"/>
  <c r="F21" i="37"/>
  <c r="F5" i="37"/>
  <c r="D11" i="37"/>
  <c r="G5" i="37"/>
  <c r="E11" i="37"/>
  <c r="C9" i="37"/>
  <c r="D9" i="37"/>
  <c r="G11" i="37"/>
  <c r="E9" i="37"/>
  <c r="C12" i="37"/>
  <c r="F16" i="37"/>
  <c r="C18" i="37"/>
  <c r="G19" i="37"/>
  <c r="F18" i="37"/>
  <c r="G18" i="37"/>
  <c r="E19" i="37"/>
  <c r="D18" i="37"/>
  <c r="E18" i="37"/>
  <c r="F19" i="37"/>
  <c r="D19" i="37"/>
  <c r="J11" i="37"/>
  <c r="F14" i="37" l="1"/>
  <c r="F17" i="37"/>
  <c r="F22" i="37"/>
  <c r="F23" i="37"/>
  <c r="D4" i="37"/>
  <c r="F4" i="37"/>
  <c r="F20" i="37"/>
  <c r="F6" i="37"/>
  <c r="F13" i="37"/>
  <c r="F15" i="37"/>
  <c r="F7" i="37"/>
  <c r="F8" i="37"/>
  <c r="G4" i="37"/>
  <c r="D16" i="37" l="1"/>
  <c r="E16" i="37"/>
  <c r="G16" i="37"/>
  <c r="E4" i="37"/>
  <c r="M14" i="37"/>
  <c r="C16" i="37" l="1"/>
  <c r="C7" i="37" l="1"/>
  <c r="C8" i="37"/>
  <c r="C4" i="37"/>
  <c r="C6" i="37"/>
  <c r="D6" i="37" l="1"/>
  <c r="G6" i="37"/>
  <c r="E6" i="37"/>
  <c r="D7" i="37"/>
  <c r="G7" i="37"/>
  <c r="E7" i="37"/>
  <c r="E8" i="37"/>
  <c r="D8" i="37"/>
  <c r="G8" i="37"/>
  <c r="J10" i="37" l="1"/>
  <c r="C10" i="37"/>
  <c r="E10" i="37"/>
  <c r="D10" i="37"/>
  <c r="G10" i="37"/>
  <c r="C13" i="37"/>
  <c r="G13" i="37"/>
  <c r="E13" i="37"/>
  <c r="D13" i="37"/>
  <c r="C14" i="37" l="1"/>
  <c r="D14" i="37"/>
  <c r="G14" i="37"/>
  <c r="E14" i="37"/>
  <c r="C15" i="37"/>
  <c r="G15" i="37"/>
  <c r="D15" i="37"/>
  <c r="E15" i="37"/>
  <c r="C17" i="37" l="1"/>
  <c r="D17" i="37"/>
  <c r="G17" i="37"/>
  <c r="E17" i="37"/>
  <c r="C20" i="37" l="1"/>
  <c r="E20" i="37"/>
  <c r="D20" i="37"/>
  <c r="G20" i="37"/>
  <c r="C22" i="37"/>
  <c r="E22" i="37"/>
  <c r="D22" i="37"/>
  <c r="G22" i="37"/>
  <c r="C23" i="37"/>
  <c r="G23" i="37"/>
  <c r="D23" i="37"/>
  <c r="E23" i="37"/>
  <c r="E21" i="37"/>
  <c r="G21" i="37"/>
  <c r="C21" i="37"/>
  <c r="F172" i="33"/>
  <c r="F52" i="33"/>
  <c r="F108" i="33"/>
  <c r="F167" i="33"/>
  <c r="F142" i="33"/>
  <c r="G142" i="33" s="1"/>
  <c r="H142" i="33" s="1"/>
  <c r="F162" i="33"/>
  <c r="G162" i="33" s="1"/>
  <c r="H162" i="33" s="1"/>
  <c r="F44" i="33"/>
  <c r="F90" i="33"/>
  <c r="G90" i="33" s="1"/>
  <c r="H90" i="33" s="1"/>
  <c r="F102" i="33"/>
  <c r="G102" i="33" s="1"/>
  <c r="H102" i="33" s="1"/>
  <c r="F182" i="33"/>
  <c r="G182" i="33" s="1"/>
  <c r="H182" i="33" s="1"/>
  <c r="F68" i="33"/>
  <c r="F40" i="33"/>
  <c r="F111" i="33"/>
  <c r="F114" i="33"/>
  <c r="G114" i="33" s="1"/>
  <c r="H114" i="33" s="1"/>
  <c r="F152" i="33"/>
  <c r="F64" i="33"/>
  <c r="F126" i="33"/>
  <c r="G126" i="33" s="1"/>
  <c r="H126" i="33" s="1"/>
  <c r="F96" i="33"/>
  <c r="F117" i="33"/>
  <c r="F32" i="33"/>
  <c r="F202" i="33"/>
  <c r="G202" i="33" s="1"/>
  <c r="H202" i="33" s="1"/>
  <c r="F187" i="33"/>
  <c r="F197" i="33"/>
  <c r="F120" i="33"/>
  <c r="F123" i="33"/>
  <c r="F24" i="33"/>
  <c r="F147" i="33"/>
  <c r="F99" i="33"/>
  <c r="F157" i="33"/>
  <c r="F60" i="33"/>
  <c r="F93" i="33"/>
  <c r="F48" i="33"/>
  <c r="F76" i="33"/>
  <c r="F192" i="33"/>
  <c r="F177" i="33"/>
  <c r="F56" i="33"/>
  <c r="F72" i="33"/>
  <c r="F28" i="33"/>
  <c r="F105" i="33"/>
  <c r="F137" i="33"/>
  <c r="F36" i="33"/>
  <c r="F87" i="33"/>
  <c r="G172" i="33" l="1"/>
  <c r="H172" i="33" s="1"/>
  <c r="G137" i="33"/>
  <c r="H137" i="33" s="1"/>
  <c r="G48" i="33"/>
  <c r="H48" i="33" s="1"/>
  <c r="G120" i="33"/>
  <c r="H120" i="33" s="1"/>
  <c r="G64" i="33"/>
  <c r="H64" i="33" s="1"/>
  <c r="G157" i="33"/>
  <c r="H157" i="33" s="1"/>
  <c r="G117" i="33"/>
  <c r="H117" i="33" s="1"/>
  <c r="G76" i="33"/>
  <c r="H76" i="33" s="1"/>
  <c r="G105" i="33"/>
  <c r="H105" i="33" s="1"/>
  <c r="G93" i="33"/>
  <c r="H93" i="33" s="1"/>
  <c r="G197" i="33"/>
  <c r="H197" i="33" s="1"/>
  <c r="G152" i="33"/>
  <c r="H152" i="33" s="1"/>
  <c r="G44" i="33"/>
  <c r="H44" i="33" s="1"/>
  <c r="G177" i="33"/>
  <c r="H177" i="33" s="1"/>
  <c r="G36" i="33"/>
  <c r="H36" i="33" s="1"/>
  <c r="G123" i="33"/>
  <c r="H123" i="33" s="1"/>
  <c r="G28" i="33"/>
  <c r="H28" i="33" s="1"/>
  <c r="G60" i="33"/>
  <c r="H60" i="33" s="1"/>
  <c r="G187" i="33"/>
  <c r="H187" i="33" s="1"/>
  <c r="G72" i="33"/>
  <c r="H72" i="33" s="1"/>
  <c r="G111" i="33"/>
  <c r="H111" i="33" s="1"/>
  <c r="G56" i="33"/>
  <c r="H56" i="33" s="1"/>
  <c r="G99" i="33"/>
  <c r="H99" i="33" s="1"/>
  <c r="G32" i="33"/>
  <c r="H32" i="33" s="1"/>
  <c r="G40" i="33"/>
  <c r="H40" i="33" s="1"/>
  <c r="G167" i="33"/>
  <c r="H167" i="33" s="1"/>
  <c r="G108" i="33"/>
  <c r="H108" i="33" s="1"/>
  <c r="G147" i="33"/>
  <c r="H147" i="33" s="1"/>
  <c r="G68" i="33"/>
  <c r="H68" i="33" s="1"/>
  <c r="G87" i="33"/>
  <c r="H87" i="33" s="1"/>
  <c r="G192" i="33"/>
  <c r="H192" i="33" s="1"/>
  <c r="G24" i="33"/>
  <c r="H24" i="33" s="1"/>
  <c r="G96" i="33"/>
  <c r="H96" i="33" s="1"/>
  <c r="G52" i="33"/>
  <c r="H52" i="33" s="1"/>
  <c r="F9" i="33"/>
  <c r="G9" i="33" s="1"/>
  <c r="H9" i="33" s="1"/>
  <c r="F16" i="33"/>
  <c r="G16" i="33" s="1"/>
  <c r="H16" i="33" s="1"/>
  <c r="F13" i="33"/>
  <c r="G13" i="33" s="1"/>
  <c r="H13" i="33" s="1"/>
  <c r="F15" i="33"/>
  <c r="G15" i="33" s="1"/>
  <c r="H15" i="33" s="1"/>
  <c r="F8" i="33"/>
  <c r="G8" i="33" s="1"/>
  <c r="H8" i="33" s="1"/>
  <c r="F14" i="33"/>
  <c r="G14" i="33" s="1"/>
  <c r="H14" i="33" s="1"/>
  <c r="F18" i="33"/>
  <c r="G18" i="33" s="1"/>
  <c r="H18" i="33" s="1"/>
  <c r="F6" i="33"/>
  <c r="F10" i="33"/>
  <c r="G10" i="33" s="1"/>
  <c r="H10" i="33" s="1"/>
  <c r="F12" i="33"/>
  <c r="G12" i="33" s="1"/>
  <c r="H12" i="33" s="1"/>
  <c r="F17" i="33"/>
  <c r="G17" i="33" s="1"/>
  <c r="H17" i="33" s="1"/>
  <c r="F11" i="33"/>
  <c r="G11" i="33" s="1"/>
  <c r="H11" i="33" s="1"/>
  <c r="F5" i="33"/>
  <c r="G5" i="33" s="1"/>
  <c r="H5" i="33" s="1"/>
  <c r="F7" i="33"/>
  <c r="G7" i="33" s="1"/>
  <c r="H7" i="33" s="1"/>
  <c r="G6" i="33" l="1"/>
  <c r="H6" i="33" s="1"/>
  <c r="D3" i="37"/>
  <c r="L14" i="37"/>
  <c r="J8" i="37"/>
  <c r="G3" i="37"/>
  <c r="J9" i="37"/>
  <c r="J7" i="37"/>
  <c r="J4" i="37"/>
  <c r="J5" i="37"/>
  <c r="E3" i="37"/>
  <c r="J3" i="37"/>
  <c r="K14" i="37"/>
  <c r="J6" i="37" l="1"/>
  <c r="J14" i="37" s="1"/>
  <c r="N14" i="37"/>
  <c r="C3" i="37" l="1"/>
  <c r="C19"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jeann</author>
  </authors>
  <commentList>
    <comment ref="F3685" authorId="0" shapeId="0" xr:uid="{AC19614C-77E2-4527-9890-040FD743A968}">
      <text>
        <r>
          <rPr>
            <b/>
            <sz val="9"/>
            <color indexed="81"/>
            <rFont val="Tahoma"/>
            <family val="2"/>
          </rPr>
          <t>jeann:</t>
        </r>
        <r>
          <rPr>
            <sz val="9"/>
            <color indexed="81"/>
            <rFont val="Tahoma"/>
            <family val="2"/>
          </rPr>
          <t xml:space="preserve">
Incluye transporte urbano.</t>
        </r>
      </text>
    </comment>
    <comment ref="F3690" authorId="0" shapeId="0" xr:uid="{F5E65565-8CAD-483E-BCEF-12FBC5DA6471}">
      <text>
        <r>
          <rPr>
            <b/>
            <sz val="9"/>
            <color indexed="81"/>
            <rFont val="Tahoma"/>
            <family val="2"/>
          </rPr>
          <t>jeann:</t>
        </r>
        <r>
          <rPr>
            <sz val="9"/>
            <color indexed="81"/>
            <rFont val="Tahoma"/>
            <family val="2"/>
          </rPr>
          <t xml:space="preserve">
Incluye transporte urbano.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jeann</author>
  </authors>
  <commentList>
    <comment ref="F3685" authorId="0" shapeId="0" xr:uid="{8DB4530E-0A60-4E46-967F-4C8B770B75B2}">
      <text>
        <r>
          <rPr>
            <b/>
            <sz val="9"/>
            <color indexed="81"/>
            <rFont val="Tahoma"/>
            <family val="2"/>
          </rPr>
          <t>jeann:</t>
        </r>
        <r>
          <rPr>
            <sz val="9"/>
            <color indexed="81"/>
            <rFont val="Tahoma"/>
            <family val="2"/>
          </rPr>
          <t xml:space="preserve">
Incluye transporte urbano.</t>
        </r>
      </text>
    </comment>
    <comment ref="F3690" authorId="0" shapeId="0" xr:uid="{66B445D1-7AEB-4659-A98A-802EC60BBD2B}">
      <text>
        <r>
          <rPr>
            <b/>
            <sz val="9"/>
            <color indexed="81"/>
            <rFont val="Tahoma"/>
            <family val="2"/>
          </rPr>
          <t>jeann:</t>
        </r>
        <r>
          <rPr>
            <sz val="9"/>
            <color indexed="81"/>
            <rFont val="Tahoma"/>
            <family val="2"/>
          </rPr>
          <t xml:space="preserve">
Incluye transporte urbano.</t>
        </r>
      </text>
    </comment>
  </commentList>
</comments>
</file>

<file path=xl/sharedStrings.xml><?xml version="1.0" encoding="utf-8"?>
<sst xmlns="http://schemas.openxmlformats.org/spreadsheetml/2006/main" count="52379" uniqueCount="109">
  <si>
    <t>INFRALATAM - INFRAESTRUCTURA EN AMÉRICA LATINA Y EL CARIBE</t>
  </si>
  <si>
    <t>Año</t>
  </si>
  <si>
    <t>Tipo</t>
  </si>
  <si>
    <t>Sector</t>
  </si>
  <si>
    <t>Subsector</t>
  </si>
  <si>
    <t>Moneda nacional (millones)</t>
  </si>
  <si>
    <t>USD (millones)</t>
  </si>
  <si>
    <t>Porcentaje del PIB</t>
  </si>
  <si>
    <t>País</t>
  </si>
  <si>
    <t>Argentina</t>
  </si>
  <si>
    <t>Pública</t>
  </si>
  <si>
    <t>Bolivia</t>
  </si>
  <si>
    <t>Brasil</t>
  </si>
  <si>
    <t>Chile</t>
  </si>
  <si>
    <t>Colombia</t>
  </si>
  <si>
    <t>Costa Rica</t>
  </si>
  <si>
    <t>El Salvador</t>
  </si>
  <si>
    <t>Guatemala</t>
  </si>
  <si>
    <t>Guyana</t>
  </si>
  <si>
    <t>Honduras</t>
  </si>
  <si>
    <t>Nicaragua</t>
  </si>
  <si>
    <t>Panamá</t>
  </si>
  <si>
    <t>Paraguay</t>
  </si>
  <si>
    <t>Perú</t>
  </si>
  <si>
    <t>República Dominicana</t>
  </si>
  <si>
    <t>Agua</t>
  </si>
  <si>
    <t>Agua y saneamiento</t>
  </si>
  <si>
    <t>Defensas contra inundaciones</t>
  </si>
  <si>
    <t>Riego</t>
  </si>
  <si>
    <t/>
  </si>
  <si>
    <t>Energía</t>
  </si>
  <si>
    <t>Electricidad</t>
  </si>
  <si>
    <t>Gas</t>
  </si>
  <si>
    <t>Transporte</t>
  </si>
  <si>
    <t>Aéreo</t>
  </si>
  <si>
    <t>Carreteras</t>
  </si>
  <si>
    <t>FFCC</t>
  </si>
  <si>
    <t>Telecomunicaciones</t>
  </si>
  <si>
    <t>Belice</t>
  </si>
  <si>
    <t>México</t>
  </si>
  <si>
    <t>Total subsectores</t>
  </si>
  <si>
    <t>Total sectores</t>
  </si>
  <si>
    <t>Fluvial y marítimo</t>
  </si>
  <si>
    <t>Trinidad y Tobago</t>
  </si>
  <si>
    <t>Uruguay</t>
  </si>
  <si>
    <t>Ecuador</t>
  </si>
  <si>
    <t>Haití</t>
  </si>
  <si>
    <t>Inversión pública en infraestructura económica anual a precios corrientes en moneda nacional, en dólares y en porcentaje del PIB</t>
  </si>
  <si>
    <t>INFRALATAM - INFRASTRUCTURE IN LATIN AMERICA AND THE CARIBBEAN</t>
  </si>
  <si>
    <t>Annual public investment in economic infrastructure at current prices in national currency, dollars and percentage of GDP</t>
  </si>
  <si>
    <t>Country</t>
  </si>
  <si>
    <t>Year</t>
  </si>
  <si>
    <t>Type</t>
  </si>
  <si>
    <t>National Currency (millons)</t>
  </si>
  <si>
    <t>USD (millons)</t>
  </si>
  <si>
    <t>Percentage of GDP</t>
  </si>
  <si>
    <t>Public</t>
  </si>
  <si>
    <t>Total sectors</t>
  </si>
  <si>
    <t>Total subsectors</t>
  </si>
  <si>
    <t>Water</t>
  </si>
  <si>
    <t>Water and sanitation</t>
  </si>
  <si>
    <t>Flood defenses</t>
  </si>
  <si>
    <t>Irrigation</t>
  </si>
  <si>
    <t>Energy</t>
  </si>
  <si>
    <t>Electricity</t>
  </si>
  <si>
    <t>Transport</t>
  </si>
  <si>
    <t>Air transport</t>
  </si>
  <si>
    <t>Railways</t>
  </si>
  <si>
    <t>Water and seaports</t>
  </si>
  <si>
    <t>Belize</t>
  </si>
  <si>
    <t>Brazil</t>
  </si>
  <si>
    <t>Dominican Republic</t>
  </si>
  <si>
    <t>Volver a Datos</t>
  </si>
  <si>
    <t>CEPAL - CEPALSTAT</t>
  </si>
  <si>
    <t>ESTADÍSTICAS E INDICADORES ECONÓMICOS</t>
  </si>
  <si>
    <t>Cuentas nacionales anuales en dólares</t>
  </si>
  <si>
    <t>(Millones de dólares)</t>
  </si>
  <si>
    <t>~</t>
  </si>
  <si>
    <t>Dominica</t>
  </si>
  <si>
    <t>Fuente: CEPALSTAT.</t>
  </si>
  <si>
    <t>Tipo de cambio nominal</t>
  </si>
  <si>
    <t>(Promedio anual)</t>
  </si>
  <si>
    <t>Total Sectores</t>
  </si>
  <si>
    <t>Road</t>
  </si>
  <si>
    <t>Telecomunications</t>
  </si>
  <si>
    <t>Trinidad and Tobago</t>
  </si>
  <si>
    <r>
      <t>·</t>
    </r>
    <r>
      <rPr>
        <sz val="12"/>
        <color theme="1"/>
        <rFont val="Times New Roman"/>
        <family val="1"/>
      </rPr>
      <t xml:space="preserve">  </t>
    </r>
    <r>
      <rPr>
        <b/>
        <sz val="12"/>
        <color theme="1"/>
        <rFont val="Times New Roman"/>
        <family val="1"/>
      </rPr>
      <t>Argentina:</t>
    </r>
    <r>
      <rPr>
        <sz val="12"/>
        <color theme="1"/>
        <rFont val="Times New Roman"/>
        <family val="1"/>
      </rPr>
      <t> </t>
    </r>
  </si>
  <si>
    <t xml:space="preserve">- Los datos incluyen la inversión del Gobierno Central, de los Gobiernos Subnacionales y de las Empresas Públicas. No obstante, en las inversiones subnacionales sólo se registran inversiones realizadas con fondos transferidos desde el gobierno nacional, es decir, se excluyen los gastos en inversión financiados con recursos recaudados por las provincias y los municipios. </t>
  </si>
  <si>
    <t>- Los datos del Gobierno Central incluyen inversión real directa de la administración pública nacional, adelantos a proveedores a largo plazo (proyectos de inversión prioritaria) y transferencias de capital (excluye transferencias de capital a empresas e instituciones provinciales y municipales).</t>
  </si>
  <si>
    <t>- Los datos de los Gobiernos Subnacionales comprenden, transferencias de capital a instituciones provinciales y municipales. Se excluyen los gastos en inversión financiados con recursos recaudados por las provincias y los municipios. Por ejemplo, en 2013, estas inversiones alcanzaron 20149 millones de pesos argentinos.</t>
  </si>
  <si>
    <t>- Los datos de las Empresas Públicas consideran los valores de inversión real directa de las empresas públicas detalladas en la cuenta anual de inversión, o en caso de no contar con el dato, se toman en cuenta las transferencias de capital de la administración pública nacional dirigidas hacia ellas. Además, es pertinente aclarar que para el año 2017 no se cuenta con datos sobre gasto de capital de la empresa de transporte aéreo aerolíneas argentinas.</t>
  </si>
  <si>
    <t>- Los datos del total transporte a partir de 2016 suman más que el total de los cuatro subsectores (aéreo, carreteras, FFCC, fluvial y marítimo) debido a que está incluida la categoría "sin clasificar", la cual agrupa a partidas presupuestarias que involucran a programas u actividades que no ingresan en ninguna de las cuatro categorías planteadas, o que si bien ingresan, se constituyen como programas u actividades comunes a más de una.</t>
  </si>
  <si>
    <r>
      <t>·</t>
    </r>
    <r>
      <rPr>
        <sz val="12"/>
        <color theme="1"/>
        <rFont val="Times New Roman"/>
        <family val="1"/>
      </rPr>
      <t xml:space="preserve">  </t>
    </r>
    <r>
      <rPr>
        <b/>
        <sz val="12"/>
        <color theme="1"/>
        <rFont val="Times New Roman"/>
        <family val="1"/>
      </rPr>
      <t>El Salvador:</t>
    </r>
    <r>
      <rPr>
        <sz val="12"/>
        <color theme="1"/>
        <rFont val="Times New Roman"/>
        <family val="1"/>
      </rPr>
      <t xml:space="preserve"> Los datos de agua y el saneamiento incluye a las empresas públicas no financieras y a una parte de los gobiernos locales. No se dispone de los datos de inversión en agua y saneamiento ejecutada por el gobierno central y por las instituciones descentralizadas no empresariales. </t>
    </r>
  </si>
  <si>
    <r>
      <t>·</t>
    </r>
    <r>
      <rPr>
        <sz val="12"/>
        <color theme="1"/>
        <rFont val="Times New Roman"/>
        <family val="1"/>
      </rPr>
      <t xml:space="preserve">  </t>
    </r>
    <r>
      <rPr>
        <b/>
        <sz val="12"/>
        <color theme="1"/>
        <rFont val="Times New Roman"/>
        <family val="1"/>
      </rPr>
      <t>Guatemala:</t>
    </r>
    <r>
      <rPr>
        <sz val="12"/>
        <color theme="1"/>
        <rFont val="Times New Roman"/>
        <family val="1"/>
      </rPr>
      <t> No se incluyen inversiones subnacionales, ya que los gobiernos locales reportan el total de inversiones sin discriminar y no es posible identificar a las inversiones correspondientes a los sectores de infraestructura.</t>
    </r>
  </si>
  <si>
    <r>
      <t>·</t>
    </r>
    <r>
      <rPr>
        <sz val="12"/>
        <color theme="1"/>
        <rFont val="Times New Roman"/>
        <family val="1"/>
      </rPr>
      <t xml:space="preserve">  </t>
    </r>
    <r>
      <rPr>
        <b/>
        <sz val="12"/>
        <color theme="1"/>
        <rFont val="Times New Roman"/>
        <family val="1"/>
      </rPr>
      <t>Honduras:</t>
    </r>
    <r>
      <rPr>
        <sz val="12"/>
        <color theme="1"/>
        <rFont val="Times New Roman"/>
        <family val="1"/>
      </rPr>
      <t> A partir de 2018 el “total transporte” incluye la categoría "Transporte y obras públicas". El “total energía” de 2020 y 2021 incluye energías renovables, el dato de 2019 podría incluirlas. Respecto a las inversiones subnacionales: sólo se incluyen inversiones de la Alcaldía Central del Distrito Central para 2011, 2012 y 2013. No se dispone de datos para 2008, 2009 ni 2010, como así tampoco para el resto de los gobiernos subnacionales.</t>
    </r>
  </si>
  <si>
    <r>
      <t>·</t>
    </r>
    <r>
      <rPr>
        <sz val="12"/>
        <color theme="1"/>
        <rFont val="Times New Roman"/>
        <family val="1"/>
      </rPr>
      <t xml:space="preserve">  </t>
    </r>
    <r>
      <rPr>
        <b/>
        <sz val="12"/>
        <color theme="1"/>
        <rFont val="Times New Roman"/>
        <family val="1"/>
      </rPr>
      <t>República Dominicana:</t>
    </r>
    <r>
      <rPr>
        <sz val="12"/>
        <color theme="1"/>
        <rFont val="Times New Roman"/>
        <family val="1"/>
      </rPr>
      <t> Datos desde 2009. Los datos de "agua y saneamiento" desde 2009 hasta 2015 contienen solamente saneamiento (Ordenación de aguas residuales, drenaje y alcantarillado). En los datos de transporte a partir de 2016, el total es mayor que la suma porque contiene una categoría adicional denominada "Planificación, gestión y supervisión del transporte".</t>
    </r>
  </si>
  <si>
    <r>
      <t>·</t>
    </r>
    <r>
      <rPr>
        <sz val="12"/>
        <color theme="1"/>
        <rFont val="Times New Roman"/>
        <family val="1"/>
      </rPr>
      <t xml:space="preserve">  </t>
    </r>
    <r>
      <rPr>
        <b/>
        <sz val="12"/>
        <color theme="1"/>
        <rFont val="Times New Roman"/>
        <family val="1"/>
      </rPr>
      <t>Uruguay:</t>
    </r>
    <r>
      <rPr>
        <sz val="12"/>
        <color theme="1"/>
        <rFont val="Times New Roman"/>
        <family val="1"/>
      </rPr>
      <t xml:space="preserve"> Los datos de los gobiernos subnacionales o departamentales incluyen solo el transporte, y dentro de esta categoría se incluye solamente el transporte por carretera (por lo que no se incluye infraestructura vial urbana). </t>
    </r>
  </si>
  <si>
    <r>
      <t>·</t>
    </r>
    <r>
      <rPr>
        <sz val="12"/>
        <color theme="1"/>
        <rFont val="Times New Roman"/>
        <family val="1"/>
      </rPr>
      <t xml:space="preserve">  </t>
    </r>
    <r>
      <rPr>
        <b/>
        <sz val="12"/>
        <color theme="1"/>
        <rFont val="Times New Roman"/>
        <family val="1"/>
      </rPr>
      <t>Chile:</t>
    </r>
    <r>
      <rPr>
        <sz val="12"/>
        <color theme="1"/>
        <rFont val="Times New Roman"/>
        <family val="1"/>
      </rPr>
      <t> No se incluye la inversión realizada por las Concesiones</t>
    </r>
  </si>
  <si>
    <r>
      <t>·</t>
    </r>
    <r>
      <rPr>
        <sz val="12"/>
        <color theme="1"/>
        <rFont val="Times New Roman"/>
        <family val="1"/>
      </rPr>
      <t xml:space="preserve">  </t>
    </r>
    <r>
      <rPr>
        <b/>
        <sz val="12"/>
        <color theme="1"/>
        <rFont val="Times New Roman"/>
        <family val="1"/>
      </rPr>
      <t>Haití:</t>
    </r>
    <r>
      <rPr>
        <sz val="12"/>
        <color theme="1"/>
        <rFont val="Times New Roman"/>
        <family val="1"/>
      </rPr>
      <t> (https://datacatalog.worldbank.org/search/dataset/0038072)</t>
    </r>
  </si>
  <si>
    <r>
      <t>·</t>
    </r>
    <r>
      <rPr>
        <sz val="12"/>
        <color theme="1"/>
        <rFont val="Times New Roman"/>
        <family val="1"/>
      </rPr>
      <t xml:space="preserve">  </t>
    </r>
    <r>
      <rPr>
        <b/>
        <sz val="12"/>
        <color theme="1"/>
        <rFont val="Times New Roman"/>
        <family val="1"/>
      </rPr>
      <t>Panamá:</t>
    </r>
    <r>
      <rPr>
        <sz val="12"/>
        <color theme="1"/>
        <rFont val="Times New Roman"/>
        <family val="1"/>
      </rPr>
      <t> Se incluye la inversión realizada por el Canal de Panamá.</t>
    </r>
  </si>
  <si>
    <t>Total agua</t>
  </si>
  <si>
    <t>Total energía</t>
  </si>
  <si>
    <t>Total transporte</t>
  </si>
  <si>
    <t>Total telecomunicaciones</t>
  </si>
  <si>
    <t>Aver 2015-2023</t>
  </si>
  <si>
    <t>Información revisada al 30/DIC/2024</t>
  </si>
  <si>
    <t xml:space="preserve">Producto interno bruto (PIB) total anual a precios corrientes en dólares </t>
  </si>
  <si>
    <t>--------</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</si>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</sst>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0_);_(* \(#,##0.00\);_(* &quot;-&quot;??_);_(@_)"/>
    <numFmt numFmtId="165" formatCode="0.0"/>
    <numFmt numFmtId="166" formatCode="0.000"/>
    <numFmt numFmtId="167" formatCode="0.0000"/>
    <numFmt numFmtId="168" formatCode="0.00000"/>
    <numFmt numFmtId="169" formatCode="0.0000000"/>
    <numFmt numFmtId="170" formatCode="_(* #,##0_);_(* \(#,##0\);_(* &quot;-&quot;??_);_(@_)"/>
  </numFmts>
  <fonts count="41" x14ac:knownFonts="1">
    <font>
      <sz val="11"/>
      <color theme="1"/>
      <name val="Calibri"/>
      <family val="2"/>
      <scheme val="minor"/>
    </font>
    <font>
      <sz val="11"/>
      <color theme="1"/>
      <name val="Calibri"/>
      <family val="2"/>
      <scheme val="minor"/>
    </font>
    <font>
      <b/>
      <sz val="12"/>
      <name val="Calibri"/>
      <family val="2"/>
    </font>
    <font>
      <b/>
      <sz val="22"/>
      <color theme="0"/>
      <name val="Calibri"/>
      <family val="2"/>
      <scheme val="minor"/>
    </font>
    <font>
      <b/>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scheme val="minor"/>
    </font>
    <font>
      <sz val="10"/>
      <name val="Arial"/>
      <family val="2"/>
    </font>
    <font>
      <b/>
      <sz val="11"/>
      <name val="Calibri"/>
      <family val="2"/>
      <scheme val="minor"/>
    </font>
    <font>
      <u/>
      <sz val="11"/>
      <color theme="10"/>
      <name val="Calibri"/>
      <family val="2"/>
      <scheme val="minor"/>
    </font>
    <font>
      <b/>
      <sz val="14"/>
      <color indexed="8"/>
      <name val="Calibri"/>
      <family val="2"/>
    </font>
    <font>
      <b/>
      <sz val="10"/>
      <color indexed="8"/>
      <name val="Calibri"/>
      <family val="2"/>
    </font>
    <font>
      <b/>
      <i/>
      <sz val="10"/>
      <color indexed="8"/>
      <name val="Calibri"/>
      <family val="2"/>
    </font>
    <font>
      <b/>
      <i/>
      <sz val="10"/>
      <color indexed="54"/>
      <name val="Calibri"/>
      <family val="2"/>
    </font>
    <font>
      <sz val="10"/>
      <color indexed="63"/>
      <name val="Calibri"/>
      <family val="2"/>
    </font>
    <font>
      <sz val="10"/>
      <color indexed="8"/>
      <name val="Calibri"/>
      <family val="2"/>
    </font>
    <font>
      <b/>
      <sz val="12"/>
      <name val="Calibri"/>
      <family val="2"/>
      <scheme val="minor"/>
    </font>
    <font>
      <sz val="8"/>
      <name val="Calibri"/>
      <family val="2"/>
      <scheme val="minor"/>
    </font>
    <font>
      <sz val="10"/>
      <name val="Arial"/>
      <family val="2"/>
    </font>
    <font>
      <sz val="12"/>
      <color theme="1"/>
      <name val="Symbol"/>
      <family val="1"/>
      <charset val="2"/>
    </font>
    <font>
      <sz val="12"/>
      <color theme="1"/>
      <name val="Times New Roman"/>
      <family val="1"/>
    </font>
    <font>
      <b/>
      <sz val="12"/>
      <color theme="1"/>
      <name val="Times New Roman"/>
      <family val="1"/>
    </font>
    <font>
      <sz val="11"/>
      <name val="Calibri"/>
      <family val="2"/>
      <scheme val="minor"/>
    </font>
    <font>
      <b/>
      <sz val="9"/>
      <color indexed="81"/>
      <name val="Tahoma"/>
      <family val="2"/>
    </font>
    <font>
      <sz val="9"/>
      <color indexed="81"/>
      <name val="Tahoma"/>
      <family val="2"/>
    </font>
    <font>
      <sz val="11"/>
      <color theme="1"/>
      <name val="Calibri"/>
      <family val="2"/>
    </font>
    <font>
      <sz val="7"/>
      <color rgb="FF333333"/>
      <name val="Arial"/>
      <family val="2"/>
    </font>
  </fonts>
  <fills count="44">
    <fill>
      <patternFill patternType="none"/>
    </fill>
    <fill>
      <patternFill patternType="gray125"/>
    </fill>
    <fill>
      <patternFill patternType="solid">
        <fgColor theme="4" tint="-0.24997711111789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
      <patternFill patternType="solid">
        <fgColor rgb="FFEFDFD2"/>
        <bgColor indexed="64"/>
      </patternFill>
    </fill>
    <fill>
      <patternFill patternType="solid">
        <fgColor rgb="FFDCE7E1"/>
        <bgColor indexed="64"/>
      </patternFill>
    </fill>
    <fill>
      <patternFill patternType="solid">
        <fgColor theme="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F5F5F5"/>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DDDDDD"/>
      </left>
      <right style="medium">
        <color rgb="FFDDDDDD"/>
      </right>
      <top style="medium">
        <color rgb="FFDDDDDD"/>
      </top>
      <bottom style="medium">
        <color rgb="FFDDDDDD"/>
      </bottom>
      <diagonal/>
    </border>
    <border>
      <left style="medium">
        <color rgb="FFDDDDDD"/>
      </left>
      <right/>
      <top style="medium">
        <color rgb="FFDDDDDD"/>
      </top>
      <bottom/>
      <diagonal/>
    </border>
    <border>
      <left/>
      <right/>
      <top style="medium">
        <color rgb="FFDDDDDD"/>
      </top>
      <bottom/>
      <diagonal/>
    </border>
    <border>
      <left/>
      <right style="medium">
        <color rgb="FFDDDDDD"/>
      </right>
      <top style="medium">
        <color rgb="FFDDDDDD"/>
      </top>
      <bottom/>
      <diagonal/>
    </border>
  </borders>
  <cellStyleXfs count="56">
    <xf numFmtId="0" fontId="0" fillId="0" borderId="0"/>
    <xf numFmtId="164" fontId="1" fillId="0" borderId="0" applyFont="0" applyFill="0" applyBorder="0" applyAlignment="0" applyProtection="0"/>
    <xf numFmtId="0" fontId="5" fillId="0" borderId="0" applyNumberFormat="0" applyFill="0" applyBorder="0" applyAlignment="0" applyProtection="0"/>
    <xf numFmtId="0" fontId="6" fillId="0" borderId="2" applyNumberFormat="0" applyFill="0" applyAlignment="0" applyProtection="0"/>
    <xf numFmtId="0" fontId="7" fillId="0" borderId="3" applyNumberFormat="0" applyFill="0" applyAlignment="0" applyProtection="0"/>
    <xf numFmtId="0" fontId="8" fillId="0" borderId="4" applyNumberFormat="0" applyFill="0" applyAlignment="0" applyProtection="0"/>
    <xf numFmtId="0" fontId="8" fillId="0" borderId="0" applyNumberFormat="0" applyFill="0" applyBorder="0" applyAlignment="0" applyProtection="0"/>
    <xf numFmtId="0" fontId="9" fillId="5" borderId="0" applyNumberFormat="0" applyBorder="0" applyAlignment="0" applyProtection="0"/>
    <xf numFmtId="0" fontId="10" fillId="6" borderId="0" applyNumberFormat="0" applyBorder="0" applyAlignment="0" applyProtection="0"/>
    <xf numFmtId="0" fontId="11" fillId="7" borderId="0" applyNumberFormat="0" applyBorder="0" applyAlignment="0" applyProtection="0"/>
    <xf numFmtId="0" fontId="12" fillId="8" borderId="5" applyNumberFormat="0" applyAlignment="0" applyProtection="0"/>
    <xf numFmtId="0" fontId="13" fillId="9" borderId="6" applyNumberFormat="0" applyAlignment="0" applyProtection="0"/>
    <xf numFmtId="0" fontId="14" fillId="9" borderId="5" applyNumberFormat="0" applyAlignment="0" applyProtection="0"/>
    <xf numFmtId="0" fontId="15" fillId="0" borderId="7" applyNumberFormat="0" applyFill="0" applyAlignment="0" applyProtection="0"/>
    <xf numFmtId="0" fontId="16" fillId="10" borderId="8" applyNumberFormat="0" applyAlignment="0" applyProtection="0"/>
    <xf numFmtId="0" fontId="17" fillId="0" borderId="0" applyNumberFormat="0" applyFill="0" applyBorder="0" applyAlignment="0" applyProtection="0"/>
    <xf numFmtId="0" fontId="1" fillId="11" borderId="9" applyNumberFormat="0" applyFont="0" applyAlignment="0" applyProtection="0"/>
    <xf numFmtId="0" fontId="18" fillId="0" borderId="0" applyNumberFormat="0" applyFill="0" applyBorder="0" applyAlignment="0" applyProtection="0"/>
    <xf numFmtId="0" fontId="4" fillId="0" borderId="10" applyNumberFormat="0" applyFill="0" applyAlignment="0" applyProtection="0"/>
    <xf numFmtId="0" fontId="19"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9"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9"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9"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9"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20" fillId="0" borderId="0"/>
    <xf numFmtId="164"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0" fontId="1" fillId="0" borderId="0"/>
    <xf numFmtId="0" fontId="23" fillId="0" borderId="0" applyNumberFormat="0" applyFill="0" applyBorder="0" applyAlignment="0" applyProtection="0"/>
    <xf numFmtId="0" fontId="21" fillId="0" borderId="0"/>
    <xf numFmtId="0" fontId="1" fillId="0" borderId="0"/>
    <xf numFmtId="0" fontId="32" fillId="0" borderId="0"/>
    <xf numFmtId="164" fontId="21" fillId="0" borderId="0" applyFont="0" applyFill="0" applyBorder="0" applyAlignment="0" applyProtection="0"/>
    <xf numFmtId="164" fontId="1" fillId="0" borderId="0" applyFont="0" applyFill="0" applyBorder="0" applyAlignment="0" applyProtection="0"/>
  </cellStyleXfs>
  <cellXfs count="82">
    <xf numFmtId="0" fontId="0" fillId="0" borderId="0" xfId="0"/>
    <xf numFmtId="0" fontId="4" fillId="3" borderId="1" xfId="0" applyFont="1" applyFill="1" applyBorder="1" applyAlignment="1">
      <alignment horizontal="center" vertical="center"/>
    </xf>
    <xf numFmtId="2" fontId="4" fillId="3" borderId="1" xfId="0" applyNumberFormat="1" applyFont="1" applyFill="1" applyBorder="1" applyAlignment="1">
      <alignment horizontal="center" vertical="center" wrapText="1"/>
    </xf>
    <xf numFmtId="165" fontId="4" fillId="3" borderId="1" xfId="1" applyNumberFormat="1" applyFont="1" applyFill="1" applyBorder="1" applyAlignment="1">
      <alignment horizontal="center" vertical="center" wrapText="1"/>
    </xf>
    <xf numFmtId="2" fontId="0" fillId="0" borderId="0" xfId="1" applyNumberFormat="1" applyFont="1" applyFill="1" applyBorder="1" applyAlignment="1">
      <alignment vertical="center"/>
    </xf>
    <xf numFmtId="166" fontId="0" fillId="0" borderId="0" xfId="1" applyNumberFormat="1" applyFont="1" applyFill="1" applyBorder="1" applyAlignment="1">
      <alignment vertical="center"/>
    </xf>
    <xf numFmtId="2" fontId="0" fillId="0" borderId="0" xfId="1" applyNumberFormat="1" applyFont="1" applyFill="1" applyBorder="1"/>
    <xf numFmtId="166" fontId="0" fillId="0" borderId="0" xfId="1" applyNumberFormat="1" applyFont="1" applyFill="1" applyBorder="1"/>
    <xf numFmtId="0" fontId="0" fillId="0" borderId="1" xfId="0" applyBorder="1"/>
    <xf numFmtId="166" fontId="0" fillId="0" borderId="0" xfId="1" applyNumberFormat="1" applyFont="1" applyBorder="1" applyAlignment="1">
      <alignment vertical="center"/>
    </xf>
    <xf numFmtId="167" fontId="0" fillId="0" borderId="0" xfId="1" applyNumberFormat="1" applyFont="1" applyFill="1" applyBorder="1" applyAlignment="1">
      <alignment vertical="center"/>
    </xf>
    <xf numFmtId="167" fontId="0" fillId="0" borderId="0" xfId="1" applyNumberFormat="1" applyFont="1" applyFill="1" applyBorder="1"/>
    <xf numFmtId="167" fontId="0" fillId="0" borderId="0" xfId="1" applyNumberFormat="1" applyFont="1" applyBorder="1" applyAlignment="1">
      <alignment vertical="center"/>
    </xf>
    <xf numFmtId="166" fontId="0" fillId="0" borderId="0" xfId="1" applyNumberFormat="1" applyFont="1" applyBorder="1"/>
    <xf numFmtId="0" fontId="22" fillId="3" borderId="1" xfId="0" applyFont="1" applyFill="1" applyBorder="1" applyAlignment="1">
      <alignment horizontal="center" vertical="center"/>
    </xf>
    <xf numFmtId="0" fontId="23" fillId="36" borderId="0" xfId="50" applyFill="1" applyAlignment="1">
      <alignment horizontal="center"/>
    </xf>
    <xf numFmtId="0" fontId="24" fillId="0" borderId="0" xfId="0" applyFont="1" applyAlignment="1">
      <alignment horizontal="left"/>
    </xf>
    <xf numFmtId="0" fontId="25" fillId="0" borderId="0" xfId="0" applyFont="1" applyAlignment="1">
      <alignment horizontal="left"/>
    </xf>
    <xf numFmtId="0" fontId="26" fillId="0" borderId="0" xfId="0" applyFont="1" applyAlignment="1">
      <alignment horizontal="left"/>
    </xf>
    <xf numFmtId="0" fontId="27" fillId="0" borderId="0" xfId="0" applyFont="1"/>
    <xf numFmtId="0" fontId="25" fillId="37" borderId="0" xfId="0" applyFont="1" applyFill="1" applyAlignment="1">
      <alignment horizontal="left"/>
    </xf>
    <xf numFmtId="165" fontId="28" fillId="38" borderId="0" xfId="0" applyNumberFormat="1" applyFont="1" applyFill="1" applyAlignment="1">
      <alignment horizontal="right" vertical="top"/>
    </xf>
    <xf numFmtId="0" fontId="29" fillId="0" borderId="0" xfId="0" applyFont="1" applyAlignment="1">
      <alignment horizontal="left"/>
    </xf>
    <xf numFmtId="0" fontId="25" fillId="37" borderId="0" xfId="0" applyFont="1" applyFill="1" applyAlignment="1">
      <alignment horizontal="right"/>
    </xf>
    <xf numFmtId="0" fontId="0" fillId="0" borderId="0" xfId="0" applyAlignment="1">
      <alignment horizontal="center" vertical="top"/>
    </xf>
    <xf numFmtId="0" fontId="0" fillId="0" borderId="0" xfId="0" applyAlignment="1">
      <alignment vertical="center"/>
    </xf>
    <xf numFmtId="0" fontId="0" fillId="0" borderId="0" xfId="0" applyAlignment="1">
      <alignment horizontal="right" vertical="center"/>
    </xf>
    <xf numFmtId="167" fontId="0" fillId="0" borderId="0" xfId="0" applyNumberFormat="1" applyAlignment="1">
      <alignment vertical="center"/>
    </xf>
    <xf numFmtId="167" fontId="0" fillId="0" borderId="0" xfId="0" applyNumberFormat="1"/>
    <xf numFmtId="0" fontId="0" fillId="0" borderId="0" xfId="0" applyAlignment="1">
      <alignment horizontal="left" vertical="center"/>
    </xf>
    <xf numFmtId="2" fontId="0" fillId="0" borderId="0" xfId="0" applyNumberFormat="1"/>
    <xf numFmtId="166" fontId="0" fillId="0" borderId="0" xfId="0" applyNumberFormat="1"/>
    <xf numFmtId="2" fontId="0" fillId="0" borderId="0" xfId="0" applyNumberFormat="1" applyAlignment="1">
      <alignment horizontal="center"/>
    </xf>
    <xf numFmtId="0" fontId="0" fillId="0" borderId="0" xfId="0" applyAlignment="1">
      <alignment horizontal="left"/>
    </xf>
    <xf numFmtId="165" fontId="0" fillId="0" borderId="0" xfId="0" applyNumberFormat="1" applyAlignment="1">
      <alignment horizontal="center"/>
    </xf>
    <xf numFmtId="165" fontId="0" fillId="39" borderId="0" xfId="0" applyNumberFormat="1" applyFill="1" applyAlignment="1">
      <alignment horizontal="center"/>
    </xf>
    <xf numFmtId="0" fontId="0" fillId="40" borderId="12" xfId="0" applyFill="1" applyBorder="1" applyAlignment="1">
      <alignment horizontal="center"/>
    </xf>
    <xf numFmtId="0" fontId="0" fillId="40" borderId="13" xfId="0" applyFill="1" applyBorder="1" applyAlignment="1">
      <alignment horizontal="center"/>
    </xf>
    <xf numFmtId="0" fontId="0" fillId="40" borderId="1" xfId="0" applyFill="1" applyBorder="1"/>
    <xf numFmtId="0" fontId="19" fillId="0" borderId="0" xfId="0" applyFont="1"/>
    <xf numFmtId="3" fontId="0" fillId="0" borderId="0" xfId="0" applyNumberFormat="1"/>
    <xf numFmtId="1" fontId="0" fillId="0" borderId="0" xfId="0" applyNumberFormat="1"/>
    <xf numFmtId="2" fontId="0" fillId="39" borderId="0" xfId="0" applyNumberFormat="1" applyFill="1" applyAlignment="1">
      <alignment horizontal="center" vertical="center"/>
    </xf>
    <xf numFmtId="168" fontId="0" fillId="0" borderId="0" xfId="0" applyNumberFormat="1"/>
    <xf numFmtId="169" fontId="0" fillId="0" borderId="0" xfId="0" applyNumberFormat="1"/>
    <xf numFmtId="0" fontId="33" fillId="0" borderId="0" xfId="0" applyFont="1" applyAlignment="1">
      <alignment vertical="center"/>
    </xf>
    <xf numFmtId="0" fontId="34" fillId="0" borderId="0" xfId="0" applyFont="1" applyAlignment="1">
      <alignment vertical="center"/>
    </xf>
    <xf numFmtId="0" fontId="0" fillId="41" borderId="0" xfId="0" applyFill="1"/>
    <xf numFmtId="170" fontId="39" fillId="0" borderId="0" xfId="1" applyNumberFormat="1" applyFont="1" applyFill="1" applyBorder="1"/>
    <xf numFmtId="0" fontId="36" fillId="41" borderId="1" xfId="0" applyFont="1" applyFill="1" applyBorder="1" applyAlignment="1">
      <alignment vertical="center"/>
    </xf>
    <xf numFmtId="0" fontId="36" fillId="41" borderId="1" xfId="0" applyFont="1" applyFill="1" applyBorder="1" applyAlignment="1">
      <alignment horizontal="right" vertical="center"/>
    </xf>
    <xf numFmtId="0" fontId="0" fillId="0" borderId="1" xfId="0" applyBorder="1" applyAlignment="1">
      <alignment vertical="center"/>
    </xf>
    <xf numFmtId="0" fontId="0" fillId="0" borderId="1" xfId="0" applyBorder="1" applyAlignment="1">
      <alignment horizontal="right" vertical="center"/>
    </xf>
    <xf numFmtId="0" fontId="1" fillId="0" borderId="1" xfId="49" applyBorder="1" applyAlignment="1">
      <alignment vertical="center"/>
    </xf>
    <xf numFmtId="0" fontId="1" fillId="0" borderId="1" xfId="49" applyBorder="1" applyAlignment="1">
      <alignment horizontal="right" vertical="center"/>
    </xf>
    <xf numFmtId="1" fontId="0" fillId="0" borderId="1" xfId="0" applyNumberFormat="1" applyBorder="1" applyAlignment="1">
      <alignment horizontal="right" vertical="center"/>
    </xf>
    <xf numFmtId="2" fontId="0" fillId="0" borderId="0" xfId="0" applyNumberFormat="1" applyAlignment="1">
      <alignment vertical="center"/>
    </xf>
    <xf numFmtId="0" fontId="0" fillId="0" borderId="11" xfId="0" applyBorder="1"/>
    <xf numFmtId="14" fontId="40" fillId="42" borderId="14" xfId="0" applyNumberFormat="1" applyFont="1" applyFill="1" applyBorder="1" applyAlignment="1">
      <alignment vertical="center" wrapText="1"/>
    </xf>
    <xf numFmtId="0" fontId="40" fillId="42" borderId="14" xfId="0" applyFont="1" applyFill="1" applyBorder="1" applyAlignment="1">
      <alignment vertical="center" wrapText="1"/>
    </xf>
    <xf numFmtId="14" fontId="40" fillId="43" borderId="14" xfId="0" applyNumberFormat="1" applyFont="1" applyFill="1" applyBorder="1" applyAlignment="1">
      <alignment vertical="center" wrapText="1"/>
    </xf>
    <xf numFmtId="0" fontId="40" fillId="43" borderId="14" xfId="0" applyFont="1" applyFill="1" applyBorder="1" applyAlignment="1">
      <alignment vertical="center" wrapText="1"/>
    </xf>
    <xf numFmtId="0" fontId="0" fillId="42" borderId="15" xfId="0" applyFill="1" applyBorder="1"/>
    <xf numFmtId="0" fontId="0" fillId="42" borderId="16" xfId="0" applyFill="1" applyBorder="1"/>
    <xf numFmtId="0" fontId="0" fillId="42" borderId="17" xfId="0" applyFill="1" applyBorder="1"/>
    <xf numFmtId="0" fontId="3" fillId="2" borderId="0" xfId="0" applyFont="1" applyFill="1" applyAlignment="1">
      <alignment horizontal="center"/>
    </xf>
    <xf numFmtId="2" fontId="3" fillId="2" borderId="0" xfId="0" applyNumberFormat="1" applyFont="1" applyFill="1" applyAlignment="1">
      <alignment horizontal="center"/>
    </xf>
    <xf numFmtId="2" fontId="3" fillId="2" borderId="0" xfId="1" applyNumberFormat="1" applyFont="1" applyFill="1" applyAlignment="1">
      <alignment horizontal="center"/>
    </xf>
    <xf numFmtId="0" fontId="2" fillId="4" borderId="0" xfId="0" applyFont="1" applyFill="1" applyAlignment="1">
      <alignment horizontal="center"/>
    </xf>
    <xf numFmtId="2" fontId="2" fillId="4" borderId="0" xfId="0" applyNumberFormat="1" applyFont="1" applyFill="1" applyAlignment="1">
      <alignment horizontal="center"/>
    </xf>
    <xf numFmtId="2" fontId="2" fillId="4" borderId="0" xfId="1" applyNumberFormat="1" applyFont="1" applyFill="1" applyAlignment="1">
      <alignment horizontal="center"/>
    </xf>
    <xf numFmtId="0" fontId="0" fillId="0" borderId="0" xfId="0" applyAlignment="1">
      <alignment horizontal="center"/>
    </xf>
    <xf numFmtId="2" fontId="0" fillId="0" borderId="0" xfId="0" applyNumberFormat="1" applyAlignment="1">
      <alignment horizontal="center"/>
    </xf>
    <xf numFmtId="2" fontId="0" fillId="0" borderId="0" xfId="1" applyNumberFormat="1" applyFont="1" applyBorder="1" applyAlignment="1">
      <alignment horizontal="center"/>
    </xf>
    <xf numFmtId="2" fontId="3" fillId="2" borderId="0" xfId="1" applyNumberFormat="1" applyFont="1" applyFill="1" applyBorder="1" applyAlignment="1">
      <alignment horizontal="center"/>
    </xf>
    <xf numFmtId="0" fontId="30" fillId="4" borderId="0" xfId="0" applyFont="1" applyFill="1" applyAlignment="1">
      <alignment horizontal="center"/>
    </xf>
    <xf numFmtId="2" fontId="30" fillId="4" borderId="0" xfId="0" applyNumberFormat="1" applyFont="1" applyFill="1" applyAlignment="1">
      <alignment horizontal="center"/>
    </xf>
    <xf numFmtId="2" fontId="30" fillId="4" borderId="0" xfId="1" applyNumberFormat="1" applyFont="1" applyFill="1" applyBorder="1" applyAlignment="1" applyProtection="1">
      <alignment horizontal="center"/>
    </xf>
    <xf numFmtId="4" fontId="0" fillId="0" borderId="1" xfId="0" applyNumberFormat="1" applyBorder="1"/>
    <xf numFmtId="4" fontId="0" fillId="0" borderId="1" xfId="1" applyNumberFormat="1" applyFont="1" applyFill="1" applyBorder="1" applyAlignment="1">
      <alignment vertical="center"/>
    </xf>
    <xf numFmtId="4" fontId="36" fillId="0" borderId="1" xfId="1" applyNumberFormat="1" applyFont="1" applyFill="1" applyBorder="1" applyAlignment="1">
      <alignment vertical="center"/>
    </xf>
    <xf numFmtId="4" fontId="1" fillId="0" borderId="1" xfId="49" applyNumberFormat="1" applyBorder="1" applyAlignment="1">
      <alignment vertical="center"/>
    </xf>
  </cellXfs>
  <cellStyles count="56">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o" xfId="7" builtinId="26" customBuiltin="1"/>
    <cellStyle name="Cálculo" xfId="12" builtinId="22" customBuiltin="1"/>
    <cellStyle name="Celda de comprobación" xfId="14" builtinId="23" customBuiltin="1"/>
    <cellStyle name="Celda vinculada" xfId="13" builtinId="24" customBuiltin="1"/>
    <cellStyle name="Comma 2" xfId="45" xr:uid="{00000000-0005-0000-0000-000016000000}"/>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Hipervínculo" xfId="50" builtinId="8"/>
    <cellStyle name="Incorrecto" xfId="8" builtinId="27" customBuiltin="1"/>
    <cellStyle name="Millares" xfId="1" builtinId="3"/>
    <cellStyle name="Millares 2" xfId="46" xr:uid="{00000000-0005-0000-0000-000023000000}"/>
    <cellStyle name="Millares 2 3 2" xfId="55" xr:uid="{427AFB32-7017-40C3-AE5F-696C3B9368B4}"/>
    <cellStyle name="Millares 3" xfId="47" xr:uid="{00000000-0005-0000-0000-000024000000}"/>
    <cellStyle name="Millares 4" xfId="54" xr:uid="{601A509E-16F0-4AA2-91AD-B1295074E439}"/>
    <cellStyle name="Neutral" xfId="9" builtinId="28" customBuiltin="1"/>
    <cellStyle name="Normal" xfId="0" builtinId="0"/>
    <cellStyle name="Normal 2" xfId="43" xr:uid="{00000000-0005-0000-0000-000027000000}"/>
    <cellStyle name="Normal 2 2" xfId="48" xr:uid="{00000000-0005-0000-0000-000028000000}"/>
    <cellStyle name="Normal 3" xfId="44" xr:uid="{00000000-0005-0000-0000-000029000000}"/>
    <cellStyle name="Normal 31" xfId="49" xr:uid="{00000000-0005-0000-0000-00002A000000}"/>
    <cellStyle name="Normal 4" xfId="53" xr:uid="{BDB3A57A-C41B-49FA-A70A-FAC211389940}"/>
    <cellStyle name="Normal 5" xfId="52" xr:uid="{D1F5293A-ACA5-4B24-A969-465BE371654A}"/>
    <cellStyle name="Normal 8 2" xfId="51" xr:uid="{39F1E8ED-6800-4A2E-8F50-F7083CEB9499}"/>
    <cellStyle name="Notas" xfId="16" builtinId="10" customBuiltin="1"/>
    <cellStyle name="Salida" xfId="11" builtinId="21" customBuiltin="1"/>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s>
  <dxfs count="0"/>
  <tableStyles count="0" defaultTableStyle="TableStyleMedium2" defaultPivotStyle="PivotStyleLight16"/>
  <colors>
    <mruColors>
      <color rgb="FF0000FF"/>
      <color rgb="FFFF6600"/>
      <color rgb="FF0EA20A"/>
      <color rgb="FFE038D0"/>
      <color rgb="FF954EC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theme" Target="theme/theme1.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rtorres/Mis%20documentos/windows/TEMP/DATOS/EXCEL/PREANT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OPREFCJ1\CAFE\MODCAF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WINDOWS/TEMP/Distribuciones/Conpes%202004/Consejos/Consejos%20comunales/Ejercicios%20Finales/MAGDALEN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OPREFCJ1\GOBIERNO\1998\EXCELL\PRESUPUESTO\INGRESOS\vario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WINDOWS/TEMP/Distribuciones/Conpes%202004/Consejos/Consejos%20comunales/Ejercicios%20Finales/Pr2201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OecDgp\Flujos\Regional\MODREGI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sanchez/c/WINDOWS/TEMP/PROYECTO/FUNCIONAM972000sh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as-jcasteblanco/Consejos%20Anticorrupci&#243;n/1_Elabora/Consejos%20Anticorrupci&#243;n/Doc%20Base/Adicionales/Transferencias_Sectores%20x%20Mpios%2094-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OPREFCJ1\RESTO\SOCIAL\MODESTS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oec2000go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OPREFCJ1\GOBIERNO\windows\TEMP\CUADRO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OPREFCJ1\GOBIERNO\modgobi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Lrhenals/gobierno/Gobierno/Cierre97/OPEF%201997%20Cierr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Lrhenals/gobierno/Gobierno/GOB97/Tesoreria%201997%20Cierre%20ene2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sanchez/2001/ejecuaasepaoctu2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iego/ECOPETROL/Modelo/Modelo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Presupuesto/C/WINNT/Profiles/presup.001/Personal/NELSONIV/DATOS/EXCEL/PREANT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OPREFCJ1\GOBIERNO\1998\PRESUPUEST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conso992002/PROFIN/PROGYCON/EJEC/Ejecdisgas/EJECDISYGAS039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Ssanchez/c/WINDOWS/TEMP/PROYECTO/972000%20a%20julio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gcastel/Nombres%20Datamart/Documents%20and%20Settings/gcastel/Mis%20documentos/Variedades/Afros/Afros%20con%20Dpto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windows/TEMP/oec7MAR00adicionPPT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PREFCJ1\GOBIERNO\1999\Excell\PRESUPUESTO\24julio.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herreno/c/WINDOWS/TEMP/PROYECTO/972000%20a%20julio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PREFCJ1\GOBIERNO\CARLOSJ\PRES9194\PAGOS.XLW"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OECDGP\Flujos\Gobierno\modgobie%20CHEQUE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rtorres/Configuraci&#243;n%20local/Archivos%20temporales%20de%20Internet/OLK3/Consejos%20comunales/Cifras%20soporte/Educaci&#243;n/COSTOS%20Y%20RECURSOS%20EDUCACION%20BASIC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1/gcastel/CONFIG~1/Temp/Directorio%20temporal%201%20para%20Env&#237;o%20datos%20Valle%20del%20Cauca.zip/Refomas%20y%20Tareas/Reforma%20SGP/Ley%20715/Cifras/Variedades/Otros/Varios1/Consejos%20comunales/MET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iego/Downloads/gross-domestic-product-current-price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OPREFCJ1\CARBOCOL\MODCARB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No 4"/>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CAFE"/>
      <sheetName val="PRES NETO"/>
      <sheetName val="DEUDA EXTERNA"/>
      <sheetName val="PIB"/>
      <sheetName val="RESUMEN"/>
      <sheetName val="RESUMEN CON PLAN"/>
      <sheetName val="SUPUESTOS"/>
      <sheetName val="CONSOLIDADO"/>
      <sheetName val="CRECIMIENTOS %"/>
      <sheetName val="ANUAL1"/>
      <sheetName val="Asesores Junio 01"/>
      <sheetName val="TRANSFERENCIAS"/>
      <sheetName val="Módulo1"/>
      <sheetName val="MODCAFE"/>
      <sheetName val="DIFERENCIAS SIMUL"/>
      <sheetName val="ASESORES AGOSTO 13"/>
      <sheetName val="ASESORES AGOSTO 11"/>
      <sheetName val="ASESORES SEPTIEM 9"/>
      <sheetName val="ASESORES SEPTIEM 7"/>
      <sheetName val="ASESORES AGOSTO 26"/>
      <sheetName val="ASESORES AGOSTO 24"/>
      <sheetName val="Asesores"/>
      <sheetName val="Asesores nov8-00"/>
      <sheetName val="OPEF resumen"/>
      <sheetName val="compara 2001"/>
      <sheetName val="Resumen Supuestos"/>
      <sheetName val="2001vs00"/>
      <sheetName val="2000-02"/>
      <sheetName val="2002 actual vs fmi"/>
      <sheetName val="Gráfico Precio 2002"/>
      <sheetName val="Gráfico2"/>
      <sheetName val="Gráfico3"/>
      <sheetName val="Cuadro Resumen 2000-01"/>
      <sheetName val="Cuadro Resumen 02-03 FMIvsActua"/>
      <sheetName val="Cuadro Resumen 02-03"/>
      <sheetName val="OEC Revision 2002"/>
      <sheetName val="Resumen Supuestos 2002"/>
      <sheetName val="ResumenFinal2002"/>
      <sheetName val="Gráfico1"/>
      <sheetName val="2003 2004"/>
      <sheetName val="GráficoPrecio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Gráfico1"/>
      <sheetName val="% pib"/>
      <sheetName val="ASIG"/>
      <sheetName val="Crec ASIG"/>
      <sheetName val="Crec"/>
      <sheetName val="PER CAPITA"/>
      <sheetName val="P ca"/>
      <sheetName val="P po"/>
      <sheetName val="SGP 2003"/>
      <sheetName val="PERIODO"/>
      <sheetName val="2003 N"/>
      <sheetName val="03."/>
      <sheetName val="03"/>
      <sheetName val="SGP 03"/>
      <sheetName val="EF_SAL"/>
      <sheetName val="01-03"/>
      <sheetName val="DATOS"/>
      <sheetName val="Hoja3"/>
      <sheetName val="POB"/>
      <sheetName val="Hoja5"/>
      <sheetName val="POBLACIÓN"/>
      <sheetName val="Hoja4"/>
      <sheetName val="03-06"/>
      <sheetName val="D7_Icfes 02"/>
      <sheetName val="D8_MS"/>
      <sheetName val="D8_1_Bajo"/>
      <sheetName val="D9_Saber 97-99"/>
      <sheetName val="20 Magdale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row r="3">
          <cell r="B3" t="str">
            <v>ANTIOQUIA</v>
          </cell>
          <cell r="C3">
            <v>146577967662</v>
          </cell>
          <cell r="D3">
            <v>28829002685</v>
          </cell>
          <cell r="E3">
            <v>16810213799</v>
          </cell>
          <cell r="F3">
            <v>6660856530</v>
          </cell>
          <cell r="G3">
            <v>1161400885</v>
          </cell>
          <cell r="H3">
            <v>0</v>
          </cell>
          <cell r="I3">
            <v>0</v>
          </cell>
          <cell r="J3">
            <v>0</v>
          </cell>
          <cell r="K3">
            <v>15542331209.41</v>
          </cell>
          <cell r="L3">
            <v>2653568743.0700002</v>
          </cell>
          <cell r="M3">
            <v>1137243747.03</v>
          </cell>
          <cell r="N3">
            <v>18574981201.489998</v>
          </cell>
          <cell r="O3" t="str">
            <v>MEDELLIN</v>
          </cell>
        </row>
        <row r="4">
          <cell r="B4" t="str">
            <v>ATLANTICO</v>
          </cell>
          <cell r="C4">
            <v>84159041136</v>
          </cell>
          <cell r="D4">
            <v>22399705766</v>
          </cell>
          <cell r="E4">
            <v>24988004961</v>
          </cell>
          <cell r="F4">
            <v>4633276047</v>
          </cell>
          <cell r="G4">
            <v>842195327</v>
          </cell>
          <cell r="H4">
            <v>0</v>
          </cell>
          <cell r="I4">
            <v>46977757</v>
          </cell>
          <cell r="J4">
            <v>0</v>
          </cell>
          <cell r="K4">
            <v>11270594749.67</v>
          </cell>
          <cell r="L4">
            <v>1924247884.0900002</v>
          </cell>
          <cell r="M4">
            <v>824677664.61000001</v>
          </cell>
          <cell r="N4">
            <v>13469735188.629999</v>
          </cell>
          <cell r="O4" t="str">
            <v>BARRANQUILLA</v>
          </cell>
        </row>
        <row r="5">
          <cell r="B5" t="str">
            <v>BOGOTA</v>
          </cell>
          <cell r="C5">
            <v>456123269824</v>
          </cell>
          <cell r="D5">
            <v>141918774311</v>
          </cell>
          <cell r="E5">
            <v>91841604376</v>
          </cell>
          <cell r="F5">
            <v>28222097403</v>
          </cell>
          <cell r="G5">
            <v>3782173445</v>
          </cell>
          <cell r="H5">
            <v>0</v>
          </cell>
          <cell r="I5">
            <v>0</v>
          </cell>
        </row>
        <row r="6">
          <cell r="B6" t="str">
            <v>BOLIVAR</v>
          </cell>
          <cell r="C6">
            <v>83180589543</v>
          </cell>
          <cell r="D6">
            <v>20774253678</v>
          </cell>
          <cell r="E6">
            <v>23322758044</v>
          </cell>
          <cell r="F6">
            <v>3671571903</v>
          </cell>
          <cell r="G6">
            <v>615781803</v>
          </cell>
          <cell r="H6">
            <v>0</v>
          </cell>
          <cell r="I6">
            <v>0</v>
          </cell>
          <cell r="J6">
            <v>0</v>
          </cell>
          <cell r="K6">
            <v>8240638397.6299992</v>
          </cell>
          <cell r="L6">
            <v>1406938263.0100002</v>
          </cell>
          <cell r="M6">
            <v>602973541.28999996</v>
          </cell>
          <cell r="N6">
            <v>9848567841.0699997</v>
          </cell>
          <cell r="O6" t="str">
            <v>CARTAGENA</v>
          </cell>
        </row>
        <row r="7">
          <cell r="B7" t="str">
            <v>BOYACA</v>
          </cell>
          <cell r="C7">
            <v>21568281852</v>
          </cell>
          <cell r="D7">
            <v>2468125434</v>
          </cell>
          <cell r="E7">
            <v>0</v>
          </cell>
          <cell r="F7">
            <v>357128066</v>
          </cell>
          <cell r="G7">
            <v>83770818</v>
          </cell>
          <cell r="H7">
            <v>0</v>
          </cell>
          <cell r="I7">
            <v>0</v>
          </cell>
          <cell r="J7">
            <v>0</v>
          </cell>
          <cell r="K7">
            <v>1121054594.1799998</v>
          </cell>
          <cell r="L7">
            <v>191399564.86000001</v>
          </cell>
          <cell r="M7">
            <v>82028384.939999998</v>
          </cell>
          <cell r="N7">
            <v>1339796954.02</v>
          </cell>
          <cell r="O7" t="str">
            <v>TUNJA</v>
          </cell>
        </row>
        <row r="8">
          <cell r="B8" t="str">
            <v>CALDAS</v>
          </cell>
          <cell r="C8">
            <v>56985285191</v>
          </cell>
          <cell r="D8">
            <v>6412715881</v>
          </cell>
          <cell r="E8">
            <v>3107794932</v>
          </cell>
          <cell r="F8">
            <v>910741585</v>
          </cell>
          <cell r="G8">
            <v>242227470</v>
          </cell>
          <cell r="H8">
            <v>0</v>
          </cell>
          <cell r="I8">
            <v>0</v>
          </cell>
          <cell r="J8">
            <v>0</v>
          </cell>
          <cell r="K8">
            <v>3241584898.71</v>
          </cell>
          <cell r="L8">
            <v>553441324.17000008</v>
          </cell>
          <cell r="M8">
            <v>237189138.92999998</v>
          </cell>
          <cell r="N8">
            <v>3874089269.1900001</v>
          </cell>
          <cell r="O8" t="str">
            <v>MANIZALES</v>
          </cell>
        </row>
        <row r="9">
          <cell r="B9" t="str">
            <v>CAQUETA</v>
          </cell>
          <cell r="C9">
            <v>24416070990</v>
          </cell>
          <cell r="D9">
            <v>3238340247</v>
          </cell>
          <cell r="E9">
            <v>0</v>
          </cell>
          <cell r="F9">
            <v>553914866</v>
          </cell>
          <cell r="G9">
            <v>103791298</v>
          </cell>
          <cell r="H9">
            <v>10680584</v>
          </cell>
          <cell r="I9">
            <v>0</v>
          </cell>
          <cell r="J9">
            <v>948569428.80000007</v>
          </cell>
          <cell r="K9">
            <v>1000063197.7919998</v>
          </cell>
          <cell r="L9">
            <v>170742497.18400002</v>
          </cell>
          <cell r="M9">
            <v>73175355.93599999</v>
          </cell>
          <cell r="N9">
            <v>1195197480.2879999</v>
          </cell>
          <cell r="O9" t="str">
            <v>FLORENCIA</v>
          </cell>
        </row>
        <row r="10">
          <cell r="B10" t="str">
            <v>CAUCA</v>
          </cell>
          <cell r="C10">
            <v>32141440277</v>
          </cell>
          <cell r="D10">
            <v>5548611078</v>
          </cell>
          <cell r="E10">
            <v>0</v>
          </cell>
          <cell r="F10">
            <v>579419703</v>
          </cell>
          <cell r="G10">
            <v>152856060</v>
          </cell>
          <cell r="H10">
            <v>207149486</v>
          </cell>
          <cell r="I10">
            <v>0</v>
          </cell>
          <cell r="J10">
            <v>0</v>
          </cell>
          <cell r="K10">
            <v>2045580933.8999999</v>
          </cell>
          <cell r="L10">
            <v>349245525.30000001</v>
          </cell>
          <cell r="M10">
            <v>149676653.69999999</v>
          </cell>
          <cell r="N10">
            <v>2444718677.0999999</v>
          </cell>
          <cell r="O10" t="str">
            <v>POPAYAN</v>
          </cell>
        </row>
        <row r="11">
          <cell r="B11" t="str">
            <v>CESAR</v>
          </cell>
          <cell r="C11">
            <v>37623034593</v>
          </cell>
          <cell r="D11">
            <v>10438394164</v>
          </cell>
          <cell r="E11">
            <v>3382984100</v>
          </cell>
          <cell r="F11">
            <v>1533569096</v>
          </cell>
          <cell r="G11">
            <v>254199217</v>
          </cell>
          <cell r="H11">
            <v>1283554935</v>
          </cell>
          <cell r="I11">
            <v>0</v>
          </cell>
          <cell r="J11">
            <v>0</v>
          </cell>
          <cell r="K11">
            <v>3401795607.7799997</v>
          </cell>
          <cell r="L11">
            <v>580794372.06000006</v>
          </cell>
          <cell r="M11">
            <v>248911873.73999998</v>
          </cell>
          <cell r="N11">
            <v>4065560604.4200001</v>
          </cell>
          <cell r="O11" t="str">
            <v>VALLEDUPAR</v>
          </cell>
        </row>
        <row r="12">
          <cell r="B12" t="str">
            <v>CORDOBA</v>
          </cell>
          <cell r="C12">
            <v>38527833968</v>
          </cell>
          <cell r="D12">
            <v>9212158916</v>
          </cell>
          <cell r="E12">
            <v>0</v>
          </cell>
          <cell r="F12">
            <v>714809906</v>
          </cell>
          <cell r="G12">
            <v>251827739</v>
          </cell>
          <cell r="H12">
            <v>0</v>
          </cell>
          <cell r="I12">
            <v>0</v>
          </cell>
          <cell r="J12">
            <v>0</v>
          </cell>
          <cell r="K12">
            <v>3370059529.0799999</v>
          </cell>
          <cell r="L12">
            <v>575376017.16000009</v>
          </cell>
          <cell r="M12">
            <v>246589721.63999999</v>
          </cell>
          <cell r="N12">
            <v>4027632120.1199999</v>
          </cell>
          <cell r="O12" t="str">
            <v>MONTERIA</v>
          </cell>
        </row>
        <row r="13">
          <cell r="B13" t="str">
            <v>CHOCO</v>
          </cell>
          <cell r="C13">
            <v>1271888919</v>
          </cell>
          <cell r="D13">
            <v>4142068068</v>
          </cell>
          <cell r="E13">
            <v>1417187743</v>
          </cell>
          <cell r="F13">
            <v>685780949</v>
          </cell>
          <cell r="G13">
            <v>115025206</v>
          </cell>
          <cell r="H13">
            <v>218368586</v>
          </cell>
          <cell r="I13">
            <v>0</v>
          </cell>
          <cell r="J13">
            <v>1051238360.4800001</v>
          </cell>
          <cell r="K13">
            <v>1108305585.7632</v>
          </cell>
          <cell r="L13">
            <v>189222904.88640001</v>
          </cell>
          <cell r="M13">
            <v>81095530.665600002</v>
          </cell>
          <cell r="N13">
            <v>1324560334.2047999</v>
          </cell>
          <cell r="O13" t="str">
            <v>QUIBDO</v>
          </cell>
        </row>
        <row r="14">
          <cell r="B14" t="str">
            <v>HUILA</v>
          </cell>
          <cell r="C14">
            <v>45268639338</v>
          </cell>
          <cell r="D14">
            <v>7018308140</v>
          </cell>
          <cell r="E14">
            <v>3223694943</v>
          </cell>
          <cell r="F14">
            <v>1305479443</v>
          </cell>
          <cell r="G14">
            <v>231705710</v>
          </cell>
          <cell r="H14">
            <v>11308854</v>
          </cell>
          <cell r="I14">
            <v>93955522</v>
          </cell>
          <cell r="J14">
            <v>0</v>
          </cell>
          <cell r="K14">
            <v>3100778493.3399997</v>
          </cell>
          <cell r="L14">
            <v>529401206.18000007</v>
          </cell>
          <cell r="M14">
            <v>226886231.22</v>
          </cell>
          <cell r="N14">
            <v>3705808443.2599998</v>
          </cell>
          <cell r="O14" t="str">
            <v>NEIVA</v>
          </cell>
        </row>
        <row r="15">
          <cell r="B15" t="str">
            <v>GUAJIRA</v>
          </cell>
          <cell r="C15">
            <v>720612358</v>
          </cell>
          <cell r="D15">
            <v>4605216074</v>
          </cell>
          <cell r="E15">
            <v>0</v>
          </cell>
          <cell r="F15">
            <v>481245890</v>
          </cell>
          <cell r="G15">
            <v>109351448</v>
          </cell>
          <cell r="H15">
            <v>383424004</v>
          </cell>
          <cell r="I15">
            <v>0</v>
          </cell>
          <cell r="J15">
            <v>999384752.80000007</v>
          </cell>
          <cell r="K15">
            <v>1053637067.9519999</v>
          </cell>
          <cell r="L15">
            <v>179889255.50400001</v>
          </cell>
          <cell r="M15">
            <v>77095395.215999991</v>
          </cell>
          <cell r="N15">
            <v>1259224788.5279999</v>
          </cell>
          <cell r="O15" t="str">
            <v>RIOHACHA</v>
          </cell>
        </row>
        <row r="16">
          <cell r="B16" t="str">
            <v>MAGDALENA</v>
          </cell>
          <cell r="C16">
            <v>39959453680</v>
          </cell>
          <cell r="D16">
            <v>9157438775</v>
          </cell>
          <cell r="E16">
            <v>9609051890</v>
          </cell>
          <cell r="F16">
            <v>1566931203</v>
          </cell>
          <cell r="G16">
            <v>269740455</v>
          </cell>
          <cell r="H16">
            <v>171876631</v>
          </cell>
          <cell r="I16">
            <v>0</v>
          </cell>
          <cell r="J16">
            <v>0</v>
          </cell>
          <cell r="K16">
            <v>3609774663.6799998</v>
          </cell>
          <cell r="L16">
            <v>616302991.36000001</v>
          </cell>
          <cell r="M16">
            <v>264129853.44</v>
          </cell>
          <cell r="N16">
            <v>4314120939.5199995</v>
          </cell>
          <cell r="O16" t="str">
            <v>SANTA MARTA</v>
          </cell>
        </row>
        <row r="17">
          <cell r="B17" t="str">
            <v>META</v>
          </cell>
          <cell r="C17">
            <v>37002230743</v>
          </cell>
          <cell r="D17">
            <v>6367872065</v>
          </cell>
          <cell r="E17">
            <v>2562426658</v>
          </cell>
          <cell r="F17">
            <v>1257779595</v>
          </cell>
          <cell r="G17">
            <v>228649576</v>
          </cell>
          <cell r="H17">
            <v>0</v>
          </cell>
          <cell r="I17">
            <v>0</v>
          </cell>
          <cell r="J17">
            <v>0</v>
          </cell>
          <cell r="K17">
            <v>3059880082.3199997</v>
          </cell>
          <cell r="L17">
            <v>522418550.64000005</v>
          </cell>
          <cell r="M17">
            <v>223893664.56</v>
          </cell>
          <cell r="N17">
            <v>3656929854.48</v>
          </cell>
          <cell r="O17" t="str">
            <v>VILLAVICENCIO</v>
          </cell>
        </row>
        <row r="18">
          <cell r="B18" t="str">
            <v>NARIÑO</v>
          </cell>
          <cell r="C18">
            <v>56647800998</v>
          </cell>
          <cell r="D18">
            <v>12938003305</v>
          </cell>
          <cell r="E18">
            <v>3843211975</v>
          </cell>
          <cell r="F18">
            <v>1092760074</v>
          </cell>
          <cell r="G18">
            <v>259738296</v>
          </cell>
          <cell r="H18">
            <v>0</v>
          </cell>
          <cell r="I18">
            <v>0</v>
          </cell>
          <cell r="J18">
            <v>0</v>
          </cell>
          <cell r="K18">
            <v>3475921778.77</v>
          </cell>
          <cell r="L18">
            <v>593450059.79000008</v>
          </cell>
          <cell r="M18">
            <v>254335739.91</v>
          </cell>
          <cell r="N18">
            <v>4154150418.5299997</v>
          </cell>
          <cell r="O18" t="str">
            <v>PASTO</v>
          </cell>
        </row>
        <row r="19">
          <cell r="B19" t="str">
            <v>NORTE DE SANTANDER</v>
          </cell>
          <cell r="C19">
            <v>44920884217</v>
          </cell>
          <cell r="D19">
            <v>12586094807</v>
          </cell>
          <cell r="E19">
            <v>7828107741</v>
          </cell>
          <cell r="F19">
            <v>2463430722</v>
          </cell>
          <cell r="G19">
            <v>452308649</v>
          </cell>
          <cell r="H19">
            <v>0</v>
          </cell>
          <cell r="I19">
            <v>0</v>
          </cell>
          <cell r="J19">
            <v>0</v>
          </cell>
          <cell r="K19">
            <v>6052975265.8699999</v>
          </cell>
          <cell r="L19">
            <v>1033434801.4900001</v>
          </cell>
          <cell r="M19">
            <v>442900629.20999998</v>
          </cell>
          <cell r="N19">
            <v>7234043610.4300003</v>
          </cell>
          <cell r="O19" t="str">
            <v>CUCUTA</v>
          </cell>
        </row>
        <row r="20">
          <cell r="B20" t="str">
            <v>QUINDIO</v>
          </cell>
          <cell r="C20">
            <v>33106726383</v>
          </cell>
          <cell r="D20">
            <v>9788472691</v>
          </cell>
          <cell r="E20">
            <v>2489625709</v>
          </cell>
          <cell r="F20">
            <v>1010717377</v>
          </cell>
          <cell r="G20">
            <v>195296756</v>
          </cell>
          <cell r="H20">
            <v>0</v>
          </cell>
          <cell r="I20">
            <v>0</v>
          </cell>
          <cell r="J20">
            <v>0</v>
          </cell>
          <cell r="K20">
            <v>2613539305.9200001</v>
          </cell>
          <cell r="L20">
            <v>446214027.84000003</v>
          </cell>
          <cell r="M20">
            <v>191234583.35999998</v>
          </cell>
          <cell r="N20">
            <v>3123498194.8800001</v>
          </cell>
          <cell r="O20" t="str">
            <v>ARMENIA</v>
          </cell>
        </row>
        <row r="21">
          <cell r="B21" t="str">
            <v>RISARALDA</v>
          </cell>
          <cell r="C21">
            <v>48108898913</v>
          </cell>
          <cell r="D21">
            <v>10264466392</v>
          </cell>
          <cell r="E21">
            <v>4444824925</v>
          </cell>
          <cell r="F21">
            <v>1822600514</v>
          </cell>
          <cell r="G21">
            <v>315239262</v>
          </cell>
          <cell r="H21">
            <v>0</v>
          </cell>
          <cell r="I21">
            <v>0</v>
          </cell>
          <cell r="J21">
            <v>0</v>
          </cell>
          <cell r="K21">
            <v>4218657898.6899996</v>
          </cell>
          <cell r="L21">
            <v>720258665.63000011</v>
          </cell>
          <cell r="M21">
            <v>308682285.26999998</v>
          </cell>
          <cell r="N21">
            <v>5041810659.4099998</v>
          </cell>
          <cell r="O21" t="str">
            <v>PEREIRA</v>
          </cell>
        </row>
        <row r="22">
          <cell r="B22" t="str">
            <v>SANTANDER</v>
          </cell>
          <cell r="C22">
            <v>55218734398</v>
          </cell>
          <cell r="D22">
            <v>8268578464</v>
          </cell>
          <cell r="E22">
            <v>3476445438</v>
          </cell>
          <cell r="F22">
            <v>1813723242</v>
          </cell>
          <cell r="G22">
            <v>333041719</v>
          </cell>
          <cell r="H22">
            <v>0</v>
          </cell>
          <cell r="I22">
            <v>0</v>
          </cell>
          <cell r="J22">
            <v>0</v>
          </cell>
          <cell r="K22">
            <v>4456897494.9499998</v>
          </cell>
          <cell r="L22">
            <v>760933718.6500001</v>
          </cell>
          <cell r="M22">
            <v>326114450.84999996</v>
          </cell>
          <cell r="N22">
            <v>5326536030.5500002</v>
          </cell>
          <cell r="O22" t="str">
            <v>BUCARAMANGA</v>
          </cell>
        </row>
        <row r="23">
          <cell r="B23" t="str">
            <v>SUCRE</v>
          </cell>
          <cell r="C23">
            <v>18715775681</v>
          </cell>
          <cell r="D23">
            <v>6506420000</v>
          </cell>
          <cell r="E23">
            <v>2942263193</v>
          </cell>
          <cell r="F23">
            <v>908755396</v>
          </cell>
          <cell r="G23">
            <v>184310989</v>
          </cell>
          <cell r="H23">
            <v>130231327</v>
          </cell>
          <cell r="I23">
            <v>0</v>
          </cell>
          <cell r="J23">
            <v>1684454990.1200001</v>
          </cell>
          <cell r="K23">
            <v>1775896832.4408</v>
          </cell>
          <cell r="L23">
            <v>303201898.22160006</v>
          </cell>
          <cell r="M23">
            <v>129943670.6664</v>
          </cell>
          <cell r="N23">
            <v>2122413287.5511999</v>
          </cell>
          <cell r="O23" t="str">
            <v>SINCELEJO</v>
          </cell>
        </row>
        <row r="24">
          <cell r="B24" t="str">
            <v xml:space="preserve">TOLIMA </v>
          </cell>
          <cell r="C24">
            <v>45219146584</v>
          </cell>
          <cell r="D24">
            <v>7652503621</v>
          </cell>
          <cell r="E24">
            <v>4128912157</v>
          </cell>
          <cell r="F24">
            <v>1640903484</v>
          </cell>
          <cell r="G24">
            <v>295485342</v>
          </cell>
          <cell r="H24">
            <v>0</v>
          </cell>
          <cell r="I24">
            <v>0</v>
          </cell>
          <cell r="J24">
            <v>0</v>
          </cell>
          <cell r="K24">
            <v>3954303039.1899996</v>
          </cell>
          <cell r="L24">
            <v>675124909.13000011</v>
          </cell>
          <cell r="M24">
            <v>289339246.76999998</v>
          </cell>
          <cell r="N24">
            <v>4725874363.9099998</v>
          </cell>
          <cell r="O24" t="str">
            <v>IBAGUE</v>
          </cell>
        </row>
        <row r="25">
          <cell r="B25" t="str">
            <v>VALLE DEL CAUCA</v>
          </cell>
          <cell r="C25">
            <v>84907273388</v>
          </cell>
          <cell r="D25">
            <v>34045225298</v>
          </cell>
          <cell r="E25">
            <v>23072323610</v>
          </cell>
          <cell r="F25">
            <v>8256567383</v>
          </cell>
          <cell r="G25">
            <v>1347943880</v>
          </cell>
          <cell r="H25">
            <v>0</v>
          </cell>
          <cell r="I25">
            <v>0</v>
          </cell>
          <cell r="J25">
            <v>0</v>
          </cell>
          <cell r="K25">
            <v>18038724179.629997</v>
          </cell>
          <cell r="L25">
            <v>3079782177.0100002</v>
          </cell>
          <cell r="M25">
            <v>1319906647.29</v>
          </cell>
          <cell r="N25">
            <v>21558475239.07</v>
          </cell>
          <cell r="O25" t="str">
            <v>CALI</v>
          </cell>
        </row>
        <row r="26">
          <cell r="B26" t="str">
            <v>ARAUCA</v>
          </cell>
          <cell r="C26">
            <v>542605477</v>
          </cell>
          <cell r="D26">
            <v>2542550015</v>
          </cell>
          <cell r="E26">
            <v>0</v>
          </cell>
          <cell r="F26">
            <v>411971319</v>
          </cell>
          <cell r="G26">
            <v>71998918</v>
          </cell>
          <cell r="H26">
            <v>40478517</v>
          </cell>
          <cell r="I26">
            <v>0</v>
          </cell>
          <cell r="J26">
            <v>658012514.04000008</v>
          </cell>
          <cell r="K26">
            <v>693733193.37360001</v>
          </cell>
          <cell r="L26">
            <v>118442252.52720001</v>
          </cell>
          <cell r="M26">
            <v>50760965.368799999</v>
          </cell>
          <cell r="N26">
            <v>829095767.6904</v>
          </cell>
          <cell r="O26" t="str">
            <v>ARAUCA</v>
          </cell>
        </row>
        <row r="27">
          <cell r="B27" t="str">
            <v>CASANARE</v>
          </cell>
          <cell r="C27">
            <v>513807529</v>
          </cell>
          <cell r="D27">
            <v>3171860934</v>
          </cell>
          <cell r="E27">
            <v>0</v>
          </cell>
          <cell r="F27">
            <v>387887825</v>
          </cell>
          <cell r="G27">
            <v>104426596</v>
          </cell>
          <cell r="H27">
            <v>0</v>
          </cell>
          <cell r="I27">
            <v>0</v>
          </cell>
          <cell r="J27">
            <v>954375544.08000004</v>
          </cell>
          <cell r="K27">
            <v>1006184502.1872</v>
          </cell>
          <cell r="L27">
            <v>171787597.93440002</v>
          </cell>
          <cell r="M27">
            <v>73623256.257599995</v>
          </cell>
          <cell r="N27">
            <v>1202513185.5408001</v>
          </cell>
          <cell r="O27" t="str">
            <v>YOPAL</v>
          </cell>
        </row>
        <row r="28">
          <cell r="B28" t="str">
            <v>PUTUMAYO</v>
          </cell>
          <cell r="C28">
            <v>220058799</v>
          </cell>
          <cell r="D28">
            <v>1811283769</v>
          </cell>
          <cell r="E28">
            <v>0</v>
          </cell>
          <cell r="F28">
            <v>182641981</v>
          </cell>
          <cell r="G28">
            <v>57732922</v>
          </cell>
          <cell r="H28">
            <v>262706475</v>
          </cell>
          <cell r="I28">
            <v>0</v>
          </cell>
          <cell r="J28">
            <v>527632719.32000005</v>
          </cell>
          <cell r="K28">
            <v>556275638.36879992</v>
          </cell>
          <cell r="L28">
            <v>94973889.477599993</v>
          </cell>
          <cell r="M28">
            <v>40703095.490399994</v>
          </cell>
          <cell r="N28">
            <v>664817226.34319985</v>
          </cell>
          <cell r="O28" t="str">
            <v>MOCOA</v>
          </cell>
        </row>
        <row r="29">
          <cell r="B29" t="str">
            <v>SAN ANDRES</v>
          </cell>
        </row>
        <row r="30">
          <cell r="B30" t="str">
            <v>AMAZONAS</v>
          </cell>
          <cell r="C30">
            <v>415923815</v>
          </cell>
          <cell r="D30">
            <v>1739709510</v>
          </cell>
          <cell r="E30">
            <v>0</v>
          </cell>
          <cell r="F30">
            <v>349955695</v>
          </cell>
          <cell r="G30">
            <v>64483737</v>
          </cell>
          <cell r="H30">
            <v>319430251</v>
          </cell>
          <cell r="I30">
            <v>0</v>
          </cell>
          <cell r="J30">
            <v>589329767.32000005</v>
          </cell>
          <cell r="K30">
            <v>621321954.68879986</v>
          </cell>
          <cell r="L30">
            <v>106079358.11759999</v>
          </cell>
          <cell r="M30">
            <v>45462582.050399996</v>
          </cell>
          <cell r="N30">
            <v>742555506.82319987</v>
          </cell>
          <cell r="O30" t="str">
            <v>LETICIA</v>
          </cell>
        </row>
        <row r="31">
          <cell r="B31" t="str">
            <v>GUAINIA</v>
          </cell>
          <cell r="C31">
            <v>471931032</v>
          </cell>
          <cell r="D31">
            <v>1497785961</v>
          </cell>
          <cell r="E31">
            <v>0</v>
          </cell>
          <cell r="F31">
            <v>441149817</v>
          </cell>
          <cell r="G31">
            <v>63883324</v>
          </cell>
          <cell r="H31">
            <v>552697804</v>
          </cell>
          <cell r="I31">
            <v>0</v>
          </cell>
          <cell r="J31">
            <v>583842474.88000011</v>
          </cell>
          <cell r="K31">
            <v>615536780.65919995</v>
          </cell>
          <cell r="L31">
            <v>105091645.47840001</v>
          </cell>
          <cell r="M31">
            <v>45039276.633599997</v>
          </cell>
          <cell r="N31">
            <v>735641518.34879994</v>
          </cell>
          <cell r="O31" t="str">
            <v>INIRIDA</v>
          </cell>
        </row>
        <row r="32">
          <cell r="B32" t="str">
            <v>GUAVIARE</v>
          </cell>
          <cell r="C32">
            <v>805021474</v>
          </cell>
          <cell r="D32">
            <v>2744380167</v>
          </cell>
          <cell r="E32">
            <v>0</v>
          </cell>
          <cell r="F32">
            <v>621143966</v>
          </cell>
          <cell r="G32">
            <v>80677825</v>
          </cell>
          <cell r="H32">
            <v>239011734</v>
          </cell>
          <cell r="I32">
            <v>0</v>
          </cell>
          <cell r="J32">
            <v>737330782.44000006</v>
          </cell>
          <cell r="K32">
            <v>777357310.62959993</v>
          </cell>
          <cell r="L32">
            <v>132719540.8392</v>
          </cell>
          <cell r="M32">
            <v>56879803.216799997</v>
          </cell>
          <cell r="N32">
            <v>929036785.8743999</v>
          </cell>
          <cell r="O32" t="str">
            <v>SAN JOSE DEL GUAVIAR</v>
          </cell>
        </row>
        <row r="33">
          <cell r="B33" t="str">
            <v>VAUPES</v>
          </cell>
          <cell r="C33">
            <v>490133031</v>
          </cell>
          <cell r="D33">
            <v>1643201917</v>
          </cell>
          <cell r="E33">
            <v>0</v>
          </cell>
          <cell r="F33">
            <v>402271830</v>
          </cell>
          <cell r="G33">
            <v>53162041</v>
          </cell>
          <cell r="H33">
            <v>1216509587</v>
          </cell>
          <cell r="I33">
            <v>0</v>
          </cell>
          <cell r="J33">
            <v>485858524.76000005</v>
          </cell>
          <cell r="K33">
            <v>512233701.81839997</v>
          </cell>
          <cell r="L33">
            <v>87454534.456800014</v>
          </cell>
          <cell r="M33">
            <v>37480514.767200001</v>
          </cell>
          <cell r="N33">
            <v>612181741.19760001</v>
          </cell>
          <cell r="O33" t="str">
            <v>MITU</v>
          </cell>
        </row>
        <row r="34">
          <cell r="B34" t="str">
            <v>VICHADA</v>
          </cell>
          <cell r="C34">
            <v>221097330</v>
          </cell>
          <cell r="D34">
            <v>868530330</v>
          </cell>
          <cell r="E34">
            <v>0</v>
          </cell>
          <cell r="F34">
            <v>328184345</v>
          </cell>
          <cell r="G34">
            <v>36262509</v>
          </cell>
          <cell r="H34">
            <v>129782564</v>
          </cell>
          <cell r="I34">
            <v>0</v>
          </cell>
          <cell r="J34">
            <v>331410326.52000004</v>
          </cell>
          <cell r="K34">
            <v>349401172.8168</v>
          </cell>
          <cell r="L34">
            <v>59653858.773600005</v>
          </cell>
          <cell r="M34">
            <v>25565939.474399999</v>
          </cell>
          <cell r="N34">
            <v>417577011.4152</v>
          </cell>
          <cell r="O34" t="str">
            <v>PUERTO CARRENO</v>
          </cell>
        </row>
        <row r="39">
          <cell r="B39" t="str">
            <v>ANTIOQUIA</v>
          </cell>
          <cell r="C39">
            <v>79267064547</v>
          </cell>
          <cell r="D39">
            <v>109933322400</v>
          </cell>
          <cell r="E39">
            <v>49468571276</v>
          </cell>
          <cell r="F39">
            <v>14433086854</v>
          </cell>
          <cell r="G39">
            <v>5530701195</v>
          </cell>
          <cell r="H39">
            <v>1136360329</v>
          </cell>
          <cell r="I39">
            <v>704666417</v>
          </cell>
          <cell r="J39">
            <v>44764597399.200005</v>
          </cell>
          <cell r="K39">
            <v>55660570785.937988</v>
          </cell>
          <cell r="L39">
            <v>9503024280.5259972</v>
          </cell>
          <cell r="M39">
            <v>4072724691.6540027</v>
          </cell>
          <cell r="N39">
            <v>66521169963.682014</v>
          </cell>
        </row>
        <row r="40">
          <cell r="B40" t="str">
            <v>ATLANTICO</v>
          </cell>
          <cell r="C40">
            <v>24074055744</v>
          </cell>
          <cell r="D40">
            <v>29665613381</v>
          </cell>
          <cell r="E40">
            <v>13080280414</v>
          </cell>
          <cell r="F40">
            <v>3147953348</v>
          </cell>
          <cell r="G40">
            <v>1119371540</v>
          </cell>
          <cell r="H40">
            <v>0</v>
          </cell>
          <cell r="I40">
            <v>298644340</v>
          </cell>
          <cell r="J40">
            <v>8052953883.5200005</v>
          </cell>
          <cell r="K40">
            <v>11678166629.4168</v>
          </cell>
          <cell r="L40">
            <v>1993833326.9736001</v>
          </cell>
          <cell r="M40">
            <v>854499997.2744</v>
          </cell>
          <cell r="N40">
            <v>13956833288.815199</v>
          </cell>
        </row>
        <row r="41">
          <cell r="B41" t="str">
            <v>BOGOTA</v>
          </cell>
        </row>
        <row r="42">
          <cell r="B42" t="str">
            <v>BOLIVAR</v>
          </cell>
          <cell r="C42">
            <v>18875285124</v>
          </cell>
          <cell r="D42">
            <v>46786759448</v>
          </cell>
          <cell r="E42">
            <v>16211934856</v>
          </cell>
          <cell r="F42">
            <v>5139235603</v>
          </cell>
          <cell r="G42">
            <v>2411604855</v>
          </cell>
          <cell r="H42">
            <v>0</v>
          </cell>
          <cell r="I42">
            <v>2385799155</v>
          </cell>
          <cell r="J42">
            <v>21455919877</v>
          </cell>
          <cell r="K42">
            <v>23476133634.430004</v>
          </cell>
          <cell r="L42">
            <v>4008120376.6100011</v>
          </cell>
          <cell r="M42">
            <v>1717765875.6899998</v>
          </cell>
          <cell r="N42">
            <v>28056842636.27</v>
          </cell>
        </row>
        <row r="43">
          <cell r="B43" t="str">
            <v>BOYACA</v>
          </cell>
          <cell r="C43">
            <v>35220532388</v>
          </cell>
          <cell r="D43">
            <v>56869781879</v>
          </cell>
          <cell r="E43">
            <v>465189624</v>
          </cell>
          <cell r="F43">
            <v>4150725212</v>
          </cell>
          <cell r="G43">
            <v>4288681770</v>
          </cell>
          <cell r="H43">
            <v>246012452</v>
          </cell>
          <cell r="I43">
            <v>201333262</v>
          </cell>
          <cell r="J43">
            <v>39195120446.439995</v>
          </cell>
          <cell r="K43">
            <v>41322855556.38961</v>
          </cell>
          <cell r="L43">
            <v>7055121680.3592024</v>
          </cell>
          <cell r="M43">
            <v>3023623577.2967987</v>
          </cell>
          <cell r="N43">
            <v>49385851762.514412</v>
          </cell>
        </row>
        <row r="44">
          <cell r="B44" t="str">
            <v>CALDAS</v>
          </cell>
          <cell r="C44">
            <v>5567690446</v>
          </cell>
          <cell r="D44">
            <v>23953958958</v>
          </cell>
          <cell r="E44">
            <v>8496511796</v>
          </cell>
          <cell r="F44">
            <v>2253276503</v>
          </cell>
          <cell r="G44">
            <v>1045092395</v>
          </cell>
          <cell r="H44">
            <v>3940686875</v>
          </cell>
          <cell r="I44">
            <v>201333262</v>
          </cell>
          <cell r="J44">
            <v>8864205778.9600029</v>
          </cell>
          <cell r="K44">
            <v>10351520088.5364</v>
          </cell>
          <cell r="L44">
            <v>1767332698.0428002</v>
          </cell>
          <cell r="M44">
            <v>757428299.16120005</v>
          </cell>
          <cell r="N44">
            <v>12371328886.299601</v>
          </cell>
        </row>
        <row r="45">
          <cell r="B45" t="str">
            <v>CAQUETA</v>
          </cell>
          <cell r="C45">
            <v>3454554370</v>
          </cell>
          <cell r="D45">
            <v>13454578154</v>
          </cell>
          <cell r="E45">
            <v>0</v>
          </cell>
          <cell r="F45">
            <v>3133505665</v>
          </cell>
          <cell r="G45">
            <v>745678360</v>
          </cell>
          <cell r="H45">
            <v>440865802</v>
          </cell>
          <cell r="I45">
            <v>0</v>
          </cell>
          <cell r="J45">
            <v>6814903676.000001</v>
          </cell>
          <cell r="K45">
            <v>7184855589.8399992</v>
          </cell>
          <cell r="L45">
            <v>1226682661.6800001</v>
          </cell>
          <cell r="M45">
            <v>525721140.71999997</v>
          </cell>
          <cell r="N45">
            <v>8586778631.7600002</v>
          </cell>
        </row>
        <row r="46">
          <cell r="B46" t="str">
            <v>CAUCA</v>
          </cell>
          <cell r="C46">
            <v>8369643656</v>
          </cell>
          <cell r="D46">
            <v>48152045296</v>
          </cell>
          <cell r="E46">
            <v>802597440</v>
          </cell>
          <cell r="F46">
            <v>4461448748</v>
          </cell>
          <cell r="G46">
            <v>2022944117</v>
          </cell>
          <cell r="H46">
            <v>14985218912</v>
          </cell>
          <cell r="I46">
            <v>0</v>
          </cell>
          <cell r="J46">
            <v>18488090879.16</v>
          </cell>
          <cell r="K46">
            <v>19491730098.314396</v>
          </cell>
          <cell r="L46">
            <v>3327856358.2488008</v>
          </cell>
          <cell r="M46">
            <v>1426224153.5351996</v>
          </cell>
          <cell r="N46">
            <v>23294994507.7416</v>
          </cell>
        </row>
        <row r="47">
          <cell r="B47" t="str">
            <v>CESAR</v>
          </cell>
          <cell r="C47">
            <v>5204912650</v>
          </cell>
          <cell r="D47">
            <v>34694958116</v>
          </cell>
          <cell r="E47">
            <v>8823303196</v>
          </cell>
          <cell r="F47">
            <v>2968647934</v>
          </cell>
          <cell r="G47">
            <v>1133167374</v>
          </cell>
          <cell r="H47">
            <v>221689441</v>
          </cell>
          <cell r="I47">
            <v>322133219</v>
          </cell>
          <cell r="J47">
            <v>10356243272.199999</v>
          </cell>
          <cell r="K47">
            <v>10918439335.547998</v>
          </cell>
          <cell r="L47">
            <v>1864123788.9960001</v>
          </cell>
          <cell r="M47">
            <v>798910195.28400004</v>
          </cell>
          <cell r="N47">
            <v>13048866522.972</v>
          </cell>
        </row>
        <row r="48">
          <cell r="B48" t="str">
            <v>CORDOBA</v>
          </cell>
          <cell r="C48">
            <v>33404167404</v>
          </cell>
          <cell r="D48">
            <v>42081468165</v>
          </cell>
          <cell r="E48">
            <v>14015598752</v>
          </cell>
          <cell r="F48">
            <v>5224546134</v>
          </cell>
          <cell r="G48">
            <v>1705907008</v>
          </cell>
          <cell r="H48">
            <v>2042145686</v>
          </cell>
          <cell r="I48">
            <v>0</v>
          </cell>
          <cell r="J48">
            <v>14846805980.160006</v>
          </cell>
          <cell r="K48">
            <v>16741939450.534397</v>
          </cell>
          <cell r="L48">
            <v>2858379906.1888008</v>
          </cell>
          <cell r="M48">
            <v>1225019959.7951999</v>
          </cell>
          <cell r="N48">
            <v>20008659343.321594</v>
          </cell>
        </row>
        <row r="49">
          <cell r="B49" t="str">
            <v>CUNDINAMARCA</v>
          </cell>
          <cell r="C49">
            <v>52260568648</v>
          </cell>
          <cell r="D49">
            <v>80883693004</v>
          </cell>
          <cell r="E49">
            <v>2247967807</v>
          </cell>
          <cell r="F49">
            <v>7587352128</v>
          </cell>
          <cell r="G49">
            <v>4661637059</v>
          </cell>
          <cell r="H49">
            <v>0</v>
          </cell>
          <cell r="I49">
            <v>687888645</v>
          </cell>
          <cell r="J49">
            <v>39278797044.199989</v>
          </cell>
          <cell r="K49">
            <v>46279584989.928001</v>
          </cell>
          <cell r="L49">
            <v>7901392559.2560005</v>
          </cell>
          <cell r="M49">
            <v>3386311096.8240008</v>
          </cell>
          <cell r="N49">
            <v>55309747914.792007</v>
          </cell>
        </row>
        <row r="50">
          <cell r="B50" t="str">
            <v>CHOCO</v>
          </cell>
          <cell r="C50">
            <v>4096598577</v>
          </cell>
          <cell r="D50">
            <v>17550792899</v>
          </cell>
          <cell r="E50">
            <v>0</v>
          </cell>
          <cell r="F50">
            <v>2206932737</v>
          </cell>
          <cell r="G50">
            <v>1313295369</v>
          </cell>
          <cell r="H50">
            <v>2890938011</v>
          </cell>
          <cell r="I50">
            <v>0</v>
          </cell>
          <cell r="J50">
            <v>12002469023.440001</v>
          </cell>
          <cell r="K50">
            <v>12654031627.569601</v>
          </cell>
          <cell r="L50">
            <v>2160444424.2192001</v>
          </cell>
          <cell r="M50">
            <v>925904753.23679996</v>
          </cell>
          <cell r="N50">
            <v>15123110969.534399</v>
          </cell>
        </row>
        <row r="51">
          <cell r="B51" t="str">
            <v>HUILA</v>
          </cell>
          <cell r="C51">
            <v>7102830019</v>
          </cell>
          <cell r="D51">
            <v>28373779150</v>
          </cell>
          <cell r="E51">
            <v>9065398800</v>
          </cell>
          <cell r="F51">
            <v>2620701357</v>
          </cell>
          <cell r="G51">
            <v>1393862615</v>
          </cell>
          <cell r="H51">
            <v>138129576</v>
          </cell>
          <cell r="I51">
            <v>1573754998</v>
          </cell>
          <cell r="J51">
            <v>12738789205.24</v>
          </cell>
          <cell r="K51">
            <v>13430323476.381599</v>
          </cell>
          <cell r="L51">
            <v>2292982056.9431996</v>
          </cell>
          <cell r="M51">
            <v>982706595.83279955</v>
          </cell>
          <cell r="N51">
            <v>16050874398.602404</v>
          </cell>
        </row>
        <row r="52">
          <cell r="B52" t="str">
            <v>GUAJIRA</v>
          </cell>
          <cell r="C52">
            <v>9548639348</v>
          </cell>
          <cell r="D52">
            <v>18170425440</v>
          </cell>
          <cell r="E52">
            <v>635784639</v>
          </cell>
          <cell r="F52">
            <v>1896911951</v>
          </cell>
          <cell r="G52">
            <v>669357384</v>
          </cell>
          <cell r="H52">
            <v>12168326967</v>
          </cell>
          <cell r="I52">
            <v>0</v>
          </cell>
          <cell r="J52">
            <v>6117391002.5200005</v>
          </cell>
          <cell r="K52">
            <v>6449477942.6567993</v>
          </cell>
          <cell r="L52">
            <v>1101130380.4536002</v>
          </cell>
          <cell r="M52">
            <v>471913020.19440001</v>
          </cell>
          <cell r="N52">
            <v>7707912663.1751995</v>
          </cell>
        </row>
        <row r="53">
          <cell r="B53" t="str">
            <v>MAGDALENA</v>
          </cell>
          <cell r="C53">
            <v>21740144344</v>
          </cell>
          <cell r="D53">
            <v>35532848958</v>
          </cell>
          <cell r="E53">
            <v>2607551237</v>
          </cell>
          <cell r="F53">
            <v>3763761431</v>
          </cell>
          <cell r="G53">
            <v>1699262939</v>
          </cell>
          <cell r="H53">
            <v>410529353</v>
          </cell>
          <cell r="I53">
            <v>1154310702</v>
          </cell>
          <cell r="J53">
            <v>14531961534.719999</v>
          </cell>
          <cell r="K53">
            <v>16782112116.224794</v>
          </cell>
          <cell r="L53">
            <v>2865238653.9896002</v>
          </cell>
          <cell r="M53">
            <v>1227959423.1383998</v>
          </cell>
          <cell r="N53">
            <v>20056670577.9272</v>
          </cell>
        </row>
        <row r="54">
          <cell r="B54" t="str">
            <v>META</v>
          </cell>
          <cell r="C54">
            <v>4499651470</v>
          </cell>
          <cell r="D54">
            <v>15066509081</v>
          </cell>
          <cell r="E54">
            <v>5066044089</v>
          </cell>
          <cell r="F54">
            <v>3225834332</v>
          </cell>
          <cell r="G54">
            <v>1107371746</v>
          </cell>
          <cell r="H54">
            <v>695315020</v>
          </cell>
          <cell r="I54">
            <v>0</v>
          </cell>
          <cell r="J54">
            <v>10120491855.040001</v>
          </cell>
          <cell r="K54">
            <v>10669889984.313599</v>
          </cell>
          <cell r="L54">
            <v>1821688533.9071999</v>
          </cell>
          <cell r="M54">
            <v>780723657.38880014</v>
          </cell>
          <cell r="N54">
            <v>12751819737.350397</v>
          </cell>
        </row>
        <row r="55">
          <cell r="B55" t="str">
            <v>NARIÑO</v>
          </cell>
          <cell r="C55">
            <v>21171242331</v>
          </cell>
          <cell r="D55">
            <v>70120786499</v>
          </cell>
          <cell r="E55">
            <v>15105479835</v>
          </cell>
          <cell r="F55">
            <v>4960611626</v>
          </cell>
          <cell r="G55">
            <v>2770635222</v>
          </cell>
          <cell r="H55">
            <v>7069828845</v>
          </cell>
          <cell r="I55">
            <v>0</v>
          </cell>
          <cell r="J55">
            <v>24025260871.639996</v>
          </cell>
          <cell r="K55">
            <v>27227391843.227592</v>
          </cell>
          <cell r="L55">
            <v>4648579095.1852007</v>
          </cell>
          <cell r="M55">
            <v>1992248183.6507995</v>
          </cell>
          <cell r="N55">
            <v>32540053666.296398</v>
          </cell>
        </row>
        <row r="56">
          <cell r="B56" t="str">
            <v>NORTE DE SANTANDER</v>
          </cell>
          <cell r="C56">
            <v>5308228073</v>
          </cell>
          <cell r="D56">
            <v>27435564174</v>
          </cell>
          <cell r="E56">
            <v>2427602737</v>
          </cell>
          <cell r="F56">
            <v>3038494295</v>
          </cell>
          <cell r="G56">
            <v>1530017341</v>
          </cell>
          <cell r="H56">
            <v>351202746</v>
          </cell>
          <cell r="I56">
            <v>0</v>
          </cell>
          <cell r="J56">
            <v>13451607413.720007</v>
          </cell>
          <cell r="K56">
            <v>14960145016.684797</v>
          </cell>
          <cell r="L56">
            <v>2554171100.4095998</v>
          </cell>
          <cell r="M56">
            <v>1094644757.3184001</v>
          </cell>
          <cell r="N56">
            <v>17879197702.867199</v>
          </cell>
        </row>
        <row r="57">
          <cell r="B57" t="str">
            <v>QUINDIO</v>
          </cell>
          <cell r="C57">
            <v>1988865464</v>
          </cell>
          <cell r="D57">
            <v>14209389630</v>
          </cell>
          <cell r="E57">
            <v>753544757</v>
          </cell>
          <cell r="F57">
            <v>993481996</v>
          </cell>
          <cell r="G57">
            <v>409425684</v>
          </cell>
          <cell r="H57">
            <v>0</v>
          </cell>
          <cell r="I57">
            <v>0</v>
          </cell>
          <cell r="J57">
            <v>3741823208.2000003</v>
          </cell>
          <cell r="K57">
            <v>3944950753.7880001</v>
          </cell>
          <cell r="L57">
            <v>673528177.47600019</v>
          </cell>
          <cell r="M57">
            <v>288654933.204</v>
          </cell>
          <cell r="N57">
            <v>4714697242.3320007</v>
          </cell>
        </row>
        <row r="58">
          <cell r="B58" t="str">
            <v>RISARALDA</v>
          </cell>
          <cell r="C58">
            <v>16446068847</v>
          </cell>
          <cell r="D58">
            <v>15396102997</v>
          </cell>
          <cell r="E58">
            <v>5370801532</v>
          </cell>
          <cell r="F58">
            <v>1893724453</v>
          </cell>
          <cell r="G58">
            <v>580468178</v>
          </cell>
          <cell r="H58">
            <v>839458031</v>
          </cell>
          <cell r="I58">
            <v>0</v>
          </cell>
          <cell r="J58">
            <v>4044925017.8400002</v>
          </cell>
          <cell r="K58">
            <v>6109638110.5355988</v>
          </cell>
          <cell r="L58">
            <v>1043108945.7012001</v>
          </cell>
          <cell r="M58">
            <v>447046691.01479995</v>
          </cell>
          <cell r="N58">
            <v>7301762619.9084005</v>
          </cell>
        </row>
        <row r="59">
          <cell r="B59" t="str">
            <v>SANTANDER</v>
          </cell>
          <cell r="C59">
            <v>55160068495</v>
          </cell>
          <cell r="D59">
            <v>56230936971</v>
          </cell>
          <cell r="E59">
            <v>8928539346</v>
          </cell>
          <cell r="F59">
            <v>5546532962</v>
          </cell>
          <cell r="G59">
            <v>3292517565</v>
          </cell>
          <cell r="H59">
            <v>65788809</v>
          </cell>
          <cell r="I59">
            <v>828821929</v>
          </cell>
          <cell r="J59">
            <v>27333133928.240005</v>
          </cell>
          <cell r="K59">
            <v>32855202143.651596</v>
          </cell>
          <cell r="L59">
            <v>5609424756.2332001</v>
          </cell>
          <cell r="M59">
            <v>2404039181.2427979</v>
          </cell>
          <cell r="N59">
            <v>39265973293.632401</v>
          </cell>
        </row>
        <row r="60">
          <cell r="B60" t="str">
            <v>SUCRE</v>
          </cell>
          <cell r="C60">
            <v>5997717130</v>
          </cell>
          <cell r="D60">
            <v>24995355844</v>
          </cell>
          <cell r="E60">
            <v>5707980338</v>
          </cell>
          <cell r="F60">
            <v>2327183912</v>
          </cell>
          <cell r="G60">
            <v>1229509482</v>
          </cell>
          <cell r="H60">
            <v>943750797</v>
          </cell>
          <cell r="I60">
            <v>0</v>
          </cell>
          <cell r="J60">
            <v>11236733054.960005</v>
          </cell>
          <cell r="K60">
            <v>11846727135.086397</v>
          </cell>
          <cell r="L60">
            <v>2022611949.8928006</v>
          </cell>
          <cell r="M60">
            <v>866833692.8111999</v>
          </cell>
          <cell r="N60">
            <v>14158283649.249599</v>
          </cell>
        </row>
        <row r="61">
          <cell r="B61" t="str">
            <v xml:space="preserve">TOLIMA </v>
          </cell>
          <cell r="C61">
            <v>6638063153</v>
          </cell>
          <cell r="D61">
            <v>32083643905</v>
          </cell>
          <cell r="E61">
            <v>14739655142</v>
          </cell>
          <cell r="F61">
            <v>3597854172</v>
          </cell>
          <cell r="G61">
            <v>2044950050</v>
          </cell>
          <cell r="H61">
            <v>1476254219</v>
          </cell>
          <cell r="I61">
            <v>1020088528</v>
          </cell>
          <cell r="J61">
            <v>18051437223.120003</v>
          </cell>
          <cell r="K61">
            <v>19965250269.600788</v>
          </cell>
          <cell r="L61">
            <v>3408701265.5415998</v>
          </cell>
          <cell r="M61">
            <v>1460871970.9463997</v>
          </cell>
          <cell r="N61">
            <v>23860908858.791206</v>
          </cell>
        </row>
        <row r="62">
          <cell r="B62" t="str">
            <v>VALLE DEL CAUCA</v>
          </cell>
          <cell r="C62">
            <v>77990059039</v>
          </cell>
          <cell r="D62">
            <v>54314266755</v>
          </cell>
          <cell r="E62">
            <v>11400666470</v>
          </cell>
          <cell r="F62">
            <v>8376421115</v>
          </cell>
          <cell r="G62">
            <v>2165620831</v>
          </cell>
          <cell r="H62">
            <v>602420860</v>
          </cell>
          <cell r="I62">
            <v>0</v>
          </cell>
          <cell r="J62">
            <v>11250757444.08</v>
          </cell>
          <cell r="K62">
            <v>24368393664.967197</v>
          </cell>
          <cell r="L62">
            <v>4160457454.9944015</v>
          </cell>
          <cell r="M62">
            <v>1783053194.9976006</v>
          </cell>
          <cell r="N62">
            <v>29123202184.960804</v>
          </cell>
        </row>
        <row r="63">
          <cell r="B63" t="str">
            <v>ARAUCA</v>
          </cell>
          <cell r="C63">
            <v>1777391873</v>
          </cell>
          <cell r="D63">
            <v>6620540177</v>
          </cell>
          <cell r="E63">
            <v>0</v>
          </cell>
          <cell r="F63">
            <v>1105791246</v>
          </cell>
          <cell r="G63">
            <v>290997895</v>
          </cell>
          <cell r="H63">
            <v>212893666</v>
          </cell>
          <cell r="I63">
            <v>0</v>
          </cell>
          <cell r="J63">
            <v>2659487956.1599998</v>
          </cell>
          <cell r="K63">
            <v>2803860159.4944</v>
          </cell>
          <cell r="L63">
            <v>478707832.10880005</v>
          </cell>
          <cell r="M63">
            <v>205160499.47519997</v>
          </cell>
          <cell r="N63">
            <v>3350954824.7616005</v>
          </cell>
        </row>
        <row r="64">
          <cell r="B64" t="str">
            <v>CASANARE</v>
          </cell>
          <cell r="C64">
            <v>2638716523</v>
          </cell>
          <cell r="D64">
            <v>13206145161</v>
          </cell>
          <cell r="E64">
            <v>0</v>
          </cell>
          <cell r="F64">
            <v>1665011730</v>
          </cell>
          <cell r="G64">
            <v>639749370</v>
          </cell>
          <cell r="H64">
            <v>494896994</v>
          </cell>
          <cell r="I64">
            <v>0</v>
          </cell>
          <cell r="J64">
            <v>5846797435.0800009</v>
          </cell>
          <cell r="K64">
            <v>6164195010.1271992</v>
          </cell>
          <cell r="L64">
            <v>1052423538.3144</v>
          </cell>
          <cell r="M64">
            <v>451038659.27759999</v>
          </cell>
          <cell r="N64">
            <v>7366964768.2007999</v>
          </cell>
        </row>
        <row r="65">
          <cell r="B65" t="str">
            <v>PUTUMAYO</v>
          </cell>
          <cell r="C65">
            <v>3406930358</v>
          </cell>
          <cell r="D65">
            <v>15769410905</v>
          </cell>
          <cell r="E65">
            <v>1032518642</v>
          </cell>
          <cell r="F65">
            <v>2026421760</v>
          </cell>
          <cell r="G65">
            <v>734774005</v>
          </cell>
          <cell r="H65">
            <v>977677359</v>
          </cell>
          <cell r="I65">
            <v>0</v>
          </cell>
          <cell r="J65">
            <v>6715246572.1599998</v>
          </cell>
          <cell r="K65">
            <v>7079788528.9343996</v>
          </cell>
          <cell r="L65">
            <v>1208744382.9888</v>
          </cell>
          <cell r="M65">
            <v>518033306.99519998</v>
          </cell>
          <cell r="N65">
            <v>8461210680.9215994</v>
          </cell>
        </row>
        <row r="66">
          <cell r="B66" t="str">
            <v>SAN ANDRES</v>
          </cell>
          <cell r="C66">
            <v>88458800</v>
          </cell>
          <cell r="D66">
            <v>164466235</v>
          </cell>
          <cell r="E66">
            <v>0</v>
          </cell>
          <cell r="F66">
            <v>15237956</v>
          </cell>
          <cell r="G66">
            <v>33086466</v>
          </cell>
          <cell r="H66">
            <v>0</v>
          </cell>
          <cell r="I66">
            <v>0</v>
          </cell>
          <cell r="J66">
            <v>302383834.20000005</v>
          </cell>
          <cell r="K66">
            <v>318798956.62799996</v>
          </cell>
          <cell r="L66">
            <v>54429090.156000003</v>
          </cell>
          <cell r="M66">
            <v>23326752.923999999</v>
          </cell>
          <cell r="N66">
            <v>381003631.09199995</v>
          </cell>
        </row>
        <row r="67">
          <cell r="B67" t="str">
            <v>AMAZONAS</v>
          </cell>
          <cell r="C67">
            <v>157026349</v>
          </cell>
          <cell r="D67">
            <v>553119092</v>
          </cell>
          <cell r="E67">
            <v>0</v>
          </cell>
          <cell r="F67">
            <v>67905757</v>
          </cell>
          <cell r="G67">
            <v>39607231</v>
          </cell>
          <cell r="H67">
            <v>308929172</v>
          </cell>
          <cell r="I67">
            <v>0</v>
          </cell>
          <cell r="J67">
            <v>361978409.52000004</v>
          </cell>
          <cell r="K67">
            <v>381628666.03679997</v>
          </cell>
          <cell r="L67">
            <v>65156113.71360001</v>
          </cell>
          <cell r="M67">
            <v>27924048.7344</v>
          </cell>
          <cell r="N67">
            <v>456092795.99519998</v>
          </cell>
        </row>
        <row r="68">
          <cell r="B68" t="str">
            <v>GUAINIA</v>
          </cell>
        </row>
        <row r="69">
          <cell r="B69" t="str">
            <v>GUAVIARE</v>
          </cell>
          <cell r="C69">
            <v>913187092</v>
          </cell>
          <cell r="D69">
            <v>3358100375</v>
          </cell>
          <cell r="E69">
            <v>0</v>
          </cell>
          <cell r="F69">
            <v>1092017064</v>
          </cell>
          <cell r="G69">
            <v>170402251</v>
          </cell>
          <cell r="H69">
            <v>168107013</v>
          </cell>
          <cell r="I69">
            <v>0</v>
          </cell>
          <cell r="J69">
            <v>1557340248.8000002</v>
          </cell>
          <cell r="K69">
            <v>1641881576.592</v>
          </cell>
          <cell r="L69">
            <v>280321244.78400004</v>
          </cell>
          <cell r="M69">
            <v>120137676.336</v>
          </cell>
          <cell r="N69">
            <v>1962248713.4879999</v>
          </cell>
        </row>
        <row r="70">
          <cell r="B70" t="str">
            <v>VAUPES</v>
          </cell>
          <cell r="C70">
            <v>124222080</v>
          </cell>
          <cell r="D70">
            <v>350828194</v>
          </cell>
          <cell r="E70">
            <v>0</v>
          </cell>
          <cell r="F70">
            <v>271977711</v>
          </cell>
          <cell r="G70">
            <v>119110749</v>
          </cell>
          <cell r="H70">
            <v>221958698</v>
          </cell>
          <cell r="I70">
            <v>0</v>
          </cell>
          <cell r="J70">
            <v>1088576959.96</v>
          </cell>
          <cell r="K70">
            <v>1147671137.7863998</v>
          </cell>
          <cell r="L70">
            <v>195943852.79280004</v>
          </cell>
          <cell r="M70">
            <v>83975936.911200002</v>
          </cell>
          <cell r="N70">
            <v>1371606969.5496001</v>
          </cell>
        </row>
        <row r="71">
          <cell r="B71" t="str">
            <v>VICHADA</v>
          </cell>
          <cell r="C71">
            <v>1035472937</v>
          </cell>
          <cell r="D71">
            <v>3029334143</v>
          </cell>
          <cell r="E71">
            <v>0</v>
          </cell>
          <cell r="F71">
            <v>2026293813</v>
          </cell>
          <cell r="G71">
            <v>175659049</v>
          </cell>
          <cell r="H71">
            <v>1597061494</v>
          </cell>
          <cell r="I71">
            <v>0</v>
          </cell>
          <cell r="J71">
            <v>1605383183.0400002</v>
          </cell>
          <cell r="K71">
            <v>1692532555.8335996</v>
          </cell>
          <cell r="L71">
            <v>288968972.9472</v>
          </cell>
          <cell r="M71">
            <v>123843845.54879998</v>
          </cell>
          <cell r="N71">
            <v>2022782810.6303997</v>
          </cell>
        </row>
        <row r="76">
          <cell r="B76" t="str">
            <v>ANTIOQUIA</v>
          </cell>
          <cell r="C76">
            <v>243273060254</v>
          </cell>
          <cell r="D76">
            <v>0</v>
          </cell>
          <cell r="E76">
            <v>50679915627</v>
          </cell>
          <cell r="F76">
            <v>17258680947</v>
          </cell>
          <cell r="G76">
            <v>0</v>
          </cell>
          <cell r="H76">
            <v>0</v>
          </cell>
          <cell r="I76">
            <v>0</v>
          </cell>
        </row>
        <row r="77">
          <cell r="B77" t="str">
            <v>ATLANTICO</v>
          </cell>
          <cell r="C77">
            <v>62631807780</v>
          </cell>
          <cell r="D77">
            <v>0</v>
          </cell>
          <cell r="E77">
            <v>15184804151</v>
          </cell>
          <cell r="F77">
            <v>6366460414</v>
          </cell>
          <cell r="G77">
            <v>0</v>
          </cell>
          <cell r="H77">
            <v>0</v>
          </cell>
          <cell r="I77">
            <v>0</v>
          </cell>
        </row>
        <row r="79">
          <cell r="B79" t="str">
            <v>BOLIVAR</v>
          </cell>
          <cell r="C79">
            <v>95405173931</v>
          </cell>
          <cell r="D79">
            <v>0</v>
          </cell>
          <cell r="E79">
            <v>23588622914</v>
          </cell>
          <cell r="F79">
            <v>7208842505</v>
          </cell>
          <cell r="G79">
            <v>0</v>
          </cell>
          <cell r="H79">
            <v>0</v>
          </cell>
          <cell r="I79">
            <v>0</v>
          </cell>
        </row>
        <row r="80">
          <cell r="B80" t="str">
            <v>BOYACA</v>
          </cell>
          <cell r="C80">
            <v>185153177092</v>
          </cell>
          <cell r="D80">
            <v>0</v>
          </cell>
          <cell r="E80">
            <v>33814551824</v>
          </cell>
          <cell r="F80">
            <v>3688243595</v>
          </cell>
          <cell r="G80">
            <v>0</v>
          </cell>
          <cell r="H80">
            <v>0</v>
          </cell>
          <cell r="I80">
            <v>0</v>
          </cell>
        </row>
        <row r="81">
          <cell r="B81" t="str">
            <v>CALDAS</v>
          </cell>
          <cell r="C81">
            <v>71745065786</v>
          </cell>
          <cell r="D81">
            <v>0</v>
          </cell>
          <cell r="E81">
            <v>17763042705</v>
          </cell>
          <cell r="F81">
            <v>2588742072</v>
          </cell>
          <cell r="G81">
            <v>0</v>
          </cell>
          <cell r="H81">
            <v>0</v>
          </cell>
          <cell r="I81">
            <v>0</v>
          </cell>
        </row>
        <row r="82">
          <cell r="B82" t="str">
            <v>CAQUETA</v>
          </cell>
          <cell r="C82">
            <v>29820919546</v>
          </cell>
          <cell r="D82">
            <v>0</v>
          </cell>
          <cell r="E82">
            <v>24575236218</v>
          </cell>
          <cell r="F82">
            <v>3016980435</v>
          </cell>
          <cell r="G82">
            <v>0</v>
          </cell>
          <cell r="H82">
            <v>0</v>
          </cell>
          <cell r="I82">
            <v>0</v>
          </cell>
        </row>
        <row r="83">
          <cell r="B83" t="str">
            <v>CAUCA</v>
          </cell>
          <cell r="C83">
            <v>113696618184</v>
          </cell>
          <cell r="D83">
            <v>0</v>
          </cell>
          <cell r="E83">
            <v>40510093201</v>
          </cell>
          <cell r="F83">
            <v>4124346913</v>
          </cell>
          <cell r="G83">
            <v>0</v>
          </cell>
          <cell r="H83">
            <v>0</v>
          </cell>
          <cell r="I83">
            <v>0</v>
          </cell>
        </row>
        <row r="84">
          <cell r="B84" t="str">
            <v>CESAR</v>
          </cell>
          <cell r="C84">
            <v>62461592594</v>
          </cell>
          <cell r="D84">
            <v>0</v>
          </cell>
          <cell r="E84">
            <v>13994525029</v>
          </cell>
          <cell r="F84">
            <v>3683632115</v>
          </cell>
          <cell r="G84">
            <v>0</v>
          </cell>
          <cell r="H84">
            <v>0</v>
          </cell>
          <cell r="I84">
            <v>0</v>
          </cell>
        </row>
        <row r="85">
          <cell r="B85" t="str">
            <v>CORDOBA</v>
          </cell>
          <cell r="C85">
            <v>99926898938</v>
          </cell>
          <cell r="D85">
            <v>0</v>
          </cell>
          <cell r="E85">
            <v>24724120598</v>
          </cell>
          <cell r="F85">
            <v>4859473123</v>
          </cell>
          <cell r="G85">
            <v>0</v>
          </cell>
          <cell r="H85">
            <v>0</v>
          </cell>
          <cell r="I85">
            <v>0</v>
          </cell>
        </row>
        <row r="86">
          <cell r="B86" t="str">
            <v>CUNDINAMARCA</v>
          </cell>
          <cell r="C86">
            <v>224072478543</v>
          </cell>
          <cell r="D86">
            <v>0</v>
          </cell>
          <cell r="E86">
            <v>50946480954</v>
          </cell>
          <cell r="F86">
            <v>6207833561</v>
          </cell>
          <cell r="G86">
            <v>0</v>
          </cell>
          <cell r="H86">
            <v>0</v>
          </cell>
          <cell r="I86">
            <v>0</v>
          </cell>
        </row>
        <row r="87">
          <cell r="B87" t="str">
            <v>CHOCO</v>
          </cell>
          <cell r="C87">
            <v>79587045105</v>
          </cell>
          <cell r="D87">
            <v>0</v>
          </cell>
          <cell r="E87">
            <v>24586044155</v>
          </cell>
          <cell r="F87">
            <v>2366765740</v>
          </cell>
          <cell r="G87">
            <v>0</v>
          </cell>
          <cell r="H87">
            <v>0</v>
          </cell>
          <cell r="I87">
            <v>0</v>
          </cell>
        </row>
        <row r="88">
          <cell r="B88" t="str">
            <v>HUILA</v>
          </cell>
          <cell r="C88">
            <v>73850537209</v>
          </cell>
          <cell r="D88">
            <v>0</v>
          </cell>
          <cell r="E88">
            <v>12492600012</v>
          </cell>
          <cell r="F88">
            <v>3212329746</v>
          </cell>
          <cell r="G88">
            <v>0</v>
          </cell>
          <cell r="H88">
            <v>0</v>
          </cell>
          <cell r="I88">
            <v>0</v>
          </cell>
        </row>
        <row r="89">
          <cell r="B89" t="str">
            <v>GUAJIRA</v>
          </cell>
          <cell r="C89">
            <v>49389838419</v>
          </cell>
          <cell r="D89">
            <v>0</v>
          </cell>
          <cell r="E89">
            <v>17822172535</v>
          </cell>
          <cell r="F89">
            <v>1945765506</v>
          </cell>
          <cell r="G89">
            <v>0</v>
          </cell>
          <cell r="H89">
            <v>0</v>
          </cell>
          <cell r="I89">
            <v>0</v>
          </cell>
        </row>
        <row r="90">
          <cell r="B90" t="str">
            <v>MAGDALENA</v>
          </cell>
          <cell r="C90">
            <v>70459820100</v>
          </cell>
          <cell r="D90">
            <v>0</v>
          </cell>
          <cell r="E90">
            <v>28544323727</v>
          </cell>
          <cell r="F90">
            <v>4361475790</v>
          </cell>
          <cell r="G90">
            <v>0</v>
          </cell>
          <cell r="H90">
            <v>0</v>
          </cell>
          <cell r="I90">
            <v>0</v>
          </cell>
        </row>
        <row r="91">
          <cell r="B91" t="str">
            <v>META</v>
          </cell>
          <cell r="C91">
            <v>43659167737</v>
          </cell>
          <cell r="D91">
            <v>0</v>
          </cell>
          <cell r="E91">
            <v>27443592519</v>
          </cell>
          <cell r="F91">
            <v>3668411394</v>
          </cell>
          <cell r="G91">
            <v>0</v>
          </cell>
          <cell r="H91">
            <v>0</v>
          </cell>
          <cell r="I91">
            <v>0</v>
          </cell>
        </row>
        <row r="92">
          <cell r="B92" t="str">
            <v>NARIÑO</v>
          </cell>
          <cell r="C92">
            <v>125340273117</v>
          </cell>
          <cell r="D92">
            <v>0</v>
          </cell>
          <cell r="E92">
            <v>29638795425</v>
          </cell>
          <cell r="F92">
            <v>4952758661</v>
          </cell>
          <cell r="G92">
            <v>0</v>
          </cell>
          <cell r="H92">
            <v>0</v>
          </cell>
          <cell r="I92">
            <v>0</v>
          </cell>
        </row>
        <row r="93">
          <cell r="B93" t="str">
            <v>NORTE DE SANTANDER</v>
          </cell>
          <cell r="C93">
            <v>109114556317</v>
          </cell>
          <cell r="D93">
            <v>0</v>
          </cell>
          <cell r="E93">
            <v>33247043053</v>
          </cell>
          <cell r="F93">
            <v>4501575011</v>
          </cell>
          <cell r="G93">
            <v>0</v>
          </cell>
          <cell r="H93">
            <v>0</v>
          </cell>
          <cell r="I93">
            <v>0</v>
          </cell>
        </row>
        <row r="94">
          <cell r="B94" t="str">
            <v>QUINDIO</v>
          </cell>
          <cell r="C94">
            <v>33542760471</v>
          </cell>
          <cell r="D94">
            <v>0</v>
          </cell>
          <cell r="E94">
            <v>8567627990</v>
          </cell>
          <cell r="F94">
            <v>1639799485</v>
          </cell>
          <cell r="G94">
            <v>0</v>
          </cell>
          <cell r="H94">
            <v>0</v>
          </cell>
          <cell r="I94">
            <v>0</v>
          </cell>
        </row>
        <row r="95">
          <cell r="B95" t="str">
            <v>RISARALDA</v>
          </cell>
          <cell r="C95">
            <v>34219349321</v>
          </cell>
          <cell r="D95">
            <v>0</v>
          </cell>
          <cell r="E95">
            <v>11819467798</v>
          </cell>
          <cell r="F95">
            <v>3040629518</v>
          </cell>
          <cell r="G95">
            <v>0</v>
          </cell>
          <cell r="H95">
            <v>0</v>
          </cell>
          <cell r="I95">
            <v>0</v>
          </cell>
        </row>
        <row r="96">
          <cell r="B96" t="str">
            <v>SANTANDER</v>
          </cell>
          <cell r="C96">
            <v>139760709524</v>
          </cell>
          <cell r="D96">
            <v>0</v>
          </cell>
          <cell r="E96">
            <v>34076376496</v>
          </cell>
          <cell r="F96">
            <v>6022027800</v>
          </cell>
          <cell r="G96">
            <v>0</v>
          </cell>
          <cell r="H96">
            <v>0</v>
          </cell>
          <cell r="I96">
            <v>0</v>
          </cell>
        </row>
        <row r="97">
          <cell r="B97" t="str">
            <v>SUCRE</v>
          </cell>
          <cell r="C97">
            <v>72534021352</v>
          </cell>
          <cell r="D97">
            <v>0</v>
          </cell>
          <cell r="E97">
            <v>15853630056</v>
          </cell>
          <cell r="F97">
            <v>2647586707</v>
          </cell>
          <cell r="G97">
            <v>0</v>
          </cell>
          <cell r="H97">
            <v>0</v>
          </cell>
          <cell r="I97">
            <v>0</v>
          </cell>
        </row>
        <row r="98">
          <cell r="B98" t="str">
            <v xml:space="preserve">TOLIMA </v>
          </cell>
          <cell r="C98">
            <v>122935303434</v>
          </cell>
          <cell r="D98">
            <v>0</v>
          </cell>
          <cell r="E98">
            <v>18832321314</v>
          </cell>
          <cell r="F98">
            <v>4286256262</v>
          </cell>
          <cell r="G98">
            <v>0</v>
          </cell>
          <cell r="H98">
            <v>0</v>
          </cell>
          <cell r="I98">
            <v>0</v>
          </cell>
        </row>
        <row r="99">
          <cell r="B99" t="str">
            <v>VALLE DEL CAUCA</v>
          </cell>
          <cell r="C99">
            <v>159139211491</v>
          </cell>
          <cell r="D99">
            <v>0</v>
          </cell>
          <cell r="E99">
            <v>62416178138</v>
          </cell>
          <cell r="F99">
            <v>13608808772</v>
          </cell>
          <cell r="G99">
            <v>0</v>
          </cell>
          <cell r="H99">
            <v>0</v>
          </cell>
          <cell r="I99">
            <v>0</v>
          </cell>
        </row>
        <row r="100">
          <cell r="B100" t="str">
            <v>ARAUCA</v>
          </cell>
          <cell r="C100">
            <v>43160023818</v>
          </cell>
          <cell r="D100">
            <v>0</v>
          </cell>
          <cell r="E100">
            <v>14102218367</v>
          </cell>
          <cell r="F100">
            <v>1241805735</v>
          </cell>
          <cell r="G100">
            <v>0</v>
          </cell>
          <cell r="H100">
            <v>0</v>
          </cell>
          <cell r="I100">
            <v>0</v>
          </cell>
        </row>
        <row r="101">
          <cell r="B101" t="str">
            <v>CASANARE</v>
          </cell>
          <cell r="C101">
            <v>45560909427</v>
          </cell>
          <cell r="D101">
            <v>0</v>
          </cell>
          <cell r="E101">
            <v>14016766687</v>
          </cell>
          <cell r="F101">
            <v>1679645090</v>
          </cell>
          <cell r="G101">
            <v>0</v>
          </cell>
          <cell r="H101">
            <v>0</v>
          </cell>
          <cell r="I101">
            <v>0</v>
          </cell>
        </row>
        <row r="102">
          <cell r="B102" t="str">
            <v>PUTUMAYO</v>
          </cell>
          <cell r="C102">
            <v>45438783867</v>
          </cell>
          <cell r="D102">
            <v>0</v>
          </cell>
          <cell r="E102">
            <v>16792561462</v>
          </cell>
          <cell r="F102">
            <v>1807415787</v>
          </cell>
          <cell r="G102">
            <v>0</v>
          </cell>
          <cell r="H102">
            <v>0</v>
          </cell>
          <cell r="I102">
            <v>0</v>
          </cell>
        </row>
        <row r="103">
          <cell r="B103" t="str">
            <v>SAN ANDRES</v>
          </cell>
          <cell r="C103">
            <v>10150949503</v>
          </cell>
          <cell r="D103">
            <v>1933414086</v>
          </cell>
          <cell r="E103">
            <v>4143249896</v>
          </cell>
          <cell r="F103">
            <v>430615124</v>
          </cell>
          <cell r="G103">
            <v>63017033</v>
          </cell>
          <cell r="H103">
            <v>0</v>
          </cell>
          <cell r="I103">
            <v>0</v>
          </cell>
        </row>
        <row r="104">
          <cell r="B104" t="str">
            <v>AMAZONAS</v>
          </cell>
          <cell r="C104">
            <v>13413941973</v>
          </cell>
          <cell r="D104">
            <v>1245329865</v>
          </cell>
          <cell r="E104">
            <v>8909489863</v>
          </cell>
          <cell r="F104">
            <v>3284003878</v>
          </cell>
          <cell r="G104">
            <v>0</v>
          </cell>
          <cell r="H104">
            <v>1228715967</v>
          </cell>
          <cell r="I104">
            <v>0</v>
          </cell>
        </row>
        <row r="105">
          <cell r="B105" t="str">
            <v>GUAINIA</v>
          </cell>
          <cell r="C105">
            <v>11220135856</v>
          </cell>
          <cell r="D105">
            <v>682637961</v>
          </cell>
          <cell r="E105">
            <v>4595061410</v>
          </cell>
          <cell r="F105">
            <v>2237367136</v>
          </cell>
          <cell r="G105">
            <v>0</v>
          </cell>
          <cell r="H105">
            <v>670902254</v>
          </cell>
          <cell r="I105">
            <v>0</v>
          </cell>
        </row>
        <row r="106">
          <cell r="B106" t="str">
            <v>GUAVIARE</v>
          </cell>
          <cell r="C106">
            <v>14417175626</v>
          </cell>
          <cell r="D106">
            <v>0</v>
          </cell>
          <cell r="E106">
            <v>16064886134</v>
          </cell>
          <cell r="F106">
            <v>1401677206</v>
          </cell>
          <cell r="G106">
            <v>0</v>
          </cell>
          <cell r="H106">
            <v>0</v>
          </cell>
          <cell r="I106">
            <v>0</v>
          </cell>
        </row>
        <row r="107">
          <cell r="B107" t="str">
            <v>VAUPES</v>
          </cell>
          <cell r="C107">
            <v>10953467457</v>
          </cell>
          <cell r="D107">
            <v>309123758</v>
          </cell>
          <cell r="E107">
            <v>1874889910</v>
          </cell>
          <cell r="F107">
            <v>1451924070</v>
          </cell>
          <cell r="G107">
            <v>0</v>
          </cell>
          <cell r="H107">
            <v>154823597</v>
          </cell>
          <cell r="I107">
            <v>0</v>
          </cell>
        </row>
        <row r="108">
          <cell r="B108" t="str">
            <v>VICHADA</v>
          </cell>
          <cell r="C108">
            <v>13990831917</v>
          </cell>
          <cell r="D108">
            <v>0</v>
          </cell>
          <cell r="E108">
            <v>13242921795</v>
          </cell>
          <cell r="F108">
            <v>1926391225</v>
          </cell>
          <cell r="G108">
            <v>0</v>
          </cell>
          <cell r="H108">
            <v>0</v>
          </cell>
          <cell r="I108">
            <v>0</v>
          </cell>
        </row>
      </sheetData>
      <sheetData sheetId="23"/>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yecINGRESOS99"/>
      <sheetName val="proyecINGRESOS99 (det)"/>
      <sheetName val="proyecINGRESOS99 _det_"/>
    </sheetNames>
    <sheetDataSet>
      <sheetData sheetId="0" refreshError="1">
        <row r="1">
          <cell r="A1" t="str">
            <v>DETALLE DE LA COMPOSICION DEL PRESUPUESTO DE RENTAS DE LA NACION</v>
          </cell>
          <cell r="L1" t="str">
            <v>DETALLE DE LA COMPOSICION DEL PRESUPUESTO DE RENTAS DE LA NACION</v>
          </cell>
        </row>
        <row r="3">
          <cell r="A3" t="str">
            <v>Millones de pesos</v>
          </cell>
          <cell r="L3" t="str">
            <v>Millones de pesos</v>
          </cell>
        </row>
        <row r="4">
          <cell r="P4" t="str">
            <v>1998</v>
          </cell>
          <cell r="R4" t="str">
            <v>1999</v>
          </cell>
        </row>
        <row r="5">
          <cell r="E5" t="str">
            <v>1998</v>
          </cell>
          <cell r="F5" t="str">
            <v>1999</v>
          </cell>
          <cell r="H5">
            <v>1998</v>
          </cell>
          <cell r="I5">
            <v>1999</v>
          </cell>
          <cell r="P5" t="str">
            <v>APROPIACION</v>
          </cell>
          <cell r="Q5" t="str">
            <v>REESTIMACION</v>
          </cell>
          <cell r="R5" t="str">
            <v>PROYECTO</v>
          </cell>
          <cell r="S5" t="str">
            <v>Variación</v>
          </cell>
          <cell r="T5" t="str">
            <v>Variación</v>
          </cell>
        </row>
        <row r="6">
          <cell r="E6" t="str">
            <v>APROPIACION</v>
          </cell>
          <cell r="F6" t="str">
            <v>PROYECTO</v>
          </cell>
          <cell r="G6" t="str">
            <v>Variación</v>
          </cell>
          <cell r="H6" t="str">
            <v>PARTICIPACION %</v>
          </cell>
          <cell r="O6" t="str">
            <v xml:space="preserve"> </v>
          </cell>
          <cell r="P6" t="str">
            <v>VIGENTE</v>
          </cell>
          <cell r="Q6" t="str">
            <v xml:space="preserve">BASE </v>
          </cell>
          <cell r="R6" t="str">
            <v>PRESUPUESTO</v>
          </cell>
          <cell r="S6" t="str">
            <v>%</v>
          </cell>
          <cell r="T6" t="str">
            <v>%</v>
          </cell>
        </row>
        <row r="7">
          <cell r="D7" t="str">
            <v xml:space="preserve"> </v>
          </cell>
          <cell r="E7" t="str">
            <v>VIGENTE</v>
          </cell>
          <cell r="F7" t="str">
            <v>PRESUPUESTO</v>
          </cell>
          <cell r="G7" t="str">
            <v>%</v>
          </cell>
          <cell r="P7" t="str">
            <v>(A)</v>
          </cell>
          <cell r="Q7" t="str">
            <v>(B)</v>
          </cell>
          <cell r="R7" t="str">
            <v>(C)</v>
          </cell>
          <cell r="S7" t="str">
            <v>(D)=(C/A)</v>
          </cell>
          <cell r="T7" t="str">
            <v>(E)=(C/B)</v>
          </cell>
        </row>
        <row r="8">
          <cell r="A8" t="str">
            <v>CONCEPTOS</v>
          </cell>
          <cell r="L8" t="str">
            <v>CONCEPTOS</v>
          </cell>
        </row>
        <row r="10">
          <cell r="A10" t="str">
            <v>I.</v>
          </cell>
          <cell r="B10" t="str">
            <v>INGRESOS DEL PRESUPUESTO NACIONAL</v>
          </cell>
          <cell r="E10">
            <v>34366401.332317002</v>
          </cell>
          <cell r="F10">
            <v>39798591.996973999</v>
          </cell>
          <cell r="G10">
            <v>15.806690412908452</v>
          </cell>
          <cell r="H10">
            <v>100</v>
          </cell>
          <cell r="I10">
            <v>100</v>
          </cell>
          <cell r="L10" t="str">
            <v>I.</v>
          </cell>
          <cell r="M10" t="str">
            <v>INGRESOS DEL PRESUPUESTO NACIONAL</v>
          </cell>
          <cell r="P10">
            <v>34366401.332317002</v>
          </cell>
          <cell r="Q10">
            <v>34716620.206469998</v>
          </cell>
          <cell r="R10">
            <v>39798591.996973999</v>
          </cell>
          <cell r="S10">
            <v>15.806690412908452</v>
          </cell>
          <cell r="T10">
            <v>14.638440494149529</v>
          </cell>
        </row>
        <row r="12">
          <cell r="A12" t="str">
            <v>1.</v>
          </cell>
          <cell r="B12" t="str">
            <v>INGRESOS CORRIENTES</v>
          </cell>
          <cell r="E12">
            <v>14973958.125847001</v>
          </cell>
          <cell r="F12">
            <v>17813984</v>
          </cell>
          <cell r="G12">
            <v>18.966433926716707</v>
          </cell>
          <cell r="H12">
            <v>43.571504566484812</v>
          </cell>
          <cell r="I12">
            <v>44.760337253525066</v>
          </cell>
          <cell r="L12" t="str">
            <v>1.</v>
          </cell>
          <cell r="M12" t="str">
            <v>INGRESOS CORRIENTES</v>
          </cell>
          <cell r="P12">
            <v>14973958.125847001</v>
          </cell>
          <cell r="Q12">
            <v>15324177</v>
          </cell>
          <cell r="R12">
            <v>17813984</v>
          </cell>
          <cell r="S12">
            <v>18.966433926716707</v>
          </cell>
          <cell r="T12">
            <v>16.24757401327328</v>
          </cell>
        </row>
        <row r="14">
          <cell r="B14" t="str">
            <v>1.1.  INGRESOS TRIBUTARIOS</v>
          </cell>
          <cell r="E14">
            <v>14609453</v>
          </cell>
          <cell r="F14">
            <v>17369627.000000462</v>
          </cell>
          <cell r="G14">
            <v>18.893068754870313</v>
          </cell>
          <cell r="H14">
            <v>42.510860705865539</v>
          </cell>
          <cell r="I14">
            <v>43.643822880269546</v>
          </cell>
          <cell r="M14" t="str">
            <v>1.1.  INGRESOS TRIBUTARIOS</v>
          </cell>
          <cell r="P14">
            <v>14609453</v>
          </cell>
          <cell r="Q14">
            <v>14749077</v>
          </cell>
          <cell r="R14">
            <v>17369627.000000462</v>
          </cell>
          <cell r="S14">
            <v>18.893068754870313</v>
          </cell>
          <cell r="T14">
            <v>17.767552505153116</v>
          </cell>
        </row>
        <row r="15">
          <cell r="H15">
            <v>0</v>
          </cell>
          <cell r="I15">
            <v>0</v>
          </cell>
        </row>
        <row r="16">
          <cell r="B16" t="str">
            <v xml:space="preserve">        1.1.1. IMPUESTOS DIRECTOS</v>
          </cell>
          <cell r="E16">
            <v>5845082</v>
          </cell>
          <cell r="F16">
            <v>6285366</v>
          </cell>
          <cell r="G16">
            <v>7.5325547186506636</v>
          </cell>
          <cell r="H16">
            <v>17.008129374615326</v>
          </cell>
          <cell r="I16">
            <v>15.792935590479921</v>
          </cell>
          <cell r="M16" t="str">
            <v xml:space="preserve">        1.1.1. IMPUESTOS DIRECTOS</v>
          </cell>
          <cell r="P16">
            <v>5845082</v>
          </cell>
          <cell r="Q16">
            <v>5393900</v>
          </cell>
          <cell r="R16">
            <v>6285366</v>
          </cell>
          <cell r="S16">
            <v>7.5325547186506636</v>
          </cell>
          <cell r="T16">
            <v>16.527299356680693</v>
          </cell>
        </row>
        <row r="17">
          <cell r="B17" t="str">
            <v>NUMERAL 0001</v>
          </cell>
          <cell r="D17" t="str">
            <v>IMPUESTO SOBRE LA RENTA Y COMPLEMENTARIOS</v>
          </cell>
          <cell r="E17">
            <v>5845082</v>
          </cell>
          <cell r="F17">
            <v>6285366</v>
          </cell>
          <cell r="G17">
            <v>7.5325547186506636</v>
          </cell>
          <cell r="H17">
            <v>17.008129374615326</v>
          </cell>
          <cell r="I17">
            <v>15.792935590479921</v>
          </cell>
          <cell r="M17" t="str">
            <v>NUMERAL 0001</v>
          </cell>
          <cell r="O17" t="str">
            <v>IMPUESTO SOBRE LA RENTA Y COMPLEMENTARIOS</v>
          </cell>
          <cell r="P17">
            <v>5845082</v>
          </cell>
          <cell r="Q17">
            <v>5393900</v>
          </cell>
          <cell r="R17">
            <v>6285366</v>
          </cell>
          <cell r="S17">
            <v>7.5325547186506636</v>
          </cell>
          <cell r="T17">
            <v>16.527299356680693</v>
          </cell>
        </row>
        <row r="18">
          <cell r="H18">
            <v>0</v>
          </cell>
          <cell r="I18">
            <v>0</v>
          </cell>
        </row>
        <row r="19">
          <cell r="B19" t="str">
            <v xml:space="preserve">        1.1.2. IMPUESTOS INDIRECTOS</v>
          </cell>
          <cell r="E19">
            <v>8764371</v>
          </cell>
          <cell r="F19">
            <v>11084261.000000462</v>
          </cell>
          <cell r="G19">
            <v>26.469554974343978</v>
          </cell>
          <cell r="H19">
            <v>25.502731331250217</v>
          </cell>
          <cell r="I19">
            <v>27.850887289789622</v>
          </cell>
          <cell r="M19" t="str">
            <v xml:space="preserve">        1.1.2. IMPUESTOS INDIRECTOS</v>
          </cell>
          <cell r="P19">
            <v>8764371</v>
          </cell>
          <cell r="Q19">
            <v>9355177</v>
          </cell>
          <cell r="R19">
            <v>11084261.000000462</v>
          </cell>
          <cell r="S19">
            <v>26.469554974343978</v>
          </cell>
          <cell r="T19">
            <v>18.482643353519258</v>
          </cell>
        </row>
        <row r="20">
          <cell r="B20" t="str">
            <v xml:space="preserve">NUMERAL </v>
          </cell>
          <cell r="C20" t="str">
            <v>0001</v>
          </cell>
          <cell r="D20" t="str">
            <v>IMPUESTOS SOBRE ADUANAS Y RECARGOS</v>
          </cell>
          <cell r="E20">
            <v>1216470</v>
          </cell>
          <cell r="F20">
            <v>1646430.000000464</v>
          </cell>
          <cell r="G20">
            <v>35.344891366039775</v>
          </cell>
          <cell r="H20">
            <v>3.5397072513847201</v>
          </cell>
          <cell r="I20">
            <v>4.1369051451007284</v>
          </cell>
          <cell r="M20" t="str">
            <v xml:space="preserve">NUMERAL </v>
          </cell>
          <cell r="N20" t="str">
            <v>0001</v>
          </cell>
          <cell r="O20" t="str">
            <v>IMPUESTOS SOBRE ADUANAS Y RECARGOS</v>
          </cell>
          <cell r="P20">
            <v>1216470</v>
          </cell>
          <cell r="Q20">
            <v>1444000</v>
          </cell>
          <cell r="R20">
            <v>1646430.000000464</v>
          </cell>
          <cell r="S20">
            <v>35.344891366039775</v>
          </cell>
          <cell r="T20">
            <v>14.018698060973955</v>
          </cell>
        </row>
        <row r="21">
          <cell r="B21" t="str">
            <v xml:space="preserve">NUMERAL </v>
          </cell>
          <cell r="C21" t="str">
            <v>0002</v>
          </cell>
          <cell r="D21" t="str">
            <v>IMPUESTO A LAS VENTAS</v>
          </cell>
          <cell r="E21">
            <v>6695019</v>
          </cell>
          <cell r="F21">
            <v>8117919</v>
          </cell>
          <cell r="G21">
            <v>21.253113695420424</v>
          </cell>
          <cell r="H21">
            <v>19.481292019086766</v>
          </cell>
          <cell r="I21">
            <v>20.397503008692439</v>
          </cell>
          <cell r="M21" t="str">
            <v xml:space="preserve">NUMERAL </v>
          </cell>
          <cell r="N21" t="str">
            <v>0002</v>
          </cell>
          <cell r="O21" t="str">
            <v>IMPUESTO A LAS VENTAS</v>
          </cell>
          <cell r="P21">
            <v>6695019</v>
          </cell>
          <cell r="Q21">
            <v>6887200</v>
          </cell>
          <cell r="R21">
            <v>8117919</v>
          </cell>
          <cell r="S21">
            <v>21.253113695420424</v>
          </cell>
          <cell r="T21">
            <v>17.86965675455918</v>
          </cell>
        </row>
        <row r="22">
          <cell r="D22" t="str">
            <v>INTERNAS</v>
          </cell>
          <cell r="E22">
            <v>4687973</v>
          </cell>
          <cell r="F22">
            <v>5452433</v>
          </cell>
          <cell r="G22">
            <v>16.306834531683535</v>
          </cell>
          <cell r="H22">
            <v>13.641151875833996</v>
          </cell>
          <cell r="I22">
            <v>13.700065068670177</v>
          </cell>
          <cell r="O22" t="str">
            <v>INTERNAS</v>
          </cell>
          <cell r="P22">
            <v>4687973</v>
          </cell>
          <cell r="Q22">
            <v>4549400</v>
          </cell>
          <cell r="R22">
            <v>5452433</v>
          </cell>
          <cell r="S22">
            <v>16.306834531683535</v>
          </cell>
          <cell r="T22">
            <v>19.849496636919149</v>
          </cell>
        </row>
        <row r="23">
          <cell r="D23" t="str">
            <v>EXTERNAS</v>
          </cell>
          <cell r="E23">
            <v>2007046</v>
          </cell>
          <cell r="F23">
            <v>2665486</v>
          </cell>
          <cell r="G23">
            <v>32.806422971870106</v>
          </cell>
          <cell r="H23">
            <v>5.8401401432527695</v>
          </cell>
          <cell r="I23">
            <v>6.6974379400222617</v>
          </cell>
          <cell r="O23" t="str">
            <v>EXTERNAS</v>
          </cell>
          <cell r="P23">
            <v>2007046</v>
          </cell>
          <cell r="Q23">
            <v>2337800</v>
          </cell>
          <cell r="R23">
            <v>2665486</v>
          </cell>
          <cell r="S23">
            <v>32.806422971870106</v>
          </cell>
          <cell r="T23">
            <v>14.016853451963375</v>
          </cell>
        </row>
        <row r="24">
          <cell r="B24" t="str">
            <v xml:space="preserve">NUMERAL </v>
          </cell>
          <cell r="C24" t="str">
            <v>0003</v>
          </cell>
          <cell r="D24" t="str">
            <v>IMPUESTO A LA GASOLINA Y ACPM</v>
          </cell>
          <cell r="E24">
            <v>690540</v>
          </cell>
          <cell r="F24">
            <v>917324</v>
          </cell>
          <cell r="G24">
            <v>32.841544298664815</v>
          </cell>
          <cell r="H24">
            <v>2.0093462603855454</v>
          </cell>
          <cell r="I24">
            <v>2.3049157117662524</v>
          </cell>
          <cell r="M24" t="str">
            <v xml:space="preserve">NUMERAL </v>
          </cell>
          <cell r="N24" t="str">
            <v>0003</v>
          </cell>
          <cell r="O24" t="str">
            <v>IMPUESTO A LA GASOLINA Y ACPM</v>
          </cell>
          <cell r="P24">
            <v>690540</v>
          </cell>
          <cell r="Q24">
            <v>691000</v>
          </cell>
          <cell r="R24">
            <v>917324</v>
          </cell>
          <cell r="S24">
            <v>32.841544298664815</v>
          </cell>
          <cell r="T24">
            <v>32.753111432706227</v>
          </cell>
        </row>
        <row r="25">
          <cell r="B25" t="str">
            <v xml:space="preserve">NUMERAL </v>
          </cell>
          <cell r="C25" t="str">
            <v>0005</v>
          </cell>
          <cell r="D25" t="str">
            <v>IMPUESTO DE TIMBRE NACIONAL</v>
          </cell>
          <cell r="E25">
            <v>138600</v>
          </cell>
          <cell r="F25">
            <v>371608</v>
          </cell>
          <cell r="G25">
            <v>168.11544011544009</v>
          </cell>
          <cell r="H25">
            <v>0.40330088291690069</v>
          </cell>
          <cell r="I25">
            <v>0.93372147443872999</v>
          </cell>
          <cell r="M25" t="str">
            <v xml:space="preserve">NUMERAL </v>
          </cell>
          <cell r="N25" t="str">
            <v>0005</v>
          </cell>
          <cell r="O25" t="str">
            <v>IMPUESTO DE TIMBRE NACIONAL</v>
          </cell>
          <cell r="P25">
            <v>138600</v>
          </cell>
          <cell r="Q25">
            <v>310100</v>
          </cell>
          <cell r="R25">
            <v>371608</v>
          </cell>
          <cell r="S25">
            <v>168.11544011544009</v>
          </cell>
          <cell r="T25">
            <v>19.834891970332148</v>
          </cell>
        </row>
        <row r="26">
          <cell r="D26" t="str">
            <v>OTROS IMPUESTOS INDIRECTOS</v>
          </cell>
          <cell r="E26">
            <v>23742</v>
          </cell>
          <cell r="F26">
            <v>30980</v>
          </cell>
          <cell r="G26">
            <v>30.486058461797661</v>
          </cell>
          <cell r="H26">
            <v>6.9084917476284674E-2</v>
          </cell>
          <cell r="I26">
            <v>7.7841949791478793E-2</v>
          </cell>
          <cell r="O26" t="str">
            <v>OTROS IMPUESTOS INDIRECTOS</v>
          </cell>
          <cell r="P26">
            <v>23742</v>
          </cell>
          <cell r="Q26">
            <v>22877</v>
          </cell>
          <cell r="R26">
            <v>30980</v>
          </cell>
          <cell r="S26">
            <v>30.486058461797661</v>
          </cell>
          <cell r="T26">
            <v>35.419854001835915</v>
          </cell>
        </row>
        <row r="27">
          <cell r="B27" t="str">
            <v xml:space="preserve">NUMERAL </v>
          </cell>
          <cell r="C27" t="str">
            <v>0004</v>
          </cell>
          <cell r="D27" t="str">
            <v>IMPUESTO 5% PASAJES INTERNACIONALES</v>
          </cell>
          <cell r="E27">
            <v>8559.2999999999993</v>
          </cell>
          <cell r="H27">
            <v>2.4906011884203664E-2</v>
          </cell>
          <cell r="I27">
            <v>0</v>
          </cell>
          <cell r="M27" t="str">
            <v xml:space="preserve">NUMERAL </v>
          </cell>
          <cell r="N27" t="str">
            <v>0004</v>
          </cell>
          <cell r="O27" t="str">
            <v>IMPUESTO 5% PASAJES INTERNACIONALES</v>
          </cell>
          <cell r="P27">
            <v>8559.2999999999993</v>
          </cell>
        </row>
        <row r="28">
          <cell r="B28" t="str">
            <v xml:space="preserve">NUMERAL </v>
          </cell>
          <cell r="C28" t="str">
            <v>0006</v>
          </cell>
          <cell r="D28" t="str">
            <v>IMPUESTO DE TIMBRE NACIONAL SOBRE SALIDAS AL EXT.</v>
          </cell>
          <cell r="E28">
            <v>13405.7</v>
          </cell>
          <cell r="F28">
            <v>27666</v>
          </cell>
          <cell r="G28">
            <v>106.37490022900704</v>
          </cell>
          <cell r="H28">
            <v>3.9008157619906898E-2</v>
          </cell>
          <cell r="I28">
            <v>6.9515022044256053E-2</v>
          </cell>
          <cell r="M28" t="str">
            <v xml:space="preserve">NUMERAL </v>
          </cell>
          <cell r="N28" t="str">
            <v>0006</v>
          </cell>
          <cell r="O28" t="str">
            <v>IMPUESTO DE TIMBRE NACIONAL SOBRE SALIDAS AL EXT.</v>
          </cell>
          <cell r="P28">
            <v>13405.7</v>
          </cell>
          <cell r="Q28">
            <v>21100</v>
          </cell>
          <cell r="R28">
            <v>27666</v>
          </cell>
          <cell r="S28">
            <v>106.37490022900704</v>
          </cell>
          <cell r="T28">
            <v>31.118483412322284</v>
          </cell>
        </row>
        <row r="29">
          <cell r="B29" t="str">
            <v xml:space="preserve">NUMERAL </v>
          </cell>
          <cell r="C29" t="str">
            <v>0007</v>
          </cell>
          <cell r="D29" t="str">
            <v>IMPUESTO AL ORO Y AL PLATINO</v>
          </cell>
          <cell r="E29">
            <v>1777</v>
          </cell>
          <cell r="F29">
            <v>3314</v>
          </cell>
          <cell r="G29">
            <v>86.494091164884651</v>
          </cell>
          <cell r="H29">
            <v>5.1707479721741162E-3</v>
          </cell>
          <cell r="I29">
            <v>8.3269277472227485E-3</v>
          </cell>
          <cell r="M29" t="str">
            <v xml:space="preserve">NUMERAL </v>
          </cell>
          <cell r="N29" t="str">
            <v>0007</v>
          </cell>
          <cell r="O29" t="str">
            <v>IMPUESTO AL ORO Y AL PLATINO</v>
          </cell>
          <cell r="P29">
            <v>1777</v>
          </cell>
          <cell r="Q29">
            <v>1777</v>
          </cell>
          <cell r="R29">
            <v>3314</v>
          </cell>
          <cell r="S29">
            <v>86.494091164884651</v>
          </cell>
          <cell r="T29">
            <v>86.494091164884651</v>
          </cell>
        </row>
        <row r="30">
          <cell r="B30" t="str">
            <v xml:space="preserve">NUMERAL </v>
          </cell>
          <cell r="C30" t="str">
            <v>0008</v>
          </cell>
          <cell r="D30" t="str">
            <v>OTROS</v>
          </cell>
          <cell r="E30">
            <v>0</v>
          </cell>
          <cell r="G30" t="e">
            <v>#DIV/0!</v>
          </cell>
          <cell r="H30">
            <v>0</v>
          </cell>
          <cell r="I30">
            <v>0</v>
          </cell>
          <cell r="M30" t="str">
            <v xml:space="preserve">NUMERAL </v>
          </cell>
          <cell r="N30" t="str">
            <v>0008</v>
          </cell>
          <cell r="O30" t="str">
            <v>OTROS</v>
          </cell>
          <cell r="P30">
            <v>0</v>
          </cell>
          <cell r="S30" t="e">
            <v>#DIV/0!</v>
          </cell>
          <cell r="T30" t="e">
            <v>#DIV/0!</v>
          </cell>
        </row>
        <row r="31">
          <cell r="H31">
            <v>0</v>
          </cell>
          <cell r="I31">
            <v>0</v>
          </cell>
        </row>
        <row r="32">
          <cell r="B32" t="str">
            <v>1.2</v>
          </cell>
          <cell r="C32" t="str">
            <v>INGRESOS NO TRIBUTARIOS</v>
          </cell>
          <cell r="E32">
            <v>364505.12584699999</v>
          </cell>
          <cell r="F32">
            <v>444356.99999953806</v>
          </cell>
          <cell r="G32">
            <v>21.906927637021955</v>
          </cell>
          <cell r="H32">
            <v>1.0606438606192721</v>
          </cell>
          <cell r="I32">
            <v>1.1165143732555256</v>
          </cell>
          <cell r="M32" t="str">
            <v>1.2</v>
          </cell>
          <cell r="N32" t="str">
            <v>INGRESOS NO TRIBUTARIOS</v>
          </cell>
          <cell r="P32">
            <v>364505.12584699999</v>
          </cell>
          <cell r="Q32">
            <v>575100</v>
          </cell>
          <cell r="R32">
            <v>444356.99999953806</v>
          </cell>
          <cell r="S32">
            <v>21.906927637021955</v>
          </cell>
          <cell r="T32">
            <v>-22.733959311504425</v>
          </cell>
        </row>
        <row r="33">
          <cell r="C33" t="str">
            <v>1.2.1.</v>
          </cell>
          <cell r="D33" t="str">
            <v>TASAS Y MULTAS</v>
          </cell>
          <cell r="E33">
            <v>364505.12584699999</v>
          </cell>
          <cell r="F33">
            <v>444356.99999953806</v>
          </cell>
          <cell r="G33">
            <v>21.906927637021955</v>
          </cell>
          <cell r="H33">
            <v>1.0606438606192721</v>
          </cell>
          <cell r="I33">
            <v>1.1165143732555256</v>
          </cell>
          <cell r="N33" t="str">
            <v>1.2.1.</v>
          </cell>
          <cell r="O33" t="str">
            <v>TASAS Y MULTAS</v>
          </cell>
          <cell r="P33">
            <v>364505.12584699999</v>
          </cell>
          <cell r="Q33">
            <v>575100</v>
          </cell>
          <cell r="R33">
            <v>444356.99999953806</v>
          </cell>
          <cell r="S33">
            <v>21.906927637021955</v>
          </cell>
          <cell r="T33">
            <v>-22.733959311504425</v>
          </cell>
        </row>
        <row r="34">
          <cell r="B34" t="str">
            <v xml:space="preserve">NUMERAL </v>
          </cell>
          <cell r="C34" t="str">
            <v>0002</v>
          </cell>
          <cell r="D34" t="str">
            <v>OTRAS TASAS, MULTAS Y CONTRIBUCIONES NO ESPECIFICADAS</v>
          </cell>
          <cell r="E34">
            <v>11595.076499999999</v>
          </cell>
          <cell r="F34">
            <v>60326</v>
          </cell>
          <cell r="G34">
            <v>420.27254843898618</v>
          </cell>
          <cell r="H34">
            <v>3.3739571355981289E-2</v>
          </cell>
          <cell r="I34">
            <v>0.15157822669853938</v>
          </cell>
          <cell r="M34" t="str">
            <v xml:space="preserve">NUMERAL </v>
          </cell>
          <cell r="N34" t="str">
            <v>0002</v>
          </cell>
          <cell r="O34" t="str">
            <v>OTRAS TASAS, MULTAS Y CONTRIBUCIONES NO ESPECIFICADAS</v>
          </cell>
          <cell r="P34">
            <v>11595.076499999999</v>
          </cell>
          <cell r="Q34">
            <v>11500</v>
          </cell>
          <cell r="R34">
            <v>60326</v>
          </cell>
          <cell r="S34">
            <v>420.27254843898618</v>
          </cell>
          <cell r="T34">
            <v>424.57391304347823</v>
          </cell>
        </row>
        <row r="35">
          <cell r="B35" t="str">
            <v xml:space="preserve">NUMERAL </v>
          </cell>
          <cell r="C35" t="str">
            <v>0003</v>
          </cell>
          <cell r="D35" t="str">
            <v>CONTRIBUCION ESPECIAL POR EXPLOTACION O EXPORTACION</v>
          </cell>
          <cell r="H35">
            <v>0</v>
          </cell>
          <cell r="I35">
            <v>0</v>
          </cell>
          <cell r="M35" t="str">
            <v xml:space="preserve">NUMERAL </v>
          </cell>
          <cell r="N35" t="str">
            <v>0003</v>
          </cell>
          <cell r="O35" t="str">
            <v>CONTRIBUCION ESPECIAL POR EXPLOTACION O EXPORTACION</v>
          </cell>
        </row>
        <row r="36">
          <cell r="D36" t="str">
            <v>DE PETROLEO CRUDO, GAS LIBRE, CARBON Y FERRONIQUEL</v>
          </cell>
          <cell r="E36">
            <v>164620</v>
          </cell>
          <cell r="F36">
            <v>34844.999999538064</v>
          </cell>
          <cell r="G36">
            <v>-78.833070101118906</v>
          </cell>
          <cell r="H36">
            <v>0.47901436757417171</v>
          </cell>
          <cell r="I36">
            <v>8.7553348626472599E-2</v>
          </cell>
          <cell r="O36" t="str">
            <v>DE PETROLEO CRUDO, GAS LIBRE, CARBON Y FERRONIQUEL</v>
          </cell>
          <cell r="P36">
            <v>164620</v>
          </cell>
          <cell r="Q36">
            <v>75600</v>
          </cell>
          <cell r="R36">
            <v>34844.999999538064</v>
          </cell>
          <cell r="S36">
            <v>-78.833070101118906</v>
          </cell>
          <cell r="T36">
            <v>-53.908730159341189</v>
          </cell>
        </row>
        <row r="37">
          <cell r="B37" t="str">
            <v xml:space="preserve">NUMERAL </v>
          </cell>
          <cell r="C37" t="str">
            <v>0004</v>
          </cell>
          <cell r="D37" t="str">
            <v>CONTRIBUCION ESPECIAL DEL 5% SOBRE LOS CONTRATOS DE</v>
          </cell>
          <cell r="E37">
            <v>0</v>
          </cell>
          <cell r="H37">
            <v>0</v>
          </cell>
          <cell r="I37">
            <v>0</v>
          </cell>
          <cell r="M37" t="str">
            <v xml:space="preserve">NUMERAL </v>
          </cell>
          <cell r="N37" t="str">
            <v>0004</v>
          </cell>
          <cell r="O37" t="str">
            <v>CONTRIBUCION ESPECIAL DEL 5% SOBRE LOS CONTRATOS DE</v>
          </cell>
          <cell r="P37">
            <v>0</v>
          </cell>
        </row>
        <row r="38">
          <cell r="D38" t="str">
            <v>OBRAS PUBLICAS DEL ORDEN NACIONAL, LEY 104 DE 1993</v>
          </cell>
          <cell r="E38">
            <v>28326.2441</v>
          </cell>
          <cell r="H38">
            <v>8.2424237050863283E-2</v>
          </cell>
          <cell r="I38">
            <v>0</v>
          </cell>
          <cell r="O38" t="str">
            <v>OBRAS PUBLICAS DEL ORDEN NACIONAL, LEY 104 DE 1993</v>
          </cell>
          <cell r="P38">
            <v>28326.2441</v>
          </cell>
          <cell r="Q38">
            <v>28300</v>
          </cell>
        </row>
        <row r="39">
          <cell r="B39" t="str">
            <v xml:space="preserve">NUMERAL </v>
          </cell>
          <cell r="C39" t="str">
            <v>0005</v>
          </cell>
          <cell r="D39" t="str">
            <v>FONDO DE RECURSOS DEL SUPERAVIT DE LA NACION</v>
          </cell>
          <cell r="E39">
            <v>138439.12584699999</v>
          </cell>
          <cell r="F39">
            <v>151520</v>
          </cell>
          <cell r="G39">
            <v>9.4488274705351039</v>
          </cell>
          <cell r="H39">
            <v>0.40283276828527437</v>
          </cell>
          <cell r="I39">
            <v>0.38071698619770394</v>
          </cell>
          <cell r="M39" t="str">
            <v xml:space="preserve">NUMERAL </v>
          </cell>
          <cell r="N39" t="str">
            <v>0005</v>
          </cell>
          <cell r="O39" t="str">
            <v>FONDO DE RECURSOS DEL SUPERAVIT DE LA NACION</v>
          </cell>
          <cell r="P39">
            <v>138439.12584699999</v>
          </cell>
          <cell r="Q39">
            <v>138400</v>
          </cell>
          <cell r="R39">
            <v>151520</v>
          </cell>
          <cell r="S39">
            <v>9.4488274705351039</v>
          </cell>
          <cell r="T39">
            <v>9.479768786127174</v>
          </cell>
        </row>
        <row r="40">
          <cell r="B40" t="str">
            <v xml:space="preserve">NUMERAL </v>
          </cell>
          <cell r="C40" t="str">
            <v>0006</v>
          </cell>
          <cell r="D40" t="str">
            <v>CONCESION SOCIEDADES PORTUARIAS</v>
          </cell>
          <cell r="E40">
            <v>21524.679400000001</v>
          </cell>
          <cell r="F40">
            <v>17764</v>
          </cell>
          <cell r="G40">
            <v>-17.47147695031407</v>
          </cell>
          <cell r="H40">
            <v>6.2632916352981433E-2</v>
          </cell>
          <cell r="I40">
            <v>4.4634744870749817E-2</v>
          </cell>
          <cell r="M40" t="str">
            <v xml:space="preserve">NUMERAL </v>
          </cell>
          <cell r="N40" t="str">
            <v>0006</v>
          </cell>
          <cell r="O40" t="str">
            <v>CONCESION SOCIEDADES PORTUARIAS</v>
          </cell>
          <cell r="P40">
            <v>21524.679400000001</v>
          </cell>
          <cell r="Q40">
            <v>21300</v>
          </cell>
          <cell r="R40">
            <v>17764</v>
          </cell>
          <cell r="S40">
            <v>-17.47147695031407</v>
          </cell>
          <cell r="T40">
            <v>-16.600938967136148</v>
          </cell>
        </row>
        <row r="41">
          <cell r="B41" t="str">
            <v xml:space="preserve">NUMERAL </v>
          </cell>
          <cell r="C41" t="str">
            <v>0007</v>
          </cell>
          <cell r="D41" t="str">
            <v xml:space="preserve"> CONCESION LARGA DISTANCIA</v>
          </cell>
          <cell r="F41">
            <v>179902</v>
          </cell>
          <cell r="H41">
            <v>0</v>
          </cell>
          <cell r="I41">
            <v>0.45203106686206002</v>
          </cell>
          <cell r="M41" t="str">
            <v xml:space="preserve">NUMERAL </v>
          </cell>
          <cell r="N41" t="str">
            <v>0007</v>
          </cell>
          <cell r="O41" t="str">
            <v xml:space="preserve"> CONCESION LARGA DISTANCIA</v>
          </cell>
          <cell r="Q41">
            <v>300000</v>
          </cell>
          <cell r="R41">
            <v>179902</v>
          </cell>
          <cell r="T41">
            <v>-40.032666666666671</v>
          </cell>
        </row>
        <row r="42">
          <cell r="H42">
            <v>0</v>
          </cell>
          <cell r="I42">
            <v>0</v>
          </cell>
        </row>
        <row r="43">
          <cell r="A43" t="str">
            <v>2.</v>
          </cell>
          <cell r="B43" t="str">
            <v>RECURSOS DE CAPITAL</v>
          </cell>
          <cell r="E43">
            <v>16847606.002560999</v>
          </cell>
          <cell r="F43">
            <v>19182007.865153998</v>
          </cell>
          <cell r="G43">
            <v>13.855985605540312</v>
          </cell>
          <cell r="H43">
            <v>49.023480345374651</v>
          </cell>
          <cell r="I43">
            <v>48.197704749485766</v>
          </cell>
          <cell r="L43" t="str">
            <v>2.</v>
          </cell>
          <cell r="M43" t="str">
            <v>RECURSOS DE CAPITAL</v>
          </cell>
          <cell r="P43">
            <v>16847606.002560999</v>
          </cell>
          <cell r="Q43">
            <v>16847606.002560999</v>
          </cell>
          <cell r="R43">
            <v>19182007.865153998</v>
          </cell>
          <cell r="S43">
            <v>13.855985605540312</v>
          </cell>
          <cell r="T43">
            <v>13.855985605540312</v>
          </cell>
        </row>
        <row r="44">
          <cell r="H44">
            <v>0</v>
          </cell>
          <cell r="I44">
            <v>0</v>
          </cell>
        </row>
        <row r="45">
          <cell r="B45" t="str">
            <v>2.5. RECURSOS DEL CREDITO EXTERNO</v>
          </cell>
          <cell r="E45">
            <v>3352906.6945369998</v>
          </cell>
          <cell r="F45">
            <v>5299805.9730000002</v>
          </cell>
          <cell r="G45">
            <v>58.066014232819143</v>
          </cell>
          <cell r="H45">
            <v>9.7563508675668036</v>
          </cell>
          <cell r="I45">
            <v>13.316566509194494</v>
          </cell>
          <cell r="M45" t="str">
            <v>2.5. RECURSOS DEL CREDITO EXTERNO</v>
          </cell>
          <cell r="P45">
            <v>3352906.6945369998</v>
          </cell>
          <cell r="Q45">
            <v>3352906.6945369998</v>
          </cell>
          <cell r="R45">
            <v>5299805.9730000002</v>
          </cell>
          <cell r="S45">
            <v>58.066014232819143</v>
          </cell>
          <cell r="T45">
            <v>58.066014232819143</v>
          </cell>
        </row>
        <row r="46">
          <cell r="B46" t="str">
            <v>2.6. RECURSOS DEL CREDITO INTERNO</v>
          </cell>
          <cell r="E46">
            <v>10983664.808024</v>
          </cell>
          <cell r="F46">
            <v>9735498.8921539988</v>
          </cell>
          <cell r="G46">
            <v>-11.363838369850532</v>
          </cell>
          <cell r="H46">
            <v>31.960474132318691</v>
          </cell>
          <cell r="I46">
            <v>24.461917881150715</v>
          </cell>
          <cell r="M46" t="str">
            <v>2.6. RECURSOS DEL CREDITO INTERNO</v>
          </cell>
          <cell r="P46">
            <v>10983664.808024</v>
          </cell>
          <cell r="Q46">
            <v>10983664.808024</v>
          </cell>
          <cell r="R46">
            <v>9735498.8921539988</v>
          </cell>
          <cell r="S46">
            <v>-11.363838369850532</v>
          </cell>
          <cell r="T46">
            <v>-11.363838369850532</v>
          </cell>
        </row>
        <row r="47">
          <cell r="B47" t="str">
            <v>2.7. OTROS RECURSOS DE CAPITAL</v>
          </cell>
          <cell r="E47">
            <v>2511034.5</v>
          </cell>
          <cell r="F47">
            <v>4146703</v>
          </cell>
          <cell r="G47">
            <v>65.13922847336427</v>
          </cell>
          <cell r="H47">
            <v>7.3066553454891654</v>
          </cell>
          <cell r="I47">
            <v>10.419220359140558</v>
          </cell>
          <cell r="M47" t="str">
            <v>2.7. OTROS RECURSOS DE CAPITAL</v>
          </cell>
          <cell r="P47">
            <v>2511034.5</v>
          </cell>
          <cell r="Q47">
            <v>2511034.5</v>
          </cell>
          <cell r="R47">
            <v>4146703</v>
          </cell>
          <cell r="S47">
            <v>65.13922847336427</v>
          </cell>
          <cell r="T47">
            <v>65.13922847336427</v>
          </cell>
        </row>
        <row r="48">
          <cell r="B48" t="str">
            <v>NUMERAL 0001</v>
          </cell>
          <cell r="D48" t="str">
            <v>RECUPERACION DE CARTERA</v>
          </cell>
          <cell r="E48">
            <v>141600</v>
          </cell>
          <cell r="F48">
            <v>214023</v>
          </cell>
          <cell r="G48">
            <v>51.146186440677965</v>
          </cell>
          <cell r="H48">
            <v>0.41203033925709337</v>
          </cell>
          <cell r="I48">
            <v>0.53776525565596089</v>
          </cell>
          <cell r="M48" t="str">
            <v>NUMERAL 0001</v>
          </cell>
          <cell r="O48" t="str">
            <v>RECUPERACION DE CARTERA</v>
          </cell>
          <cell r="P48">
            <v>141600</v>
          </cell>
          <cell r="Q48">
            <v>141600</v>
          </cell>
          <cell r="R48">
            <v>214023</v>
          </cell>
          <cell r="S48">
            <v>51.146186440677965</v>
          </cell>
          <cell r="T48">
            <v>51.146186440677965</v>
          </cell>
        </row>
        <row r="49">
          <cell r="B49" t="str">
            <v>NUMERAL 0002</v>
          </cell>
          <cell r="D49" t="str">
            <v>RENDIMIENTOS FINANCIEROS</v>
          </cell>
          <cell r="E49">
            <v>320600</v>
          </cell>
          <cell r="F49">
            <v>179500</v>
          </cell>
          <cell r="G49">
            <v>-44.011228945726764</v>
          </cell>
          <cell r="H49">
            <v>0.93288790088858853</v>
          </cell>
          <cell r="I49">
            <v>0.45102098087703174</v>
          </cell>
          <cell r="M49" t="str">
            <v>NUMERAL 0002</v>
          </cell>
          <cell r="O49" t="str">
            <v>RENDIMIENTOS FINANCIEROS</v>
          </cell>
          <cell r="P49">
            <v>320600</v>
          </cell>
          <cell r="Q49">
            <v>320600</v>
          </cell>
          <cell r="R49">
            <v>179500</v>
          </cell>
          <cell r="S49">
            <v>-44.011228945726764</v>
          </cell>
          <cell r="T49">
            <v>-44.011228945726764</v>
          </cell>
        </row>
        <row r="50">
          <cell r="B50" t="str">
            <v>NUMERAL 0003</v>
          </cell>
          <cell r="D50" t="str">
            <v>DONACIONES</v>
          </cell>
          <cell r="E50">
            <v>13171.37456</v>
          </cell>
          <cell r="F50">
            <v>2270</v>
          </cell>
          <cell r="G50">
            <v>-82.765656009102216</v>
          </cell>
          <cell r="H50">
            <v>3.832631305394809E-2</v>
          </cell>
          <cell r="I50">
            <v>5.7037193681942176E-3</v>
          </cell>
          <cell r="M50" t="str">
            <v>NUMERAL 0003</v>
          </cell>
          <cell r="O50" t="str">
            <v>DONACIONES</v>
          </cell>
          <cell r="P50">
            <v>13171.37456</v>
          </cell>
          <cell r="Q50">
            <v>13171.37456</v>
          </cell>
          <cell r="R50">
            <v>2270</v>
          </cell>
          <cell r="S50">
            <v>-82.765656009102216</v>
          </cell>
          <cell r="T50">
            <v>-82.765656009102216</v>
          </cell>
        </row>
        <row r="51">
          <cell r="B51" t="str">
            <v>NUMERAL 0004</v>
          </cell>
          <cell r="D51" t="str">
            <v>DIFERENCIAL CAMBIARIO</v>
          </cell>
          <cell r="F51">
            <v>0</v>
          </cell>
          <cell r="H51">
            <v>0</v>
          </cell>
          <cell r="I51">
            <v>0</v>
          </cell>
          <cell r="M51" t="str">
            <v>NUMERAL 0004</v>
          </cell>
          <cell r="O51" t="str">
            <v>DIFERENCIAL CAMBIARIO</v>
          </cell>
          <cell r="R51">
            <v>0</v>
          </cell>
        </row>
        <row r="52">
          <cell r="B52" t="str">
            <v>NUMERAL 0005</v>
          </cell>
          <cell r="D52" t="str">
            <v>ENAJENACION DE ACTIVOS</v>
          </cell>
          <cell r="E52">
            <v>995800</v>
          </cell>
          <cell r="F52">
            <v>2162600</v>
          </cell>
          <cell r="G52">
            <v>117.17212291624826</v>
          </cell>
          <cell r="H52">
            <v>2.8975975411879489</v>
          </cell>
          <cell r="I52">
            <v>5.4338605751792137</v>
          </cell>
          <cell r="M52" t="str">
            <v>NUMERAL 0005</v>
          </cell>
          <cell r="O52" t="str">
            <v>ENAJENACION DE ACTIVOS</v>
          </cell>
          <cell r="P52">
            <v>995800</v>
          </cell>
          <cell r="Q52">
            <v>995800</v>
          </cell>
          <cell r="R52">
            <v>2162600</v>
          </cell>
          <cell r="S52">
            <v>117.17212291624826</v>
          </cell>
          <cell r="T52">
            <v>117.17212291624826</v>
          </cell>
        </row>
        <row r="53">
          <cell r="B53" t="str">
            <v>NUMERAL 0006</v>
          </cell>
          <cell r="C53" t="str">
            <v>0009</v>
          </cell>
          <cell r="D53" t="str">
            <v>REINTEGROS Y OTROS RECURSOS NO APROPIADOS</v>
          </cell>
          <cell r="E53">
            <v>234963.12544</v>
          </cell>
          <cell r="F53">
            <v>190000</v>
          </cell>
          <cell r="G53">
            <v>-19.136247594511058</v>
          </cell>
          <cell r="H53">
            <v>0.68370011502789674</v>
          </cell>
          <cell r="I53">
            <v>0.47740382376956003</v>
          </cell>
          <cell r="M53" t="str">
            <v>NUMERAL 0006</v>
          </cell>
          <cell r="N53" t="str">
            <v>0009</v>
          </cell>
          <cell r="O53" t="str">
            <v>REINTEGROS Y OTROS RECURSOS NO APROPIADOS</v>
          </cell>
          <cell r="P53">
            <v>234963.12544</v>
          </cell>
          <cell r="Q53">
            <v>234963.12544</v>
          </cell>
          <cell r="R53">
            <v>190000</v>
          </cell>
          <cell r="S53">
            <v>-19.136247594511058</v>
          </cell>
          <cell r="T53">
            <v>-19.136247594511058</v>
          </cell>
        </row>
        <row r="54">
          <cell r="B54" t="str">
            <v>NUMERAL 0010</v>
          </cell>
          <cell r="D54" t="str">
            <v>SUPERAVIT DE LA NACION</v>
          </cell>
          <cell r="F54">
            <v>335010</v>
          </cell>
          <cell r="H54">
            <v>0</v>
          </cell>
          <cell r="I54">
            <v>0.84176344737389652</v>
          </cell>
          <cell r="M54" t="str">
            <v>NUMERAL 0010</v>
          </cell>
          <cell r="O54" t="str">
            <v>SUPERAVIT DE LA NACION</v>
          </cell>
          <cell r="R54">
            <v>335010</v>
          </cell>
        </row>
        <row r="55">
          <cell r="B55" t="str">
            <v>NUMERAL 0011</v>
          </cell>
          <cell r="D55" t="str">
            <v xml:space="preserve">EXCEDENTES FINANCIEROS ENTIDADES DESCENTRALIZADAS </v>
          </cell>
          <cell r="E55">
            <v>804900</v>
          </cell>
          <cell r="F55">
            <v>1063300</v>
          </cell>
          <cell r="G55">
            <v>32.103366877873029</v>
          </cell>
          <cell r="H55">
            <v>2.3421131360736895</v>
          </cell>
          <cell r="I55">
            <v>2.6717025569167014</v>
          </cell>
          <cell r="M55" t="str">
            <v>NUMERAL 0011</v>
          </cell>
          <cell r="O55" t="str">
            <v xml:space="preserve">EXCEDENTES FINANCIEROS ENTIDADES DESCENTRALIZADAS </v>
          </cell>
          <cell r="P55">
            <v>804900</v>
          </cell>
          <cell r="Q55">
            <v>804900</v>
          </cell>
          <cell r="R55">
            <v>1063300</v>
          </cell>
          <cell r="S55">
            <v>32.103366877873029</v>
          </cell>
          <cell r="T55">
            <v>32.103366877873029</v>
          </cell>
        </row>
        <row r="56">
          <cell r="D56" t="str">
            <v>DEL ORDEN NACIONAL</v>
          </cell>
          <cell r="F56">
            <v>0</v>
          </cell>
          <cell r="H56">
            <v>0</v>
          </cell>
          <cell r="I56">
            <v>0</v>
          </cell>
          <cell r="O56" t="str">
            <v>DEL ORDEN NACIONAL</v>
          </cell>
          <cell r="R56">
            <v>0</v>
          </cell>
        </row>
        <row r="57">
          <cell r="H57">
            <v>0</v>
          </cell>
          <cell r="I57">
            <v>0</v>
          </cell>
        </row>
        <row r="58">
          <cell r="A58">
            <v>3</v>
          </cell>
          <cell r="B58" t="str">
            <v>RENTAS PARAFISCALES</v>
          </cell>
          <cell r="E58">
            <v>742831.93553000002</v>
          </cell>
          <cell r="F58">
            <v>495721.437148</v>
          </cell>
          <cell r="G58">
            <v>-33.266003595509154</v>
          </cell>
          <cell r="H58">
            <v>2.1615063164366468</v>
          </cell>
          <cell r="I58">
            <v>1.2455753137841938</v>
          </cell>
          <cell r="L58">
            <v>3</v>
          </cell>
          <cell r="M58" t="str">
            <v>RENTAS PARAFISCALES</v>
          </cell>
          <cell r="P58">
            <v>742831.93553000002</v>
          </cell>
          <cell r="Q58">
            <v>742831.93553000002</v>
          </cell>
          <cell r="R58">
            <v>495721.437148</v>
          </cell>
          <cell r="S58">
            <v>-33.266003595509154</v>
          </cell>
          <cell r="T58">
            <v>-33.266003595509154</v>
          </cell>
        </row>
        <row r="59">
          <cell r="B59" t="str">
            <v xml:space="preserve">NUMERAL </v>
          </cell>
          <cell r="C59" t="str">
            <v>0001</v>
          </cell>
          <cell r="D59" t="str">
            <v>FONDO DE PRESTACIONES SOCIALES DEL MAGISTERIO</v>
          </cell>
          <cell r="E59">
            <v>742831.93553000002</v>
          </cell>
          <cell r="F59">
            <v>495721.437148</v>
          </cell>
          <cell r="G59">
            <v>-33.266003595509154</v>
          </cell>
          <cell r="H59">
            <v>2.1615063164366468</v>
          </cell>
          <cell r="I59">
            <v>1.2455753137841938</v>
          </cell>
          <cell r="M59" t="str">
            <v xml:space="preserve">NUMERAL </v>
          </cell>
          <cell r="N59" t="str">
            <v>0001</v>
          </cell>
          <cell r="O59" t="str">
            <v>FONDO DE PRESTACIONES SOCIALES DEL MAGISTERIO</v>
          </cell>
          <cell r="P59">
            <v>742831.93553000002</v>
          </cell>
          <cell r="Q59">
            <v>742831.93553000002</v>
          </cell>
          <cell r="R59">
            <v>495721.437148</v>
          </cell>
          <cell r="S59">
            <v>-33.266003595509154</v>
          </cell>
          <cell r="T59">
            <v>-33.266003595509154</v>
          </cell>
        </row>
        <row r="60">
          <cell r="H60">
            <v>0</v>
          </cell>
          <cell r="I60">
            <v>0</v>
          </cell>
        </row>
        <row r="61">
          <cell r="A61">
            <v>4</v>
          </cell>
          <cell r="B61" t="str">
            <v>FONDOS ESPECIALES</v>
          </cell>
          <cell r="E61">
            <v>1802005.268379</v>
          </cell>
          <cell r="F61">
            <v>2306878.6946720001</v>
          </cell>
          <cell r="G61">
            <v>28.017311333787642</v>
          </cell>
          <cell r="H61">
            <v>5.2435087717038771</v>
          </cell>
          <cell r="I61">
            <v>5.7963826832049703</v>
          </cell>
          <cell r="L61">
            <v>4</v>
          </cell>
          <cell r="M61" t="str">
            <v>FONDOS ESPECIALES</v>
          </cell>
          <cell r="P61">
            <v>1802005.268379</v>
          </cell>
          <cell r="Q61">
            <v>1802005.268379</v>
          </cell>
          <cell r="R61">
            <v>2306878.6946720001</v>
          </cell>
          <cell r="S61">
            <v>28.017311333787642</v>
          </cell>
          <cell r="T61">
            <v>28.017311333787642</v>
          </cell>
        </row>
        <row r="62">
          <cell r="B62" t="str">
            <v xml:space="preserve">NUMERAL </v>
          </cell>
          <cell r="C62" t="str">
            <v>0002</v>
          </cell>
          <cell r="D62" t="str">
            <v>CONTRIB. ENTIDADES FISCALIZADAS POR LA CONTRALORIA</v>
          </cell>
          <cell r="E62">
            <v>105196.789244</v>
          </cell>
          <cell r="F62">
            <v>121624.162707</v>
          </cell>
          <cell r="G62">
            <v>15.615850617738269</v>
          </cell>
          <cell r="H62">
            <v>0.30610359294464884</v>
          </cell>
          <cell r="I62">
            <v>0.30559915967943652</v>
          </cell>
          <cell r="M62" t="str">
            <v xml:space="preserve">NUMERAL </v>
          </cell>
          <cell r="N62" t="str">
            <v>0002</v>
          </cell>
          <cell r="O62" t="str">
            <v>CONTRIB. ENTIDADES FISCALIZADAS POR LA CONTRALORIA</v>
          </cell>
          <cell r="P62">
            <v>105196.789244</v>
          </cell>
          <cell r="Q62">
            <v>105196.789244</v>
          </cell>
          <cell r="R62">
            <v>121624.162707</v>
          </cell>
          <cell r="S62">
            <v>15.615850617738269</v>
          </cell>
          <cell r="T62">
            <v>15.615850617738269</v>
          </cell>
        </row>
        <row r="63">
          <cell r="B63" t="str">
            <v xml:space="preserve">NUMERAL </v>
          </cell>
          <cell r="C63" t="str">
            <v>0003</v>
          </cell>
          <cell r="D63" t="str">
            <v>CONTRIB. SUPERINTENDENCIA DEL SUBSIDIO FAMILIAR</v>
          </cell>
          <cell r="E63">
            <v>3085.2217500000002</v>
          </cell>
          <cell r="F63">
            <v>4062.721</v>
          </cell>
          <cell r="G63">
            <v>31.683273657720058</v>
          </cell>
          <cell r="H63">
            <v>8.9774361888125959E-3</v>
          </cell>
          <cell r="I63">
            <v>1.0208202843731005E-2</v>
          </cell>
          <cell r="M63" t="str">
            <v xml:space="preserve">NUMERAL </v>
          </cell>
          <cell r="N63" t="str">
            <v>0003</v>
          </cell>
          <cell r="O63" t="str">
            <v>CONTRIB. SUPERINTENDENCIA DEL SUBSIDIO FAMILIAR</v>
          </cell>
          <cell r="P63">
            <v>3085.2217500000002</v>
          </cell>
          <cell r="Q63">
            <v>3085.2217500000002</v>
          </cell>
          <cell r="R63">
            <v>4062.721</v>
          </cell>
          <cell r="S63">
            <v>31.683273657720058</v>
          </cell>
          <cell r="T63">
            <v>31.683273657720058</v>
          </cell>
        </row>
        <row r="64">
          <cell r="B64" t="str">
            <v xml:space="preserve">NUMERAL </v>
          </cell>
          <cell r="C64" t="str">
            <v>0004</v>
          </cell>
          <cell r="D64" t="str">
            <v>CONTRIBUCIONES SUPERBANCARIA</v>
          </cell>
          <cell r="E64">
            <v>47355.664632</v>
          </cell>
          <cell r="F64">
            <v>53962.781024000004</v>
          </cell>
          <cell r="G64">
            <v>13.952114162780283</v>
          </cell>
          <cell r="H64">
            <v>0.1377964022886165</v>
          </cell>
          <cell r="I64">
            <v>0.13558967369524769</v>
          </cell>
          <cell r="M64" t="str">
            <v xml:space="preserve">NUMERAL </v>
          </cell>
          <cell r="N64" t="str">
            <v>0004</v>
          </cell>
          <cell r="O64" t="str">
            <v>CONTRIBUCIONES SUPERBANCARIA</v>
          </cell>
          <cell r="P64">
            <v>47355.664632</v>
          </cell>
          <cell r="Q64">
            <v>47355.664632</v>
          </cell>
          <cell r="R64">
            <v>53962.781024000004</v>
          </cell>
          <cell r="S64">
            <v>13.952114162780283</v>
          </cell>
          <cell r="T64">
            <v>13.952114162780283</v>
          </cell>
        </row>
        <row r="65">
          <cell r="B65" t="str">
            <v xml:space="preserve">NUMERAL </v>
          </cell>
          <cell r="C65" t="str">
            <v>0005</v>
          </cell>
          <cell r="D65" t="str">
            <v>SUPERINTENDENCIA INDUSTRIA Y COMERCIO</v>
          </cell>
          <cell r="E65">
            <v>9864.1455929999993</v>
          </cell>
          <cell r="F65">
            <v>11383.514219000001</v>
          </cell>
          <cell r="G65">
            <v>15.402942015355169</v>
          </cell>
          <cell r="H65">
            <v>2.8702876095799093E-2</v>
          </cell>
          <cell r="I65">
            <v>2.8602806400451358E-2</v>
          </cell>
          <cell r="M65" t="str">
            <v xml:space="preserve">NUMERAL </v>
          </cell>
          <cell r="N65" t="str">
            <v>0005</v>
          </cell>
          <cell r="O65" t="str">
            <v>SUPERINTENDENCIA INDUSTRIA Y COMERCIO</v>
          </cell>
          <cell r="P65">
            <v>9864.1455929999993</v>
          </cell>
          <cell r="Q65">
            <v>9864.1455929999993</v>
          </cell>
          <cell r="R65">
            <v>11383.514219000001</v>
          </cell>
          <cell r="S65">
            <v>15.402942015355169</v>
          </cell>
          <cell r="T65">
            <v>15.402942015355169</v>
          </cell>
        </row>
        <row r="66">
          <cell r="B66" t="str">
            <v xml:space="preserve">NUMERAL </v>
          </cell>
          <cell r="C66" t="str">
            <v>0006</v>
          </cell>
          <cell r="D66" t="str">
            <v>SUPERINTENDENCIA NACIONAL DE VALORES</v>
          </cell>
          <cell r="E66">
            <v>1659.725173</v>
          </cell>
          <cell r="F66">
            <v>1892.087</v>
          </cell>
          <cell r="G66">
            <v>14.000018242779277</v>
          </cell>
          <cell r="H66">
            <v>4.8294994781407346E-3</v>
          </cell>
          <cell r="I66">
            <v>4.7541556247614513E-3</v>
          </cell>
          <cell r="M66" t="str">
            <v xml:space="preserve">NUMERAL </v>
          </cell>
          <cell r="N66" t="str">
            <v>0006</v>
          </cell>
          <cell r="O66" t="str">
            <v>SUPERINTENDENCIA NACIONAL DE VALORES</v>
          </cell>
          <cell r="P66">
            <v>1659.725173</v>
          </cell>
          <cell r="Q66">
            <v>1659.725173</v>
          </cell>
          <cell r="R66">
            <v>1892.087</v>
          </cell>
          <cell r="S66">
            <v>14.000018242779277</v>
          </cell>
          <cell r="T66">
            <v>14.000018242779277</v>
          </cell>
        </row>
        <row r="67">
          <cell r="B67" t="str">
            <v xml:space="preserve">NUMERAL </v>
          </cell>
          <cell r="C67" t="str">
            <v>0007</v>
          </cell>
          <cell r="D67" t="str">
            <v>CONTRIB. ENTIDADES CONTROLADAS POR SUPERPUERTOS</v>
          </cell>
          <cell r="E67">
            <v>13025.01237</v>
          </cell>
          <cell r="F67">
            <v>19847.386159999998</v>
          </cell>
          <cell r="G67">
            <v>52.379019660002044</v>
          </cell>
          <cell r="H67">
            <v>3.7900425604794757E-2</v>
          </cell>
          <cell r="I67">
            <v>4.9869568655868661E-2</v>
          </cell>
          <cell r="M67" t="str">
            <v xml:space="preserve">NUMERAL </v>
          </cell>
          <cell r="N67" t="str">
            <v>0007</v>
          </cell>
          <cell r="O67" t="str">
            <v>CONTRIB. ENTIDADES CONTROLADAS POR SUPERPUERTOS</v>
          </cell>
          <cell r="P67">
            <v>13025.01237</v>
          </cell>
          <cell r="Q67">
            <v>13025.01237</v>
          </cell>
          <cell r="R67">
            <v>19847.386159999998</v>
          </cell>
          <cell r="S67">
            <v>52.379019660002044</v>
          </cell>
          <cell r="T67">
            <v>52.379019660002044</v>
          </cell>
        </row>
        <row r="68">
          <cell r="B68" t="str">
            <v xml:space="preserve">NUMERAL </v>
          </cell>
          <cell r="C68" t="str">
            <v>0008</v>
          </cell>
          <cell r="D68" t="str">
            <v>CONTRIBUCION PARA LA DESCENTRALIZACIÓN</v>
          </cell>
          <cell r="E68">
            <v>154000</v>
          </cell>
          <cell r="F68">
            <v>206597.15109500001</v>
          </cell>
          <cell r="G68">
            <v>34.153994217532471</v>
          </cell>
          <cell r="H68">
            <v>0.44811209212988967</v>
          </cell>
          <cell r="I68">
            <v>0.51910668375079239</v>
          </cell>
          <cell r="M68" t="str">
            <v xml:space="preserve">NUMERAL </v>
          </cell>
          <cell r="N68" t="str">
            <v>0008</v>
          </cell>
          <cell r="O68" t="str">
            <v>CONTRIBUCION PARA LA DESCENTRALIZACIÓN</v>
          </cell>
          <cell r="P68">
            <v>154000</v>
          </cell>
          <cell r="Q68">
            <v>154000</v>
          </cell>
          <cell r="R68">
            <v>206597.15109500001</v>
          </cell>
          <cell r="S68">
            <v>34.153994217532471</v>
          </cell>
          <cell r="T68">
            <v>34.153994217532471</v>
          </cell>
        </row>
        <row r="69">
          <cell r="B69" t="str">
            <v xml:space="preserve">NUMERAL </v>
          </cell>
          <cell r="C69" t="str">
            <v>0009</v>
          </cell>
          <cell r="D69" t="str">
            <v>FINANCIACION SECTOR JUSTICIA</v>
          </cell>
          <cell r="E69">
            <v>70045.265759999995</v>
          </cell>
          <cell r="F69">
            <v>101174.95696700001</v>
          </cell>
          <cell r="G69">
            <v>44.442248693382666</v>
          </cell>
          <cell r="H69">
            <v>0.20381902976303717</v>
          </cell>
          <cell r="I69">
            <v>0.25421742803034997</v>
          </cell>
          <cell r="M69" t="str">
            <v xml:space="preserve">NUMERAL </v>
          </cell>
          <cell r="N69" t="str">
            <v>0009</v>
          </cell>
          <cell r="O69" t="str">
            <v>FINANCIACION SECTOR JUSTICIA</v>
          </cell>
          <cell r="P69">
            <v>70045.265759999995</v>
          </cell>
          <cell r="Q69">
            <v>70045.265759999995</v>
          </cell>
          <cell r="R69">
            <v>101174.95696700001</v>
          </cell>
          <cell r="S69">
            <v>44.442248693382666</v>
          </cell>
          <cell r="T69">
            <v>44.442248693382666</v>
          </cell>
        </row>
        <row r="70">
          <cell r="B70" t="str">
            <v xml:space="preserve">NUMERAL </v>
          </cell>
          <cell r="C70" t="str">
            <v>0010</v>
          </cell>
          <cell r="D70" t="str">
            <v>FONDO DE DEFENSA NACIONAL</v>
          </cell>
          <cell r="F70">
            <v>20970</v>
          </cell>
          <cell r="H70">
            <v>0</v>
          </cell>
          <cell r="I70">
            <v>5.2690306233935134E-2</v>
          </cell>
          <cell r="M70" t="str">
            <v xml:space="preserve">NUMERAL </v>
          </cell>
          <cell r="N70" t="str">
            <v>0010</v>
          </cell>
          <cell r="O70" t="str">
            <v>FONDO DE DEFENSA NACIONAL</v>
          </cell>
          <cell r="Q70">
            <v>0</v>
          </cell>
          <cell r="R70">
            <v>20970</v>
          </cell>
        </row>
        <row r="71">
          <cell r="B71" t="str">
            <v xml:space="preserve">NUMERAL </v>
          </cell>
          <cell r="C71" t="str">
            <v>0011</v>
          </cell>
          <cell r="D71" t="str">
            <v>PRODUCTO ELECTRONICO DE IDIOMAS</v>
          </cell>
          <cell r="F71">
            <v>0</v>
          </cell>
          <cell r="H71">
            <v>0</v>
          </cell>
          <cell r="I71">
            <v>0</v>
          </cell>
          <cell r="M71" t="str">
            <v xml:space="preserve">NUMERAL </v>
          </cell>
          <cell r="N71" t="str">
            <v>0011</v>
          </cell>
          <cell r="O71" t="str">
            <v>PRODUCTO ELECTRONICO DE IDIOMAS</v>
          </cell>
          <cell r="Q71">
            <v>0</v>
          </cell>
          <cell r="R71">
            <v>0</v>
          </cell>
        </row>
        <row r="72">
          <cell r="B72" t="str">
            <v xml:space="preserve">NUMERAL </v>
          </cell>
          <cell r="C72" t="str">
            <v>0012</v>
          </cell>
          <cell r="D72" t="str">
            <v>FONDOS DOCENTES Y ADMINISTRATIVOS  U. NUEVA GRANADA</v>
          </cell>
          <cell r="E72">
            <v>20355.799862</v>
          </cell>
          <cell r="F72">
            <v>0</v>
          </cell>
          <cell r="H72">
            <v>5.9231688721676237E-2</v>
          </cell>
          <cell r="I72">
            <v>0</v>
          </cell>
          <cell r="M72" t="str">
            <v xml:space="preserve">NUMERAL </v>
          </cell>
          <cell r="N72" t="str">
            <v>0012</v>
          </cell>
          <cell r="O72" t="str">
            <v>FONDOS DOCENTES Y ADMINISTRATIVOS  U. NUEVA GRANADA</v>
          </cell>
          <cell r="P72">
            <v>20355.799862</v>
          </cell>
          <cell r="Q72">
            <v>20355.799862</v>
          </cell>
          <cell r="R72">
            <v>0</v>
          </cell>
        </row>
        <row r="73">
          <cell r="B73" t="str">
            <v xml:space="preserve">NUMERAL </v>
          </cell>
          <cell r="C73" t="str">
            <v>0013</v>
          </cell>
          <cell r="D73" t="str">
            <v>FONDO DE ESTUPEFACIENTES-MIN SALUD</v>
          </cell>
          <cell r="E73">
            <v>2112.1638280000002</v>
          </cell>
          <cell r="F73">
            <v>3135.5578780000001</v>
          </cell>
          <cell r="G73">
            <v>48.452399214176857</v>
          </cell>
          <cell r="H73">
            <v>6.1460139732867312E-3</v>
          </cell>
          <cell r="I73">
            <v>7.8785648453050944E-3</v>
          </cell>
          <cell r="M73" t="str">
            <v xml:space="preserve">NUMERAL </v>
          </cell>
          <cell r="N73" t="str">
            <v>0013</v>
          </cell>
          <cell r="O73" t="str">
            <v>FONDO DE ESTUPEFACIENTES-MIN SALUD</v>
          </cell>
          <cell r="P73">
            <v>2112.1638280000002</v>
          </cell>
          <cell r="Q73">
            <v>2112.1638280000002</v>
          </cell>
          <cell r="R73">
            <v>3135.5578780000001</v>
          </cell>
          <cell r="S73">
            <v>48.452399214176857</v>
          </cell>
          <cell r="T73">
            <v>48.452399214176857</v>
          </cell>
        </row>
        <row r="74">
          <cell r="B74" t="str">
            <v xml:space="preserve">NUMERAL </v>
          </cell>
          <cell r="C74" t="str">
            <v>0014</v>
          </cell>
          <cell r="D74" t="str">
            <v xml:space="preserve">FONDOS INTERNOS DEL MINISTERIO DE DEFENSA </v>
          </cell>
          <cell r="E74">
            <v>86435.684122000006</v>
          </cell>
          <cell r="F74">
            <v>95972.661884999994</v>
          </cell>
          <cell r="G74">
            <v>11.033611707797641</v>
          </cell>
          <cell r="H74">
            <v>0.25151217692589423</v>
          </cell>
          <cell r="I74">
            <v>0.24114587242759009</v>
          </cell>
          <cell r="M74" t="str">
            <v xml:space="preserve">NUMERAL </v>
          </cell>
          <cell r="N74" t="str">
            <v>0014</v>
          </cell>
          <cell r="O74" t="str">
            <v xml:space="preserve">FONDOS INTERNOS DEL MINISTERIO DE DEFENSA </v>
          </cell>
          <cell r="P74">
            <v>86435.684122000006</v>
          </cell>
          <cell r="Q74">
            <v>86435.684122000006</v>
          </cell>
          <cell r="R74">
            <v>95972.661884999994</v>
          </cell>
          <cell r="S74">
            <v>11.033611707797641</v>
          </cell>
          <cell r="T74">
            <v>11.033611707797641</v>
          </cell>
        </row>
        <row r="75">
          <cell r="B75" t="str">
            <v xml:space="preserve">NUMERAL </v>
          </cell>
          <cell r="C75" t="str">
            <v>0015</v>
          </cell>
          <cell r="D75" t="str">
            <v xml:space="preserve">FONDOS INTERNOS DE LA POLICIA </v>
          </cell>
          <cell r="E75">
            <v>35492.475507000003</v>
          </cell>
          <cell r="F75">
            <v>39214.421839000002</v>
          </cell>
          <cell r="G75">
            <v>10.486578574283833</v>
          </cell>
          <cell r="H75">
            <v>0.10327667178123791</v>
          </cell>
          <cell r="I75">
            <v>9.8532183857111294E-2</v>
          </cell>
          <cell r="M75" t="str">
            <v xml:space="preserve">NUMERAL </v>
          </cell>
          <cell r="N75" t="str">
            <v>0015</v>
          </cell>
          <cell r="O75" t="str">
            <v xml:space="preserve">FONDOS INTERNOS DE LA POLICIA </v>
          </cell>
          <cell r="P75">
            <v>35492.475507000003</v>
          </cell>
          <cell r="Q75">
            <v>35492.475507000003</v>
          </cell>
          <cell r="R75">
            <v>39214.421839000002</v>
          </cell>
          <cell r="S75">
            <v>10.486578574283833</v>
          </cell>
          <cell r="T75">
            <v>10.486578574283833</v>
          </cell>
        </row>
        <row r="76">
          <cell r="B76" t="str">
            <v xml:space="preserve">NUMERAL </v>
          </cell>
          <cell r="C76" t="str">
            <v>0016</v>
          </cell>
          <cell r="D76" t="str">
            <v>FONDO DE PUBLICACIONES DE LA CONTRALORIA</v>
          </cell>
          <cell r="F76">
            <v>0</v>
          </cell>
          <cell r="H76">
            <v>0</v>
          </cell>
          <cell r="I76">
            <v>0</v>
          </cell>
          <cell r="M76" t="str">
            <v xml:space="preserve">NUMERAL </v>
          </cell>
          <cell r="N76" t="str">
            <v>0016</v>
          </cell>
          <cell r="O76" t="str">
            <v>FONDO DE PUBLICACIONES DE LA CONTRALORIA</v>
          </cell>
          <cell r="Q76">
            <v>0</v>
          </cell>
          <cell r="R76">
            <v>0</v>
          </cell>
        </row>
        <row r="77">
          <cell r="B77" t="str">
            <v xml:space="preserve">NUMERAL </v>
          </cell>
          <cell r="C77" t="str">
            <v>0017</v>
          </cell>
          <cell r="D77" t="str">
            <v>FONDO ROTATORIO MINISTERIO DE MINAS Y ENERGIA</v>
          </cell>
          <cell r="E77">
            <v>800.4</v>
          </cell>
          <cell r="F77">
            <v>912.5</v>
          </cell>
          <cell r="G77">
            <v>14.005497251374322</v>
          </cell>
          <cell r="H77">
            <v>2.3290189515634005E-3</v>
          </cell>
          <cell r="I77">
            <v>2.2927946799459137E-3</v>
          </cell>
          <cell r="M77" t="str">
            <v xml:space="preserve">NUMERAL </v>
          </cell>
          <cell r="N77" t="str">
            <v>0017</v>
          </cell>
          <cell r="O77" t="str">
            <v>FONDO ROTATORIO MINISTERIO DE MINAS Y ENERGIA</v>
          </cell>
          <cell r="P77">
            <v>800.4</v>
          </cell>
          <cell r="Q77">
            <v>800.4</v>
          </cell>
          <cell r="R77">
            <v>912.5</v>
          </cell>
          <cell r="S77">
            <v>14.005497251374322</v>
          </cell>
          <cell r="T77">
            <v>14.005497251374322</v>
          </cell>
        </row>
        <row r="78">
          <cell r="B78" t="str">
            <v xml:space="preserve">NUMERAL </v>
          </cell>
          <cell r="C78" t="str">
            <v>0018</v>
          </cell>
          <cell r="D78" t="str">
            <v>FONDO NACIONAL DE REGALIAS</v>
          </cell>
          <cell r="E78">
            <v>104644.93087500001</v>
          </cell>
          <cell r="F78">
            <v>523853.985201</v>
          </cell>
          <cell r="G78">
            <v>400.60139637987027</v>
          </cell>
          <cell r="H78">
            <v>0.30449778509859698</v>
          </cell>
          <cell r="I78">
            <v>1.3162626085888418</v>
          </cell>
          <cell r="M78" t="str">
            <v xml:space="preserve">NUMERAL </v>
          </cell>
          <cell r="N78" t="str">
            <v>0018</v>
          </cell>
          <cell r="O78" t="str">
            <v>FONDO NACIONAL DE REGALIAS</v>
          </cell>
          <cell r="P78">
            <v>104644.93087500001</v>
          </cell>
          <cell r="Q78">
            <v>104644.93087500001</v>
          </cell>
          <cell r="R78">
            <v>523853.985201</v>
          </cell>
          <cell r="S78">
            <v>400.60139637987027</v>
          </cell>
          <cell r="T78">
            <v>400.60139637987027</v>
          </cell>
        </row>
        <row r="79">
          <cell r="B79" t="str">
            <v xml:space="preserve">NUMERAL </v>
          </cell>
          <cell r="C79" t="str">
            <v>0019</v>
          </cell>
          <cell r="D79" t="str">
            <v>ESCUELAS INDUSTRIALES E INSTITUTOS TECNICOS</v>
          </cell>
          <cell r="E79">
            <v>33567.681960000002</v>
          </cell>
          <cell r="F79">
            <v>44205.705342000001</v>
          </cell>
          <cell r="G79">
            <v>31.691266006024811</v>
          </cell>
          <cell r="H79">
            <v>9.7675871370430892E-2</v>
          </cell>
          <cell r="I79">
            <v>0.11107354085632248</v>
          </cell>
          <cell r="M79" t="str">
            <v xml:space="preserve">NUMERAL </v>
          </cell>
          <cell r="N79" t="str">
            <v>0019</v>
          </cell>
          <cell r="O79" t="str">
            <v>ESCUELAS INDUSTRIALES E INSTITUTOS TECNICOS</v>
          </cell>
          <cell r="P79">
            <v>33567.681960000002</v>
          </cell>
          <cell r="Q79">
            <v>33567.681960000002</v>
          </cell>
          <cell r="R79">
            <v>44205.705342000001</v>
          </cell>
          <cell r="S79">
            <v>31.691266006024811</v>
          </cell>
          <cell r="T79">
            <v>31.691266006024811</v>
          </cell>
        </row>
        <row r="80">
          <cell r="B80" t="str">
            <v xml:space="preserve">NUMERAL </v>
          </cell>
          <cell r="C80" t="str">
            <v>0020</v>
          </cell>
          <cell r="D80" t="str">
            <v>JUNTA CENTRAL DE CONTADORES</v>
          </cell>
          <cell r="E80">
            <v>674.00200600000005</v>
          </cell>
          <cell r="H80">
            <v>1.9612236948597563E-3</v>
          </cell>
          <cell r="I80">
            <v>0</v>
          </cell>
          <cell r="M80" t="str">
            <v xml:space="preserve">NUMERAL </v>
          </cell>
          <cell r="N80" t="str">
            <v>0020</v>
          </cell>
          <cell r="O80" t="str">
            <v>JUNTA CENTRAL DE CONTADORES</v>
          </cell>
          <cell r="P80">
            <v>674.00200600000005</v>
          </cell>
          <cell r="Q80">
            <v>674.00200600000005</v>
          </cell>
        </row>
        <row r="81">
          <cell r="B81" t="str">
            <v xml:space="preserve">NUMERAL </v>
          </cell>
          <cell r="C81" t="str">
            <v>0021</v>
          </cell>
          <cell r="D81" t="str">
            <v>FONDO DE SOLIDARIDAD Y GARANTIA DEL SECTOR SALUD</v>
          </cell>
          <cell r="E81">
            <v>768191.34397799999</v>
          </cell>
          <cell r="F81">
            <v>565166.85100000002</v>
          </cell>
          <cell r="G81">
            <v>-26.42889620789769</v>
          </cell>
          <cell r="H81">
            <v>2.2352975993899564</v>
          </cell>
          <cell r="I81">
            <v>1.4200674512379012</v>
          </cell>
          <cell r="M81" t="str">
            <v xml:space="preserve">NUMERAL </v>
          </cell>
          <cell r="N81" t="str">
            <v>0021</v>
          </cell>
          <cell r="O81" t="str">
            <v>FONDO DE SOLIDARIDAD Y GARANTIA DEL SECTOR SALUD</v>
          </cell>
          <cell r="P81">
            <v>768191.34397799999</v>
          </cell>
          <cell r="Q81">
            <v>768191.34397799999</v>
          </cell>
          <cell r="R81">
            <v>565166.85100000002</v>
          </cell>
          <cell r="S81">
            <v>-26.42889620789769</v>
          </cell>
          <cell r="T81">
            <v>-26.42889620789769</v>
          </cell>
        </row>
        <row r="82">
          <cell r="B82" t="str">
            <v xml:space="preserve">NUMERAL </v>
          </cell>
          <cell r="C82" t="str">
            <v>0022</v>
          </cell>
          <cell r="D82" t="str">
            <v>FONDO DE SOLIDARIDAD PENSIONAL</v>
          </cell>
          <cell r="E82">
            <v>60000</v>
          </cell>
          <cell r="F82">
            <v>150339.9</v>
          </cell>
          <cell r="G82">
            <v>150.56649999999999</v>
          </cell>
          <cell r="H82">
            <v>0.17458912680385313</v>
          </cell>
          <cell r="I82">
            <v>0.37775180592175417</v>
          </cell>
          <cell r="M82" t="str">
            <v xml:space="preserve">NUMERAL </v>
          </cell>
          <cell r="N82" t="str">
            <v>0022</v>
          </cell>
          <cell r="O82" t="str">
            <v>FONDO DE SOLIDARIDAD PENSIONAL</v>
          </cell>
          <cell r="P82">
            <v>60000</v>
          </cell>
          <cell r="Q82">
            <v>60000</v>
          </cell>
          <cell r="R82">
            <v>150339.9</v>
          </cell>
          <cell r="S82">
            <v>150.56649999999999</v>
          </cell>
          <cell r="T82">
            <v>150.56649999999999</v>
          </cell>
        </row>
        <row r="83">
          <cell r="B83" t="str">
            <v xml:space="preserve">NUMERAL </v>
          </cell>
          <cell r="C83" t="str">
            <v>0023</v>
          </cell>
          <cell r="D83" t="str">
            <v>COMISION DE REGULACION DE TELECOMUNICACIONES</v>
          </cell>
          <cell r="E83">
            <v>4270.1380630000003</v>
          </cell>
          <cell r="F83">
            <v>4888.6301080000003</v>
          </cell>
          <cell r="G83">
            <v>14.484122898955555</v>
          </cell>
          <cell r="H83">
            <v>1.2425327929184446E-2</v>
          </cell>
          <cell r="I83">
            <v>1.2283424771337884E-2</v>
          </cell>
          <cell r="M83" t="str">
            <v xml:space="preserve">NUMERAL </v>
          </cell>
          <cell r="N83" t="str">
            <v>0023</v>
          </cell>
          <cell r="O83" t="str">
            <v>COMISION DE REGULACION DE TELECOMUNICACIONES</v>
          </cell>
          <cell r="P83">
            <v>4270.1380630000003</v>
          </cell>
          <cell r="Q83">
            <v>4270.1380630000003</v>
          </cell>
          <cell r="R83">
            <v>4888.6301080000003</v>
          </cell>
          <cell r="S83">
            <v>14.484122898955555</v>
          </cell>
          <cell r="T83">
            <v>14.484122898955555</v>
          </cell>
        </row>
        <row r="84">
          <cell r="B84" t="str">
            <v xml:space="preserve">NUMERAL </v>
          </cell>
          <cell r="C84" t="str">
            <v>0024</v>
          </cell>
          <cell r="D84" t="str">
            <v>COMISION DE REGULACION DE ENERGIA Y GAS</v>
          </cell>
          <cell r="E84">
            <v>3730.4304050000001</v>
          </cell>
          <cell r="F84">
            <v>4228.8485199999996</v>
          </cell>
          <cell r="G84">
            <v>13.360874239389521</v>
          </cell>
          <cell r="H84">
            <v>1.0854876450191569E-2</v>
          </cell>
          <cell r="I84">
            <v>1.0625623439948658E-2</v>
          </cell>
          <cell r="M84" t="str">
            <v xml:space="preserve">NUMERAL </v>
          </cell>
          <cell r="N84" t="str">
            <v>0024</v>
          </cell>
          <cell r="O84" t="str">
            <v>COMISION DE REGULACION DE ENERGIA Y GAS</v>
          </cell>
          <cell r="P84">
            <v>3730.4304050000001</v>
          </cell>
          <cell r="Q84">
            <v>3730.4304050000001</v>
          </cell>
          <cell r="R84">
            <v>4228.8485199999996</v>
          </cell>
          <cell r="S84">
            <v>13.360874239389521</v>
          </cell>
          <cell r="T84">
            <v>13.360874239389521</v>
          </cell>
        </row>
        <row r="85">
          <cell r="B85" t="str">
            <v xml:space="preserve">NUMERAL </v>
          </cell>
          <cell r="C85" t="str">
            <v>0025</v>
          </cell>
          <cell r="D85" t="str">
            <v>COMISION DE REGULACION DE AGUA POTABLE</v>
          </cell>
          <cell r="E85">
            <v>2670.214555</v>
          </cell>
          <cell r="F85">
            <v>3189.125642</v>
          </cell>
          <cell r="G85">
            <v>19.433310556574355</v>
          </cell>
          <cell r="H85">
            <v>7.7698404589398211E-3</v>
          </cell>
          <cell r="I85">
            <v>8.0131619788018586E-3</v>
          </cell>
          <cell r="M85" t="str">
            <v xml:space="preserve">NUMERAL </v>
          </cell>
          <cell r="N85" t="str">
            <v>0025</v>
          </cell>
          <cell r="O85" t="str">
            <v>COMISION DE REGULACION DE AGUA POTABLE</v>
          </cell>
          <cell r="P85">
            <v>2670.214555</v>
          </cell>
          <cell r="Q85">
            <v>2670.214555</v>
          </cell>
          <cell r="R85">
            <v>3189.125642</v>
          </cell>
          <cell r="S85">
            <v>19.433310556574355</v>
          </cell>
          <cell r="T85">
            <v>19.433310556574355</v>
          </cell>
        </row>
        <row r="86">
          <cell r="B86" t="str">
            <v xml:space="preserve">NUMERAL </v>
          </cell>
          <cell r="C86" t="str">
            <v>0026</v>
          </cell>
          <cell r="D86" t="str">
            <v>UNIDAD ADMINISTRATIVA ESPECIAL MINERO-ENERGETICA</v>
          </cell>
          <cell r="F86">
            <v>0</v>
          </cell>
          <cell r="H86">
            <v>0</v>
          </cell>
          <cell r="I86">
            <v>0</v>
          </cell>
          <cell r="M86" t="str">
            <v xml:space="preserve">NUMERAL </v>
          </cell>
          <cell r="N86" t="str">
            <v>0026</v>
          </cell>
          <cell r="O86" t="str">
            <v>UNIDAD ADMINISTRATIVA ESPECIAL MINERO-ENERGETICA</v>
          </cell>
          <cell r="Q86">
            <v>0</v>
          </cell>
          <cell r="R86">
            <v>0</v>
          </cell>
        </row>
        <row r="87">
          <cell r="B87" t="str">
            <v xml:space="preserve">NUMERAL </v>
          </cell>
          <cell r="C87" t="str">
            <v>0029</v>
          </cell>
          <cell r="D87" t="str">
            <v>FONDO DE RIESGOS PROFESIONALES ( ART. 87 DTO 1295 DE 1994 )</v>
          </cell>
          <cell r="E87">
            <v>5800</v>
          </cell>
          <cell r="F87">
            <v>7032</v>
          </cell>
          <cell r="G87">
            <v>21.241379310344822</v>
          </cell>
          <cell r="H87">
            <v>1.687694892437247E-2</v>
          </cell>
          <cell r="I87">
            <v>1.7668966782881823E-2</v>
          </cell>
          <cell r="M87" t="str">
            <v xml:space="preserve">NUMERAL </v>
          </cell>
          <cell r="N87" t="str">
            <v>0029</v>
          </cell>
          <cell r="O87" t="str">
            <v>FONDO DE RIESGOS PROFESIONALES ( ART. 87 DTO 1295 DE 1994 )</v>
          </cell>
          <cell r="P87">
            <v>5800</v>
          </cell>
          <cell r="Q87">
            <v>5800</v>
          </cell>
          <cell r="R87">
            <v>7032</v>
          </cell>
          <cell r="S87">
            <v>21.241379310344822</v>
          </cell>
          <cell r="T87">
            <v>21.241379310344822</v>
          </cell>
        </row>
        <row r="88">
          <cell r="B88" t="str">
            <v xml:space="preserve">NUMERAL </v>
          </cell>
          <cell r="C88" t="str">
            <v>0030</v>
          </cell>
          <cell r="D88" t="str">
            <v>FONDO BIENESTAR SOCIAL DIAN</v>
          </cell>
          <cell r="E88">
            <v>836.12800000000004</v>
          </cell>
          <cell r="F88">
            <v>0</v>
          </cell>
          <cell r="H88">
            <v>2.4329809569375352E-3</v>
          </cell>
          <cell r="I88">
            <v>0</v>
          </cell>
          <cell r="M88" t="str">
            <v xml:space="preserve">NUMERAL </v>
          </cell>
          <cell r="N88" t="str">
            <v>0030</v>
          </cell>
          <cell r="O88" t="str">
            <v>FONDO BIENESTAR SOCIAL DIAN</v>
          </cell>
          <cell r="P88">
            <v>836.12800000000004</v>
          </cell>
          <cell r="Q88">
            <v>836.12800000000004</v>
          </cell>
          <cell r="R88">
            <v>0</v>
          </cell>
        </row>
        <row r="89">
          <cell r="B89" t="str">
            <v xml:space="preserve">NUMERAL </v>
          </cell>
          <cell r="C89" t="str">
            <v>0031</v>
          </cell>
          <cell r="D89" t="str">
            <v>INSTITUTO DE ESTUDIOS DEL MINISTERIO PUBLICO</v>
          </cell>
          <cell r="E89">
            <v>756.41933700000004</v>
          </cell>
          <cell r="F89">
            <v>862.31804399999999</v>
          </cell>
          <cell r="G89">
            <v>13.99999997620367</v>
          </cell>
          <cell r="H89">
            <v>2.201043192406325E-3</v>
          </cell>
          <cell r="I89">
            <v>2.1667049026899356E-3</v>
          </cell>
          <cell r="M89" t="str">
            <v xml:space="preserve">NUMERAL </v>
          </cell>
          <cell r="N89" t="str">
            <v>0031</v>
          </cell>
          <cell r="O89" t="str">
            <v>INSTITUTO DE ESTUDIOS DEL MINISTERIO PUBLICO</v>
          </cell>
          <cell r="P89">
            <v>756.41933700000004</v>
          </cell>
          <cell r="Q89">
            <v>756.41933700000004</v>
          </cell>
          <cell r="R89">
            <v>862.31804399999999</v>
          </cell>
          <cell r="S89">
            <v>13.99999997620367</v>
          </cell>
          <cell r="T89">
            <v>13.99999997620367</v>
          </cell>
        </row>
        <row r="90">
          <cell r="B90" t="str">
            <v xml:space="preserve">NUMERAL </v>
          </cell>
          <cell r="C90" t="str">
            <v>0032</v>
          </cell>
          <cell r="D90" t="str">
            <v>FONDO BIENESTAR DE LA CONTRALORIA</v>
          </cell>
          <cell r="E90">
            <v>6832.423331</v>
          </cell>
          <cell r="F90">
            <v>2432.4832540000002</v>
          </cell>
          <cell r="G90">
            <v>-64.397942923656927</v>
          </cell>
          <cell r="H90">
            <v>1.9881113721892725E-2</v>
          </cell>
          <cell r="I90">
            <v>6.1119831932369591E-3</v>
          </cell>
          <cell r="M90" t="str">
            <v xml:space="preserve">NUMERAL </v>
          </cell>
          <cell r="N90" t="str">
            <v>0032</v>
          </cell>
          <cell r="O90" t="str">
            <v>FONDO BIENESTAR DE LA CONTRALORIA</v>
          </cell>
          <cell r="P90">
            <v>6832.423331</v>
          </cell>
          <cell r="Q90">
            <v>6832.423331</v>
          </cell>
          <cell r="R90">
            <v>2432.4832540000002</v>
          </cell>
          <cell r="S90">
            <v>-64.397942923656927</v>
          </cell>
          <cell r="T90">
            <v>-64.397942923656927</v>
          </cell>
        </row>
        <row r="91">
          <cell r="B91" t="str">
            <v xml:space="preserve">NUMERAL </v>
          </cell>
          <cell r="C91" t="str">
            <v>0033</v>
          </cell>
          <cell r="D91" t="str">
            <v>Fondo Salud Fuerzas Militares</v>
          </cell>
          <cell r="E91">
            <v>103410.2988</v>
          </cell>
          <cell r="F91">
            <v>124086.99589999999</v>
          </cell>
          <cell r="G91">
            <v>19.994814191562881</v>
          </cell>
          <cell r="H91">
            <v>0.30090522950029236</v>
          </cell>
          <cell r="I91">
            <v>0.31178740169861957</v>
          </cell>
          <cell r="M91" t="str">
            <v xml:space="preserve">NUMERAL </v>
          </cell>
          <cell r="N91" t="str">
            <v>0033</v>
          </cell>
          <cell r="O91" t="str">
            <v>Fondo Salud Fuerzas Militares</v>
          </cell>
          <cell r="P91">
            <v>103410.2988</v>
          </cell>
          <cell r="Q91">
            <v>103410.2988</v>
          </cell>
          <cell r="R91">
            <v>124086.99589999999</v>
          </cell>
          <cell r="S91">
            <v>19.994814191562881</v>
          </cell>
          <cell r="T91">
            <v>19.994814191562881</v>
          </cell>
        </row>
        <row r="92">
          <cell r="B92" t="str">
            <v xml:space="preserve">NUMERAL </v>
          </cell>
          <cell r="C92" t="str">
            <v>0034</v>
          </cell>
          <cell r="D92" t="str">
            <v>Fondo de Salud Policia</v>
          </cell>
          <cell r="E92">
            <v>129391.606918</v>
          </cell>
          <cell r="F92">
            <v>139621.84988699999</v>
          </cell>
          <cell r="G92">
            <v>7.9064192899955588</v>
          </cell>
          <cell r="H92">
            <v>0.37650612779268372</v>
          </cell>
          <cell r="I92">
            <v>0.350821079041228</v>
          </cell>
          <cell r="M92" t="str">
            <v xml:space="preserve">NUMERAL </v>
          </cell>
          <cell r="N92" t="str">
            <v>0034</v>
          </cell>
          <cell r="O92" t="str">
            <v>Fondo de Salud Policia</v>
          </cell>
          <cell r="P92">
            <v>129391.606918</v>
          </cell>
          <cell r="Q92">
            <v>129391.606918</v>
          </cell>
          <cell r="R92">
            <v>139621.84988699999</v>
          </cell>
          <cell r="S92">
            <v>7.9064192899955588</v>
          </cell>
          <cell r="T92">
            <v>7.9064192899955588</v>
          </cell>
        </row>
        <row r="93">
          <cell r="B93" t="str">
            <v xml:space="preserve">NUMERAL </v>
          </cell>
          <cell r="C93" t="str">
            <v>0035</v>
          </cell>
          <cell r="D93" t="str">
            <v>FONDO DE COMPENSACIÓN AMBIENTAL</v>
          </cell>
          <cell r="E93">
            <v>14128.4</v>
          </cell>
          <cell r="F93">
            <v>18425.099999999999</v>
          </cell>
          <cell r="G93">
            <v>30.411794683049731</v>
          </cell>
          <cell r="H93">
            <v>4.1111083652259309E-2</v>
          </cell>
          <cell r="I93">
            <v>4.6295858912297483E-2</v>
          </cell>
          <cell r="M93" t="str">
            <v xml:space="preserve">NUMERAL </v>
          </cell>
          <cell r="N93" t="str">
            <v>0035</v>
          </cell>
          <cell r="O93" t="str">
            <v>FONDO DE COMPENSACIÓN AMBIENTAL</v>
          </cell>
          <cell r="P93">
            <v>14128.4</v>
          </cell>
          <cell r="Q93">
            <v>14128.4</v>
          </cell>
          <cell r="R93">
            <v>18425.099999999999</v>
          </cell>
          <cell r="S93">
            <v>30.411794683049731</v>
          </cell>
          <cell r="T93">
            <v>30.411794683049731</v>
          </cell>
        </row>
        <row r="94">
          <cell r="B94" t="str">
            <v xml:space="preserve">NUMERAL </v>
          </cell>
          <cell r="C94" t="str">
            <v>0036</v>
          </cell>
          <cell r="D94" t="str">
            <v>PENSIONES EPSA-CVC</v>
          </cell>
          <cell r="E94">
            <v>9215</v>
          </cell>
          <cell r="F94">
            <v>10965</v>
          </cell>
          <cell r="G94">
            <v>18.990775908844281</v>
          </cell>
          <cell r="H94">
            <v>2.6813980058291775E-2</v>
          </cell>
          <cell r="I94">
            <v>2.7551225934911716E-2</v>
          </cell>
          <cell r="M94" t="str">
            <v xml:space="preserve">NUMERAL </v>
          </cell>
          <cell r="N94" t="str">
            <v>0036</v>
          </cell>
          <cell r="O94" t="str">
            <v>PENSIONES EPSA-CVC</v>
          </cell>
          <cell r="P94">
            <v>9215</v>
          </cell>
          <cell r="Q94">
            <v>9215</v>
          </cell>
          <cell r="R94">
            <v>10965</v>
          </cell>
          <cell r="S94">
            <v>18.990775908844281</v>
          </cell>
          <cell r="T94">
            <v>18.990775908844281</v>
          </cell>
        </row>
        <row r="95">
          <cell r="B95" t="str">
            <v xml:space="preserve">NUMERAL </v>
          </cell>
          <cell r="C95" t="str">
            <v>0037</v>
          </cell>
          <cell r="D95" t="str">
            <v xml:space="preserve">DISTRIBUCIÓN  REGALÍAS </v>
          </cell>
          <cell r="E95">
            <v>389.39275300000003</v>
          </cell>
          <cell r="F95">
            <v>0</v>
          </cell>
          <cell r="H95">
            <v>1.1330623455003078E-3</v>
          </cell>
          <cell r="I95">
            <v>0</v>
          </cell>
          <cell r="M95" t="str">
            <v xml:space="preserve">NUMERAL </v>
          </cell>
          <cell r="N95" t="str">
            <v>0037</v>
          </cell>
          <cell r="O95" t="str">
            <v xml:space="preserve">DISTRIBUCIÓN  REGALÍAS </v>
          </cell>
          <cell r="P95">
            <v>389.39275300000003</v>
          </cell>
          <cell r="Q95">
            <v>389.39275300000003</v>
          </cell>
          <cell r="R95">
            <v>0</v>
          </cell>
        </row>
        <row r="96">
          <cell r="B96" t="str">
            <v xml:space="preserve">NUMERAL </v>
          </cell>
          <cell r="C96" t="str">
            <v>0038</v>
          </cell>
          <cell r="D96" t="str">
            <v>FONDO PRESTACIONES SALUD</v>
          </cell>
          <cell r="E96">
            <v>4068.5095569999999</v>
          </cell>
          <cell r="F96">
            <v>0</v>
          </cell>
          <cell r="H96">
            <v>1.1838625515829355E-2</v>
          </cell>
          <cell r="I96">
            <v>0</v>
          </cell>
          <cell r="M96" t="str">
            <v xml:space="preserve">NUMERAL </v>
          </cell>
          <cell r="N96" t="str">
            <v>0038</v>
          </cell>
          <cell r="O96" t="str">
            <v>FONDO PRESTACIONES SALUD</v>
          </cell>
          <cell r="P96">
            <v>4068.5095569999999</v>
          </cell>
          <cell r="Q96">
            <v>4068.5095569999999</v>
          </cell>
          <cell r="R96">
            <v>0</v>
          </cell>
        </row>
        <row r="97">
          <cell r="B97" t="str">
            <v xml:space="preserve">NUMERAL </v>
          </cell>
          <cell r="C97" t="str">
            <v>0039</v>
          </cell>
          <cell r="D97" t="str">
            <v>FONDO DE SEGURIDAD Y CONVIVENCIA CIUDADANA</v>
          </cell>
          <cell r="F97">
            <v>26830</v>
          </cell>
          <cell r="G97" t="str">
            <v>N.C.</v>
          </cell>
          <cell r="H97">
            <v>0</v>
          </cell>
          <cell r="I97">
            <v>6.7414445219669994E-2</v>
          </cell>
          <cell r="M97" t="str">
            <v xml:space="preserve">NUMERAL </v>
          </cell>
          <cell r="N97" t="str">
            <v>0039</v>
          </cell>
          <cell r="O97" t="str">
            <v>FONDO DE SEGURIDAD Y CONVIVENCIA CIUDADANA</v>
          </cell>
          <cell r="R97">
            <v>26830</v>
          </cell>
          <cell r="S97" t="str">
            <v>N.C.</v>
          </cell>
          <cell r="T97" t="str">
            <v>N.C.</v>
          </cell>
        </row>
      </sheetData>
      <sheetData sheetId="1" refreshError="1">
        <row r="98">
          <cell r="V98" t="str">
            <v>COMPOSICION DEL PRESUPUESTO DE RENTAS DE LA NACION</v>
          </cell>
        </row>
        <row r="100">
          <cell r="V100" t="str">
            <v>(Millones de pesos)</v>
          </cell>
        </row>
        <row r="101">
          <cell r="Y101">
            <v>1996</v>
          </cell>
          <cell r="Z101">
            <v>1997</v>
          </cell>
          <cell r="AA101" t="str">
            <v>1998</v>
          </cell>
          <cell r="AC101" t="str">
            <v>1999</v>
          </cell>
        </row>
        <row r="102">
          <cell r="X102" t="str">
            <v>CONCEPTOS</v>
          </cell>
          <cell r="Y102" t="str">
            <v>APROPIACION</v>
          </cell>
          <cell r="Z102" t="str">
            <v>APROPIACION</v>
          </cell>
          <cell r="AA102" t="str">
            <v>APROPIACION</v>
          </cell>
          <cell r="AB102" t="str">
            <v>REESTIMACION</v>
          </cell>
          <cell r="AC102" t="str">
            <v>PROYECTO</v>
          </cell>
          <cell r="AD102" t="str">
            <v>Variación</v>
          </cell>
          <cell r="AH102" t="str">
            <v xml:space="preserve">OBSERVACIONES </v>
          </cell>
        </row>
        <row r="103">
          <cell r="Y103" t="str">
            <v>DEFINITIVA</v>
          </cell>
          <cell r="Z103" t="str">
            <v>DEFINITIVA</v>
          </cell>
          <cell r="AA103" t="str">
            <v>VIGENTE</v>
          </cell>
          <cell r="AB103" t="str">
            <v xml:space="preserve">BASE </v>
          </cell>
          <cell r="AC103" t="str">
            <v>PRESUPUESTO</v>
          </cell>
          <cell r="AE103" t="str">
            <v>%</v>
          </cell>
        </row>
        <row r="104">
          <cell r="Y104" t="str">
            <v>(A)</v>
          </cell>
          <cell r="Z104" t="str">
            <v>(B)</v>
          </cell>
          <cell r="AA104" t="str">
            <v>(1)</v>
          </cell>
          <cell r="AB104" t="str">
            <v>(2)</v>
          </cell>
          <cell r="AC104" t="str">
            <v>(3)</v>
          </cell>
          <cell r="AD104" t="str">
            <v>(F)=(B/A)</v>
          </cell>
          <cell r="AE104" t="str">
            <v>(G)=(D/B)</v>
          </cell>
          <cell r="AF104" t="str">
            <v>(4)=(3/1)</v>
          </cell>
          <cell r="AG104" t="str">
            <v>(5)=(3/2)</v>
          </cell>
        </row>
        <row r="106">
          <cell r="V106" t="str">
            <v>I.</v>
          </cell>
          <cell r="W106" t="str">
            <v>INGRESOS DEL PRESUPUESTO NACIONAL</v>
          </cell>
          <cell r="Y106">
            <v>21505448</v>
          </cell>
          <cell r="Z106">
            <v>26829919.328486998</v>
          </cell>
          <cell r="AA106">
            <v>33672848.488659002</v>
          </cell>
          <cell r="AB106">
            <v>34023067.362811998</v>
          </cell>
          <cell r="AC106">
            <v>39798591.996973999</v>
          </cell>
          <cell r="AD106">
            <v>24.758709181445539</v>
          </cell>
          <cell r="AE106">
            <v>26.810173919112714</v>
          </cell>
          <cell r="AF106">
            <v>18.191937371672438</v>
          </cell>
          <cell r="AG106">
            <v>16.975320221935021</v>
          </cell>
        </row>
        <row r="108">
          <cell r="V108" t="str">
            <v>1.</v>
          </cell>
          <cell r="W108" t="str">
            <v>INGRESOS CORRIENTES</v>
          </cell>
          <cell r="Y108">
            <v>10850547</v>
          </cell>
          <cell r="Z108">
            <v>12987467.563204</v>
          </cell>
          <cell r="AA108">
            <v>14973958.125847001</v>
          </cell>
          <cell r="AB108">
            <v>15324177</v>
          </cell>
          <cell r="AC108">
            <v>17813984</v>
          </cell>
          <cell r="AD108">
            <v>19.69412752374604</v>
          </cell>
          <cell r="AE108">
            <v>17.992032899595834</v>
          </cell>
          <cell r="AF108">
            <v>18.966433926716707</v>
          </cell>
          <cell r="AG108">
            <v>16.24757401327328</v>
          </cell>
        </row>
        <row r="110">
          <cell r="W110" t="str">
            <v>1.1.  INGRESOS TRIBUTARIOS</v>
          </cell>
          <cell r="Y110">
            <v>10489179</v>
          </cell>
          <cell r="Z110">
            <v>12300834.563204</v>
          </cell>
          <cell r="AA110">
            <v>14609453</v>
          </cell>
          <cell r="AB110">
            <v>14749077</v>
          </cell>
          <cell r="AC110">
            <v>17369627.000000462</v>
          </cell>
          <cell r="AD110">
            <v>17.271662188279933</v>
          </cell>
          <cell r="AE110">
            <v>19.903059619381679</v>
          </cell>
          <cell r="AF110">
            <v>18.893068754870313</v>
          </cell>
          <cell r="AG110">
            <v>17.767552505153116</v>
          </cell>
        </row>
        <row r="112">
          <cell r="W112" t="str">
            <v xml:space="preserve">        1.1.1. IMPUESTOS DIRECTOS</v>
          </cell>
          <cell r="Y112">
            <v>4232697</v>
          </cell>
          <cell r="Z112">
            <v>4707023.763204</v>
          </cell>
          <cell r="AA112">
            <v>5845082</v>
          </cell>
          <cell r="AB112">
            <v>5393900</v>
          </cell>
          <cell r="AC112">
            <v>6285366</v>
          </cell>
          <cell r="AD112">
            <v>11.206253677123602</v>
          </cell>
          <cell r="AE112">
            <v>14.59258060614621</v>
          </cell>
          <cell r="AF112">
            <v>7.5325547186506636</v>
          </cell>
          <cell r="AG112">
            <v>16.527299356680693</v>
          </cell>
        </row>
        <row r="113">
          <cell r="X113" t="str">
            <v>IMPUESTO SOBRE LA RENTA Y COMPLEMENTARIOS</v>
          </cell>
          <cell r="Y113">
            <v>4232697</v>
          </cell>
          <cell r="Z113">
            <v>4707023.763204</v>
          </cell>
          <cell r="AA113">
            <v>5845082</v>
          </cell>
          <cell r="AB113">
            <v>5393900</v>
          </cell>
          <cell r="AC113">
            <v>6285366</v>
          </cell>
          <cell r="AD113">
            <v>11.206253677123602</v>
          </cell>
          <cell r="AE113">
            <v>14.59258060614621</v>
          </cell>
          <cell r="AF113">
            <v>7.5325547186506636</v>
          </cell>
          <cell r="AG113">
            <v>16.527299356680693</v>
          </cell>
          <cell r="AH113" t="str">
            <v>Base 1996 para evitar efectos 1997 Reforma Tributaria Ley 223/95 (aplicable año gravable 1996)</v>
          </cell>
        </row>
        <row r="115">
          <cell r="W115" t="str">
            <v xml:space="preserve">        1.1.2. IMPUESTOS INDIRECTOS</v>
          </cell>
          <cell r="Y115">
            <v>6256482</v>
          </cell>
          <cell r="Z115">
            <v>7593810.7999999998</v>
          </cell>
          <cell r="AA115">
            <v>8764371</v>
          </cell>
          <cell r="AB115">
            <v>9355177</v>
          </cell>
          <cell r="AC115">
            <v>11084261.000000462</v>
          </cell>
          <cell r="AD115">
            <v>21.375092264310823</v>
          </cell>
          <cell r="AE115">
            <v>23.194760132817649</v>
          </cell>
          <cell r="AF115">
            <v>26.469554974343978</v>
          </cell>
          <cell r="AG115">
            <v>18.482643353519258</v>
          </cell>
        </row>
        <row r="116">
          <cell r="X116" t="str">
            <v>IMPUESTOS SOBRE ADUANAS Y RECARGOS</v>
          </cell>
          <cell r="Y116">
            <v>1103959</v>
          </cell>
          <cell r="Z116">
            <v>1054257.8</v>
          </cell>
          <cell r="AA116">
            <v>1216470</v>
          </cell>
          <cell r="AB116">
            <v>1444000</v>
          </cell>
          <cell r="AC116">
            <v>1646430.000000464</v>
          </cell>
          <cell r="AD116">
            <v>-4.5020874869447063</v>
          </cell>
          <cell r="AE116">
            <v>36.968396155096016</v>
          </cell>
          <cell r="AF116">
            <v>35.344891366039775</v>
          </cell>
          <cell r="AG116">
            <v>14.018698060973955</v>
          </cell>
          <cell r="AH116" t="str">
            <v>Recaudo 1997 por tasas de devaluación y de importaciones.</v>
          </cell>
        </row>
        <row r="117">
          <cell r="X117" t="str">
            <v>IMPUESTO A LAS VENTAS</v>
          </cell>
          <cell r="Y117">
            <v>4514989</v>
          </cell>
          <cell r="Z117">
            <v>5721246</v>
          </cell>
          <cell r="AA117">
            <v>6695019</v>
          </cell>
          <cell r="AB117">
            <v>6887200</v>
          </cell>
          <cell r="AC117">
            <v>8117919</v>
          </cell>
          <cell r="AD117">
            <v>26.716720683040428</v>
          </cell>
          <cell r="AE117">
            <v>20.379371906049837</v>
          </cell>
          <cell r="AF117">
            <v>21.253113695420424</v>
          </cell>
          <cell r="AG117">
            <v>17.86965675455918</v>
          </cell>
          <cell r="AH117" t="str">
            <v>Interno = recaudo enero-junio/98 por estacionalidad promedio 1994-1997 y 1999 por PIB nominal. Externo = recaudo 1997 por tasas de devaluación y de importaciones.</v>
          </cell>
        </row>
        <row r="118">
          <cell r="X118" t="str">
            <v>INTERNAS</v>
          </cell>
          <cell r="Y118">
            <v>3955534</v>
          </cell>
          <cell r="Z118">
            <v>3955534</v>
          </cell>
          <cell r="AA118">
            <v>4687973</v>
          </cell>
          <cell r="AB118">
            <v>4549400</v>
          </cell>
          <cell r="AC118">
            <v>5452433</v>
          </cell>
          <cell r="AD118">
            <v>0</v>
          </cell>
          <cell r="AE118">
            <v>15.013548107537433</v>
          </cell>
          <cell r="AF118">
            <v>16.306834531683535</v>
          </cell>
          <cell r="AG118">
            <v>19.849496636919149</v>
          </cell>
        </row>
        <row r="119">
          <cell r="X119" t="str">
            <v>EXTERNAS</v>
          </cell>
          <cell r="Y119">
            <v>1765712</v>
          </cell>
          <cell r="Z119">
            <v>1765712</v>
          </cell>
          <cell r="AA119">
            <v>2007046</v>
          </cell>
          <cell r="AB119">
            <v>2337800</v>
          </cell>
          <cell r="AC119">
            <v>2665486</v>
          </cell>
          <cell r="AD119">
            <v>0</v>
          </cell>
          <cell r="AE119">
            <v>32.399847766793229</v>
          </cell>
          <cell r="AF119">
            <v>32.806422971870106</v>
          </cell>
          <cell r="AG119">
            <v>14.016853451963375</v>
          </cell>
        </row>
        <row r="120">
          <cell r="X120" t="str">
            <v>IMPUESTO A LA GASOLINA Y ACPM</v>
          </cell>
          <cell r="Y120">
            <v>606677</v>
          </cell>
          <cell r="Z120">
            <v>798000</v>
          </cell>
          <cell r="AA120">
            <v>690540</v>
          </cell>
          <cell r="AB120">
            <v>691000</v>
          </cell>
          <cell r="AC120">
            <v>917324</v>
          </cell>
          <cell r="AD120">
            <v>31.536221086344128</v>
          </cell>
          <cell r="AE120">
            <v>-13.408521303258148</v>
          </cell>
          <cell r="AF120">
            <v>32.841544298664815</v>
          </cell>
          <cell r="AG120">
            <v>32.753111432706227</v>
          </cell>
          <cell r="AH120" t="str">
            <v xml:space="preserve">Incluye ajuste precio Ley 383/97 ($50 por año a precios 1997 hasta 2001) </v>
          </cell>
        </row>
        <row r="121">
          <cell r="X121" t="str">
            <v>IMPUESTO 5% PASAJES INTERNACIONALES</v>
          </cell>
          <cell r="AA121">
            <v>8559.2999999999993</v>
          </cell>
          <cell r="AB121">
            <v>0</v>
          </cell>
          <cell r="AC121">
            <v>0</v>
          </cell>
          <cell r="AD121" t="e">
            <v>#DIV/0!</v>
          </cell>
        </row>
        <row r="122">
          <cell r="X122" t="str">
            <v>IMPUESTO DE TIMBRE NACIONAL</v>
          </cell>
          <cell r="AA122">
            <v>138600</v>
          </cell>
          <cell r="AB122">
            <v>310100</v>
          </cell>
          <cell r="AC122">
            <v>371608</v>
          </cell>
          <cell r="AD122" t="e">
            <v>#DIV/0!</v>
          </cell>
          <cell r="AE122" t="e">
            <v>#DIV/0!</v>
          </cell>
          <cell r="AF122">
            <v>168.11544011544009</v>
          </cell>
          <cell r="AG122">
            <v>19.834891970332148</v>
          </cell>
        </row>
        <row r="123">
          <cell r="X123" t="str">
            <v>IMPUESTO DE TIMBRE NACIONAL SOBRE SALIDAS AL EXT.</v>
          </cell>
          <cell r="Y123">
            <v>18855</v>
          </cell>
          <cell r="Z123">
            <v>18855</v>
          </cell>
          <cell r="AA123">
            <v>13405.7</v>
          </cell>
          <cell r="AB123">
            <v>21100</v>
          </cell>
          <cell r="AC123">
            <v>27666</v>
          </cell>
          <cell r="AD123">
            <v>0</v>
          </cell>
          <cell r="AE123">
            <v>11.906656059400689</v>
          </cell>
          <cell r="AF123">
            <v>106.37490022900704</v>
          </cell>
          <cell r="AG123">
            <v>31.118483412322284</v>
          </cell>
        </row>
        <row r="124">
          <cell r="X124" t="str">
            <v>IMPUESTO AL ORO Y AL PLATINO</v>
          </cell>
          <cell r="Y124">
            <v>1452</v>
          </cell>
          <cell r="Z124">
            <v>1452</v>
          </cell>
          <cell r="AA124">
            <v>1777</v>
          </cell>
          <cell r="AB124">
            <v>1777</v>
          </cell>
          <cell r="AC124">
            <v>3314</v>
          </cell>
          <cell r="AD124">
            <v>0</v>
          </cell>
          <cell r="AE124">
            <v>22.382920110192828</v>
          </cell>
          <cell r="AF124">
            <v>86.494091164884651</v>
          </cell>
          <cell r="AG124">
            <v>86.494091164884651</v>
          </cell>
        </row>
        <row r="125">
          <cell r="X125" t="str">
            <v>OTROS IMPUESTOS TRIBUTARIOS</v>
          </cell>
          <cell r="Y125">
            <v>30857</v>
          </cell>
          <cell r="Z125">
            <v>20307</v>
          </cell>
          <cell r="AA125">
            <v>162342</v>
          </cell>
          <cell r="AB125">
            <v>332977</v>
          </cell>
          <cell r="AC125">
            <v>402588</v>
          </cell>
          <cell r="AD125">
            <v>-34.189973101727325</v>
          </cell>
          <cell r="AE125">
            <v>1539.7153690845521</v>
          </cell>
          <cell r="AF125">
            <v>147.98758177181503</v>
          </cell>
          <cell r="AG125">
            <v>20.90564813785938</v>
          </cell>
          <cell r="AH125" t="str">
            <v>1996/97 5% pasajes  internacionales, Timbre Nacional (Reforma Ley 383/97 del 0.5% al 1%), Oro y Platino. 1998 por estacionalidad recaudo 1997 y crece PIB nominal.</v>
          </cell>
        </row>
        <row r="127">
          <cell r="W127" t="str">
            <v>1.2</v>
          </cell>
          <cell r="X127" t="str">
            <v>INGRESOS NO TRIBUTARIOS</v>
          </cell>
          <cell r="Y127">
            <v>361368</v>
          </cell>
          <cell r="Z127">
            <v>686633</v>
          </cell>
          <cell r="AA127">
            <v>364505.12584699999</v>
          </cell>
          <cell r="AB127">
            <v>575100</v>
          </cell>
          <cell r="AC127">
            <v>444356.99999953806</v>
          </cell>
          <cell r="AD127">
            <v>90.009353346173441</v>
          </cell>
          <cell r="AE127">
            <v>-16.243466305872278</v>
          </cell>
          <cell r="AF127">
            <v>21.906927637021955</v>
          </cell>
          <cell r="AG127">
            <v>-22.733959311504425</v>
          </cell>
        </row>
        <row r="128">
          <cell r="X128" t="str">
            <v>CONTRIBUCION ESPECIAL POR EXPLOTACION O EXPORTACION</v>
          </cell>
        </row>
        <row r="129">
          <cell r="X129" t="str">
            <v>DE PETROLEO CRUDO, GAS LIBRE, CARBON Y FERRONIQUEL</v>
          </cell>
          <cell r="Y129">
            <v>213938</v>
          </cell>
          <cell r="Z129">
            <v>336228</v>
          </cell>
          <cell r="AA129">
            <v>164620</v>
          </cell>
          <cell r="AB129">
            <v>75600</v>
          </cell>
          <cell r="AC129">
            <v>34844.999999538064</v>
          </cell>
          <cell r="AD129">
            <v>57.161420598491141</v>
          </cell>
          <cell r="AE129">
            <v>-77.515257503836679</v>
          </cell>
          <cell r="AF129">
            <v>-78.833070101118906</v>
          </cell>
          <cell r="AG129">
            <v>-53.908730159341189</v>
          </cell>
          <cell r="AH129" t="str">
            <v>Considera la reducción establecida Art 52  Ley 223/95</v>
          </cell>
        </row>
        <row r="130">
          <cell r="X130" t="str">
            <v>OTROS NO TRIBUTARIOS</v>
          </cell>
          <cell r="Y130">
            <v>147430</v>
          </cell>
          <cell r="Z130">
            <v>350405</v>
          </cell>
          <cell r="AA130">
            <v>199885.12584699999</v>
          </cell>
          <cell r="AB130">
            <v>499500</v>
          </cell>
          <cell r="AC130">
            <v>409512</v>
          </cell>
          <cell r="AD130">
            <v>137.6755070202808</v>
          </cell>
          <cell r="AE130">
            <v>42.549335768610597</v>
          </cell>
          <cell r="AF130">
            <v>104.87367344854701</v>
          </cell>
          <cell r="AG130">
            <v>-18.015615615615623</v>
          </cell>
        </row>
        <row r="131">
          <cell r="X131" t="str">
            <v xml:space="preserve">      Extensión Comncesión Telefonia Celular</v>
          </cell>
          <cell r="Z131">
            <v>141241.1</v>
          </cell>
        </row>
        <row r="132">
          <cell r="X132" t="str">
            <v xml:space="preserve">      Fondo de Superávit de la Nación </v>
          </cell>
          <cell r="Y132">
            <v>91322</v>
          </cell>
          <cell r="Z132">
            <v>96904.9</v>
          </cell>
          <cell r="AA132">
            <v>138439.12584699999</v>
          </cell>
          <cell r="AB132">
            <v>138439.12584699999</v>
          </cell>
          <cell r="AC132">
            <v>151520</v>
          </cell>
          <cell r="AD132">
            <v>6.1134228334902785</v>
          </cell>
          <cell r="AE132">
            <v>42.860810802136925</v>
          </cell>
          <cell r="AF132">
            <v>9.4488274705351039</v>
          </cell>
          <cell r="AG132">
            <v>9.4488274705351039</v>
          </cell>
          <cell r="AH132" t="str">
            <v>Octavas Concesión Telefonía Móvil Celular (1995 - 2002)</v>
          </cell>
        </row>
        <row r="133">
          <cell r="X133" t="str">
            <v xml:space="preserve">      Concesión Larga Distancia</v>
          </cell>
          <cell r="AB133">
            <v>300000</v>
          </cell>
          <cell r="AC133">
            <v>179902</v>
          </cell>
          <cell r="AG133">
            <v>-40.032666666666671</v>
          </cell>
          <cell r="AH133" t="str">
            <v>Para 1998 US$225 millones, en 1999 y 2000 restantes US$225 millones por parte iguales</v>
          </cell>
        </row>
        <row r="134">
          <cell r="X134" t="str">
            <v xml:space="preserve">      Resto</v>
          </cell>
          <cell r="Y134">
            <v>56108</v>
          </cell>
          <cell r="Z134">
            <v>112259</v>
          </cell>
          <cell r="AA134">
            <v>61446</v>
          </cell>
          <cell r="AB134">
            <v>61060.874153000012</v>
          </cell>
          <cell r="AC134">
            <v>78090</v>
          </cell>
          <cell r="AD134">
            <v>100.07663791259715</v>
          </cell>
          <cell r="AE134">
            <v>-45.607145838640996</v>
          </cell>
          <cell r="AF134">
            <v>27.087198515769948</v>
          </cell>
          <cell r="AG134">
            <v>27.888768517021511</v>
          </cell>
          <cell r="AH134" t="str">
            <v>Hasta 1998 5% contratos Obras Públicas Ley 104/93(en 1999 pasa a Fondo de Seguridad y Convivencia Ciudadana Ley 418/97), Concesión Sociedades Portuarias (por variación PIB).</v>
          </cell>
        </row>
        <row r="136">
          <cell r="V136" t="str">
            <v>2.</v>
          </cell>
          <cell r="W136" t="str">
            <v>RECURSOS DE CAPITAL</v>
          </cell>
          <cell r="Y136">
            <v>9454718</v>
          </cell>
          <cell r="Z136">
            <v>12013036.820606999</v>
          </cell>
          <cell r="AA136">
            <v>16207486.153754</v>
          </cell>
          <cell r="AB136">
            <v>16207486.153754</v>
          </cell>
          <cell r="AC136">
            <v>19182007.865153998</v>
          </cell>
          <cell r="AD136">
            <v>71.422205863294906</v>
          </cell>
          <cell r="AE136">
            <v>34.915811844944145</v>
          </cell>
          <cell r="AF136">
            <v>18.352764168248491</v>
          </cell>
          <cell r="AG136">
            <v>18.352764168248491</v>
          </cell>
        </row>
        <row r="138">
          <cell r="W138" t="str">
            <v>2.5. RECURSOS DEL CREDITO EXTERNO</v>
          </cell>
          <cell r="Y138">
            <v>2041518</v>
          </cell>
          <cell r="Z138">
            <v>1797729.030367</v>
          </cell>
          <cell r="AA138">
            <v>3352906.6945369998</v>
          </cell>
          <cell r="AB138">
            <v>3352906.6945369998</v>
          </cell>
          <cell r="AC138">
            <v>5299805.9730000002</v>
          </cell>
          <cell r="AD138">
            <v>-11.941553767000823</v>
          </cell>
          <cell r="AE138">
            <v>86.507901797220015</v>
          </cell>
          <cell r="AF138">
            <v>58.066014232819143</v>
          </cell>
          <cell r="AG138">
            <v>58.066014232819143</v>
          </cell>
        </row>
        <row r="139">
          <cell r="W139" t="str">
            <v>2.6. RECURSOS DEL CREDITO INTERNO</v>
          </cell>
          <cell r="Y139">
            <v>3928505</v>
          </cell>
          <cell r="Z139">
            <v>7590793.914806</v>
          </cell>
          <cell r="AA139">
            <v>10343544.959217001</v>
          </cell>
          <cell r="AB139">
            <v>10343544.959217001</v>
          </cell>
          <cell r="AC139">
            <v>9735498.8921539988</v>
          </cell>
          <cell r="AD139">
            <v>93.223475973837381</v>
          </cell>
          <cell r="AE139">
            <v>36.264336448941179</v>
          </cell>
          <cell r="AF139">
            <v>-5.8785075084067717</v>
          </cell>
          <cell r="AG139">
            <v>-5.8785075084067717</v>
          </cell>
        </row>
        <row r="140">
          <cell r="W140" t="str">
            <v>2.7. OTROS RECURSOS DE CAPITAL</v>
          </cell>
          <cell r="Y140">
            <v>3484695</v>
          </cell>
          <cell r="Z140">
            <v>2624513.875434</v>
          </cell>
          <cell r="AA140">
            <v>2511034.5</v>
          </cell>
          <cell r="AB140">
            <v>2511034.5</v>
          </cell>
          <cell r="AC140">
            <v>4146703</v>
          </cell>
          <cell r="AD140">
            <v>-24.684545550356628</v>
          </cell>
          <cell r="AE140">
            <v>-4.3238245564708455</v>
          </cell>
          <cell r="AF140">
            <v>65.13922847336427</v>
          </cell>
          <cell r="AG140">
            <v>65.13922847336427</v>
          </cell>
          <cell r="AH140" t="str">
            <v>Donaciones en cada año, Enajenación activos (plan), excedentes Financieros Entidades Descentralizadas, Rendimientos Financieros, Recuperación de Cartera, Recursos no apropiados (según Plan Financiero). En 1999 superávit Nación 1997 (Contaduría)</v>
          </cell>
        </row>
        <row r="142">
          <cell r="V142">
            <v>3</v>
          </cell>
          <cell r="W142" t="str">
            <v>RENTAS PARAFISCALES</v>
          </cell>
          <cell r="Y142">
            <v>122554</v>
          </cell>
          <cell r="Z142">
            <v>336368.21808000002</v>
          </cell>
          <cell r="AA142">
            <v>742831.93553000002</v>
          </cell>
          <cell r="AB142">
            <v>742831.93553000002</v>
          </cell>
          <cell r="AC142">
            <v>495721.437148</v>
          </cell>
          <cell r="AD142">
            <v>174.46531168301323</v>
          </cell>
          <cell r="AE142">
            <v>120.83891866184837</v>
          </cell>
          <cell r="AF142">
            <v>-33.266003595509154</v>
          </cell>
          <cell r="AG142">
            <v>-33.266003595509154</v>
          </cell>
          <cell r="AH142" t="str">
            <v xml:space="preserve">Fondo de Prestaciones Sociales del Magisterio </v>
          </cell>
        </row>
        <row r="144">
          <cell r="V144">
            <v>4</v>
          </cell>
          <cell r="W144" t="str">
            <v>FONDOS ESPECIALES</v>
          </cell>
          <cell r="Y144">
            <v>1077629</v>
          </cell>
          <cell r="Z144">
            <v>1493046.7265959999</v>
          </cell>
          <cell r="AA144">
            <v>1748572.2735279996</v>
          </cell>
          <cell r="AB144">
            <v>1748572.2735279996</v>
          </cell>
          <cell r="AC144">
            <v>2306878.6946720001</v>
          </cell>
          <cell r="AD144">
            <v>38.549234160921799</v>
          </cell>
          <cell r="AE144">
            <v>17.114370393120449</v>
          </cell>
          <cell r="AF144">
            <v>31.929273361834554</v>
          </cell>
          <cell r="AG144">
            <v>31.929273361834554</v>
          </cell>
          <cell r="AH144" t="str">
            <v>Estimación ingresos definidos por la Ley para prestación servicio público específico que corresponde.</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OR.LEY21"/>
      <sheetName val="Hoja2"/>
      <sheetName val="ART.86 LEY 30-92"/>
      <sheetName val="JUNTA CENTRAL DE CONTADORES"/>
      <sheetName val="CALCULO LEY 21 1982 =&gt; 1998 "/>
      <sheetName val="CALCULO LEY 21 DE 1982 =&gt; 1999"/>
      <sheetName val="ART.87 LEY 30 1992"/>
      <sheetName val="NORMAS LEGALES"/>
      <sheetName val="JUSTIFICACION DIFERENCIAS"/>
      <sheetName val="GASTOS"/>
      <sheetName val="GASTOS (2)"/>
      <sheetName val="APOR.LEY21-2000 Y 2001"/>
      <sheetName val="JUNTA CENT.CONTAD. 2000 Y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GOBLOCAL"/>
      <sheetName val="BDEMPLOCAL"/>
      <sheetName val="RESUMENLG"/>
      <sheetName val="RESUMENLE"/>
      <sheetName val="PRES NETO"/>
      <sheetName val="SUPUESTOS"/>
      <sheetName val="Resumen x Entidades"/>
      <sheetName val="DEUDA EXTERNA"/>
      <sheetName val="RESUMEN FMI"/>
      <sheetName val="FMI DEPARTAMENTOS"/>
      <sheetName val=" FMI MUNICIPIOS"/>
      <sheetName val="FMI FNR"/>
      <sheetName val="FMI EMPRESAS"/>
      <sheetName val="RESUMEN"/>
      <sheetName val="MUNICIPIOS"/>
      <sheetName val="DEPARTAM"/>
      <sheetName val="LOTERIAS"/>
      <sheetName val="LICORERA"/>
      <sheetName val="EMPTERRI"/>
      <sheetName val="FNR"/>
      <sheetName val="EJEC. REGALIAS"/>
      <sheetName val="REZAGO FNR"/>
      <sheetName val="DEUDA FLOTANTE-FNR"/>
      <sheetName val="FNR-PROYECCIONES"/>
      <sheetName val="FNR-LEY 756"/>
      <sheetName val="VERIFICACION NETEO2"/>
      <sheetName val="PIB"/>
      <sheetName val="SISTEMA GRAL.PART."/>
      <sheetName val="COMPARATIVO FMI-PF"/>
      <sheetName val="COMPARATIVO FMI-PF $MM"/>
      <sheetName val="FNR-PROYECCIONES MFMP"/>
      <sheetName val="ModDeuda"/>
      <sheetName val="RESUMEN CON PLAN"/>
      <sheetName val="TRANSFERENCIAS"/>
      <sheetName val="PROY. REGALIAS"/>
      <sheetName val="DPTOS"/>
      <sheetName val="MPIOS"/>
      <sheetName val="EJCLOTERIA"/>
      <sheetName val="EJLICOR"/>
      <sheetName val="EEPP"/>
      <sheetName val="Prepag deud Faep art133 ley633"/>
      <sheetName val="DF FNR (C. Zambrano)"/>
      <sheetName val="FNR Dic 5 (C.Zam)"/>
      <sheetName val="FNR Dic 13-02 (C.Zam)"/>
      <sheetName val="FNR Dic 18-02(C.Zam)"/>
      <sheetName val="FNR Dic 20-02(C.Zam)"/>
      <sheetName val="DEUDA FLOTANTE-FNR SIN FAEP"/>
      <sheetName val="DEUDA FLOTANTE-INV."/>
      <sheetName val=" FAEP Mensual "/>
      <sheetName val="DEUDA FLOTANTE-INV. sin faep"/>
      <sheetName val="cuadros"/>
      <sheetName val="Hoja1"/>
      <sheetName val="faep (2)"/>
      <sheetName val="DEUDA FLOTANTE fnr"/>
      <sheetName val="FNR reducc"/>
      <sheetName val="FMI redu2)"/>
      <sheetName val="EJECUCION FAEP"/>
      <sheetName val="RESUMEN FMI DEPARTAMENTOS"/>
      <sheetName val="RESUMEN FMI MUNICIPIOS"/>
      <sheetName val="RESUMEN FMI FNR"/>
      <sheetName val="IPM"/>
      <sheetName val="GASTOS"/>
      <sheetName val="fn version1"/>
    </sheetNames>
    <sheetDataSet>
      <sheetData sheetId="0"/>
      <sheetData sheetId="1"/>
      <sheetData sheetId="2"/>
      <sheetData sheetId="3"/>
      <sheetData sheetId="4"/>
      <sheetData sheetId="5" refreshError="1">
        <row r="5">
          <cell r="H5">
            <v>1723039</v>
          </cell>
          <cell r="I5">
            <v>2221237</v>
          </cell>
          <cell r="J5">
            <v>2774822.6</v>
          </cell>
          <cell r="K5">
            <v>3834351</v>
          </cell>
          <cell r="L5">
            <v>4510141</v>
          </cell>
          <cell r="M5">
            <v>5343752.2535651531</v>
          </cell>
          <cell r="N5">
            <v>7133444.1770399995</v>
          </cell>
          <cell r="O5">
            <v>6564252.3579074843</v>
          </cell>
        </row>
        <row r="6">
          <cell r="H6">
            <v>649239</v>
          </cell>
          <cell r="I6">
            <v>830500</v>
          </cell>
          <cell r="J6">
            <v>1065400</v>
          </cell>
          <cell r="K6">
            <v>1552869</v>
          </cell>
          <cell r="L6">
            <v>1947027</v>
          </cell>
          <cell r="M6">
            <v>2478300</v>
          </cell>
          <cell r="N6">
            <v>3141605</v>
          </cell>
          <cell r="O6">
            <v>2806557.6908411798</v>
          </cell>
        </row>
        <row r="7">
          <cell r="H7">
            <v>1073800</v>
          </cell>
          <cell r="I7">
            <v>1390737</v>
          </cell>
          <cell r="J7">
            <v>1709422.6</v>
          </cell>
          <cell r="K7">
            <v>2281482</v>
          </cell>
          <cell r="L7">
            <v>2563114</v>
          </cell>
          <cell r="M7">
            <v>2865452.2535651531</v>
          </cell>
          <cell r="N7">
            <v>3991839.17704</v>
          </cell>
          <cell r="O7">
            <v>3757694.6670663045</v>
          </cell>
        </row>
        <row r="19">
          <cell r="H19">
            <v>51128866.875231937</v>
          </cell>
          <cell r="I19">
            <v>67532862</v>
          </cell>
          <cell r="J19">
            <v>84439109</v>
          </cell>
          <cell r="K19">
            <v>100711389</v>
          </cell>
          <cell r="L19">
            <v>121707501</v>
          </cell>
          <cell r="M19">
            <v>140953206</v>
          </cell>
          <cell r="N19">
            <v>151565005</v>
          </cell>
          <cell r="O19">
            <v>174896258</v>
          </cell>
        </row>
        <row r="20">
          <cell r="H20">
            <v>0.30980473665469543</v>
          </cell>
          <cell r="I20">
            <v>0.32083627366118206</v>
          </cell>
          <cell r="J20">
            <v>0.25034104137330959</v>
          </cell>
          <cell r="K20">
            <v>0.24199999999999999</v>
          </cell>
          <cell r="L20">
            <v>0.20847803022555866</v>
          </cell>
          <cell r="M20">
            <v>0.15813080411535196</v>
          </cell>
          <cell r="N20">
            <v>7.5285971147048603E-2</v>
          </cell>
          <cell r="O20">
            <v>0.15393561990117699</v>
          </cell>
        </row>
        <row r="74">
          <cell r="H74">
            <v>117206.25</v>
          </cell>
          <cell r="I74">
            <v>116184.52499999999</v>
          </cell>
          <cell r="J74">
            <v>199789.75</v>
          </cell>
          <cell r="K74">
            <v>276188.16386410111</v>
          </cell>
          <cell r="L74">
            <v>282760.375</v>
          </cell>
          <cell r="M74">
            <v>322810</v>
          </cell>
          <cell r="N74">
            <v>395770</v>
          </cell>
          <cell r="O74">
            <v>806844.18430454994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1-3"/>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4-03 Mil Corr "/>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SOCIAL"/>
      <sheetName val="PRES NETO"/>
      <sheetName val="RESUMEN"/>
      <sheetName val="SUPUESTOS"/>
      <sheetName val="TRANSFERENCIAS"/>
      <sheetName val="ICBF"/>
      <sheetName val="SENA"/>
      <sheetName val="SENA2%YPORTAF"/>
      <sheetName val="REZAGOS"/>
      <sheetName val="ICBF3%"/>
      <sheetName val="SENA2%"/>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FERENCIAS"/>
      <sheetName val="RESUOPE"/>
      <sheetName val="APRyPAGO-TRANSFE"/>
      <sheetName val="FINANCIAMIENTO"/>
      <sheetName val="DETALLE-INV"/>
      <sheetName val="RESUMEN"/>
      <sheetName val="EMBI"/>
    </sheetNames>
    <sheetDataSet>
      <sheetData sheetId="0" refreshError="1"/>
      <sheetData sheetId="1" refreshError="1">
        <row r="9">
          <cell r="B9" t="str">
            <v>Cuadro 2b</v>
          </cell>
        </row>
        <row r="10">
          <cell r="B10" t="str">
            <v xml:space="preserve">SECTOR PUBLICO NO FINANCIERO </v>
          </cell>
        </row>
        <row r="12">
          <cell r="B12" t="str">
            <v>(MILLONES DE PESOS)</v>
          </cell>
        </row>
        <row r="13">
          <cell r="C13" t="str">
            <v>ESCENARIO CON AJUSTES</v>
          </cell>
          <cell r="H13" t="str">
            <v xml:space="preserve">  </v>
          </cell>
        </row>
        <row r="14">
          <cell r="B14" t="str">
            <v>GOBIERNO NACIONAL</v>
          </cell>
        </row>
        <row r="15">
          <cell r="Y15">
            <v>36504.734179629631</v>
          </cell>
        </row>
        <row r="17">
          <cell r="W17" t="str">
            <v>PORCENTAJE DEL PIB</v>
          </cell>
        </row>
        <row r="18">
          <cell r="E18" t="str">
            <v>CONCEPTOS</v>
          </cell>
          <cell r="H18" t="str">
            <v xml:space="preserve">        1993</v>
          </cell>
          <cell r="I18" t="str">
            <v xml:space="preserve">        1994</v>
          </cell>
          <cell r="J18" t="str">
            <v xml:space="preserve">        1995</v>
          </cell>
          <cell r="K18" t="str">
            <v xml:space="preserve">        1996</v>
          </cell>
          <cell r="L18" t="str">
            <v xml:space="preserve">        1997</v>
          </cell>
          <cell r="M18" t="str">
            <v xml:space="preserve">        1998</v>
          </cell>
          <cell r="N18" t="str">
            <v xml:space="preserve">        1999</v>
          </cell>
          <cell r="O18" t="str">
            <v xml:space="preserve">        2000</v>
          </cell>
          <cell r="P18">
            <v>2001</v>
          </cell>
          <cell r="Q18">
            <v>2002</v>
          </cell>
          <cell r="R18">
            <v>2003</v>
          </cell>
          <cell r="S18">
            <v>2004</v>
          </cell>
          <cell r="T18">
            <v>2005</v>
          </cell>
          <cell r="U18" t="str">
            <v xml:space="preserve">        1993</v>
          </cell>
          <cell r="V18" t="str">
            <v xml:space="preserve">        1994</v>
          </cell>
          <cell r="W18" t="str">
            <v xml:space="preserve">        1995</v>
          </cell>
          <cell r="X18" t="str">
            <v xml:space="preserve">        1996</v>
          </cell>
          <cell r="Y18" t="str">
            <v xml:space="preserve">        1997</v>
          </cell>
          <cell r="Z18" t="str">
            <v xml:space="preserve">        1998</v>
          </cell>
          <cell r="AA18" t="str">
            <v xml:space="preserve">        1999</v>
          </cell>
          <cell r="AB18" t="str">
            <v xml:space="preserve">        2000</v>
          </cell>
        </row>
        <row r="21">
          <cell r="C21" t="str">
            <v xml:space="preserve"> 1.</v>
          </cell>
          <cell r="D21" t="str">
            <v xml:space="preserve"> INGRESOS TOTALES</v>
          </cell>
          <cell r="H21">
            <v>5907600.3079954172</v>
          </cell>
          <cell r="I21">
            <v>7700800</v>
          </cell>
          <cell r="J21">
            <v>9523699.209999999</v>
          </cell>
          <cell r="K21">
            <v>12048768</v>
          </cell>
          <cell r="L21">
            <v>15287795.690864535</v>
          </cell>
          <cell r="M21">
            <v>16883418</v>
          </cell>
          <cell r="N21">
            <v>20104461</v>
          </cell>
          <cell r="O21">
            <v>22954281.374545835</v>
          </cell>
          <cell r="P21">
            <v>26884218.527028114</v>
          </cell>
          <cell r="Q21">
            <v>30400205.534018699</v>
          </cell>
          <cell r="R21">
            <v>33447283.291050017</v>
          </cell>
          <cell r="S21">
            <v>36346372.138895892</v>
          </cell>
          <cell r="T21">
            <v>40860117.549001813</v>
          </cell>
          <cell r="U21">
            <v>13.45751052104413</v>
          </cell>
          <cell r="V21">
            <v>13.281296754577992</v>
          </cell>
          <cell r="W21">
            <v>12.955499297505174</v>
          </cell>
          <cell r="X21">
            <v>13.458728036460998</v>
          </cell>
          <cell r="Y21">
            <v>12.314731967955858</v>
          </cell>
          <cell r="Z21">
            <v>11.844430210932694</v>
          </cell>
          <cell r="AA21">
            <v>13.100613585202014</v>
          </cell>
          <cell r="AB21">
            <v>13.025585863029439</v>
          </cell>
        </row>
        <row r="22">
          <cell r="D22" t="str">
            <v xml:space="preserve"> 1.1.</v>
          </cell>
          <cell r="E22" t="str">
            <v>INGRESOS CORRIENTES</v>
          </cell>
          <cell r="H22">
            <v>5263700.6850998439</v>
          </cell>
          <cell r="I22">
            <v>6861486</v>
          </cell>
          <cell r="J22">
            <v>8461545.209999999</v>
          </cell>
          <cell r="K22">
            <v>10503503</v>
          </cell>
          <cell r="L22">
            <v>13687699.342834629</v>
          </cell>
          <cell r="M22">
            <v>15006976</v>
          </cell>
          <cell r="N22">
            <v>16400237</v>
          </cell>
          <cell r="O22">
            <v>20121494.774545837</v>
          </cell>
          <cell r="P22">
            <v>23540534.267028112</v>
          </cell>
          <cell r="Q22">
            <v>26701514.8384187</v>
          </cell>
          <cell r="R22">
            <v>29623705.342883013</v>
          </cell>
          <cell r="S22">
            <v>32256610.720940348</v>
          </cell>
          <cell r="T22">
            <v>36473628.937412955</v>
          </cell>
          <cell r="U22">
            <v>11.990707504955546</v>
          </cell>
          <cell r="V22">
            <v>11.833761653773937</v>
          </cell>
          <cell r="W22">
            <v>11.510605344282316</v>
          </cell>
          <cell r="X22">
            <v>11.732634432595283</v>
          </cell>
          <cell r="Y22">
            <v>11.025811181248315</v>
          </cell>
          <cell r="Z22">
            <v>10.528026961669838</v>
          </cell>
          <cell r="AA22">
            <v>10.686840479967742</v>
          </cell>
          <cell r="AB22">
            <v>11.418099029185171</v>
          </cell>
        </row>
        <row r="23">
          <cell r="E23" t="str">
            <v xml:space="preserve">  1.1.1.</v>
          </cell>
          <cell r="F23" t="str">
            <v>TRIBUTARIOS</v>
          </cell>
          <cell r="H23">
            <v>5051354.6850998439</v>
          </cell>
          <cell r="I23">
            <v>6731364</v>
          </cell>
          <cell r="J23">
            <v>8229679.2799999993</v>
          </cell>
          <cell r="K23">
            <v>10171715</v>
          </cell>
          <cell r="L23">
            <v>13148299.554000001</v>
          </cell>
          <cell r="M23">
            <v>14825238</v>
          </cell>
          <cell r="N23">
            <v>16128233</v>
          </cell>
          <cell r="O23">
            <v>19382413.840017654</v>
          </cell>
          <cell r="P23">
            <v>23059998.070563033</v>
          </cell>
          <cell r="Q23">
            <v>26545378.694288172</v>
          </cell>
          <cell r="R23">
            <v>29431895.680207804</v>
          </cell>
          <cell r="S23">
            <v>32037180.466513693</v>
          </cell>
          <cell r="T23">
            <v>36222600.726463035</v>
          </cell>
          <cell r="U23">
            <v>11.506983424090755</v>
          </cell>
          <cell r="V23">
            <v>11.60934485340265</v>
          </cell>
          <cell r="W23">
            <v>11.195188107031038</v>
          </cell>
          <cell r="X23">
            <v>11.362020237205238</v>
          </cell>
          <cell r="Y23">
            <v>10.591310095716423</v>
          </cell>
          <cell r="Z23">
            <v>10.400530085286485</v>
          </cell>
          <cell r="AA23">
            <v>10.509595275650685</v>
          </cell>
          <cell r="AB23">
            <v>10.998701792768076</v>
          </cell>
        </row>
        <row r="24">
          <cell r="F24" t="str">
            <v>Renta</v>
          </cell>
          <cell r="H24">
            <v>2053778</v>
          </cell>
          <cell r="I24">
            <v>2726730</v>
          </cell>
          <cell r="J24">
            <v>3257473</v>
          </cell>
          <cell r="K24">
            <v>3637291</v>
          </cell>
          <cell r="L24">
            <v>5081160.7374290004</v>
          </cell>
          <cell r="M24">
            <v>5764752</v>
          </cell>
          <cell r="N24">
            <v>6035064</v>
          </cell>
          <cell r="O24">
            <v>6761800</v>
          </cell>
          <cell r="P24">
            <v>7864403.8464191798</v>
          </cell>
          <cell r="Q24">
            <v>9076043.5092593804</v>
          </cell>
          <cell r="R24">
            <v>10943170.717495337</v>
          </cell>
          <cell r="S24">
            <v>12377808.872159338</v>
          </cell>
          <cell r="T24">
            <v>14011512.910577733</v>
          </cell>
          <cell r="U24">
            <v>4.6785052478046572</v>
          </cell>
          <cell r="V24">
            <v>4.7026945641505362</v>
          </cell>
          <cell r="W24">
            <v>4.4312811894383719</v>
          </cell>
          <cell r="X24">
            <v>4.0629307791856615</v>
          </cell>
          <cell r="Y24">
            <v>4.0930120883896057</v>
          </cell>
          <cell r="Z24">
            <v>4.044216801795387</v>
          </cell>
          <cell r="AA24">
            <v>3.9326118430115393</v>
          </cell>
          <cell r="AB24">
            <v>3.8370361089282898</v>
          </cell>
        </row>
        <row r="25">
          <cell r="F25" t="str">
            <v>Ventas internas</v>
          </cell>
          <cell r="H25">
            <v>1270304</v>
          </cell>
          <cell r="I25">
            <v>1688410</v>
          </cell>
          <cell r="J25">
            <v>2064330</v>
          </cell>
          <cell r="K25">
            <v>2804742</v>
          </cell>
          <cell r="L25">
            <v>3829700</v>
          </cell>
          <cell r="M25">
            <v>4037970</v>
          </cell>
          <cell r="N25">
            <v>3993819</v>
          </cell>
          <cell r="O25">
            <v>5222366.5599999996</v>
          </cell>
          <cell r="P25">
            <v>6360920.4053122215</v>
          </cell>
          <cell r="Q25">
            <v>7480264.3391452357</v>
          </cell>
          <cell r="R25">
            <v>8614424.9488249905</v>
          </cell>
          <cell r="S25">
            <v>9854902.0121063925</v>
          </cell>
          <cell r="T25">
            <v>11274007.752722001</v>
          </cell>
          <cell r="U25">
            <v>2.8937518710918355</v>
          </cell>
          <cell r="V25">
            <v>2.91194087022089</v>
          </cell>
          <cell r="W25">
            <v>2.8081972430142361</v>
          </cell>
          <cell r="X25">
            <v>3.1329559827560542</v>
          </cell>
          <cell r="Y25">
            <v>3.084926693902823</v>
          </cell>
          <cell r="Z25">
            <v>2.8328063582172689</v>
          </cell>
          <cell r="AA25">
            <v>2.6024810835882608</v>
          </cell>
          <cell r="AB25">
            <v>2.963472605634538</v>
          </cell>
        </row>
        <row r="26">
          <cell r="F26" t="str">
            <v>Ventas externas</v>
          </cell>
          <cell r="H26">
            <v>811677</v>
          </cell>
          <cell r="I26">
            <v>1083655</v>
          </cell>
          <cell r="J26">
            <v>1412000.57</v>
          </cell>
          <cell r="K26">
            <v>1378928.75</v>
          </cell>
          <cell r="L26">
            <v>2006900</v>
          </cell>
          <cell r="M26">
            <v>2368507</v>
          </cell>
          <cell r="N26">
            <v>1867124</v>
          </cell>
          <cell r="O26">
            <v>2764967</v>
          </cell>
          <cell r="P26">
            <v>2810127.8624632023</v>
          </cell>
          <cell r="Q26">
            <v>3237569.8594494509</v>
          </cell>
          <cell r="R26">
            <v>3969400.4033376002</v>
          </cell>
          <cell r="S26">
            <v>4429317.2790943999</v>
          </cell>
          <cell r="T26">
            <v>4905586.9443504</v>
          </cell>
          <cell r="U26">
            <v>1.8489997964835252</v>
          </cell>
          <cell r="V26">
            <v>1.8689413612328867</v>
          </cell>
          <cell r="W26">
            <v>1.9208053498270774</v>
          </cell>
          <cell r="X26">
            <v>1.5402925035909993</v>
          </cell>
          <cell r="Y26">
            <v>1.6166121059074015</v>
          </cell>
          <cell r="Z26">
            <v>1.6616076120134893</v>
          </cell>
          <cell r="AA26">
            <v>1.2166687801108782</v>
          </cell>
          <cell r="AB26">
            <v>1.5690020732637948</v>
          </cell>
        </row>
        <row r="27">
          <cell r="F27" t="str">
            <v>Aduanas</v>
          </cell>
          <cell r="H27">
            <v>508123</v>
          </cell>
          <cell r="I27">
            <v>718041</v>
          </cell>
          <cell r="J27">
            <v>868730.35</v>
          </cell>
          <cell r="K27">
            <v>912710</v>
          </cell>
          <cell r="L27">
            <v>1240900</v>
          </cell>
          <cell r="M27">
            <v>1646641</v>
          </cell>
          <cell r="N27">
            <v>1360239</v>
          </cell>
          <cell r="O27">
            <v>2110784</v>
          </cell>
          <cell r="P27">
            <v>2253717.4192327252</v>
          </cell>
          <cell r="Q27">
            <v>2597327.7729860581</v>
          </cell>
          <cell r="R27">
            <v>2416436.9338500001</v>
          </cell>
          <cell r="S27">
            <v>2696418.7981499997</v>
          </cell>
          <cell r="T27">
            <v>2986355.6885249997</v>
          </cell>
          <cell r="U27">
            <v>1.1575039376360279</v>
          </cell>
          <cell r="V27">
            <v>1.2383798570218596</v>
          </cell>
          <cell r="W27">
            <v>1.1817714095095224</v>
          </cell>
          <cell r="X27">
            <v>1.0195163245037433</v>
          </cell>
          <cell r="Y27">
            <v>0.99957843550774539</v>
          </cell>
          <cell r="Z27">
            <v>1.1551881501103878</v>
          </cell>
          <cell r="AA27">
            <v>0.88636872794160482</v>
          </cell>
          <cell r="AB27">
            <v>1.197780831457318</v>
          </cell>
        </row>
        <row r="28">
          <cell r="F28" t="str">
            <v>Gasolina</v>
          </cell>
          <cell r="H28">
            <v>319997.68509984389</v>
          </cell>
          <cell r="I28">
            <v>405857</v>
          </cell>
          <cell r="J28">
            <v>465782.39</v>
          </cell>
          <cell r="K28">
            <v>637180.5</v>
          </cell>
          <cell r="L28">
            <v>636400</v>
          </cell>
          <cell r="M28">
            <v>641768</v>
          </cell>
          <cell r="N28">
            <v>799292</v>
          </cell>
          <cell r="O28">
            <v>939040.28001765453</v>
          </cell>
          <cell r="P28">
            <v>1310298</v>
          </cell>
          <cell r="Q28">
            <v>1512491</v>
          </cell>
          <cell r="R28">
            <v>1700369.0592616</v>
          </cell>
          <cell r="S28">
            <v>1948541.6215686558</v>
          </cell>
          <cell r="T28">
            <v>2209797.9160182984</v>
          </cell>
          <cell r="U28">
            <v>0.72895456520858726</v>
          </cell>
          <cell r="V28">
            <v>0.6999671796336433</v>
          </cell>
          <cell r="W28">
            <v>0.63362389900964566</v>
          </cell>
          <cell r="X28">
            <v>0.71174406044138594</v>
          </cell>
          <cell r="Y28">
            <v>0.51263737316232505</v>
          </cell>
          <cell r="Z28">
            <v>0.45022733474998089</v>
          </cell>
          <cell r="AA28">
            <v>0.52084040620354299</v>
          </cell>
          <cell r="AB28">
            <v>0.53286572542309341</v>
          </cell>
        </row>
        <row r="29">
          <cell r="F29" t="str">
            <v>Resto</v>
          </cell>
          <cell r="H29">
            <v>87475</v>
          </cell>
          <cell r="I29">
            <v>108671</v>
          </cell>
          <cell r="J29">
            <v>161362.96999999997</v>
          </cell>
          <cell r="K29">
            <v>171960</v>
          </cell>
          <cell r="L29">
            <v>278838.596571</v>
          </cell>
          <cell r="M29">
            <v>365600</v>
          </cell>
          <cell r="N29">
            <v>1185151</v>
          </cell>
          <cell r="O29">
            <v>1583456</v>
          </cell>
          <cell r="P29">
            <v>1405162.5371357051</v>
          </cell>
          <cell r="Q29">
            <v>1587485.2134480462</v>
          </cell>
          <cell r="R29">
            <v>1213186.6174382728</v>
          </cell>
          <cell r="S29">
            <v>730191.88343491009</v>
          </cell>
          <cell r="T29">
            <v>835339.51426960295</v>
          </cell>
          <cell r="U29">
            <v>0.19926800586612206</v>
          </cell>
          <cell r="V29">
            <v>0.18742102114283515</v>
          </cell>
          <cell r="W29">
            <v>0.21950901623218616</v>
          </cell>
          <cell r="X29">
            <v>0.19208294766318293</v>
          </cell>
          <cell r="Y29">
            <v>0.22461201395730163</v>
          </cell>
          <cell r="Z29">
            <v>0.25648382839997164</v>
          </cell>
          <cell r="AA29">
            <v>0.77227662512890816</v>
          </cell>
          <cell r="AB29">
            <v>0.89854444806104217</v>
          </cell>
        </row>
        <row r="30">
          <cell r="F30" t="str">
            <v>Reforma y Racionalización Tributarias</v>
          </cell>
          <cell r="K30">
            <v>628902.75</v>
          </cell>
          <cell r="L30">
            <v>74400.22</v>
          </cell>
          <cell r="M30">
            <v>0</v>
          </cell>
          <cell r="N30">
            <v>887544</v>
          </cell>
          <cell r="O30">
            <v>0</v>
          </cell>
          <cell r="P30">
            <v>1055368</v>
          </cell>
          <cell r="Q30">
            <v>1054197</v>
          </cell>
          <cell r="R30">
            <v>574907</v>
          </cell>
          <cell r="S30">
            <v>0</v>
          </cell>
          <cell r="T30">
            <v>0</v>
          </cell>
          <cell r="U30">
            <v>0</v>
          </cell>
          <cell r="V30">
            <v>0</v>
          </cell>
          <cell r="W30">
            <v>0</v>
          </cell>
          <cell r="X30">
            <v>0.70249763906421159</v>
          </cell>
          <cell r="Y30">
            <v>5.9931384889219175E-2</v>
          </cell>
          <cell r="Z30">
            <v>0</v>
          </cell>
          <cell r="AA30">
            <v>0.57834780966595112</v>
          </cell>
          <cell r="AB30">
            <v>0</v>
          </cell>
        </row>
        <row r="31">
          <cell r="E31" t="str">
            <v xml:space="preserve">  1.1.2.</v>
          </cell>
          <cell r="F31" t="str">
            <v>NO TRIBUTARIOS</v>
          </cell>
          <cell r="H31">
            <v>212346</v>
          </cell>
          <cell r="I31">
            <v>130122</v>
          </cell>
          <cell r="J31">
            <v>231865.93</v>
          </cell>
          <cell r="K31">
            <v>331788</v>
          </cell>
          <cell r="L31">
            <v>539399.78883462772</v>
          </cell>
          <cell r="M31">
            <v>181738</v>
          </cell>
          <cell r="N31">
            <v>272004</v>
          </cell>
          <cell r="O31">
            <v>739080.93452818377</v>
          </cell>
          <cell r="P31">
            <v>480536.19646507886</v>
          </cell>
          <cell r="Q31">
            <v>156136.14413052661</v>
          </cell>
          <cell r="R31">
            <v>191809.66267521112</v>
          </cell>
          <cell r="S31">
            <v>219430.25442665338</v>
          </cell>
          <cell r="T31">
            <v>251028.21094991729</v>
          </cell>
          <cell r="U31">
            <v>0.48372408086479063</v>
          </cell>
          <cell r="V31">
            <v>0.22441680037128575</v>
          </cell>
          <cell r="W31">
            <v>0.31541723725127863</v>
          </cell>
          <cell r="X31">
            <v>0.37061419539004498</v>
          </cell>
          <cell r="Y31">
            <v>0.43450108553189259</v>
          </cell>
          <cell r="Z31">
            <v>0.12749687638335352</v>
          </cell>
          <cell r="AA31">
            <v>0.17724520431705626</v>
          </cell>
          <cell r="AB31">
            <v>0.41939723641709403</v>
          </cell>
        </row>
        <row r="32">
          <cell r="F32" t="str">
            <v>Contribución hidrocarburos</v>
          </cell>
          <cell r="H32">
            <v>92000</v>
          </cell>
          <cell r="I32">
            <v>115700</v>
          </cell>
          <cell r="J32">
            <v>172307.49</v>
          </cell>
          <cell r="K32">
            <v>267843</v>
          </cell>
          <cell r="L32">
            <v>278800</v>
          </cell>
          <cell r="M32">
            <v>41269</v>
          </cell>
          <cell r="N32">
            <v>14000</v>
          </cell>
          <cell r="O32">
            <v>58186.551473012805</v>
          </cell>
          <cell r="P32">
            <v>0</v>
          </cell>
          <cell r="Q32">
            <v>0</v>
          </cell>
          <cell r="R32">
            <v>0</v>
          </cell>
          <cell r="S32">
            <v>0</v>
          </cell>
          <cell r="T32">
            <v>0</v>
          </cell>
          <cell r="U32">
            <v>0.20957595358311781</v>
          </cell>
          <cell r="V32">
            <v>0.19954368825377539</v>
          </cell>
          <cell r="W32">
            <v>0.23439731940566821</v>
          </cell>
          <cell r="X32">
            <v>0.29918628140817577</v>
          </cell>
          <cell r="Y32">
            <v>0.22458092337783822</v>
          </cell>
          <cell r="Z32">
            <v>2.8951945060827218E-2</v>
          </cell>
          <cell r="AA32">
            <v>9.1227807695430495E-3</v>
          </cell>
          <cell r="AB32">
            <v>3.3018412117478295E-2</v>
          </cell>
        </row>
        <row r="33">
          <cell r="F33" t="str">
            <v xml:space="preserve">Resto </v>
          </cell>
          <cell r="H33">
            <v>120346</v>
          </cell>
          <cell r="I33">
            <v>14422</v>
          </cell>
          <cell r="J33">
            <v>59558.44</v>
          </cell>
          <cell r="K33">
            <v>63945</v>
          </cell>
          <cell r="L33">
            <v>260599.78883462772</v>
          </cell>
          <cell r="M33">
            <v>140469</v>
          </cell>
          <cell r="N33">
            <v>258004</v>
          </cell>
          <cell r="O33">
            <v>680894.383055171</v>
          </cell>
          <cell r="P33">
            <v>480536.19646507886</v>
          </cell>
          <cell r="Q33">
            <v>156136.14413052661</v>
          </cell>
          <cell r="R33">
            <v>191809.66267521112</v>
          </cell>
          <cell r="S33">
            <v>219430.25442665338</v>
          </cell>
          <cell r="T33">
            <v>251028.21094991729</v>
          </cell>
          <cell r="U33">
            <v>0.27414812728167276</v>
          </cell>
          <cell r="V33">
            <v>2.4873112117510362E-2</v>
          </cell>
          <cell r="W33">
            <v>8.1019917845610356E-2</v>
          </cell>
          <cell r="X33">
            <v>7.1427913981869234E-2</v>
          </cell>
          <cell r="Y33">
            <v>0.20992016215405432</v>
          </cell>
          <cell r="Z33">
            <v>9.85449313225263E-2</v>
          </cell>
          <cell r="AA33">
            <v>0.16812242354751319</v>
          </cell>
          <cell r="AB33">
            <v>0.38637882429961579</v>
          </cell>
        </row>
        <row r="34">
          <cell r="D34" t="str">
            <v xml:space="preserve"> 1.2.</v>
          </cell>
          <cell r="E34" t="str">
            <v>CONTRIBUCIONES PARAFISCALES</v>
          </cell>
          <cell r="H34">
            <v>81799.62289557296</v>
          </cell>
          <cell r="I34">
            <v>219100</v>
          </cell>
          <cell r="J34">
            <v>259554</v>
          </cell>
          <cell r="U34">
            <v>0.18633949968564281</v>
          </cell>
          <cell r="V34">
            <v>0.37787400256181675</v>
          </cell>
          <cell r="W34">
            <v>0.35308251452690081</v>
          </cell>
        </row>
        <row r="35">
          <cell r="D35" t="str">
            <v xml:space="preserve"> 1.3.</v>
          </cell>
          <cell r="E35" t="str">
            <v>FONDOS ESPECIALES</v>
          </cell>
          <cell r="K35">
            <v>400315</v>
          </cell>
          <cell r="L35">
            <v>382093.34802990541</v>
          </cell>
          <cell r="M35">
            <v>386363</v>
          </cell>
          <cell r="N35">
            <v>539961</v>
          </cell>
          <cell r="O35">
            <v>604451</v>
          </cell>
          <cell r="P35">
            <v>758201</v>
          </cell>
          <cell r="Q35">
            <v>856056</v>
          </cell>
          <cell r="R35">
            <v>1059783.7867870014</v>
          </cell>
          <cell r="S35">
            <v>1202635.0115191403</v>
          </cell>
          <cell r="T35">
            <v>1367601.312581595</v>
          </cell>
          <cell r="U35">
            <v>0</v>
          </cell>
          <cell r="V35">
            <v>0</v>
          </cell>
          <cell r="W35">
            <v>0</v>
          </cell>
          <cell r="X35">
            <v>0.44716030003365359</v>
          </cell>
          <cell r="Y35">
            <v>0.30778650257204399</v>
          </cell>
          <cell r="Z35">
            <v>0.27104994910311336</v>
          </cell>
          <cell r="AA35">
            <v>0.35185327336451672</v>
          </cell>
          <cell r="AB35">
            <v>0.34300043081395692</v>
          </cell>
        </row>
        <row r="36">
          <cell r="D36" t="str">
            <v xml:space="preserve"> 1.4.</v>
          </cell>
          <cell r="E36" t="str">
            <v>OTROS DE CAPITAL</v>
          </cell>
          <cell r="H36">
            <v>562100</v>
          </cell>
          <cell r="I36">
            <v>620214</v>
          </cell>
          <cell r="J36">
            <v>802600</v>
          </cell>
          <cell r="K36">
            <v>1144950</v>
          </cell>
          <cell r="L36">
            <v>1218003</v>
          </cell>
          <cell r="M36">
            <v>1490079</v>
          </cell>
          <cell r="N36">
            <v>3164263</v>
          </cell>
          <cell r="O36">
            <v>2228335.5999999996</v>
          </cell>
          <cell r="P36">
            <v>2585483.2600000012</v>
          </cell>
          <cell r="Q36">
            <v>2842634.6956000007</v>
          </cell>
          <cell r="R36">
            <v>2763794.1613799995</v>
          </cell>
          <cell r="S36">
            <v>2887126.4064364014</v>
          </cell>
          <cell r="T36">
            <v>3018887.299007263</v>
          </cell>
          <cell r="U36">
            <v>1.2804635164029405</v>
          </cell>
          <cell r="V36">
            <v>1.0696610982422392</v>
          </cell>
          <cell r="W36">
            <v>1.0918114386959576</v>
          </cell>
          <cell r="X36">
            <v>1.2789333038320616</v>
          </cell>
          <cell r="Y36">
            <v>0.98113428413549886</v>
          </cell>
          <cell r="Z36">
            <v>1.0453533001597413</v>
          </cell>
          <cell r="AA36">
            <v>2.0619198318697571</v>
          </cell>
          <cell r="AB36">
            <v>1.2644864030303153</v>
          </cell>
        </row>
        <row r="37">
          <cell r="E37" t="str">
            <v>Rendimientos financieros</v>
          </cell>
          <cell r="H37">
            <v>121900</v>
          </cell>
          <cell r="I37">
            <v>125100</v>
          </cell>
          <cell r="J37">
            <v>141300</v>
          </cell>
          <cell r="K37">
            <v>293738</v>
          </cell>
          <cell r="L37">
            <v>318811.99</v>
          </cell>
          <cell r="M37">
            <v>291800</v>
          </cell>
          <cell r="N37">
            <v>320558</v>
          </cell>
          <cell r="O37">
            <v>494497</v>
          </cell>
          <cell r="P37">
            <v>559493</v>
          </cell>
          <cell r="Q37">
            <v>626156</v>
          </cell>
          <cell r="R37">
            <v>657463.80000000005</v>
          </cell>
          <cell r="S37">
            <v>683762.35200000007</v>
          </cell>
          <cell r="T37">
            <v>711112.84608000005</v>
          </cell>
          <cell r="U37">
            <v>0.27768813849763108</v>
          </cell>
          <cell r="V37">
            <v>0.2157555350090519</v>
          </cell>
          <cell r="W37">
            <v>0.19221649176144878</v>
          </cell>
          <cell r="X37">
            <v>0.3281115426883463</v>
          </cell>
          <cell r="Y37">
            <v>0.25681166104062458</v>
          </cell>
          <cell r="Z37">
            <v>0.2047100140238286</v>
          </cell>
          <cell r="AA37">
            <v>0.20888431128022719</v>
          </cell>
          <cell r="AB37">
            <v>0.28060617657379883</v>
          </cell>
        </row>
        <row r="38">
          <cell r="E38" t="str">
            <v>Excedentes financieros</v>
          </cell>
          <cell r="H38">
            <v>154960</v>
          </cell>
          <cell r="I38">
            <v>220000</v>
          </cell>
          <cell r="J38">
            <v>428800</v>
          </cell>
          <cell r="K38">
            <v>550000</v>
          </cell>
          <cell r="L38">
            <v>635803</v>
          </cell>
          <cell r="M38">
            <v>712766</v>
          </cell>
          <cell r="N38">
            <v>2645009</v>
          </cell>
          <cell r="O38">
            <v>1515273.0000000002</v>
          </cell>
          <cell r="P38">
            <v>1779006.8400000003</v>
          </cell>
          <cell r="Q38">
            <v>1940644.1904000002</v>
          </cell>
          <cell r="R38">
            <v>1816704.1309200004</v>
          </cell>
          <cell r="S38">
            <v>1902152.7747580006</v>
          </cell>
          <cell r="T38">
            <v>1994514.7220617256</v>
          </cell>
          <cell r="U38">
            <v>0.35299880181782534</v>
          </cell>
          <cell r="V38">
            <v>0.37942620065540705</v>
          </cell>
          <cell r="W38">
            <v>0.58331515688116953</v>
          </cell>
          <cell r="X38">
            <v>0.61436160278408125</v>
          </cell>
          <cell r="Y38">
            <v>0.51215647355236615</v>
          </cell>
          <cell r="Z38">
            <v>0.50003542788111111</v>
          </cell>
          <cell r="AA38">
            <v>1.7235598028905921</v>
          </cell>
          <cell r="AB38">
            <v>0.85985347331836159</v>
          </cell>
        </row>
        <row r="39">
          <cell r="F39" t="str">
            <v>Ecopetrol</v>
          </cell>
          <cell r="H39">
            <v>110000</v>
          </cell>
          <cell r="I39">
            <v>139000</v>
          </cell>
          <cell r="J39">
            <v>194020</v>
          </cell>
          <cell r="K39">
            <v>226224</v>
          </cell>
          <cell r="L39">
            <v>223000</v>
          </cell>
          <cell r="M39">
            <v>279000</v>
          </cell>
          <cell r="N39">
            <v>279000</v>
          </cell>
          <cell r="O39">
            <v>674000</v>
          </cell>
          <cell r="P39">
            <v>311674</v>
          </cell>
          <cell r="Q39">
            <v>340633.9</v>
          </cell>
          <cell r="R39">
            <v>136800</v>
          </cell>
          <cell r="S39">
            <v>156499.25380120002</v>
          </cell>
          <cell r="T39">
            <v>179035.06026665284</v>
          </cell>
          <cell r="U39">
            <v>0.25057994450155385</v>
          </cell>
          <cell r="V39">
            <v>0.23972837223227988</v>
          </cell>
          <cell r="W39">
            <v>0.26393378437053289</v>
          </cell>
          <cell r="X39">
            <v>0.25269698041495636</v>
          </cell>
          <cell r="Y39">
            <v>0.17963251762287635</v>
          </cell>
          <cell r="Z39">
            <v>0.19573027386102868</v>
          </cell>
          <cell r="AA39">
            <v>0.18180398819303648</v>
          </cell>
          <cell r="AB39">
            <v>0.38246655290272824</v>
          </cell>
        </row>
        <row r="40">
          <cell r="F40" t="str">
            <v>Resto</v>
          </cell>
          <cell r="H40">
            <v>44960</v>
          </cell>
          <cell r="I40">
            <v>81000</v>
          </cell>
          <cell r="J40">
            <v>234780</v>
          </cell>
          <cell r="K40">
            <v>323776</v>
          </cell>
          <cell r="L40">
            <v>412803</v>
          </cell>
          <cell r="M40">
            <v>433766</v>
          </cell>
          <cell r="N40">
            <v>2366009</v>
          </cell>
          <cell r="O40">
            <v>841273.00000000023</v>
          </cell>
          <cell r="P40">
            <v>1467332.8400000003</v>
          </cell>
          <cell r="Q40">
            <v>1600010.2904000003</v>
          </cell>
          <cell r="R40">
            <v>1679904.1309200004</v>
          </cell>
          <cell r="S40">
            <v>1745653.5209568006</v>
          </cell>
          <cell r="T40">
            <v>1815479.6617950727</v>
          </cell>
          <cell r="U40">
            <v>0.10241885731627148</v>
          </cell>
          <cell r="V40">
            <v>0.13969782842312711</v>
          </cell>
          <cell r="W40">
            <v>0.31938137251063659</v>
          </cell>
          <cell r="X40">
            <v>0.36166462236912489</v>
          </cell>
          <cell r="Y40">
            <v>0.3325239559294898</v>
          </cell>
          <cell r="Z40">
            <v>0.30430515402008235</v>
          </cell>
          <cell r="AA40">
            <v>1.5417558146975556</v>
          </cell>
          <cell r="AB40">
            <v>0.47738692041563341</v>
          </cell>
        </row>
        <row r="41">
          <cell r="E41" t="str">
            <v>Recuperación de cartera</v>
          </cell>
          <cell r="H41">
            <v>66700</v>
          </cell>
          <cell r="I41">
            <v>55200</v>
          </cell>
          <cell r="J41">
            <v>5900</v>
          </cell>
          <cell r="K41">
            <v>8100</v>
          </cell>
          <cell r="L41">
            <v>75800</v>
          </cell>
          <cell r="M41">
            <v>75100</v>
          </cell>
          <cell r="N41">
            <v>3481</v>
          </cell>
          <cell r="O41">
            <v>3829.1000000000004</v>
          </cell>
          <cell r="P41">
            <v>4332</v>
          </cell>
          <cell r="Q41">
            <v>4887</v>
          </cell>
          <cell r="R41">
            <v>5131.3500000000004</v>
          </cell>
          <cell r="S41">
            <v>5336.6040000000003</v>
          </cell>
          <cell r="T41">
            <v>5550.0681600000007</v>
          </cell>
          <cell r="U41">
            <v>0.1519425663477604</v>
          </cell>
          <cell r="V41">
            <v>9.5201483073538498E-2</v>
          </cell>
          <cell r="W41">
            <v>8.0260247798481822E-3</v>
          </cell>
          <cell r="X41">
            <v>9.0478708773655617E-3</v>
          </cell>
          <cell r="Y41">
            <v>6.1058945452080841E-2</v>
          </cell>
          <cell r="Z41">
            <v>5.2685819236427442E-2</v>
          </cell>
          <cell r="AA41">
            <v>2.2683142756270967E-3</v>
          </cell>
          <cell r="AB41">
            <v>2.1728526375665233E-3</v>
          </cell>
        </row>
        <row r="42">
          <cell r="E42" t="str">
            <v>Reintegros y recursos no apropiados</v>
          </cell>
          <cell r="H42">
            <v>78400</v>
          </cell>
          <cell r="I42">
            <v>171400</v>
          </cell>
          <cell r="J42">
            <v>226600</v>
          </cell>
          <cell r="K42">
            <v>192000</v>
          </cell>
          <cell r="L42">
            <v>83188.009999999995</v>
          </cell>
          <cell r="M42">
            <v>199903</v>
          </cell>
          <cell r="N42">
            <v>190017</v>
          </cell>
          <cell r="O42">
            <v>209018.7</v>
          </cell>
          <cell r="P42">
            <v>236476.19600000003</v>
          </cell>
          <cell r="Q42">
            <v>264401.76776000008</v>
          </cell>
          <cell r="R42">
            <v>277621.85614800011</v>
          </cell>
          <cell r="S42">
            <v>288726.73039392009</v>
          </cell>
          <cell r="T42">
            <v>300275.79960967693</v>
          </cell>
          <cell r="U42">
            <v>0.17859516044474388</v>
          </cell>
          <cell r="V42">
            <v>0.29560750360153071</v>
          </cell>
          <cell r="W42">
            <v>0.30825376527349113</v>
          </cell>
          <cell r="X42">
            <v>0.21446805042644293</v>
          </cell>
          <cell r="Y42">
            <v>6.7010186871466426E-2</v>
          </cell>
          <cell r="Z42">
            <v>0.14024039045032696</v>
          </cell>
          <cell r="AA42">
            <v>0.12382024524901869</v>
          </cell>
          <cell r="AB42">
            <v>0.11860929032820398</v>
          </cell>
        </row>
        <row r="43">
          <cell r="E43" t="str">
            <v xml:space="preserve">Resto </v>
          </cell>
          <cell r="H43">
            <v>140140</v>
          </cell>
          <cell r="I43">
            <v>48514</v>
          </cell>
          <cell r="J43">
            <v>0</v>
          </cell>
          <cell r="K43">
            <v>101112</v>
          </cell>
          <cell r="L43">
            <v>104400</v>
          </cell>
          <cell r="M43">
            <v>210510</v>
          </cell>
          <cell r="N43">
            <v>5198</v>
          </cell>
          <cell r="O43">
            <v>5717.8</v>
          </cell>
          <cell r="P43">
            <v>6175.2240000000002</v>
          </cell>
          <cell r="Q43">
            <v>6545.7374400000008</v>
          </cell>
          <cell r="R43">
            <v>6873.0243120000014</v>
          </cell>
          <cell r="S43">
            <v>7147.9452844800016</v>
          </cell>
          <cell r="T43">
            <v>7433.8630958592021</v>
          </cell>
          <cell r="U43">
            <v>0.31923884929497964</v>
          </cell>
          <cell r="V43">
            <v>8.3670375902710981E-2</v>
          </cell>
          <cell r="W43">
            <v>0</v>
          </cell>
          <cell r="X43">
            <v>0.11294423705582549</v>
          </cell>
          <cell r="Y43">
            <v>8.4097017218960943E-2</v>
          </cell>
          <cell r="Z43">
            <v>0.14768164856804714</v>
          </cell>
          <cell r="AA43">
            <v>3.3871581742917693E-3</v>
          </cell>
          <cell r="AB43">
            <v>3.2446101723845981E-3</v>
          </cell>
        </row>
        <row r="45">
          <cell r="C45" t="str">
            <v xml:space="preserve"> 2.</v>
          </cell>
          <cell r="D45" t="str">
            <v xml:space="preserve"> PAGOS TOTALES</v>
          </cell>
          <cell r="H45">
            <v>6046333.0410558749</v>
          </cell>
          <cell r="I45">
            <v>8498337</v>
          </cell>
          <cell r="J45">
            <v>11290300</v>
          </cell>
          <cell r="K45">
            <v>15363198.08</v>
          </cell>
          <cell r="L45">
            <v>19589241</v>
          </cell>
          <cell r="M45">
            <v>23492406</v>
          </cell>
          <cell r="N45">
            <v>27734235</v>
          </cell>
          <cell r="O45">
            <v>31690348.102001004</v>
          </cell>
          <cell r="P45">
            <v>34233070.352725402</v>
          </cell>
          <cell r="Q45">
            <v>38373303.230387703</v>
          </cell>
          <cell r="R45">
            <v>41980882.71451927</v>
          </cell>
          <cell r="S45">
            <v>45846335.122750215</v>
          </cell>
          <cell r="T45">
            <v>51033025.458530419</v>
          </cell>
          <cell r="U45">
            <v>13.773543616960843</v>
          </cell>
          <cell r="V45">
            <v>14.656780544542137</v>
          </cell>
          <cell r="W45">
            <v>15.35868263930846</v>
          </cell>
          <cell r="X45">
            <v>17.161016356942035</v>
          </cell>
          <cell r="Y45">
            <v>15.779662238346509</v>
          </cell>
          <cell r="Z45">
            <v>16.48091419367195</v>
          </cell>
          <cell r="AA45">
            <v>18.07238183685627</v>
          </cell>
          <cell r="AB45">
            <v>17.982935013145163</v>
          </cell>
        </row>
        <row r="46">
          <cell r="D46" t="str">
            <v xml:space="preserve"> 2.1.</v>
          </cell>
          <cell r="E46" t="str">
            <v xml:space="preserve"> PAGOS CORRIENTES</v>
          </cell>
          <cell r="H46">
            <v>5073285.0410558749</v>
          </cell>
          <cell r="I46">
            <v>7159337</v>
          </cell>
          <cell r="J46">
            <v>9544400</v>
          </cell>
          <cell r="K46">
            <v>13046998.08</v>
          </cell>
          <cell r="L46">
            <v>16419841</v>
          </cell>
          <cell r="M46">
            <v>21212186</v>
          </cell>
          <cell r="N46">
            <v>25711137</v>
          </cell>
          <cell r="O46">
            <v>29337897.772421002</v>
          </cell>
          <cell r="P46">
            <v>32081049.352725405</v>
          </cell>
          <cell r="Q46">
            <v>36160675.230387703</v>
          </cell>
          <cell r="R46">
            <v>39158525.664519273</v>
          </cell>
          <cell r="S46">
            <v>42617558.652750216</v>
          </cell>
          <cell r="T46">
            <v>47339305.178530417</v>
          </cell>
          <cell r="U46">
            <v>11.556940763894042</v>
          </cell>
          <cell r="V46">
            <v>12.347454714189453</v>
          </cell>
          <cell r="W46">
            <v>12.983659476064913</v>
          </cell>
          <cell r="X46">
            <v>14.573772094453874</v>
          </cell>
          <cell r="Y46">
            <v>13.226625012544069</v>
          </cell>
          <cell r="Z46">
            <v>14.881243637889172</v>
          </cell>
          <cell r="AA46">
            <v>16.75407615619191</v>
          </cell>
          <cell r="AB46">
            <v>16.648018739511112</v>
          </cell>
        </row>
        <row r="47">
          <cell r="E47" t="str">
            <v xml:space="preserve"> 2.1.1.</v>
          </cell>
          <cell r="F47" t="str">
            <v xml:space="preserve"> Interes deuda Externa</v>
          </cell>
          <cell r="H47">
            <v>338748</v>
          </cell>
          <cell r="I47">
            <v>375230</v>
          </cell>
          <cell r="J47">
            <v>383400</v>
          </cell>
          <cell r="K47">
            <v>467078</v>
          </cell>
          <cell r="L47">
            <v>617500</v>
          </cell>
          <cell r="M47">
            <v>889000</v>
          </cell>
          <cell r="N47">
            <v>1417360</v>
          </cell>
          <cell r="O47">
            <v>2280777.8724210002</v>
          </cell>
          <cell r="P47">
            <v>2554433</v>
          </cell>
          <cell r="Q47">
            <v>3248517</v>
          </cell>
          <cell r="R47">
            <v>2777321.1498819999</v>
          </cell>
          <cell r="S47">
            <v>3084712.2691718875</v>
          </cell>
          <cell r="T47">
            <v>3426119.7874645363</v>
          </cell>
          <cell r="U47">
            <v>0.77166777309102164</v>
          </cell>
          <cell r="V47">
            <v>0.64714587850876526</v>
          </cell>
          <cell r="W47">
            <v>0.52155557637182925</v>
          </cell>
          <cell r="X47">
            <v>0.52173597946396932</v>
          </cell>
          <cell r="Y47">
            <v>0.49741291314854769</v>
          </cell>
          <cell r="Z47">
            <v>0.62367101599446062</v>
          </cell>
          <cell r="AA47">
            <v>0.92359032510853833</v>
          </cell>
          <cell r="AB47">
            <v>1.2942451792309768</v>
          </cell>
        </row>
        <row r="48">
          <cell r="E48" t="str">
            <v xml:space="preserve"> 2.1.2.</v>
          </cell>
          <cell r="F48" t="str">
            <v xml:space="preserve"> Interes deuda Interna</v>
          </cell>
          <cell r="H48">
            <v>243638</v>
          </cell>
          <cell r="I48">
            <v>404920</v>
          </cell>
          <cell r="J48">
            <v>652700</v>
          </cell>
          <cell r="K48">
            <v>1411444</v>
          </cell>
          <cell r="L48">
            <v>1832800</v>
          </cell>
          <cell r="M48">
            <v>3201700</v>
          </cell>
          <cell r="N48">
            <v>3535289</v>
          </cell>
          <cell r="O48">
            <v>4814374.9000000004</v>
          </cell>
          <cell r="P48">
            <v>4087899</v>
          </cell>
          <cell r="Q48">
            <v>4167775</v>
          </cell>
          <cell r="R48">
            <v>5441978.6862513637</v>
          </cell>
          <cell r="S48">
            <v>6082000.8508751765</v>
          </cell>
          <cell r="T48">
            <v>7184995.5533625428</v>
          </cell>
          <cell r="U48">
            <v>0.55500724107699628</v>
          </cell>
          <cell r="V48">
            <v>0.69835116895176097</v>
          </cell>
          <cell r="W48">
            <v>0.8878959955604927</v>
          </cell>
          <cell r="X48">
            <v>1.5766127237817722</v>
          </cell>
          <cell r="Y48">
            <v>1.4763698578439808</v>
          </cell>
          <cell r="Z48">
            <v>2.2461276624403426</v>
          </cell>
          <cell r="AA48">
            <v>2.3036904645697911</v>
          </cell>
          <cell r="AB48">
            <v>2.7319545584338529</v>
          </cell>
        </row>
        <row r="49">
          <cell r="E49" t="str">
            <v xml:space="preserve"> 2.1.3.</v>
          </cell>
          <cell r="F49" t="str">
            <v xml:space="preserve"> Otros</v>
          </cell>
          <cell r="H49">
            <v>4490899.0410558749</v>
          </cell>
          <cell r="I49">
            <v>6379187</v>
          </cell>
          <cell r="J49">
            <v>8508300</v>
          </cell>
          <cell r="K49">
            <v>11168476.08</v>
          </cell>
          <cell r="L49">
            <v>13969541</v>
          </cell>
          <cell r="M49">
            <v>17121486</v>
          </cell>
          <cell r="N49">
            <v>20758488</v>
          </cell>
          <cell r="O49">
            <v>22242745</v>
          </cell>
          <cell r="P49">
            <v>25438717.352725405</v>
          </cell>
          <cell r="Q49">
            <v>28744383.230387703</v>
          </cell>
          <cell r="R49">
            <v>30939225.828385908</v>
          </cell>
          <cell r="S49">
            <v>33450845.532703154</v>
          </cell>
          <cell r="T49">
            <v>36728189.83770334</v>
          </cell>
          <cell r="U49">
            <v>10.230265749726025</v>
          </cell>
          <cell r="V49">
            <v>11.001957666728927</v>
          </cell>
          <cell r="W49">
            <v>11.57420790413259</v>
          </cell>
          <cell r="X49">
            <v>12.475423391208132</v>
          </cell>
          <cell r="Y49">
            <v>11.252842241551541</v>
          </cell>
          <cell r="Z49">
            <v>12.011444959454369</v>
          </cell>
          <cell r="AA49">
            <v>13.526795366513584</v>
          </cell>
          <cell r="AB49">
            <v>12.62181900184628</v>
          </cell>
        </row>
        <row r="50">
          <cell r="F50" t="str">
            <v xml:space="preserve"> 2.1.3.1.</v>
          </cell>
          <cell r="G50" t="str">
            <v xml:space="preserve"> Servicios Personales</v>
          </cell>
          <cell r="H50">
            <v>1092593.0410558751</v>
          </cell>
          <cell r="I50">
            <v>1525331</v>
          </cell>
          <cell r="J50">
            <v>1946082.4</v>
          </cell>
          <cell r="K50">
            <v>2377977.85</v>
          </cell>
          <cell r="L50">
            <v>2848199.6999999997</v>
          </cell>
          <cell r="M50">
            <v>3547894.0000000005</v>
          </cell>
          <cell r="N50">
            <v>4084291.9999999995</v>
          </cell>
          <cell r="O50">
            <v>4453811</v>
          </cell>
          <cell r="P50">
            <v>4821438.6027839063</v>
          </cell>
          <cell r="Q50">
            <v>5294024.3743477929</v>
          </cell>
          <cell r="R50">
            <v>5666457.5972418422</v>
          </cell>
          <cell r="S50">
            <v>5935094.2064066734</v>
          </cell>
          <cell r="T50">
            <v>6315404.7765845414</v>
          </cell>
          <cell r="U50">
            <v>2.4889263962778654</v>
          </cell>
          <cell r="V50">
            <v>2.6306843003268758</v>
          </cell>
          <cell r="W50">
            <v>2.6473399264451558</v>
          </cell>
          <cell r="X50">
            <v>2.6562514242018973</v>
          </cell>
          <cell r="Y50">
            <v>2.2943017166086146</v>
          </cell>
          <cell r="Z50">
            <v>2.4889973629028694</v>
          </cell>
          <cell r="AA50">
            <v>2.661435751057037</v>
          </cell>
          <cell r="AB50">
            <v>2.5273497632793065</v>
          </cell>
        </row>
        <row r="51">
          <cell r="F51" t="str">
            <v xml:space="preserve"> 2.1.3.2.</v>
          </cell>
          <cell r="G51" t="str">
            <v>Operación Comercial</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row>
        <row r="52">
          <cell r="F52" t="str">
            <v xml:space="preserve"> 2.1.3.3.</v>
          </cell>
          <cell r="G52" t="str">
            <v xml:space="preserve"> Transferencias</v>
          </cell>
          <cell r="H52">
            <v>3000623</v>
          </cell>
          <cell r="I52">
            <v>4254181</v>
          </cell>
          <cell r="J52">
            <v>5837260.2000000002</v>
          </cell>
          <cell r="K52">
            <v>7937416.0999999996</v>
          </cell>
          <cell r="L52">
            <v>9799363</v>
          </cell>
          <cell r="M52">
            <v>12259100</v>
          </cell>
          <cell r="N52">
            <v>15462616</v>
          </cell>
          <cell r="O52">
            <v>16633000</v>
          </cell>
          <cell r="P52">
            <v>19372949.384746965</v>
          </cell>
          <cell r="Q52">
            <v>22095485.799481384</v>
          </cell>
          <cell r="R52">
            <v>23800751.239357423</v>
          </cell>
          <cell r="S52">
            <v>25971200.689425431</v>
          </cell>
          <cell r="T52">
            <v>28754312.309958752</v>
          </cell>
          <cell r="U52">
            <v>6.8354176800916919</v>
          </cell>
          <cell r="V52">
            <v>7.337035153320091</v>
          </cell>
          <cell r="W52">
            <v>7.940677120613822</v>
          </cell>
          <cell r="X52">
            <v>8.8662612312003102</v>
          </cell>
          <cell r="Y52">
            <v>7.8936513308989351</v>
          </cell>
          <cell r="Z52">
            <v>8.6002759867015666</v>
          </cell>
          <cell r="AA52">
            <v>10.075861135116334</v>
          </cell>
          <cell r="AB52">
            <v>9.4385254813517481</v>
          </cell>
        </row>
        <row r="53">
          <cell r="F53" t="str">
            <v xml:space="preserve"> 2.1.3.4.</v>
          </cell>
          <cell r="G53" t="str">
            <v>Gastos Generales y otros</v>
          </cell>
          <cell r="H53">
            <v>397683</v>
          </cell>
          <cell r="I53">
            <v>599675</v>
          </cell>
          <cell r="J53">
            <v>724957.4</v>
          </cell>
          <cell r="K53">
            <v>853082.13</v>
          </cell>
          <cell r="L53">
            <v>1321978.2999999998</v>
          </cell>
          <cell r="M53">
            <v>1314492</v>
          </cell>
          <cell r="N53">
            <v>1211580</v>
          </cell>
          <cell r="O53">
            <v>1155934</v>
          </cell>
          <cell r="P53">
            <v>1244329.3651945342</v>
          </cell>
          <cell r="Q53">
            <v>1354873.0565585278</v>
          </cell>
          <cell r="R53">
            <v>1472016.9917866443</v>
          </cell>
          <cell r="S53">
            <v>1544550.6368710471</v>
          </cell>
          <cell r="T53">
            <v>1658472.7511600466</v>
          </cell>
          <cell r="U53">
            <v>0.90592167335646778</v>
          </cell>
          <cell r="V53">
            <v>1.0342382130819601</v>
          </cell>
          <cell r="W53">
            <v>0.98619085707361187</v>
          </cell>
          <cell r="X53">
            <v>0.95291073580592356</v>
          </cell>
          <cell r="Y53">
            <v>1.0648891940439915</v>
          </cell>
          <cell r="Z53">
            <v>0.92217160984993318</v>
          </cell>
          <cell r="AA53">
            <v>0.78949848034021197</v>
          </cell>
          <cell r="AB53">
            <v>0.6559437572152258</v>
          </cell>
        </row>
        <row r="54">
          <cell r="D54" t="str">
            <v xml:space="preserve"> 2.2.</v>
          </cell>
          <cell r="E54" t="str">
            <v xml:space="preserve"> PAGOS DE CAPITAL</v>
          </cell>
          <cell r="H54">
            <v>973048</v>
          </cell>
          <cell r="I54">
            <v>1339000</v>
          </cell>
          <cell r="J54">
            <v>1745900</v>
          </cell>
          <cell r="K54">
            <v>2316200</v>
          </cell>
          <cell r="L54">
            <v>3169400</v>
          </cell>
          <cell r="M54">
            <v>2280220</v>
          </cell>
          <cell r="N54">
            <v>2023098</v>
          </cell>
          <cell r="O54">
            <v>2352450.3295800001</v>
          </cell>
          <cell r="P54">
            <v>2152021</v>
          </cell>
          <cell r="Q54">
            <v>2212628</v>
          </cell>
          <cell r="R54">
            <v>2822357.0500000003</v>
          </cell>
          <cell r="S54">
            <v>3228776.47</v>
          </cell>
          <cell r="T54">
            <v>3693720.2800000003</v>
          </cell>
          <cell r="U54">
            <v>2.2166028530667998</v>
          </cell>
          <cell r="V54">
            <v>2.3093258303526816</v>
          </cell>
          <cell r="W54">
            <v>2.375023163243549</v>
          </cell>
          <cell r="X54">
            <v>2.587244262488162</v>
          </cell>
          <cell r="Y54">
            <v>2.5530372258024405</v>
          </cell>
          <cell r="Z54">
            <v>1.5996705557827773</v>
          </cell>
          <cell r="AA54">
            <v>1.3183056806643574</v>
          </cell>
          <cell r="AB54">
            <v>1.3349162736340496</v>
          </cell>
        </row>
        <row r="55">
          <cell r="E55" t="str">
            <v xml:space="preserve"> 2.2.1.</v>
          </cell>
          <cell r="F55" t="str">
            <v xml:space="preserve"> Formación bruta de Capital Fijo</v>
          </cell>
          <cell r="H55">
            <v>973048</v>
          </cell>
          <cell r="I55">
            <v>1309000</v>
          </cell>
          <cell r="J55">
            <v>1745900</v>
          </cell>
          <cell r="K55">
            <v>2316200</v>
          </cell>
          <cell r="L55">
            <v>3169400</v>
          </cell>
          <cell r="M55">
            <v>2280220</v>
          </cell>
          <cell r="N55">
            <v>2023098</v>
          </cell>
          <cell r="O55">
            <v>2352450.3295800001</v>
          </cell>
          <cell r="P55">
            <v>2152021</v>
          </cell>
          <cell r="Q55">
            <v>2212628</v>
          </cell>
          <cell r="R55">
            <v>2822357.0500000003</v>
          </cell>
          <cell r="S55">
            <v>3228776.47</v>
          </cell>
          <cell r="T55">
            <v>3693720.2800000003</v>
          </cell>
          <cell r="U55">
            <v>2.2166028530667998</v>
          </cell>
          <cell r="V55">
            <v>2.2575858938996718</v>
          </cell>
          <cell r="W55">
            <v>2.375023163243549</v>
          </cell>
          <cell r="X55">
            <v>2.587244262488162</v>
          </cell>
          <cell r="Y55">
            <v>2.5530372258024405</v>
          </cell>
          <cell r="Z55">
            <v>1.5996705557827773</v>
          </cell>
          <cell r="AA55">
            <v>1.3183056806643574</v>
          </cell>
          <cell r="AB55">
            <v>1.3349162736340496</v>
          </cell>
        </row>
        <row r="56">
          <cell r="E56" t="str">
            <v xml:space="preserve"> 2.1.1.</v>
          </cell>
          <cell r="F56" t="str">
            <v xml:space="preserve"> Otros</v>
          </cell>
          <cell r="H56">
            <v>0</v>
          </cell>
          <cell r="I56">
            <v>30000</v>
          </cell>
          <cell r="J56">
            <v>0</v>
          </cell>
          <cell r="K56">
            <v>0</v>
          </cell>
          <cell r="L56">
            <v>0</v>
          </cell>
          <cell r="M56">
            <v>0</v>
          </cell>
          <cell r="N56">
            <v>0</v>
          </cell>
          <cell r="O56">
            <v>0</v>
          </cell>
          <cell r="P56">
            <v>0</v>
          </cell>
          <cell r="Q56">
            <v>0</v>
          </cell>
          <cell r="R56">
            <v>0</v>
          </cell>
          <cell r="S56">
            <v>0</v>
          </cell>
          <cell r="T56">
            <v>0</v>
          </cell>
          <cell r="U56">
            <v>0</v>
          </cell>
          <cell r="V56">
            <v>5.1739936453010053E-2</v>
          </cell>
          <cell r="W56">
            <v>0</v>
          </cell>
          <cell r="X56">
            <v>0</v>
          </cell>
          <cell r="Y56">
            <v>0</v>
          </cell>
          <cell r="Z56">
            <v>0</v>
          </cell>
          <cell r="AA56">
            <v>0</v>
          </cell>
          <cell r="AB56">
            <v>0</v>
          </cell>
        </row>
        <row r="58">
          <cell r="C58" t="str">
            <v xml:space="preserve"> 3.</v>
          </cell>
          <cell r="D58" t="str">
            <v xml:space="preserve"> (DEFICIT) / SUPERAVIT REAL</v>
          </cell>
          <cell r="H58">
            <v>-138732.73306045774</v>
          </cell>
          <cell r="I58">
            <v>-797537</v>
          </cell>
          <cell r="J58">
            <v>-1766600.790000001</v>
          </cell>
          <cell r="K58">
            <v>-3314430.08</v>
          </cell>
          <cell r="L58">
            <v>-4301445.309135465</v>
          </cell>
          <cell r="M58">
            <v>-6608988</v>
          </cell>
          <cell r="N58">
            <v>-7629774</v>
          </cell>
          <cell r="O58">
            <v>-8736066.727455169</v>
          </cell>
          <cell r="P58">
            <v>-7348851.8256972879</v>
          </cell>
          <cell r="Q58">
            <v>-7973097.6963690035</v>
          </cell>
          <cell r="R58">
            <v>-8533599.4234692529</v>
          </cell>
          <cell r="S58">
            <v>-9499962.9838543236</v>
          </cell>
          <cell r="T58">
            <v>-10172907.909528606</v>
          </cell>
          <cell r="U58">
            <v>-0.31603309591671264</v>
          </cell>
          <cell r="V58">
            <v>-1.3754837899641426</v>
          </cell>
          <cell r="W58">
            <v>-2.4031833418032846</v>
          </cell>
          <cell r="X58">
            <v>-3.7022883204810375</v>
          </cell>
          <cell r="Y58">
            <v>-3.464930270390651</v>
          </cell>
          <cell r="Z58">
            <v>-4.6364839827392554</v>
          </cell>
          <cell r="AA58">
            <v>-4.9717682516542538</v>
          </cell>
          <cell r="AB58">
            <v>-4.9573491501157214</v>
          </cell>
        </row>
        <row r="60">
          <cell r="C60" t="str">
            <v xml:space="preserve"> 4.</v>
          </cell>
          <cell r="D60" t="str">
            <v xml:space="preserve"> PRESTAMO NETO</v>
          </cell>
          <cell r="H60">
            <v>96184.1</v>
          </cell>
          <cell r="I60">
            <v>129400</v>
          </cell>
          <cell r="J60">
            <v>172000</v>
          </cell>
          <cell r="K60">
            <v>385074.61</v>
          </cell>
          <cell r="L60">
            <v>248214.72892595999</v>
          </cell>
          <cell r="M60">
            <v>321089.15788879001</v>
          </cell>
          <cell r="N60">
            <v>259276.78503759997</v>
          </cell>
          <cell r="O60">
            <v>302834.40776999999</v>
          </cell>
          <cell r="P60">
            <v>1393080.9171751225</v>
          </cell>
          <cell r="Q60">
            <v>550863.16884596727</v>
          </cell>
          <cell r="R60">
            <v>159563.92936776136</v>
          </cell>
          <cell r="S60">
            <v>198341.09975731745</v>
          </cell>
          <cell r="T60">
            <v>272650.99781816173</v>
          </cell>
          <cell r="U60">
            <v>0.2191073312721083</v>
          </cell>
          <cell r="V60">
            <v>0.22317159256731667</v>
          </cell>
          <cell r="W60">
            <v>0.23397902748031985</v>
          </cell>
          <cell r="X60">
            <v>0.43013646289282725</v>
          </cell>
          <cell r="Y60">
            <v>0.19994366218856491</v>
          </cell>
          <cell r="Z60">
            <v>0.2252575942916844</v>
          </cell>
          <cell r="AA60">
            <v>0.16895180489499742</v>
          </cell>
          <cell r="AB60">
            <v>0.17184574486666329</v>
          </cell>
        </row>
        <row r="62">
          <cell r="C62" t="str">
            <v xml:space="preserve"> 5.</v>
          </cell>
          <cell r="D62" t="str">
            <v xml:space="preserve"> (DEFICIT) / SUPERAVIT (3-4)</v>
          </cell>
          <cell r="H62">
            <v>-234916.83306045775</v>
          </cell>
          <cell r="I62">
            <v>-926937</v>
          </cell>
          <cell r="J62">
            <v>-1938600.790000001</v>
          </cell>
          <cell r="K62">
            <v>-3699504.69</v>
          </cell>
          <cell r="L62">
            <v>-4549660.0380614251</v>
          </cell>
          <cell r="M62">
            <v>-6930077.1578887897</v>
          </cell>
          <cell r="N62">
            <v>-7889050.7850375995</v>
          </cell>
          <cell r="O62">
            <v>-9038901.1352251694</v>
          </cell>
          <cell r="P62">
            <v>-8741932.7428724095</v>
          </cell>
          <cell r="Q62">
            <v>-8523960.86521497</v>
          </cell>
          <cell r="R62">
            <v>-8693163.3528370149</v>
          </cell>
          <cell r="S62">
            <v>-9698304.0836116411</v>
          </cell>
          <cell r="T62">
            <v>-10445558.907346766</v>
          </cell>
          <cell r="U62">
            <v>-0.53514042718882093</v>
          </cell>
          <cell r="V62">
            <v>-1.5986553825314591</v>
          </cell>
          <cell r="W62">
            <v>-2.6371623692836046</v>
          </cell>
          <cell r="X62">
            <v>-4.1324247833738648</v>
          </cell>
          <cell r="Y62">
            <v>-3.6648739325792157</v>
          </cell>
          <cell r="Z62">
            <v>-4.8617415770309398</v>
          </cell>
          <cell r="AA62">
            <v>-5.1407200565492506</v>
          </cell>
          <cell r="AB62">
            <v>-5.1291948949823851</v>
          </cell>
        </row>
        <row r="64">
          <cell r="C64" t="str">
            <v xml:space="preserve"> 6.</v>
          </cell>
          <cell r="D64" t="str">
            <v xml:space="preserve"> FINANCIAMIENTO</v>
          </cell>
          <cell r="H64">
            <v>234916.83306045775</v>
          </cell>
          <cell r="I64">
            <v>926937</v>
          </cell>
          <cell r="J64">
            <v>1938600.790000001</v>
          </cell>
          <cell r="K64">
            <v>3699504.69</v>
          </cell>
          <cell r="L64">
            <v>4549660.0380614251</v>
          </cell>
          <cell r="M64">
            <v>6930077.1578887897</v>
          </cell>
          <cell r="N64">
            <v>7889050.7850375995</v>
          </cell>
          <cell r="O64">
            <v>9038901.1352251694</v>
          </cell>
          <cell r="P64">
            <v>8741932.7428724095</v>
          </cell>
          <cell r="Q64">
            <v>8523960.86521497</v>
          </cell>
          <cell r="R64">
            <v>8693163.3528370149</v>
          </cell>
          <cell r="S64">
            <v>9698304.0836116411</v>
          </cell>
          <cell r="T64">
            <v>10445558.907346766</v>
          </cell>
          <cell r="U64">
            <v>0.53514042718882093</v>
          </cell>
          <cell r="V64">
            <v>1.5986553825314591</v>
          </cell>
          <cell r="W64">
            <v>2.6371623692836046</v>
          </cell>
          <cell r="X64">
            <v>4.1324247833738648</v>
          </cell>
          <cell r="Y64">
            <v>3.6648739325792157</v>
          </cell>
          <cell r="Z64">
            <v>4.8617415770309398</v>
          </cell>
          <cell r="AA64">
            <v>5.1407200565492506</v>
          </cell>
          <cell r="AB64">
            <v>5.1291948949823851</v>
          </cell>
        </row>
        <row r="65">
          <cell r="D65" t="str">
            <v xml:space="preserve"> 6.1.</v>
          </cell>
          <cell r="E65" t="str">
            <v xml:space="preserve"> CREDITO EXTERNO NETO</v>
          </cell>
          <cell r="H65">
            <v>-281000</v>
          </cell>
          <cell r="I65">
            <v>119500</v>
          </cell>
          <cell r="J65">
            <v>223200</v>
          </cell>
          <cell r="K65">
            <v>1079814</v>
          </cell>
          <cell r="L65">
            <v>1096414</v>
          </cell>
          <cell r="M65">
            <v>2657500</v>
          </cell>
          <cell r="N65">
            <v>3116594</v>
          </cell>
          <cell r="O65">
            <v>1951997.6952539999</v>
          </cell>
          <cell r="P65">
            <v>2246137</v>
          </cell>
          <cell r="Q65">
            <v>2359507</v>
          </cell>
          <cell r="R65">
            <v>2898600.0920546278</v>
          </cell>
          <cell r="S65">
            <v>3315998.5102401618</v>
          </cell>
          <cell r="T65">
            <v>3793502.2939893613</v>
          </cell>
          <cell r="U65">
            <v>-0.64011785822669676</v>
          </cell>
          <cell r="V65">
            <v>0.20609741353782335</v>
          </cell>
          <cell r="W65">
            <v>0.30362859845120577</v>
          </cell>
          <cell r="X65">
            <v>1.2061750177248909</v>
          </cell>
          <cell r="Y65">
            <v>0.88319106357384902</v>
          </cell>
          <cell r="Z65">
            <v>1.864348397081304</v>
          </cell>
          <cell r="AA65">
            <v>2.0308574149766607</v>
          </cell>
          <cell r="AB65">
            <v>1.1076763053084087</v>
          </cell>
        </row>
        <row r="66">
          <cell r="E66" t="str">
            <v xml:space="preserve"> 6.1.1.</v>
          </cell>
          <cell r="F66" t="str">
            <v xml:space="preserve"> Mediano y Largo Plazo</v>
          </cell>
          <cell r="H66">
            <v>-281000</v>
          </cell>
          <cell r="I66">
            <v>119500</v>
          </cell>
          <cell r="J66">
            <v>223200</v>
          </cell>
          <cell r="K66">
            <v>1079814</v>
          </cell>
          <cell r="L66">
            <v>1096414</v>
          </cell>
          <cell r="M66">
            <v>2657500</v>
          </cell>
          <cell r="N66">
            <v>3116594</v>
          </cell>
          <cell r="O66">
            <v>1951997.6952539999</v>
          </cell>
          <cell r="P66">
            <v>2246137</v>
          </cell>
          <cell r="Q66">
            <v>2359507</v>
          </cell>
          <cell r="R66">
            <v>2898600.0920546278</v>
          </cell>
          <cell r="S66">
            <v>3315998.5102401618</v>
          </cell>
          <cell r="T66">
            <v>3793502.2939893613</v>
          </cell>
          <cell r="U66">
            <v>-0.64011785822669676</v>
          </cell>
          <cell r="V66">
            <v>0.20609741353782335</v>
          </cell>
          <cell r="W66">
            <v>0.30362859845120577</v>
          </cell>
          <cell r="X66">
            <v>1.2061750177248909</v>
          </cell>
          <cell r="Y66">
            <v>0.88319106357384902</v>
          </cell>
          <cell r="Z66">
            <v>1.864348397081304</v>
          </cell>
          <cell r="AA66">
            <v>2.0308574149766607</v>
          </cell>
          <cell r="AB66">
            <v>1.1076763053084087</v>
          </cell>
        </row>
        <row r="67">
          <cell r="F67" t="str">
            <v xml:space="preserve"> 6.1.1.1.</v>
          </cell>
          <cell r="G67" t="str">
            <v xml:space="preserve"> Desembolsos</v>
          </cell>
          <cell r="H67">
            <v>397000</v>
          </cell>
          <cell r="I67">
            <v>791500</v>
          </cell>
          <cell r="J67">
            <v>847900</v>
          </cell>
          <cell r="K67">
            <v>1819962</v>
          </cell>
          <cell r="L67">
            <v>1889514</v>
          </cell>
          <cell r="M67">
            <v>3663300</v>
          </cell>
          <cell r="N67">
            <v>4711114</v>
          </cell>
          <cell r="O67">
            <v>4094839</v>
          </cell>
          <cell r="P67">
            <v>7304402</v>
          </cell>
          <cell r="Q67">
            <v>7080917</v>
          </cell>
          <cell r="R67">
            <v>8698743.7070672754</v>
          </cell>
          <cell r="S67">
            <v>9951362.8156789709</v>
          </cell>
          <cell r="T67">
            <v>11384359.055958839</v>
          </cell>
          <cell r="U67">
            <v>0.90436579970106268</v>
          </cell>
          <cell r="V67">
            <v>1.3650719900852486</v>
          </cell>
          <cell r="W67">
            <v>1.1534349848869954</v>
          </cell>
          <cell r="X67">
            <v>2.0329359478656763</v>
          </cell>
          <cell r="Y67">
            <v>1.5220545152631013</v>
          </cell>
          <cell r="Z67">
            <v>2.5699595420613135</v>
          </cell>
          <cell r="AA67">
            <v>3.0698900144517882</v>
          </cell>
          <cell r="AB67">
            <v>2.3236483041864311</v>
          </cell>
        </row>
        <row r="68">
          <cell r="F68" t="str">
            <v xml:space="preserve"> 6.1.1.2.</v>
          </cell>
          <cell r="G68" t="str">
            <v xml:space="preserve"> Amortizaciones</v>
          </cell>
          <cell r="H68">
            <v>678000</v>
          </cell>
          <cell r="I68">
            <v>672000</v>
          </cell>
          <cell r="J68">
            <v>624700</v>
          </cell>
          <cell r="K68">
            <v>740148</v>
          </cell>
          <cell r="L68">
            <v>793100</v>
          </cell>
          <cell r="M68">
            <v>1005800</v>
          </cell>
          <cell r="N68">
            <v>1594520</v>
          </cell>
          <cell r="O68">
            <v>2142841.3047460001</v>
          </cell>
          <cell r="P68">
            <v>5058265</v>
          </cell>
          <cell r="Q68">
            <v>4721410</v>
          </cell>
          <cell r="R68">
            <v>5800143.6150126476</v>
          </cell>
          <cell r="S68">
            <v>6635364.3054388091</v>
          </cell>
          <cell r="T68">
            <v>7590856.7619694779</v>
          </cell>
          <cell r="U68">
            <v>1.5444836579277594</v>
          </cell>
          <cell r="V68">
            <v>1.1589745765474251</v>
          </cell>
          <cell r="W68">
            <v>0.84980638643578965</v>
          </cell>
          <cell r="X68">
            <v>0.82676093014078578</v>
          </cell>
          <cell r="Y68">
            <v>0.63886345168925207</v>
          </cell>
          <cell r="Z68">
            <v>0.70561114498000954</v>
          </cell>
          <cell r="AA68">
            <v>1.0390325994751273</v>
          </cell>
          <cell r="AB68">
            <v>1.2159719988780227</v>
          </cell>
        </row>
        <row r="69">
          <cell r="E69" t="str">
            <v xml:space="preserve"> 6.1.2.</v>
          </cell>
          <cell r="F69" t="str">
            <v xml:space="preserve"> Corto Plazo Neto</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row>
        <row r="70">
          <cell r="D70" t="str">
            <v xml:space="preserve"> 6.2.</v>
          </cell>
          <cell r="E70" t="str">
            <v xml:space="preserve"> CREDITO INTERNO NETO</v>
          </cell>
          <cell r="H70">
            <v>484000</v>
          </cell>
          <cell r="I70">
            <v>235200</v>
          </cell>
          <cell r="J70">
            <v>1755400</v>
          </cell>
          <cell r="K70">
            <v>1790859</v>
          </cell>
          <cell r="L70">
            <v>3517900</v>
          </cell>
          <cell r="M70">
            <v>3985000</v>
          </cell>
          <cell r="N70">
            <v>4804244</v>
          </cell>
          <cell r="O70">
            <v>5272589.5999999996</v>
          </cell>
          <cell r="P70">
            <v>2875616</v>
          </cell>
          <cell r="Q70">
            <v>3462251</v>
          </cell>
          <cell r="R70">
            <v>5794563.2607823871</v>
          </cell>
          <cell r="S70">
            <v>6382305.5733714774</v>
          </cell>
          <cell r="T70">
            <v>6652056.6133574042</v>
          </cell>
          <cell r="U70">
            <v>1.1025517558068372</v>
          </cell>
          <cell r="V70">
            <v>0.40564110179159873</v>
          </cell>
          <cell r="W70">
            <v>2.3879464234822878</v>
          </cell>
          <cell r="X70">
            <v>2.000427282909631</v>
          </cell>
          <cell r="Y70">
            <v>2.8337633800247382</v>
          </cell>
          <cell r="Z70">
            <v>2.7956456678716823</v>
          </cell>
          <cell r="AA70">
            <v>3.130576055385184</v>
          </cell>
          <cell r="AB70">
            <v>2.9919720611020391</v>
          </cell>
        </row>
        <row r="71">
          <cell r="E71" t="str">
            <v xml:space="preserve"> 6.2.1.</v>
          </cell>
          <cell r="F71" t="str">
            <v xml:space="preserve"> Desembolsos</v>
          </cell>
          <cell r="H71">
            <v>722000</v>
          </cell>
          <cell r="I71">
            <v>1633300</v>
          </cell>
          <cell r="J71">
            <v>2510800</v>
          </cell>
          <cell r="K71">
            <v>3874081</v>
          </cell>
          <cell r="L71">
            <v>6918965</v>
          </cell>
          <cell r="M71">
            <v>7708700</v>
          </cell>
          <cell r="N71">
            <v>11396854</v>
          </cell>
          <cell r="O71">
            <v>11729855</v>
          </cell>
          <cell r="P71">
            <v>9900804</v>
          </cell>
          <cell r="Q71">
            <v>12607011</v>
          </cell>
          <cell r="R71">
            <v>14910296.678260127</v>
          </cell>
          <cell r="S71">
            <v>18065715.92827341</v>
          </cell>
          <cell r="T71">
            <v>20784079.36663647</v>
          </cell>
          <cell r="U71">
            <v>1.6447156357283812</v>
          </cell>
          <cell r="V71">
            <v>2.8168946069567102</v>
          </cell>
          <cell r="W71">
            <v>3.4155496639394602</v>
          </cell>
          <cell r="X71">
            <v>4.3274302045006481</v>
          </cell>
          <cell r="Y71">
            <v>5.5734130147738323</v>
          </cell>
          <cell r="Z71">
            <v>5.4079783588262078</v>
          </cell>
          <cell r="AA71">
            <v>7.4265000360349847</v>
          </cell>
          <cell r="AB71">
            <v>6.6561976378320935</v>
          </cell>
        </row>
        <row r="72">
          <cell r="E72" t="str">
            <v xml:space="preserve"> 6.2.2.</v>
          </cell>
          <cell r="F72" t="str">
            <v xml:space="preserve"> Amortizaciones</v>
          </cell>
          <cell r="H72">
            <v>238000</v>
          </cell>
          <cell r="I72">
            <v>1398100</v>
          </cell>
          <cell r="J72">
            <v>755400</v>
          </cell>
          <cell r="K72">
            <v>2083222</v>
          </cell>
          <cell r="L72">
            <v>3401065</v>
          </cell>
          <cell r="M72">
            <v>3723700</v>
          </cell>
          <cell r="N72">
            <v>6592610</v>
          </cell>
          <cell r="O72">
            <v>6457265.4000000004</v>
          </cell>
          <cell r="P72">
            <v>7025188</v>
          </cell>
          <cell r="Q72">
            <v>9144760</v>
          </cell>
          <cell r="R72">
            <v>9115733.41747774</v>
          </cell>
          <cell r="S72">
            <v>11683410.354901932</v>
          </cell>
          <cell r="T72">
            <v>14132022.753279066</v>
          </cell>
          <cell r="U72">
            <v>0.54216387992154391</v>
          </cell>
          <cell r="V72">
            <v>2.4112535051651114</v>
          </cell>
          <cell r="W72">
            <v>1.0276032404571722</v>
          </cell>
          <cell r="X72">
            <v>2.3270029215910171</v>
          </cell>
          <cell r="Y72">
            <v>2.7396496347490937</v>
          </cell>
          <cell r="Z72">
            <v>2.6123326909545255</v>
          </cell>
          <cell r="AA72">
            <v>4.2959239806498006</v>
          </cell>
          <cell r="AB72">
            <v>3.664225576730054</v>
          </cell>
        </row>
        <row r="73">
          <cell r="D73" t="str">
            <v xml:space="preserve"> 6.3.</v>
          </cell>
          <cell r="E73" t="str">
            <v>OTROS RECURSOS</v>
          </cell>
          <cell r="H73">
            <v>31916.83306045772</v>
          </cell>
          <cell r="I73">
            <v>572237</v>
          </cell>
          <cell r="J73">
            <v>-39999.209999999031</v>
          </cell>
          <cell r="K73">
            <v>828831.69</v>
          </cell>
          <cell r="L73">
            <v>-64653.96193857491</v>
          </cell>
          <cell r="M73">
            <v>287577.15788878966</v>
          </cell>
          <cell r="N73">
            <v>-31787.214962400496</v>
          </cell>
          <cell r="O73">
            <v>1814313.8399711698</v>
          </cell>
          <cell r="P73">
            <v>3620179.7428724095</v>
          </cell>
          <cell r="Q73">
            <v>2702202.86521497</v>
          </cell>
          <cell r="R73">
            <v>0</v>
          </cell>
          <cell r="S73">
            <v>1.862645149230957E-9</v>
          </cell>
          <cell r="T73">
            <v>9.3132257461547852E-10</v>
          </cell>
          <cell r="U73">
            <v>7.2706529608680515E-2</v>
          </cell>
          <cell r="V73">
            <v>0.98691686720203708</v>
          </cell>
          <cell r="W73">
            <v>-5.4412652649888704E-2</v>
          </cell>
          <cell r="X73">
            <v>0.9258224827393432</v>
          </cell>
          <cell r="Y73">
            <v>-5.2080511019371445E-2</v>
          </cell>
          <cell r="Z73">
            <v>0.20174751207795374</v>
          </cell>
          <cell r="AA73">
            <v>-2.0713413812594166E-2</v>
          </cell>
          <cell r="AB73">
            <v>1.0295465285719367</v>
          </cell>
        </row>
        <row r="74">
          <cell r="E74" t="str">
            <v xml:space="preserve"> 6.3.1.</v>
          </cell>
          <cell r="F74" t="str">
            <v>Telefonía</v>
          </cell>
          <cell r="H74">
            <v>0</v>
          </cell>
          <cell r="K74">
            <v>90000</v>
          </cell>
          <cell r="L74">
            <v>91614</v>
          </cell>
          <cell r="M74">
            <v>111391</v>
          </cell>
          <cell r="N74">
            <v>138701</v>
          </cell>
          <cell r="O74">
            <v>193889.75599999996</v>
          </cell>
          <cell r="P74">
            <v>215254.33600000001</v>
          </cell>
          <cell r="Q74">
            <v>238515.96599999999</v>
          </cell>
          <cell r="R74">
            <v>0</v>
          </cell>
          <cell r="S74">
            <v>0</v>
          </cell>
          <cell r="T74">
            <v>0</v>
          </cell>
          <cell r="U74">
            <v>0</v>
          </cell>
          <cell r="V74">
            <v>0</v>
          </cell>
          <cell r="W74">
            <v>0</v>
          </cell>
          <cell r="X74">
            <v>0.10053189863739512</v>
          </cell>
          <cell r="Y74">
            <v>7.3797549190592782E-2</v>
          </cell>
          <cell r="Z74">
            <v>7.8145487224565768E-2</v>
          </cell>
          <cell r="AA74">
            <v>9.0381343965456468E-2</v>
          </cell>
          <cell r="AB74">
            <v>0.11002425314609948</v>
          </cell>
        </row>
        <row r="75">
          <cell r="E75" t="str">
            <v xml:space="preserve"> 6.3.2.</v>
          </cell>
          <cell r="F75" t="str">
            <v>Privatizaciones y concesiones</v>
          </cell>
          <cell r="H75">
            <v>0</v>
          </cell>
          <cell r="I75">
            <v>1412500</v>
          </cell>
          <cell r="J75">
            <v>5900</v>
          </cell>
          <cell r="K75">
            <v>733300</v>
          </cell>
          <cell r="L75">
            <v>429765</v>
          </cell>
          <cell r="M75">
            <v>0</v>
          </cell>
          <cell r="N75">
            <v>1100379</v>
          </cell>
          <cell r="O75">
            <v>4027199</v>
          </cell>
          <cell r="P75">
            <v>625713</v>
          </cell>
          <cell r="Q75">
            <v>0</v>
          </cell>
          <cell r="R75">
            <v>0</v>
          </cell>
          <cell r="S75">
            <v>0</v>
          </cell>
          <cell r="T75">
            <v>0</v>
          </cell>
          <cell r="U75">
            <v>0</v>
          </cell>
          <cell r="V75">
            <v>2.4360886746625567</v>
          </cell>
          <cell r="W75">
            <v>8.0260247798481822E-3</v>
          </cell>
          <cell r="X75">
            <v>0.81911156967557597</v>
          </cell>
          <cell r="Y75">
            <v>0.34618730464661635</v>
          </cell>
          <cell r="Z75">
            <v>0</v>
          </cell>
          <cell r="AA75">
            <v>0.71703688431492929</v>
          </cell>
          <cell r="AB75">
            <v>2.2852654590256885</v>
          </cell>
        </row>
        <row r="76">
          <cell r="E76" t="str">
            <v xml:space="preserve"> 6.3.3.</v>
          </cell>
          <cell r="F76" t="str">
            <v>Fondo Comunicaciones</v>
          </cell>
          <cell r="H76">
            <v>0</v>
          </cell>
          <cell r="I76">
            <v>0</v>
          </cell>
          <cell r="J76">
            <v>0</v>
          </cell>
          <cell r="K76">
            <v>0</v>
          </cell>
          <cell r="L76">
            <v>0</v>
          </cell>
          <cell r="M76">
            <v>0</v>
          </cell>
          <cell r="N76">
            <v>0</v>
          </cell>
          <cell r="U76">
            <v>0</v>
          </cell>
          <cell r="V76">
            <v>0</v>
          </cell>
          <cell r="W76">
            <v>0</v>
          </cell>
          <cell r="X76">
            <v>0</v>
          </cell>
          <cell r="Y76">
            <v>0</v>
          </cell>
          <cell r="Z76">
            <v>0</v>
          </cell>
          <cell r="AA76">
            <v>0</v>
          </cell>
          <cell r="AB76">
            <v>0</v>
          </cell>
        </row>
        <row r="77">
          <cell r="E77" t="str">
            <v xml:space="preserve"> 6.3.4.</v>
          </cell>
          <cell r="F77" t="str">
            <v>Faltante</v>
          </cell>
          <cell r="K77">
            <v>76882.689999999944</v>
          </cell>
          <cell r="L77">
            <v>-73746.96193857491</v>
          </cell>
          <cell r="M77">
            <v>19880.157888789661</v>
          </cell>
          <cell r="N77">
            <v>-2662266.2149624005</v>
          </cell>
          <cell r="O77">
            <v>-1693197.9160288302</v>
          </cell>
          <cell r="P77">
            <v>3197389.4068724094</v>
          </cell>
          <cell r="Q77">
            <v>2263686.8992149699</v>
          </cell>
          <cell r="R77">
            <v>0</v>
          </cell>
          <cell r="S77">
            <v>1.862645149230957E-9</v>
          </cell>
          <cell r="T77">
            <v>9.3132257461547852E-10</v>
          </cell>
          <cell r="U77">
            <v>0</v>
          </cell>
          <cell r="V77">
            <v>0</v>
          </cell>
          <cell r="W77">
            <v>0</v>
          </cell>
          <cell r="X77">
            <v>8.5879586645002948E-2</v>
          </cell>
          <cell r="Y77">
            <v>-5.9405167892666581E-2</v>
          </cell>
          <cell r="Z77">
            <v>1.3946769705997458E-2</v>
          </cell>
          <cell r="AA77">
            <v>-1.7348050735187963</v>
          </cell>
          <cell r="AB77">
            <v>-0.96081835359885726</v>
          </cell>
        </row>
        <row r="78">
          <cell r="E78" t="str">
            <v xml:space="preserve"> 6.3.5</v>
          </cell>
          <cell r="F78" t="str">
            <v>Otros</v>
          </cell>
          <cell r="H78">
            <v>31916.83306045772</v>
          </cell>
          <cell r="I78">
            <v>-840263</v>
          </cell>
          <cell r="J78">
            <v>-45899.209999999031</v>
          </cell>
          <cell r="K78">
            <v>-71351</v>
          </cell>
          <cell r="L78">
            <v>-512286</v>
          </cell>
          <cell r="M78">
            <v>156306</v>
          </cell>
          <cell r="N78">
            <v>1391399</v>
          </cell>
          <cell r="O78">
            <v>-713577</v>
          </cell>
          <cell r="P78">
            <v>-418176.99999999988</v>
          </cell>
          <cell r="Q78">
            <v>200000.00000000003</v>
          </cell>
          <cell r="R78">
            <v>0</v>
          </cell>
          <cell r="S78">
            <v>0</v>
          </cell>
          <cell r="T78">
            <v>0</v>
          </cell>
          <cell r="U78">
            <v>7.2706529608680515E-2</v>
          </cell>
          <cell r="V78">
            <v>-1.4491718074605193</v>
          </cell>
          <cell r="W78">
            <v>-6.2438677429736883E-2</v>
          </cell>
          <cell r="X78">
            <v>-7.9700572218630875E-2</v>
          </cell>
          <cell r="Y78">
            <v>-0.41266019696391404</v>
          </cell>
          <cell r="AA78">
            <v>0.90667343142581625</v>
          </cell>
          <cell r="AB78">
            <v>-0.40492483000099416</v>
          </cell>
        </row>
        <row r="79">
          <cell r="D79" t="str">
            <v>DEFICIT REAL / PIB</v>
          </cell>
          <cell r="H79">
            <v>-3.1603309591671266E-3</v>
          </cell>
          <cell r="I79">
            <v>-1.3754837899641425E-2</v>
          </cell>
          <cell r="J79">
            <v>-2.4031833418032847E-2</v>
          </cell>
          <cell r="K79">
            <v>-3.7022883204810376E-2</v>
          </cell>
          <cell r="L79">
            <v>-3.4649302703906509E-2</v>
          </cell>
          <cell r="M79">
            <v>-4.6364839827392555E-2</v>
          </cell>
          <cell r="N79">
            <v>-4.9717682516542537E-2</v>
          </cell>
          <cell r="O79">
            <v>-4.957349150115721E-2</v>
          </cell>
          <cell r="P79">
            <v>-3.5869029695593177E-2</v>
          </cell>
          <cell r="Q79">
            <v>-3.4704210002917429E-2</v>
          </cell>
          <cell r="R79">
            <v>-3.0235718841700957E-2</v>
          </cell>
          <cell r="S79">
            <v>-2.9422795514408354E-2</v>
          </cell>
          <cell r="T79">
            <v>-2.7541089033218849E-2</v>
          </cell>
        </row>
        <row r="80">
          <cell r="D80" t="str">
            <v>PIB NOMINAL</v>
          </cell>
          <cell r="H80">
            <v>43898166</v>
          </cell>
          <cell r="I80">
            <v>57982290</v>
          </cell>
          <cell r="J80">
            <v>73510862</v>
          </cell>
          <cell r="K80">
            <v>89523824</v>
          </cell>
          <cell r="L80">
            <v>124142334</v>
          </cell>
          <cell r="M80">
            <v>142543100</v>
          </cell>
          <cell r="N80">
            <v>153461980</v>
          </cell>
          <cell r="O80">
            <v>176224560</v>
          </cell>
          <cell r="P80">
            <v>204880140</v>
          </cell>
          <cell r="Q80">
            <v>229744394</v>
          </cell>
          <cell r="R80">
            <v>282235705</v>
          </cell>
          <cell r="S80">
            <v>322877647</v>
          </cell>
          <cell r="T80">
            <v>369372028</v>
          </cell>
        </row>
        <row r="82">
          <cell r="H82">
            <v>36504.734179629631</v>
          </cell>
        </row>
        <row r="83">
          <cell r="H83">
            <v>36504.734179629631</v>
          </cell>
        </row>
        <row r="154">
          <cell r="AK154" t="str">
            <v xml:space="preserve">  </v>
          </cell>
        </row>
        <row r="156">
          <cell r="AY156">
            <v>36504.734179629631</v>
          </cell>
        </row>
        <row r="158">
          <cell r="AP158" t="str">
            <v>1998</v>
          </cell>
          <cell r="AU158" t="str">
            <v/>
          </cell>
          <cell r="AW158" t="str">
            <v>PORCENTAJE DEL PIB</v>
          </cell>
          <cell r="AX158" t="str">
            <v/>
          </cell>
          <cell r="AZ158" t="str">
            <v>1998</v>
          </cell>
          <cell r="BB158" t="str">
            <v/>
          </cell>
        </row>
        <row r="159">
          <cell r="AH159" t="str">
            <v>CONCEPTOS</v>
          </cell>
          <cell r="AK159" t="str">
            <v xml:space="preserve">        1993</v>
          </cell>
          <cell r="AL159" t="str">
            <v xml:space="preserve">        1994</v>
          </cell>
          <cell r="AM159" t="str">
            <v xml:space="preserve">        1995</v>
          </cell>
          <cell r="AN159" t="str">
            <v xml:space="preserve">        1996</v>
          </cell>
          <cell r="AO159" t="str">
            <v xml:space="preserve">        1997</v>
          </cell>
          <cell r="AP159" t="str">
            <v>Revisión</v>
          </cell>
          <cell r="AQ159" t="str">
            <v>Con Reforma</v>
          </cell>
          <cell r="AS159" t="str">
            <v xml:space="preserve">        1999</v>
          </cell>
          <cell r="AT159" t="str">
            <v xml:space="preserve">        2000</v>
          </cell>
          <cell r="AU159" t="str">
            <v xml:space="preserve">        1993</v>
          </cell>
          <cell r="AV159" t="str">
            <v xml:space="preserve">        1994</v>
          </cell>
          <cell r="AW159" t="str">
            <v xml:space="preserve">        1995</v>
          </cell>
          <cell r="AX159" t="str">
            <v xml:space="preserve">        1996</v>
          </cell>
          <cell r="AY159" t="str">
            <v xml:space="preserve">        1997</v>
          </cell>
          <cell r="AZ159" t="str">
            <v>Revisión</v>
          </cell>
          <cell r="BA159" t="str">
            <v>Con Reforma</v>
          </cell>
          <cell r="BB159" t="str">
            <v xml:space="preserve">        2000</v>
          </cell>
        </row>
        <row r="160">
          <cell r="AP160" t="str">
            <v>Sin Reforma</v>
          </cell>
          <cell r="AZ160" t="str">
            <v>Sin Reforma</v>
          </cell>
        </row>
        <row r="162">
          <cell r="AK162">
            <v>5907600.3079954172</v>
          </cell>
          <cell r="AL162">
            <v>7700800</v>
          </cell>
          <cell r="AM162">
            <v>9523699.209999999</v>
          </cell>
          <cell r="AN162">
            <v>12048768</v>
          </cell>
          <cell r="AO162">
            <v>15287795.690864535</v>
          </cell>
          <cell r="AP162">
            <v>16883418</v>
          </cell>
          <cell r="AQ162">
            <v>17191608</v>
          </cell>
          <cell r="AS162">
            <v>20104461</v>
          </cell>
          <cell r="AT162">
            <v>22954281.374545835</v>
          </cell>
          <cell r="AU162" t="e">
            <v>#DIV/0!</v>
          </cell>
          <cell r="AV162" t="e">
            <v>#DIV/0!</v>
          </cell>
          <cell r="AW162" t="e">
            <v>#DIV/0!</v>
          </cell>
          <cell r="AX162">
            <v>13.458728036460998</v>
          </cell>
          <cell r="AY162">
            <v>12.314731967955858</v>
          </cell>
          <cell r="AZ162">
            <v>11.844430210932694</v>
          </cell>
          <cell r="BA162">
            <v>12.060638501618106</v>
          </cell>
          <cell r="BB162" t="e">
            <v>#DIV/0!</v>
          </cell>
        </row>
        <row r="163">
          <cell r="AH163" t="str">
            <v>INGRESOS CORRIENTES</v>
          </cell>
          <cell r="AK163">
            <v>5263700.6850998439</v>
          </cell>
          <cell r="AL163">
            <v>6861486</v>
          </cell>
          <cell r="AM163">
            <v>8461545.209999999</v>
          </cell>
          <cell r="AN163">
            <v>10503503</v>
          </cell>
          <cell r="AO163">
            <v>13687699.342834629</v>
          </cell>
          <cell r="AP163">
            <v>15006976</v>
          </cell>
          <cell r="AQ163">
            <v>14966094</v>
          </cell>
          <cell r="AS163">
            <v>16400237</v>
          </cell>
          <cell r="AT163">
            <v>20121494.774545837</v>
          </cell>
          <cell r="AU163" t="e">
            <v>#DIV/0!</v>
          </cell>
          <cell r="AV163" t="e">
            <v>#DIV/0!</v>
          </cell>
          <cell r="AW163" t="e">
            <v>#DIV/0!</v>
          </cell>
          <cell r="AX163">
            <v>11.732634432595283</v>
          </cell>
          <cell r="AY163">
            <v>11.025811181248315</v>
          </cell>
          <cell r="AZ163">
            <v>10.528026961669838</v>
          </cell>
          <cell r="BA163">
            <v>10.499346513440496</v>
          </cell>
          <cell r="BB163" t="e">
            <v>#DIV/0!</v>
          </cell>
        </row>
        <row r="164">
          <cell r="AH164" t="str">
            <v xml:space="preserve">  1.1.1.</v>
          </cell>
          <cell r="AI164" t="str">
            <v>TRIBUTARIOS</v>
          </cell>
          <cell r="AK164">
            <v>5051354.6850998439</v>
          </cell>
          <cell r="AL164">
            <v>6731364</v>
          </cell>
          <cell r="AM164">
            <v>8229679.2799999993</v>
          </cell>
          <cell r="AN164">
            <v>10171715</v>
          </cell>
          <cell r="AO164">
            <v>13148299.554000001</v>
          </cell>
          <cell r="AP164">
            <v>14825238</v>
          </cell>
          <cell r="AQ164">
            <v>14784356</v>
          </cell>
          <cell r="AS164">
            <v>16128233</v>
          </cell>
          <cell r="AT164">
            <v>19382413.840017654</v>
          </cell>
          <cell r="AU164" t="e">
            <v>#DIV/0!</v>
          </cell>
          <cell r="AV164" t="e">
            <v>#DIV/0!</v>
          </cell>
          <cell r="AW164" t="e">
            <v>#DIV/0!</v>
          </cell>
          <cell r="AX164">
            <v>11.362020237205238</v>
          </cell>
          <cell r="AY164">
            <v>10.591310095716423</v>
          </cell>
          <cell r="AZ164">
            <v>10.400530085286485</v>
          </cell>
          <cell r="BA164">
            <v>10.371849637057142</v>
          </cell>
          <cell r="BB164" t="e">
            <v>#DIV/0!</v>
          </cell>
        </row>
        <row r="165">
          <cell r="AI165" t="str">
            <v>Renta</v>
          </cell>
          <cell r="AK165">
            <v>2053778</v>
          </cell>
          <cell r="AL165">
            <v>2726730</v>
          </cell>
          <cell r="AM165">
            <v>3257473</v>
          </cell>
          <cell r="AN165">
            <v>3637291</v>
          </cell>
          <cell r="AO165">
            <v>5081160.7374290004</v>
          </cell>
          <cell r="AP165">
            <v>5764752</v>
          </cell>
          <cell r="AQ165">
            <v>5764752</v>
          </cell>
          <cell r="AS165">
            <v>6035064</v>
          </cell>
          <cell r="AT165">
            <v>6761800</v>
          </cell>
          <cell r="AU165" t="e">
            <v>#DIV/0!</v>
          </cell>
          <cell r="AV165" t="e">
            <v>#DIV/0!</v>
          </cell>
          <cell r="AW165" t="e">
            <v>#DIV/0!</v>
          </cell>
          <cell r="AX165">
            <v>4.0629307791856615</v>
          </cell>
          <cell r="AY165">
            <v>4.0930120883896057</v>
          </cell>
          <cell r="AZ165">
            <v>4.044216801795387</v>
          </cell>
          <cell r="BA165">
            <v>4.044216801795387</v>
          </cell>
          <cell r="BB165" t="e">
            <v>#DIV/0!</v>
          </cell>
        </row>
        <row r="166">
          <cell r="AI166" t="str">
            <v>Ventas internas</v>
          </cell>
          <cell r="AK166">
            <v>1270304</v>
          </cell>
          <cell r="AL166">
            <v>1688410</v>
          </cell>
          <cell r="AM166">
            <v>2064330</v>
          </cell>
          <cell r="AN166">
            <v>2804742</v>
          </cell>
          <cell r="AO166">
            <v>3829700</v>
          </cell>
          <cell r="AP166">
            <v>4037970</v>
          </cell>
          <cell r="AQ166">
            <v>4037970</v>
          </cell>
          <cell r="AS166">
            <v>3993819</v>
          </cell>
          <cell r="AT166">
            <v>5222366.5599999996</v>
          </cell>
          <cell r="AU166" t="e">
            <v>#DIV/0!</v>
          </cell>
          <cell r="AV166" t="e">
            <v>#DIV/0!</v>
          </cell>
          <cell r="AW166" t="e">
            <v>#DIV/0!</v>
          </cell>
          <cell r="AX166">
            <v>3.1329559827560542</v>
          </cell>
          <cell r="AY166">
            <v>3.084926693902823</v>
          </cell>
          <cell r="AZ166">
            <v>2.8328063582172689</v>
          </cell>
          <cell r="BA166">
            <v>2.8328063582172689</v>
          </cell>
          <cell r="BB166" t="e">
            <v>#DIV/0!</v>
          </cell>
        </row>
        <row r="167">
          <cell r="AI167" t="str">
            <v>Ventas externas</v>
          </cell>
          <cell r="AK167">
            <v>811677</v>
          </cell>
          <cell r="AL167">
            <v>1083655</v>
          </cell>
          <cell r="AM167">
            <v>1412000.57</v>
          </cell>
          <cell r="AN167">
            <v>1378928.75</v>
          </cell>
          <cell r="AO167">
            <v>2006900</v>
          </cell>
          <cell r="AP167">
            <v>2368507</v>
          </cell>
          <cell r="AQ167">
            <v>2368507</v>
          </cell>
          <cell r="AS167">
            <v>1867124</v>
          </cell>
          <cell r="AT167">
            <v>2764967</v>
          </cell>
          <cell r="AU167" t="e">
            <v>#DIV/0!</v>
          </cell>
          <cell r="AV167" t="e">
            <v>#DIV/0!</v>
          </cell>
          <cell r="AW167" t="e">
            <v>#DIV/0!</v>
          </cell>
          <cell r="AX167">
            <v>1.5402925035909993</v>
          </cell>
          <cell r="AY167">
            <v>1.6166121059074015</v>
          </cell>
          <cell r="AZ167">
            <v>1.6616076120134893</v>
          </cell>
          <cell r="BA167">
            <v>1.6616076120134893</v>
          </cell>
          <cell r="BB167" t="e">
            <v>#DIV/0!</v>
          </cell>
        </row>
        <row r="168">
          <cell r="AI168" t="str">
            <v>Aduanas</v>
          </cell>
          <cell r="AK168">
            <v>508123</v>
          </cell>
          <cell r="AL168">
            <v>718041</v>
          </cell>
          <cell r="AM168">
            <v>868730.35</v>
          </cell>
          <cell r="AN168">
            <v>912710</v>
          </cell>
          <cell r="AO168">
            <v>1240900</v>
          </cell>
          <cell r="AP168">
            <v>1646641</v>
          </cell>
          <cell r="AQ168">
            <v>1646641</v>
          </cell>
          <cell r="AS168">
            <v>1360239</v>
          </cell>
          <cell r="AT168">
            <v>2110784</v>
          </cell>
          <cell r="AU168" t="e">
            <v>#DIV/0!</v>
          </cell>
          <cell r="AV168" t="e">
            <v>#DIV/0!</v>
          </cell>
          <cell r="AW168" t="e">
            <v>#DIV/0!</v>
          </cell>
          <cell r="AX168">
            <v>1.0195163245037433</v>
          </cell>
          <cell r="AY168">
            <v>0.99957843550774539</v>
          </cell>
          <cell r="AZ168">
            <v>1.1551881501103878</v>
          </cell>
          <cell r="BA168">
            <v>1.1551881501103878</v>
          </cell>
          <cell r="BB168" t="e">
            <v>#DIV/0!</v>
          </cell>
        </row>
        <row r="169">
          <cell r="AI169" t="str">
            <v>Gasolina</v>
          </cell>
          <cell r="AK169">
            <v>319997.68509984389</v>
          </cell>
          <cell r="AL169">
            <v>405857</v>
          </cell>
          <cell r="AM169">
            <v>465782.39</v>
          </cell>
          <cell r="AN169">
            <v>637180.5</v>
          </cell>
          <cell r="AO169">
            <v>636400</v>
          </cell>
          <cell r="AP169">
            <v>641768</v>
          </cell>
          <cell r="AQ169">
            <v>421768</v>
          </cell>
          <cell r="AS169">
            <v>799292</v>
          </cell>
          <cell r="AT169">
            <v>939040.28001765453</v>
          </cell>
          <cell r="AU169" t="e">
            <v>#DIV/0!</v>
          </cell>
          <cell r="AV169" t="e">
            <v>#DIV/0!</v>
          </cell>
          <cell r="AW169" t="e">
            <v>#DIV/0!</v>
          </cell>
          <cell r="AX169">
            <v>0.71174406044138594</v>
          </cell>
          <cell r="AY169">
            <v>0.51263737316232505</v>
          </cell>
          <cell r="AZ169">
            <v>0.45022733474998089</v>
          </cell>
          <cell r="BA169">
            <v>0.29588805070185792</v>
          </cell>
          <cell r="BB169" t="e">
            <v>#DIV/0!</v>
          </cell>
        </row>
        <row r="170">
          <cell r="AI170" t="str">
            <v>Resto</v>
          </cell>
          <cell r="AK170">
            <v>87475</v>
          </cell>
          <cell r="AL170">
            <v>108671</v>
          </cell>
          <cell r="AM170">
            <v>161362.96999999997</v>
          </cell>
          <cell r="AN170">
            <v>171960</v>
          </cell>
          <cell r="AO170">
            <v>278838.596571</v>
          </cell>
          <cell r="AP170">
            <v>365600</v>
          </cell>
          <cell r="AQ170">
            <v>365600</v>
          </cell>
          <cell r="AS170">
            <v>1185151</v>
          </cell>
          <cell r="AT170">
            <v>1583456</v>
          </cell>
          <cell r="AU170" t="e">
            <v>#DIV/0!</v>
          </cell>
          <cell r="AV170" t="e">
            <v>#DIV/0!</v>
          </cell>
          <cell r="AW170" t="e">
            <v>#DIV/0!</v>
          </cell>
          <cell r="AX170">
            <v>0.19208294766318293</v>
          </cell>
          <cell r="AY170">
            <v>0.22461201395730163</v>
          </cell>
          <cell r="AZ170">
            <v>0.25648382839997164</v>
          </cell>
          <cell r="BA170">
            <v>0.25648382839997164</v>
          </cell>
          <cell r="BB170" t="e">
            <v>#DIV/0!</v>
          </cell>
        </row>
        <row r="171">
          <cell r="AI171" t="str">
            <v>Reforma y Racionalización Tributarias</v>
          </cell>
          <cell r="AK171">
            <v>0</v>
          </cell>
          <cell r="AL171">
            <v>0</v>
          </cell>
          <cell r="AM171">
            <v>0</v>
          </cell>
          <cell r="AN171">
            <v>628902.75</v>
          </cell>
          <cell r="AO171">
            <v>74400.22</v>
          </cell>
          <cell r="AP171">
            <v>0</v>
          </cell>
          <cell r="AQ171">
            <v>179118</v>
          </cell>
          <cell r="AS171">
            <v>887544</v>
          </cell>
          <cell r="AT171">
            <v>0</v>
          </cell>
          <cell r="AU171" t="e">
            <v>#DIV/0!</v>
          </cell>
          <cell r="AV171" t="e">
            <v>#DIV/0!</v>
          </cell>
          <cell r="AW171" t="e">
            <v>#DIV/0!</v>
          </cell>
          <cell r="AX171">
            <v>0.70249763906421159</v>
          </cell>
          <cell r="AY171">
            <v>5.9931384889219175E-2</v>
          </cell>
          <cell r="AZ171">
            <v>0</v>
          </cell>
          <cell r="BA171">
            <v>0.12565883581878043</v>
          </cell>
          <cell r="BB171" t="e">
            <v>#DIV/0!</v>
          </cell>
        </row>
        <row r="172">
          <cell r="AH172" t="str">
            <v xml:space="preserve">  1.1.2.</v>
          </cell>
          <cell r="AI172" t="str">
            <v>NO TRIBUTARIOS</v>
          </cell>
          <cell r="AK172">
            <v>212346</v>
          </cell>
          <cell r="AL172">
            <v>130122</v>
          </cell>
          <cell r="AM172">
            <v>231865.93</v>
          </cell>
          <cell r="AN172">
            <v>331788</v>
          </cell>
          <cell r="AO172">
            <v>539399.78883462772</v>
          </cell>
          <cell r="AP172">
            <v>181738</v>
          </cell>
          <cell r="AQ172">
            <v>181738</v>
          </cell>
          <cell r="AS172">
            <v>272004</v>
          </cell>
          <cell r="AT172">
            <v>739080.93452818377</v>
          </cell>
          <cell r="AU172" t="e">
            <v>#DIV/0!</v>
          </cell>
          <cell r="AV172" t="e">
            <v>#DIV/0!</v>
          </cell>
          <cell r="AW172" t="e">
            <v>#DIV/0!</v>
          </cell>
          <cell r="AX172">
            <v>0.37061419539004498</v>
          </cell>
          <cell r="AY172">
            <v>0.43450108553189259</v>
          </cell>
          <cell r="AZ172">
            <v>0.12749687638335352</v>
          </cell>
          <cell r="BA172">
            <v>0.12749687638335352</v>
          </cell>
          <cell r="BB172" t="e">
            <v>#DIV/0!</v>
          </cell>
        </row>
        <row r="173">
          <cell r="AI173" t="str">
            <v>Contribución hidrocarburos</v>
          </cell>
          <cell r="AK173">
            <v>92000</v>
          </cell>
          <cell r="AL173">
            <v>115700</v>
          </cell>
          <cell r="AM173">
            <v>172307.49</v>
          </cell>
          <cell r="AN173">
            <v>267843</v>
          </cell>
          <cell r="AO173">
            <v>278800</v>
          </cell>
          <cell r="AP173">
            <v>41269</v>
          </cell>
          <cell r="AQ173">
            <v>41269</v>
          </cell>
          <cell r="AS173">
            <v>14000</v>
          </cell>
          <cell r="AT173">
            <v>58186.551473012805</v>
          </cell>
          <cell r="AU173" t="e">
            <v>#DIV/0!</v>
          </cell>
          <cell r="AV173" t="e">
            <v>#DIV/0!</v>
          </cell>
          <cell r="AW173" t="e">
            <v>#DIV/0!</v>
          </cell>
          <cell r="AX173">
            <v>0.29918628140817577</v>
          </cell>
          <cell r="AY173">
            <v>0.22458092337783822</v>
          </cell>
          <cell r="AZ173">
            <v>2.8951945060827218E-2</v>
          </cell>
          <cell r="BA173">
            <v>2.8951945060827218E-2</v>
          </cell>
          <cell r="BB173" t="e">
            <v>#DIV/0!</v>
          </cell>
        </row>
        <row r="174">
          <cell r="AI174" t="str">
            <v xml:space="preserve">Resto </v>
          </cell>
          <cell r="AK174">
            <v>120346</v>
          </cell>
          <cell r="AL174">
            <v>14422</v>
          </cell>
          <cell r="AM174">
            <v>59558.44</v>
          </cell>
          <cell r="AN174">
            <v>63945</v>
          </cell>
          <cell r="AO174">
            <v>260599.78883462772</v>
          </cell>
          <cell r="AP174">
            <v>140469</v>
          </cell>
          <cell r="AQ174">
            <v>140469</v>
          </cell>
          <cell r="AS174">
            <v>258004</v>
          </cell>
          <cell r="AT174">
            <v>680894.383055171</v>
          </cell>
          <cell r="AU174" t="e">
            <v>#DIV/0!</v>
          </cell>
          <cell r="AV174" t="e">
            <v>#DIV/0!</v>
          </cell>
          <cell r="AW174" t="e">
            <v>#DIV/0!</v>
          </cell>
          <cell r="AX174">
            <v>7.1427913981869234E-2</v>
          </cell>
          <cell r="AY174">
            <v>0.20992016215405432</v>
          </cell>
          <cell r="AZ174">
            <v>9.85449313225263E-2</v>
          </cell>
          <cell r="BA174">
            <v>9.85449313225263E-2</v>
          </cell>
          <cell r="BB174" t="e">
            <v>#DIV/0!</v>
          </cell>
        </row>
        <row r="175">
          <cell r="AH175" t="str">
            <v>CONTRIBUCIONES PARAFISCALES</v>
          </cell>
          <cell r="AK175">
            <v>81799.62289557296</v>
          </cell>
          <cell r="AL175">
            <v>219100</v>
          </cell>
          <cell r="AM175">
            <v>259554</v>
          </cell>
          <cell r="AS175">
            <v>0</v>
          </cell>
          <cell r="AT175">
            <v>0</v>
          </cell>
          <cell r="AU175" t="e">
            <v>#DIV/0!</v>
          </cell>
          <cell r="AV175" t="e">
            <v>#DIV/0!</v>
          </cell>
          <cell r="AW175" t="e">
            <v>#DIV/0!</v>
          </cell>
        </row>
        <row r="176">
          <cell r="AH176" t="str">
            <v>FONDOS ESPECIALES</v>
          </cell>
          <cell r="AK176">
            <v>0</v>
          </cell>
          <cell r="AL176">
            <v>0</v>
          </cell>
          <cell r="AM176">
            <v>0</v>
          </cell>
          <cell r="AN176">
            <v>400315</v>
          </cell>
          <cell r="AO176">
            <v>382093.34802990541</v>
          </cell>
          <cell r="AP176">
            <v>386363</v>
          </cell>
          <cell r="AQ176">
            <v>306363</v>
          </cell>
          <cell r="AS176">
            <v>539961</v>
          </cell>
          <cell r="AT176">
            <v>604451</v>
          </cell>
          <cell r="AU176" t="e">
            <v>#DIV/0!</v>
          </cell>
          <cell r="AV176" t="e">
            <v>#DIV/0!</v>
          </cell>
          <cell r="AW176" t="e">
            <v>#DIV/0!</v>
          </cell>
          <cell r="AX176">
            <v>0.44716030003365359</v>
          </cell>
          <cell r="AY176">
            <v>0.30778650257204399</v>
          </cell>
          <cell r="AZ176">
            <v>0.27104994910311336</v>
          </cell>
          <cell r="BA176">
            <v>0.21492657308561414</v>
          </cell>
          <cell r="BB176" t="e">
            <v>#DIV/0!</v>
          </cell>
        </row>
        <row r="177">
          <cell r="AH177" t="str">
            <v>OTROS DE CAPITAL</v>
          </cell>
          <cell r="AK177">
            <v>562100</v>
          </cell>
          <cell r="AL177">
            <v>620214</v>
          </cell>
          <cell r="AM177">
            <v>802600</v>
          </cell>
          <cell r="AN177">
            <v>1144950</v>
          </cell>
          <cell r="AO177">
            <v>1218003</v>
          </cell>
          <cell r="AP177">
            <v>1490079</v>
          </cell>
          <cell r="AQ177">
            <v>1919151</v>
          </cell>
          <cell r="AS177">
            <v>3164263</v>
          </cell>
          <cell r="AT177">
            <v>2228335.5999999996</v>
          </cell>
          <cell r="AU177" t="e">
            <v>#DIV/0!</v>
          </cell>
          <cell r="AV177" t="e">
            <v>#DIV/0!</v>
          </cell>
          <cell r="AW177" t="e">
            <v>#DIV/0!</v>
          </cell>
          <cell r="AX177">
            <v>1.2789333038320616</v>
          </cell>
          <cell r="AY177">
            <v>0.98113428413549886</v>
          </cell>
          <cell r="AZ177">
            <v>1.0453533001597413</v>
          </cell>
          <cell r="BA177">
            <v>1.3463654150919968</v>
          </cell>
          <cell r="BB177" t="e">
            <v>#DIV/0!</v>
          </cell>
        </row>
        <row r="178">
          <cell r="AH178" t="str">
            <v>Rendimientos financieros</v>
          </cell>
          <cell r="AK178">
            <v>121900</v>
          </cell>
          <cell r="AL178">
            <v>125100</v>
          </cell>
          <cell r="AM178">
            <v>141300</v>
          </cell>
          <cell r="AN178">
            <v>293738</v>
          </cell>
          <cell r="AO178">
            <v>318811.99</v>
          </cell>
          <cell r="AP178">
            <v>291800</v>
          </cell>
          <cell r="AQ178">
            <v>291800</v>
          </cell>
          <cell r="AS178">
            <v>320558</v>
          </cell>
          <cell r="AT178">
            <v>494497</v>
          </cell>
          <cell r="AU178" t="e">
            <v>#DIV/0!</v>
          </cell>
          <cell r="AV178" t="e">
            <v>#DIV/0!</v>
          </cell>
          <cell r="AW178" t="e">
            <v>#DIV/0!</v>
          </cell>
          <cell r="AX178">
            <v>0.3281115426883463</v>
          </cell>
          <cell r="AY178">
            <v>0.25681166104062458</v>
          </cell>
          <cell r="AZ178">
            <v>0.2047100140238286</v>
          </cell>
          <cell r="BA178">
            <v>0.2047100140238286</v>
          </cell>
          <cell r="BB178" t="e">
            <v>#DIV/0!</v>
          </cell>
        </row>
        <row r="179">
          <cell r="AH179" t="str">
            <v>Excedentes financieros</v>
          </cell>
          <cell r="AK179">
            <v>154960</v>
          </cell>
          <cell r="AL179">
            <v>220000</v>
          </cell>
          <cell r="AM179">
            <v>428800</v>
          </cell>
          <cell r="AN179">
            <v>550000</v>
          </cell>
          <cell r="AO179">
            <v>635803</v>
          </cell>
          <cell r="AP179">
            <v>712766</v>
          </cell>
          <cell r="AQ179">
            <v>1141838</v>
          </cell>
          <cell r="AS179">
            <v>2645009</v>
          </cell>
          <cell r="AT179">
            <v>1515273.0000000002</v>
          </cell>
          <cell r="AU179" t="e">
            <v>#DIV/0!</v>
          </cell>
          <cell r="AV179" t="e">
            <v>#DIV/0!</v>
          </cell>
          <cell r="AW179" t="e">
            <v>#DIV/0!</v>
          </cell>
          <cell r="AX179">
            <v>0.61436160278408125</v>
          </cell>
          <cell r="AY179">
            <v>0.51215647355236615</v>
          </cell>
          <cell r="AZ179">
            <v>0.50003542788111111</v>
          </cell>
          <cell r="BA179">
            <v>0.80104754281336665</v>
          </cell>
          <cell r="BB179" t="e">
            <v>#DIV/0!</v>
          </cell>
        </row>
        <row r="180">
          <cell r="AI180" t="str">
            <v>Ecopetrol</v>
          </cell>
          <cell r="AK180">
            <v>110000</v>
          </cell>
          <cell r="AL180">
            <v>139000</v>
          </cell>
          <cell r="AM180">
            <v>194020</v>
          </cell>
          <cell r="AN180">
            <v>226224</v>
          </cell>
          <cell r="AO180">
            <v>223000</v>
          </cell>
          <cell r="AP180">
            <v>279000</v>
          </cell>
          <cell r="AQ180">
            <v>708072</v>
          </cell>
          <cell r="AS180">
            <v>279000</v>
          </cell>
          <cell r="AT180">
            <v>674000</v>
          </cell>
          <cell r="AU180" t="e">
            <v>#DIV/0!</v>
          </cell>
          <cell r="AV180" t="e">
            <v>#DIV/0!</v>
          </cell>
          <cell r="AW180" t="e">
            <v>#DIV/0!</v>
          </cell>
          <cell r="AX180">
            <v>0.25269698041495636</v>
          </cell>
          <cell r="AY180">
            <v>0.17963251762287635</v>
          </cell>
          <cell r="AZ180">
            <v>0.19573027386102868</v>
          </cell>
          <cell r="BA180">
            <v>0.49674238879328431</v>
          </cell>
          <cell r="BB180" t="e">
            <v>#DIV/0!</v>
          </cell>
        </row>
        <row r="181">
          <cell r="AI181" t="str">
            <v>Resto</v>
          </cell>
          <cell r="AK181">
            <v>44960</v>
          </cell>
          <cell r="AL181">
            <v>81000</v>
          </cell>
          <cell r="AM181">
            <v>234780</v>
          </cell>
          <cell r="AN181">
            <v>323776</v>
          </cell>
          <cell r="AO181">
            <v>412803</v>
          </cell>
          <cell r="AP181">
            <v>433766</v>
          </cell>
          <cell r="AQ181">
            <v>433766</v>
          </cell>
          <cell r="AS181">
            <v>2366009</v>
          </cell>
          <cell r="AT181">
            <v>841273.00000000023</v>
          </cell>
          <cell r="AU181" t="e">
            <v>#DIV/0!</v>
          </cell>
          <cell r="AV181" t="e">
            <v>#DIV/0!</v>
          </cell>
          <cell r="AW181" t="e">
            <v>#DIV/0!</v>
          </cell>
          <cell r="AX181">
            <v>0.36166462236912489</v>
          </cell>
          <cell r="AY181">
            <v>0.3325239559294898</v>
          </cell>
          <cell r="AZ181">
            <v>0.30430515402008235</v>
          </cell>
          <cell r="BA181">
            <v>0.30430515402008235</v>
          </cell>
          <cell r="BB181" t="e">
            <v>#DIV/0!</v>
          </cell>
        </row>
        <row r="182">
          <cell r="AH182" t="str">
            <v>Recuperación de cartera</v>
          </cell>
          <cell r="AK182">
            <v>66700</v>
          </cell>
          <cell r="AL182">
            <v>55200</v>
          </cell>
          <cell r="AM182">
            <v>5900</v>
          </cell>
          <cell r="AN182">
            <v>8100</v>
          </cell>
          <cell r="AO182">
            <v>75800</v>
          </cell>
          <cell r="AP182">
            <v>75100</v>
          </cell>
          <cell r="AQ182">
            <v>75100</v>
          </cell>
          <cell r="AS182">
            <v>3481</v>
          </cell>
          <cell r="AT182">
            <v>3829.1000000000004</v>
          </cell>
          <cell r="AU182" t="e">
            <v>#DIV/0!</v>
          </cell>
          <cell r="AV182" t="e">
            <v>#DIV/0!</v>
          </cell>
          <cell r="AW182" t="e">
            <v>#DIV/0!</v>
          </cell>
          <cell r="AX182">
            <v>9.0478708773655617E-3</v>
          </cell>
          <cell r="AY182">
            <v>6.1058945452080841E-2</v>
          </cell>
          <cell r="AZ182">
            <v>5.2685819236427442E-2</v>
          </cell>
          <cell r="BA182">
            <v>5.2685819236427442E-2</v>
          </cell>
          <cell r="BB182" t="e">
            <v>#DIV/0!</v>
          </cell>
        </row>
        <row r="183">
          <cell r="AH183" t="str">
            <v>Reintegros y recursos no apropiados</v>
          </cell>
          <cell r="AK183">
            <v>78400</v>
          </cell>
          <cell r="AL183">
            <v>171400</v>
          </cell>
          <cell r="AM183">
            <v>226600</v>
          </cell>
          <cell r="AN183">
            <v>192000</v>
          </cell>
          <cell r="AO183">
            <v>83188.009999999995</v>
          </cell>
          <cell r="AP183">
            <v>199903</v>
          </cell>
          <cell r="AQ183">
            <v>199903</v>
          </cell>
          <cell r="AS183">
            <v>190017</v>
          </cell>
          <cell r="AT183">
            <v>209018.7</v>
          </cell>
          <cell r="AU183" t="e">
            <v>#DIV/0!</v>
          </cell>
          <cell r="AV183" t="e">
            <v>#DIV/0!</v>
          </cell>
          <cell r="AW183" t="e">
            <v>#DIV/0!</v>
          </cell>
          <cell r="AX183">
            <v>0.21446805042644293</v>
          </cell>
          <cell r="AY183">
            <v>6.7010186871466426E-2</v>
          </cell>
          <cell r="AZ183">
            <v>0.14024039045032696</v>
          </cell>
          <cell r="BA183">
            <v>0.14024039045032696</v>
          </cell>
          <cell r="BB183" t="e">
            <v>#DIV/0!</v>
          </cell>
        </row>
        <row r="184">
          <cell r="AH184" t="str">
            <v xml:space="preserve">Resto </v>
          </cell>
          <cell r="AK184">
            <v>140140</v>
          </cell>
          <cell r="AL184">
            <v>48514</v>
          </cell>
          <cell r="AM184">
            <v>0</v>
          </cell>
          <cell r="AN184">
            <v>101112</v>
          </cell>
          <cell r="AO184">
            <v>104400</v>
          </cell>
          <cell r="AP184">
            <v>210510</v>
          </cell>
          <cell r="AQ184">
            <v>210510</v>
          </cell>
          <cell r="AS184">
            <v>5198</v>
          </cell>
          <cell r="AT184">
            <v>5717.8</v>
          </cell>
          <cell r="AU184" t="e">
            <v>#DIV/0!</v>
          </cell>
          <cell r="AV184" t="e">
            <v>#DIV/0!</v>
          </cell>
          <cell r="AW184" t="e">
            <v>#DIV/0!</v>
          </cell>
          <cell r="AX184">
            <v>0.11294423705582549</v>
          </cell>
          <cell r="AY184">
            <v>8.4097017218960943E-2</v>
          </cell>
          <cell r="AZ184">
            <v>0.14768164856804714</v>
          </cell>
          <cell r="BA184">
            <v>0.14768164856804714</v>
          </cell>
          <cell r="BB184" t="e">
            <v>#DIV/0!</v>
          </cell>
        </row>
        <row r="185">
          <cell r="AK185">
            <v>0</v>
          </cell>
          <cell r="AL185">
            <v>0</v>
          </cell>
          <cell r="AM185">
            <v>0</v>
          </cell>
          <cell r="AS185">
            <v>0</v>
          </cell>
          <cell r="AT185">
            <v>0</v>
          </cell>
        </row>
        <row r="186">
          <cell r="AK186">
            <v>6046333.0410558749</v>
          </cell>
          <cell r="AL186">
            <v>8498337</v>
          </cell>
          <cell r="AM186">
            <v>11290300</v>
          </cell>
          <cell r="AN186">
            <v>15363198.08</v>
          </cell>
          <cell r="AO186">
            <v>19589241</v>
          </cell>
          <cell r="AP186">
            <v>23492406</v>
          </cell>
          <cell r="AQ186">
            <v>23492406</v>
          </cell>
          <cell r="AS186">
            <v>27734235</v>
          </cell>
          <cell r="AT186">
            <v>31690348.102001004</v>
          </cell>
          <cell r="AU186" t="e">
            <v>#DIV/0!</v>
          </cell>
          <cell r="AV186" t="e">
            <v>#DIV/0!</v>
          </cell>
          <cell r="AW186" t="e">
            <v>#DIV/0!</v>
          </cell>
          <cell r="AX186">
            <v>17.161016356942035</v>
          </cell>
          <cell r="AY186">
            <v>15.779662238346509</v>
          </cell>
          <cell r="AZ186">
            <v>16.48091419367195</v>
          </cell>
          <cell r="BA186">
            <v>16.48091419367195</v>
          </cell>
          <cell r="BB186" t="e">
            <v>#DIV/0!</v>
          </cell>
        </row>
        <row r="187">
          <cell r="AH187" t="str">
            <v xml:space="preserve"> PAGOS CORRIENTES</v>
          </cell>
          <cell r="AK187">
            <v>5073285.0410558749</v>
          </cell>
          <cell r="AL187">
            <v>7159337</v>
          </cell>
          <cell r="AM187">
            <v>9544400</v>
          </cell>
          <cell r="AN187">
            <v>13046998.08</v>
          </cell>
          <cell r="AO187">
            <v>16419841</v>
          </cell>
          <cell r="AP187">
            <v>21212186</v>
          </cell>
          <cell r="AQ187">
            <v>21212186</v>
          </cell>
          <cell r="AS187">
            <v>25711137</v>
          </cell>
          <cell r="AT187">
            <v>29337897.772421002</v>
          </cell>
          <cell r="AU187" t="e">
            <v>#DIV/0!</v>
          </cell>
          <cell r="AV187" t="e">
            <v>#DIV/0!</v>
          </cell>
          <cell r="AW187" t="e">
            <v>#DIV/0!</v>
          </cell>
          <cell r="AX187">
            <v>14.573772094453874</v>
          </cell>
          <cell r="AY187">
            <v>13.226625012544069</v>
          </cell>
          <cell r="AZ187">
            <v>14.881243637889172</v>
          </cell>
          <cell r="BA187">
            <v>14.881243637889172</v>
          </cell>
          <cell r="BB187" t="e">
            <v>#DIV/0!</v>
          </cell>
        </row>
        <row r="188">
          <cell r="AH188" t="str">
            <v xml:space="preserve"> 2.1.1.</v>
          </cell>
          <cell r="AI188" t="str">
            <v xml:space="preserve"> Interes deuda Externa</v>
          </cell>
          <cell r="AK188">
            <v>338748</v>
          </cell>
          <cell r="AL188">
            <v>375230</v>
          </cell>
          <cell r="AM188">
            <v>383400</v>
          </cell>
          <cell r="AN188">
            <v>467078</v>
          </cell>
          <cell r="AO188">
            <v>617500</v>
          </cell>
          <cell r="AP188">
            <v>889000</v>
          </cell>
          <cell r="AQ188">
            <v>889000</v>
          </cell>
          <cell r="AS188">
            <v>1417360</v>
          </cell>
          <cell r="AT188">
            <v>2280777.8724210002</v>
          </cell>
          <cell r="AU188" t="e">
            <v>#DIV/0!</v>
          </cell>
          <cell r="AV188" t="e">
            <v>#DIV/0!</v>
          </cell>
          <cell r="AW188" t="e">
            <v>#DIV/0!</v>
          </cell>
          <cell r="AX188">
            <v>0.52173597946396932</v>
          </cell>
          <cell r="AY188">
            <v>0.49741291314854769</v>
          </cell>
          <cell r="AZ188">
            <v>0.62367101599446062</v>
          </cell>
          <cell r="BA188">
            <v>0.62367101599446062</v>
          </cell>
          <cell r="BB188" t="e">
            <v>#DIV/0!</v>
          </cell>
        </row>
        <row r="189">
          <cell r="AH189" t="str">
            <v xml:space="preserve"> 2.1.2.</v>
          </cell>
          <cell r="AI189" t="str">
            <v xml:space="preserve"> Interes deuda Interna</v>
          </cell>
          <cell r="AK189">
            <v>243638</v>
          </cell>
          <cell r="AL189">
            <v>404920</v>
          </cell>
          <cell r="AM189">
            <v>652700</v>
          </cell>
          <cell r="AN189">
            <v>1411444</v>
          </cell>
          <cell r="AO189">
            <v>1832800</v>
          </cell>
          <cell r="AP189">
            <v>3201700</v>
          </cell>
          <cell r="AQ189">
            <v>3201700</v>
          </cell>
          <cell r="AS189">
            <v>3535289</v>
          </cell>
          <cell r="AT189">
            <v>4814374.9000000004</v>
          </cell>
          <cell r="AU189" t="e">
            <v>#DIV/0!</v>
          </cell>
          <cell r="AV189" t="e">
            <v>#DIV/0!</v>
          </cell>
          <cell r="AW189" t="e">
            <v>#DIV/0!</v>
          </cell>
          <cell r="AX189">
            <v>1.5766127237817722</v>
          </cell>
          <cell r="AY189">
            <v>1.4763698578439808</v>
          </cell>
          <cell r="AZ189">
            <v>2.2461276624403426</v>
          </cell>
          <cell r="BA189">
            <v>2.2461276624403426</v>
          </cell>
          <cell r="BB189" t="e">
            <v>#DIV/0!</v>
          </cell>
        </row>
        <row r="190">
          <cell r="AH190" t="str">
            <v xml:space="preserve"> 2.1.3.</v>
          </cell>
          <cell r="AI190" t="str">
            <v xml:space="preserve"> Otros</v>
          </cell>
          <cell r="AK190">
            <v>4490899.0410558749</v>
          </cell>
          <cell r="AL190">
            <v>6379187</v>
          </cell>
          <cell r="AM190">
            <v>8508300</v>
          </cell>
          <cell r="AN190">
            <v>11168476.08</v>
          </cell>
          <cell r="AO190">
            <v>13969541</v>
          </cell>
          <cell r="AP190">
            <v>17121486</v>
          </cell>
          <cell r="AQ190">
            <v>17121486</v>
          </cell>
          <cell r="AS190">
            <v>20758488</v>
          </cell>
          <cell r="AT190">
            <v>22242745</v>
          </cell>
          <cell r="AU190" t="e">
            <v>#DIV/0!</v>
          </cell>
          <cell r="AV190" t="e">
            <v>#DIV/0!</v>
          </cell>
          <cell r="AW190" t="e">
            <v>#DIV/0!</v>
          </cell>
          <cell r="AX190">
            <v>12.475423391208132</v>
          </cell>
          <cell r="AY190">
            <v>11.252842241551541</v>
          </cell>
          <cell r="AZ190">
            <v>12.011444959454369</v>
          </cell>
          <cell r="BA190">
            <v>12.011444959454369</v>
          </cell>
          <cell r="BB190" t="e">
            <v>#DIV/0!</v>
          </cell>
        </row>
        <row r="191">
          <cell r="AI191" t="str">
            <v xml:space="preserve"> 2.1.3.1.</v>
          </cell>
          <cell r="AJ191" t="str">
            <v xml:space="preserve"> Servicios Personales</v>
          </cell>
          <cell r="AK191">
            <v>1092593.0410558751</v>
          </cell>
          <cell r="AL191">
            <v>1525331</v>
          </cell>
          <cell r="AM191">
            <v>1946082.4</v>
          </cell>
          <cell r="AN191">
            <v>2377977.85</v>
          </cell>
          <cell r="AO191">
            <v>2848199.6999999997</v>
          </cell>
          <cell r="AP191">
            <v>3547894.0000000005</v>
          </cell>
          <cell r="AQ191">
            <v>3547894.0000000005</v>
          </cell>
          <cell r="AS191">
            <v>4084291.9999999995</v>
          </cell>
          <cell r="AT191">
            <v>4453811</v>
          </cell>
          <cell r="AU191" t="e">
            <v>#DIV/0!</v>
          </cell>
          <cell r="AV191" t="e">
            <v>#DIV/0!</v>
          </cell>
          <cell r="AW191" t="e">
            <v>#DIV/0!</v>
          </cell>
          <cell r="AX191">
            <v>2.6562514242018973</v>
          </cell>
          <cell r="AY191">
            <v>2.2943017166086146</v>
          </cell>
          <cell r="AZ191">
            <v>2.4889973629028694</v>
          </cell>
          <cell r="BA191">
            <v>2.4889973629028694</v>
          </cell>
          <cell r="BB191" t="e">
            <v>#DIV/0!</v>
          </cell>
        </row>
        <row r="192">
          <cell r="AI192" t="str">
            <v xml:space="preserve"> 2.1.3.2.</v>
          </cell>
          <cell r="AJ192" t="str">
            <v>Operación Comercial</v>
          </cell>
          <cell r="AK192">
            <v>0</v>
          </cell>
          <cell r="AL192">
            <v>0</v>
          </cell>
          <cell r="AM192">
            <v>0</v>
          </cell>
          <cell r="AN192">
            <v>0</v>
          </cell>
          <cell r="AO192">
            <v>0</v>
          </cell>
          <cell r="AP192">
            <v>0</v>
          </cell>
          <cell r="AS192">
            <v>0</v>
          </cell>
          <cell r="AT192">
            <v>0</v>
          </cell>
          <cell r="AU192" t="e">
            <v>#DIV/0!</v>
          </cell>
          <cell r="AV192" t="e">
            <v>#DIV/0!</v>
          </cell>
          <cell r="AW192" t="e">
            <v>#DIV/0!</v>
          </cell>
          <cell r="AX192">
            <v>0</v>
          </cell>
          <cell r="AY192">
            <v>0</v>
          </cell>
          <cell r="AZ192">
            <v>0</v>
          </cell>
          <cell r="BA192">
            <v>0</v>
          </cell>
          <cell r="BB192" t="e">
            <v>#DIV/0!</v>
          </cell>
        </row>
        <row r="193">
          <cell r="AI193" t="str">
            <v xml:space="preserve"> 2.1.3.3.</v>
          </cell>
          <cell r="AJ193" t="str">
            <v xml:space="preserve"> Transferencias</v>
          </cell>
          <cell r="AK193">
            <v>3000623</v>
          </cell>
          <cell r="AL193">
            <v>4254181</v>
          </cell>
          <cell r="AM193">
            <v>5837260.2000000002</v>
          </cell>
          <cell r="AN193">
            <v>7937416.0999999996</v>
          </cell>
          <cell r="AO193">
            <v>9799363</v>
          </cell>
          <cell r="AP193">
            <v>12259100</v>
          </cell>
          <cell r="AQ193">
            <v>12259100</v>
          </cell>
          <cell r="AS193">
            <v>15462616</v>
          </cell>
          <cell r="AT193">
            <v>16633000</v>
          </cell>
          <cell r="AU193" t="e">
            <v>#DIV/0!</v>
          </cell>
          <cell r="AV193" t="e">
            <v>#DIV/0!</v>
          </cell>
          <cell r="AW193" t="e">
            <v>#DIV/0!</v>
          </cell>
          <cell r="AX193">
            <v>8.8662612312003102</v>
          </cell>
          <cell r="AY193">
            <v>7.8936513308989351</v>
          </cell>
          <cell r="AZ193">
            <v>8.6002759867015666</v>
          </cell>
          <cell r="BA193">
            <v>8.6002759867015666</v>
          </cell>
          <cell r="BB193" t="e">
            <v>#DIV/0!</v>
          </cell>
        </row>
        <row r="194">
          <cell r="AI194" t="str">
            <v xml:space="preserve"> 2.1.3.4.</v>
          </cell>
          <cell r="AJ194" t="str">
            <v>Gastos Generales y otros</v>
          </cell>
          <cell r="AK194">
            <v>397683</v>
          </cell>
          <cell r="AL194">
            <v>599675</v>
          </cell>
          <cell r="AM194">
            <v>724957.4</v>
          </cell>
          <cell r="AN194">
            <v>853082.13</v>
          </cell>
          <cell r="AO194">
            <v>1321978.2999999998</v>
          </cell>
          <cell r="AP194">
            <v>1314492</v>
          </cell>
          <cell r="AQ194">
            <v>1314492</v>
          </cell>
          <cell r="AS194">
            <v>1211580</v>
          </cell>
          <cell r="AT194">
            <v>1155934</v>
          </cell>
          <cell r="AU194" t="e">
            <v>#DIV/0!</v>
          </cell>
          <cell r="AV194" t="e">
            <v>#DIV/0!</v>
          </cell>
          <cell r="AW194" t="e">
            <v>#DIV/0!</v>
          </cell>
          <cell r="AX194">
            <v>0.95291073580592356</v>
          </cell>
          <cell r="AY194">
            <v>1.0648891940439915</v>
          </cell>
          <cell r="AZ194">
            <v>0.92217160984993318</v>
          </cell>
          <cell r="BA194">
            <v>0.92217160984993318</v>
          </cell>
          <cell r="BB194" t="e">
            <v>#DIV/0!</v>
          </cell>
        </row>
        <row r="195">
          <cell r="AH195" t="str">
            <v xml:space="preserve"> PAGOS DE CAPITAL</v>
          </cell>
          <cell r="AK195">
            <v>973048</v>
          </cell>
          <cell r="AL195">
            <v>1339000</v>
          </cell>
          <cell r="AM195">
            <v>1745900</v>
          </cell>
          <cell r="AN195">
            <v>2316200</v>
          </cell>
          <cell r="AO195">
            <v>3169400</v>
          </cell>
          <cell r="AP195">
            <v>2280220</v>
          </cell>
          <cell r="AQ195">
            <v>2280220</v>
          </cell>
          <cell r="AS195">
            <v>2023098</v>
          </cell>
          <cell r="AT195">
            <v>2352450.3295800001</v>
          </cell>
          <cell r="AU195" t="e">
            <v>#DIV/0!</v>
          </cell>
          <cell r="AV195" t="e">
            <v>#DIV/0!</v>
          </cell>
          <cell r="AW195" t="e">
            <v>#DIV/0!</v>
          </cell>
          <cell r="AX195">
            <v>2.587244262488162</v>
          </cell>
          <cell r="AY195">
            <v>2.5530372258024405</v>
          </cell>
          <cell r="AZ195">
            <v>1.5996705557827773</v>
          </cell>
          <cell r="BA195">
            <v>1.5996705557827773</v>
          </cell>
          <cell r="BB195" t="e">
            <v>#DIV/0!</v>
          </cell>
        </row>
        <row r="196">
          <cell r="AH196" t="str">
            <v xml:space="preserve"> 2.2.1.</v>
          </cell>
          <cell r="AI196" t="str">
            <v xml:space="preserve"> Formación bruta de Capital Fijo</v>
          </cell>
          <cell r="AK196">
            <v>973048</v>
          </cell>
          <cell r="AL196">
            <v>1309000</v>
          </cell>
          <cell r="AM196">
            <v>1745900</v>
          </cell>
          <cell r="AN196">
            <v>2316200</v>
          </cell>
          <cell r="AO196">
            <v>3169400</v>
          </cell>
          <cell r="AP196">
            <v>2280220</v>
          </cell>
          <cell r="AQ196">
            <v>2280220</v>
          </cell>
          <cell r="AS196">
            <v>2023098</v>
          </cell>
          <cell r="AT196">
            <v>2352450.3295800001</v>
          </cell>
          <cell r="AU196" t="e">
            <v>#DIV/0!</v>
          </cell>
          <cell r="AV196" t="e">
            <v>#DIV/0!</v>
          </cell>
          <cell r="AW196" t="e">
            <v>#DIV/0!</v>
          </cell>
          <cell r="AX196">
            <v>2.587244262488162</v>
          </cell>
          <cell r="AY196">
            <v>2.5530372258024405</v>
          </cell>
          <cell r="AZ196">
            <v>1.5996705557827773</v>
          </cell>
          <cell r="BA196">
            <v>1.5996705557827773</v>
          </cell>
          <cell r="BB196" t="e">
            <v>#DIV/0!</v>
          </cell>
        </row>
        <row r="197">
          <cell r="AH197" t="str">
            <v xml:space="preserve"> 2.1.1.</v>
          </cell>
          <cell r="AI197" t="str">
            <v xml:space="preserve"> Otros</v>
          </cell>
          <cell r="AK197">
            <v>0</v>
          </cell>
          <cell r="AL197">
            <v>30000</v>
          </cell>
          <cell r="AM197">
            <v>0</v>
          </cell>
          <cell r="AN197">
            <v>0</v>
          </cell>
          <cell r="AO197">
            <v>0</v>
          </cell>
          <cell r="AP197">
            <v>0</v>
          </cell>
          <cell r="AQ197">
            <v>0</v>
          </cell>
          <cell r="AS197">
            <v>0</v>
          </cell>
          <cell r="AT197">
            <v>0</v>
          </cell>
          <cell r="AU197" t="e">
            <v>#DIV/0!</v>
          </cell>
          <cell r="AV197" t="e">
            <v>#DIV/0!</v>
          </cell>
          <cell r="AW197" t="e">
            <v>#DIV/0!</v>
          </cell>
          <cell r="AX197">
            <v>0</v>
          </cell>
          <cell r="AY197">
            <v>0</v>
          </cell>
          <cell r="AZ197">
            <v>0</v>
          </cell>
          <cell r="BA197">
            <v>0</v>
          </cell>
          <cell r="BB197" t="e">
            <v>#DIV/0!</v>
          </cell>
        </row>
        <row r="198">
          <cell r="AK198">
            <v>0</v>
          </cell>
          <cell r="AL198">
            <v>0</v>
          </cell>
          <cell r="AM198">
            <v>0</v>
          </cell>
          <cell r="AS198">
            <v>0</v>
          </cell>
          <cell r="AT198">
            <v>0</v>
          </cell>
        </row>
        <row r="199">
          <cell r="AK199">
            <v>-138732.73306045774</v>
          </cell>
          <cell r="AL199">
            <v>-797537</v>
          </cell>
          <cell r="AM199">
            <v>-1766600.790000001</v>
          </cell>
          <cell r="AN199">
            <v>-3314430.08</v>
          </cell>
          <cell r="AO199">
            <v>-4301445.309135465</v>
          </cell>
          <cell r="AP199">
            <v>-6608988</v>
          </cell>
          <cell r="AQ199">
            <v>-6300798</v>
          </cell>
          <cell r="AS199">
            <v>-7629774</v>
          </cell>
          <cell r="AT199">
            <v>-8736066.727455169</v>
          </cell>
          <cell r="AU199" t="e">
            <v>#DIV/0!</v>
          </cell>
          <cell r="AV199" t="e">
            <v>#DIV/0!</v>
          </cell>
          <cell r="AW199" t="e">
            <v>#DIV/0!</v>
          </cell>
          <cell r="AX199">
            <v>-3.7022883204810375</v>
          </cell>
          <cell r="AY199">
            <v>-3.464930270390651</v>
          </cell>
          <cell r="AZ199">
            <v>-4.6364839827392554</v>
          </cell>
          <cell r="BA199">
            <v>-4.420275692053842</v>
          </cell>
          <cell r="BB199" t="e">
            <v>#DIV/0!</v>
          </cell>
        </row>
        <row r="200">
          <cell r="AK200">
            <v>0</v>
          </cell>
          <cell r="AL200">
            <v>0</v>
          </cell>
          <cell r="AM200">
            <v>0</v>
          </cell>
          <cell r="AS200">
            <v>0</v>
          </cell>
          <cell r="AT200">
            <v>0</v>
          </cell>
        </row>
        <row r="201">
          <cell r="AK201">
            <v>96184.1</v>
          </cell>
          <cell r="AL201">
            <v>129400</v>
          </cell>
          <cell r="AM201">
            <v>172000</v>
          </cell>
          <cell r="AN201">
            <v>385074.61</v>
          </cell>
          <cell r="AO201">
            <v>248214.72892595999</v>
          </cell>
          <cell r="AP201">
            <v>321089.15788879001</v>
          </cell>
          <cell r="AQ201">
            <v>321089.15788879001</v>
          </cell>
          <cell r="AS201">
            <v>259276.78503759997</v>
          </cell>
          <cell r="AT201">
            <v>302834.40776999999</v>
          </cell>
          <cell r="AU201" t="e">
            <v>#DIV/0!</v>
          </cell>
          <cell r="AV201" t="e">
            <v>#DIV/0!</v>
          </cell>
          <cell r="AW201" t="e">
            <v>#DIV/0!</v>
          </cell>
          <cell r="AX201">
            <v>0.43013646289282725</v>
          </cell>
          <cell r="AY201">
            <v>0.19994366218856491</v>
          </cell>
          <cell r="AZ201">
            <v>0.2252575942916844</v>
          </cell>
          <cell r="BA201">
            <v>0.2252575942916844</v>
          </cell>
          <cell r="BB201" t="e">
            <v>#DIV/0!</v>
          </cell>
        </row>
        <row r="202">
          <cell r="AK202">
            <v>0</v>
          </cell>
          <cell r="AL202">
            <v>0</v>
          </cell>
          <cell r="AM202">
            <v>0</v>
          </cell>
          <cell r="AS202">
            <v>0</v>
          </cell>
          <cell r="AT202">
            <v>0</v>
          </cell>
        </row>
        <row r="203">
          <cell r="AK203">
            <v>-234916.83306045775</v>
          </cell>
          <cell r="AL203">
            <v>-926937</v>
          </cell>
          <cell r="AM203">
            <v>-1938600.790000001</v>
          </cell>
          <cell r="AN203">
            <v>-3699504.69</v>
          </cell>
          <cell r="AO203">
            <v>-4549660.0380614251</v>
          </cell>
          <cell r="AP203">
            <v>-6930077.1578887897</v>
          </cell>
          <cell r="AQ203">
            <v>-6621887.1578887897</v>
          </cell>
          <cell r="AS203">
            <v>-7889050.7850375995</v>
          </cell>
          <cell r="AT203">
            <v>-9038901.1352251694</v>
          </cell>
          <cell r="AU203" t="e">
            <v>#DIV/0!</v>
          </cell>
          <cell r="AV203" t="e">
            <v>#DIV/0!</v>
          </cell>
          <cell r="AW203" t="e">
            <v>#DIV/0!</v>
          </cell>
          <cell r="AX203">
            <v>-4.1324247833738648</v>
          </cell>
          <cell r="AY203">
            <v>-3.6648739325792157</v>
          </cell>
          <cell r="AZ203">
            <v>-4.8617415770309398</v>
          </cell>
          <cell r="BA203">
            <v>-4.6455332863455263</v>
          </cell>
          <cell r="BB203" t="e">
            <v>#DIV/0!</v>
          </cell>
        </row>
        <row r="204">
          <cell r="AK204">
            <v>0</v>
          </cell>
          <cell r="AL204">
            <v>0</v>
          </cell>
          <cell r="AM204">
            <v>0</v>
          </cell>
          <cell r="AS204">
            <v>0</v>
          </cell>
          <cell r="AT204">
            <v>0</v>
          </cell>
        </row>
        <row r="205">
          <cell r="AK205">
            <v>234916.83306045775</v>
          </cell>
          <cell r="AL205">
            <v>926937</v>
          </cell>
          <cell r="AM205">
            <v>1938600.790000001</v>
          </cell>
          <cell r="AN205">
            <v>3699504.69</v>
          </cell>
          <cell r="AO205">
            <v>4549660.0380614251</v>
          </cell>
          <cell r="AP205">
            <v>6930077.1578887897</v>
          </cell>
          <cell r="AQ205">
            <v>6621887.1578887897</v>
          </cell>
          <cell r="AS205">
            <v>7889050.7850375995</v>
          </cell>
          <cell r="AT205">
            <v>9038901.1352251694</v>
          </cell>
          <cell r="AU205" t="e">
            <v>#DIV/0!</v>
          </cell>
          <cell r="AV205" t="e">
            <v>#DIV/0!</v>
          </cell>
          <cell r="AW205" t="e">
            <v>#DIV/0!</v>
          </cell>
          <cell r="AX205">
            <v>4.1324247833738648</v>
          </cell>
          <cell r="AY205">
            <v>3.6648739325792157</v>
          </cell>
          <cell r="AZ205">
            <v>4.8617415770309398</v>
          </cell>
          <cell r="BA205">
            <v>4.6455332863455263</v>
          </cell>
          <cell r="BB205" t="e">
            <v>#DIV/0!</v>
          </cell>
        </row>
        <row r="206">
          <cell r="AH206" t="str">
            <v xml:space="preserve"> CREDITO EXTERNO NETO</v>
          </cell>
          <cell r="AK206">
            <v>-281000</v>
          </cell>
          <cell r="AL206">
            <v>119500</v>
          </cell>
          <cell r="AM206">
            <v>223200</v>
          </cell>
          <cell r="AN206">
            <v>1079814</v>
          </cell>
          <cell r="AO206">
            <v>1096414</v>
          </cell>
          <cell r="AP206">
            <v>2657500</v>
          </cell>
          <cell r="AQ206">
            <v>2657500</v>
          </cell>
          <cell r="AS206">
            <v>3116594</v>
          </cell>
          <cell r="AT206">
            <v>1951997.6952539999</v>
          </cell>
          <cell r="AU206" t="e">
            <v>#DIV/0!</v>
          </cell>
          <cell r="AV206" t="e">
            <v>#DIV/0!</v>
          </cell>
          <cell r="AW206" t="e">
            <v>#DIV/0!</v>
          </cell>
          <cell r="AX206">
            <v>1.2061750177248909</v>
          </cell>
          <cell r="AY206">
            <v>0.88319106357384902</v>
          </cell>
          <cell r="AZ206">
            <v>1.864348397081304</v>
          </cell>
          <cell r="BA206">
            <v>1.864348397081304</v>
          </cell>
          <cell r="BB206" t="e">
            <v>#DIV/0!</v>
          </cell>
        </row>
        <row r="207">
          <cell r="AH207" t="str">
            <v xml:space="preserve"> 6.1.1.</v>
          </cell>
          <cell r="AI207" t="str">
            <v xml:space="preserve"> Mediano y Largo Plazo</v>
          </cell>
          <cell r="AK207">
            <v>-281000</v>
          </cell>
          <cell r="AL207">
            <v>119500</v>
          </cell>
          <cell r="AM207">
            <v>223200</v>
          </cell>
          <cell r="AN207">
            <v>1079814</v>
          </cell>
          <cell r="AO207">
            <v>1096414</v>
          </cell>
          <cell r="AP207">
            <v>2657500</v>
          </cell>
          <cell r="AQ207">
            <v>2657500</v>
          </cell>
          <cell r="AS207">
            <v>3116594</v>
          </cell>
          <cell r="AT207">
            <v>1951997.6952539999</v>
          </cell>
          <cell r="AU207" t="e">
            <v>#DIV/0!</v>
          </cell>
          <cell r="AV207" t="e">
            <v>#DIV/0!</v>
          </cell>
          <cell r="AW207" t="e">
            <v>#DIV/0!</v>
          </cell>
          <cell r="AX207">
            <v>1.2061750177248909</v>
          </cell>
          <cell r="AY207">
            <v>0.88319106357384902</v>
          </cell>
          <cell r="AZ207">
            <v>1.864348397081304</v>
          </cell>
          <cell r="BA207">
            <v>1.864348397081304</v>
          </cell>
          <cell r="BB207" t="e">
            <v>#DIV/0!</v>
          </cell>
        </row>
        <row r="208">
          <cell r="AI208" t="str">
            <v xml:space="preserve"> 6.1.1.1.</v>
          </cell>
          <cell r="AJ208" t="str">
            <v xml:space="preserve"> Desembolsos</v>
          </cell>
          <cell r="AK208">
            <v>397000</v>
          </cell>
          <cell r="AL208">
            <v>791500</v>
          </cell>
          <cell r="AM208">
            <v>847900</v>
          </cell>
          <cell r="AN208">
            <v>1819962</v>
          </cell>
          <cell r="AO208">
            <v>1889514</v>
          </cell>
          <cell r="AP208">
            <v>3663300</v>
          </cell>
          <cell r="AQ208">
            <v>3663300</v>
          </cell>
          <cell r="AS208">
            <v>4711114</v>
          </cell>
          <cell r="AT208">
            <v>4094839</v>
          </cell>
          <cell r="AU208" t="e">
            <v>#DIV/0!</v>
          </cell>
          <cell r="AV208" t="e">
            <v>#DIV/0!</v>
          </cell>
          <cell r="AW208" t="e">
            <v>#DIV/0!</v>
          </cell>
          <cell r="AX208">
            <v>2.0329359478656763</v>
          </cell>
          <cell r="AY208">
            <v>1.5220545152631013</v>
          </cell>
          <cell r="AZ208">
            <v>2.5699595420613135</v>
          </cell>
          <cell r="BA208">
            <v>2.5699595420613135</v>
          </cell>
          <cell r="BB208" t="e">
            <v>#DIV/0!</v>
          </cell>
        </row>
        <row r="209">
          <cell r="AI209" t="str">
            <v xml:space="preserve"> 6.1.1.2.</v>
          </cell>
          <cell r="AJ209" t="str">
            <v xml:space="preserve"> Amortizaciones</v>
          </cell>
          <cell r="AK209">
            <v>678000</v>
          </cell>
          <cell r="AL209">
            <v>672000</v>
          </cell>
          <cell r="AM209">
            <v>624700</v>
          </cell>
          <cell r="AN209">
            <v>740148</v>
          </cell>
          <cell r="AO209">
            <v>793100</v>
          </cell>
          <cell r="AP209">
            <v>1005800</v>
          </cell>
          <cell r="AQ209">
            <v>1005800</v>
          </cell>
          <cell r="AS209">
            <v>1594520</v>
          </cell>
          <cell r="AT209">
            <v>2142841.3047460001</v>
          </cell>
          <cell r="AU209" t="e">
            <v>#DIV/0!</v>
          </cell>
          <cell r="AV209" t="e">
            <v>#DIV/0!</v>
          </cell>
          <cell r="AW209" t="e">
            <v>#DIV/0!</v>
          </cell>
          <cell r="AX209">
            <v>0.82676093014078578</v>
          </cell>
          <cell r="AY209">
            <v>0.63886345168925207</v>
          </cell>
          <cell r="AZ209">
            <v>0.70561114498000954</v>
          </cell>
          <cell r="BA209">
            <v>0.70561114498000954</v>
          </cell>
          <cell r="BB209" t="e">
            <v>#DIV/0!</v>
          </cell>
        </row>
        <row r="210">
          <cell r="AH210" t="str">
            <v xml:space="preserve"> 6.1.2.</v>
          </cell>
          <cell r="AI210" t="str">
            <v xml:space="preserve"> Corto Plazo Neto</v>
          </cell>
          <cell r="AK210">
            <v>0</v>
          </cell>
          <cell r="AL210">
            <v>0</v>
          </cell>
          <cell r="AM210">
            <v>0</v>
          </cell>
          <cell r="AS210">
            <v>0</v>
          </cell>
          <cell r="AT210">
            <v>0</v>
          </cell>
          <cell r="AU210" t="e">
            <v>#DIV/0!</v>
          </cell>
          <cell r="AV210" t="e">
            <v>#DIV/0!</v>
          </cell>
          <cell r="AW210" t="e">
            <v>#DIV/0!</v>
          </cell>
          <cell r="BB210" t="e">
            <v>#DIV/0!</v>
          </cell>
        </row>
        <row r="211">
          <cell r="AH211" t="str">
            <v xml:space="preserve"> CREDITO INTERNO NETO</v>
          </cell>
          <cell r="AK211">
            <v>484000</v>
          </cell>
          <cell r="AL211">
            <v>235200</v>
          </cell>
          <cell r="AM211">
            <v>1755400</v>
          </cell>
          <cell r="AN211">
            <v>1790859</v>
          </cell>
          <cell r="AO211">
            <v>3517900</v>
          </cell>
          <cell r="AP211">
            <v>3985000</v>
          </cell>
          <cell r="AQ211">
            <v>3985000</v>
          </cell>
          <cell r="AS211">
            <v>4804244</v>
          </cell>
          <cell r="AT211">
            <v>5272589.5999999996</v>
          </cell>
          <cell r="AU211" t="e">
            <v>#DIV/0!</v>
          </cell>
          <cell r="AV211" t="e">
            <v>#DIV/0!</v>
          </cell>
          <cell r="AW211" t="e">
            <v>#DIV/0!</v>
          </cell>
          <cell r="AX211">
            <v>2.000427282909631</v>
          </cell>
          <cell r="AY211">
            <v>2.8337633800247382</v>
          </cell>
          <cell r="AZ211">
            <v>2.7956456678716823</v>
          </cell>
          <cell r="BA211">
            <v>2.7956456678716823</v>
          </cell>
          <cell r="BB211" t="e">
            <v>#DIV/0!</v>
          </cell>
        </row>
        <row r="212">
          <cell r="AH212" t="str">
            <v xml:space="preserve"> 6.2.1.</v>
          </cell>
          <cell r="AI212" t="str">
            <v xml:space="preserve"> Desembolsos</v>
          </cell>
          <cell r="AK212">
            <v>722000</v>
          </cell>
          <cell r="AL212">
            <v>1633300</v>
          </cell>
          <cell r="AM212">
            <v>2510800</v>
          </cell>
          <cell r="AN212">
            <v>3874081</v>
          </cell>
          <cell r="AO212">
            <v>6918965</v>
          </cell>
          <cell r="AP212">
            <v>7708700</v>
          </cell>
          <cell r="AQ212">
            <v>7708700</v>
          </cell>
          <cell r="AS212">
            <v>11396854</v>
          </cell>
          <cell r="AT212">
            <v>11729855</v>
          </cell>
          <cell r="AU212" t="e">
            <v>#DIV/0!</v>
          </cell>
          <cell r="AV212" t="e">
            <v>#DIV/0!</v>
          </cell>
          <cell r="AW212" t="e">
            <v>#DIV/0!</v>
          </cell>
          <cell r="AX212">
            <v>4.3274302045006481</v>
          </cell>
          <cell r="AY212">
            <v>5.5734130147738323</v>
          </cell>
          <cell r="AZ212">
            <v>5.4079783588262078</v>
          </cell>
          <cell r="BA212">
            <v>5.4079783588262078</v>
          </cell>
          <cell r="BB212" t="e">
            <v>#DIV/0!</v>
          </cell>
        </row>
        <row r="213">
          <cell r="AH213" t="str">
            <v xml:space="preserve"> 6.2.2.</v>
          </cell>
          <cell r="AI213" t="str">
            <v xml:space="preserve"> Amortizaciones</v>
          </cell>
          <cell r="AK213">
            <v>238000</v>
          </cell>
          <cell r="AL213">
            <v>1398100</v>
          </cell>
          <cell r="AM213">
            <v>755400</v>
          </cell>
          <cell r="AN213">
            <v>2083222</v>
          </cell>
          <cell r="AO213">
            <v>3401065</v>
          </cell>
          <cell r="AP213">
            <v>3723700</v>
          </cell>
          <cell r="AQ213">
            <v>3723700</v>
          </cell>
          <cell r="AS213">
            <v>6592610</v>
          </cell>
          <cell r="AT213">
            <v>6457265.4000000004</v>
          </cell>
          <cell r="AU213" t="e">
            <v>#DIV/0!</v>
          </cell>
          <cell r="AV213" t="e">
            <v>#DIV/0!</v>
          </cell>
          <cell r="AW213" t="e">
            <v>#DIV/0!</v>
          </cell>
          <cell r="AX213">
            <v>2.3270029215910171</v>
          </cell>
          <cell r="AY213">
            <v>2.7396496347490937</v>
          </cell>
          <cell r="AZ213">
            <v>2.6123326909545255</v>
          </cell>
          <cell r="BA213">
            <v>2.6123326909545255</v>
          </cell>
          <cell r="BB213" t="e">
            <v>#DIV/0!</v>
          </cell>
        </row>
        <row r="214">
          <cell r="AH214" t="str">
            <v>OTROS RECURSOS</v>
          </cell>
          <cell r="AK214">
            <v>31916.83306045772</v>
          </cell>
          <cell r="AL214">
            <v>572237</v>
          </cell>
          <cell r="AM214">
            <v>-39999.209999999031</v>
          </cell>
          <cell r="AN214">
            <v>828831.69</v>
          </cell>
          <cell r="AO214">
            <v>-64653.96193857491</v>
          </cell>
          <cell r="AP214">
            <v>443883.15788878966</v>
          </cell>
          <cell r="AQ214">
            <v>-20612.842111210339</v>
          </cell>
          <cell r="AS214">
            <v>-31787.214962400496</v>
          </cell>
          <cell r="AT214">
            <v>1814313.8399711698</v>
          </cell>
          <cell r="AU214" t="e">
            <v>#DIV/0!</v>
          </cell>
          <cell r="AV214" t="e">
            <v>#DIV/0!</v>
          </cell>
          <cell r="AW214" t="e">
            <v>#DIV/0!</v>
          </cell>
          <cell r="AX214">
            <v>0.9258224827393432</v>
          </cell>
          <cell r="AY214">
            <v>-5.2080511019371445E-2</v>
          </cell>
          <cell r="AZ214">
            <v>0.31140276722534421</v>
          </cell>
          <cell r="BA214">
            <v>-1.4460778607460015E-2</v>
          </cell>
          <cell r="BB214" t="e">
            <v>#DIV/0!</v>
          </cell>
        </row>
        <row r="215">
          <cell r="AH215" t="str">
            <v xml:space="preserve"> 6.3.1.</v>
          </cell>
          <cell r="AI215" t="str">
            <v>Telefonía</v>
          </cell>
          <cell r="AK215">
            <v>0</v>
          </cell>
          <cell r="AL215">
            <v>0</v>
          </cell>
          <cell r="AM215">
            <v>0</v>
          </cell>
          <cell r="AN215">
            <v>90000</v>
          </cell>
          <cell r="AO215">
            <v>91614</v>
          </cell>
          <cell r="AP215">
            <v>111391</v>
          </cell>
          <cell r="AQ215">
            <v>111391</v>
          </cell>
          <cell r="AS215">
            <v>138701</v>
          </cell>
          <cell r="AT215">
            <v>193889.75599999996</v>
          </cell>
          <cell r="AU215" t="e">
            <v>#DIV/0!</v>
          </cell>
          <cell r="AV215" t="e">
            <v>#DIV/0!</v>
          </cell>
          <cell r="AW215" t="e">
            <v>#DIV/0!</v>
          </cell>
          <cell r="AX215">
            <v>0.10053189863739512</v>
          </cell>
          <cell r="AY215">
            <v>7.3797549190592782E-2</v>
          </cell>
          <cell r="AZ215">
            <v>7.8145487224565768E-2</v>
          </cell>
          <cell r="BA215">
            <v>7.8145487224565768E-2</v>
          </cell>
          <cell r="BB215" t="e">
            <v>#DIV/0!</v>
          </cell>
        </row>
        <row r="216">
          <cell r="AH216" t="str">
            <v xml:space="preserve"> 6.3.2.</v>
          </cell>
          <cell r="AI216" t="str">
            <v>Privatizaciones y concesiones</v>
          </cell>
          <cell r="AK216">
            <v>0</v>
          </cell>
          <cell r="AL216">
            <v>1412500</v>
          </cell>
          <cell r="AM216">
            <v>5900</v>
          </cell>
          <cell r="AN216">
            <v>733300</v>
          </cell>
          <cell r="AO216">
            <v>429765</v>
          </cell>
          <cell r="AP216">
            <v>0</v>
          </cell>
          <cell r="AQ216">
            <v>0</v>
          </cell>
          <cell r="AS216">
            <v>1100379</v>
          </cell>
          <cell r="AT216">
            <v>4027199</v>
          </cell>
          <cell r="AU216" t="e">
            <v>#DIV/0!</v>
          </cell>
          <cell r="AV216" t="e">
            <v>#DIV/0!</v>
          </cell>
          <cell r="AW216" t="e">
            <v>#DIV/0!</v>
          </cell>
          <cell r="AX216">
            <v>0.81911156967557597</v>
          </cell>
          <cell r="AY216">
            <v>0.34618730464661635</v>
          </cell>
          <cell r="AZ216">
            <v>0</v>
          </cell>
          <cell r="BA216">
            <v>0</v>
          </cell>
          <cell r="BB216" t="e">
            <v>#DIV/0!</v>
          </cell>
        </row>
        <row r="217">
          <cell r="AH217" t="str">
            <v xml:space="preserve"> 6.3.3.</v>
          </cell>
          <cell r="AI217" t="str">
            <v>Fondo Comunicaciones</v>
          </cell>
          <cell r="AK217">
            <v>0</v>
          </cell>
          <cell r="AL217">
            <v>0</v>
          </cell>
          <cell r="AM217">
            <v>0</v>
          </cell>
          <cell r="AN217">
            <v>0</v>
          </cell>
          <cell r="AO217">
            <v>0</v>
          </cell>
          <cell r="AP217">
            <v>0</v>
          </cell>
          <cell r="AS217">
            <v>0</v>
          </cell>
          <cell r="AT217">
            <v>0</v>
          </cell>
          <cell r="AX217">
            <v>0</v>
          </cell>
          <cell r="AY217">
            <v>0</v>
          </cell>
          <cell r="AZ217">
            <v>0</v>
          </cell>
          <cell r="BA217">
            <v>0</v>
          </cell>
        </row>
        <row r="218">
          <cell r="AH218" t="str">
            <v xml:space="preserve"> 6.3.4.</v>
          </cell>
          <cell r="AI218" t="str">
            <v>Faltante</v>
          </cell>
          <cell r="AK218">
            <v>0</v>
          </cell>
          <cell r="AL218">
            <v>0</v>
          </cell>
          <cell r="AM218">
            <v>0</v>
          </cell>
          <cell r="AN218">
            <v>76882.689999999944</v>
          </cell>
          <cell r="AO218">
            <v>-73746.96193857491</v>
          </cell>
          <cell r="AP218">
            <v>176186.15788878966</v>
          </cell>
          <cell r="AQ218">
            <v>-132003.84211121034</v>
          </cell>
          <cell r="AS218">
            <v>-2662266.2149624005</v>
          </cell>
          <cell r="AT218">
            <v>-1693197.9160288302</v>
          </cell>
          <cell r="AX218">
            <v>8.5879586645002948E-2</v>
          </cell>
          <cell r="AY218">
            <v>-5.9405167892666581E-2</v>
          </cell>
          <cell r="AZ218">
            <v>0.12360202485338796</v>
          </cell>
          <cell r="BA218">
            <v>-9.2606265832025775E-2</v>
          </cell>
        </row>
        <row r="219">
          <cell r="AH219" t="str">
            <v xml:space="preserve"> 6.3.5</v>
          </cell>
          <cell r="AI219" t="str">
            <v>Otros</v>
          </cell>
          <cell r="AK219">
            <v>31916.83306045772</v>
          </cell>
          <cell r="AL219">
            <v>-840263</v>
          </cell>
          <cell r="AM219">
            <v>-45899.209999999031</v>
          </cell>
          <cell r="AN219">
            <v>-71351</v>
          </cell>
          <cell r="AO219">
            <v>-512286</v>
          </cell>
          <cell r="AP219">
            <v>156306</v>
          </cell>
          <cell r="AS219">
            <v>1391399</v>
          </cell>
          <cell r="AT219">
            <v>-713577</v>
          </cell>
          <cell r="AU219" t="e">
            <v>#DIV/0!</v>
          </cell>
          <cell r="AV219" t="e">
            <v>#DIV/0!</v>
          </cell>
          <cell r="AW219" t="e">
            <v>#DIV/0!</v>
          </cell>
          <cell r="AX219">
            <v>-7.9700572218630875E-2</v>
          </cell>
          <cell r="AY219">
            <v>-0.41266019696391404</v>
          </cell>
          <cell r="AZ219">
            <v>0.10965525514739051</v>
          </cell>
          <cell r="BA219">
            <v>0</v>
          </cell>
          <cell r="BB219" t="e">
            <v>#DIV/0!</v>
          </cell>
        </row>
        <row r="220">
          <cell r="AK220">
            <v>-3.1603309591671266E-3</v>
          </cell>
          <cell r="AL220">
            <v>-1.3754837899641425E-2</v>
          </cell>
          <cell r="AM220">
            <v>-2.4031833418032847E-2</v>
          </cell>
          <cell r="AN220">
            <v>-3.7022883204810376E-2</v>
          </cell>
          <cell r="AO220">
            <v>-3.4649302703906509E-2</v>
          </cell>
          <cell r="AP220">
            <v>-4.6364839827392555E-2</v>
          </cell>
          <cell r="AQ220">
            <v>-4.4202756920538419E-2</v>
          </cell>
          <cell r="AS220">
            <v>-4.9717682516542537E-2</v>
          </cell>
          <cell r="AT220">
            <v>-4.957349150115721E-2</v>
          </cell>
        </row>
        <row r="221">
          <cell r="AK221">
            <v>43898166</v>
          </cell>
          <cell r="AL221">
            <v>57982290</v>
          </cell>
          <cell r="AM221">
            <v>73510862</v>
          </cell>
          <cell r="AN221">
            <v>89523824</v>
          </cell>
          <cell r="AO221">
            <v>124142334</v>
          </cell>
          <cell r="AP221">
            <v>142543100</v>
          </cell>
          <cell r="AQ221">
            <v>142543100</v>
          </cell>
          <cell r="AS221">
            <v>153461980</v>
          </cell>
          <cell r="AT221">
            <v>176224560</v>
          </cell>
        </row>
        <row r="223">
          <cell r="AK223">
            <v>36504.734179629631</v>
          </cell>
        </row>
      </sheetData>
      <sheetData sheetId="2" refreshError="1"/>
      <sheetData sheetId="3"/>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Hoja1"/>
      <sheetName val="RESUOPE"/>
    </sheetNames>
    <sheetDataSet>
      <sheetData sheetId="0" refreshError="1">
        <row r="3">
          <cell r="L3" t="str">
            <v>Cuadro No. 1b</v>
          </cell>
        </row>
        <row r="4">
          <cell r="L4" t="str">
            <v>DETALLE DE OTROS RECURSOS DE CAPITAL 1999</v>
          </cell>
        </row>
        <row r="5">
          <cell r="L5" t="str">
            <v>Miles de millones de pesos</v>
          </cell>
        </row>
        <row r="8">
          <cell r="M8" t="str">
            <v>INGRESOS</v>
          </cell>
          <cell r="N8" t="str">
            <v>INGRESOS</v>
          </cell>
          <cell r="O8" t="str">
            <v>TOTAL</v>
          </cell>
        </row>
        <row r="9">
          <cell r="M9" t="str">
            <v>NACION</v>
          </cell>
          <cell r="N9" t="str">
            <v>PROPIOS</v>
          </cell>
        </row>
        <row r="10">
          <cell r="M10" t="str">
            <v>(1)</v>
          </cell>
          <cell r="N10" t="str">
            <v>(2)</v>
          </cell>
          <cell r="O10" t="str">
            <v>(3)=(1+2)</v>
          </cell>
        </row>
        <row r="12">
          <cell r="L12" t="str">
            <v>RECUPERACION DE CARTERA</v>
          </cell>
          <cell r="M12">
            <v>214.023</v>
          </cell>
          <cell r="N12">
            <v>4.1718000000000002</v>
          </cell>
          <cell r="O12">
            <v>218.19479999999999</v>
          </cell>
        </row>
        <row r="13">
          <cell r="L13" t="str">
            <v>RENDIMIENTOS FINANCIEROS</v>
          </cell>
          <cell r="M13">
            <v>179.5</v>
          </cell>
          <cell r="N13">
            <v>304.98999335500002</v>
          </cell>
          <cell r="O13">
            <v>484.48999335500002</v>
          </cell>
        </row>
        <row r="14">
          <cell r="L14" t="str">
            <v>DONACIONES</v>
          </cell>
          <cell r="M14">
            <v>2.27</v>
          </cell>
          <cell r="N14">
            <v>19.017399999999999</v>
          </cell>
          <cell r="O14">
            <v>21.287399999999998</v>
          </cell>
        </row>
        <row r="15">
          <cell r="L15" t="str">
            <v>DIFERENCIAL CAMBIARIO</v>
          </cell>
          <cell r="N15">
            <v>0.79829651400000001</v>
          </cell>
          <cell r="O15">
            <v>0.79829651400000001</v>
          </cell>
        </row>
        <row r="16">
          <cell r="L16" t="str">
            <v>ENAJENACION DE ACTIVOS</v>
          </cell>
          <cell r="M16">
            <v>2162.6</v>
          </cell>
          <cell r="N16">
            <v>10.184663788</v>
          </cell>
          <cell r="O16">
            <v>2172.7846637879998</v>
          </cell>
        </row>
        <row r="17">
          <cell r="L17" t="str">
            <v>REINTEGROS Y OTROS RECURSOS NO APROPIADOS</v>
          </cell>
          <cell r="M17">
            <v>190</v>
          </cell>
          <cell r="O17">
            <v>190</v>
          </cell>
        </row>
        <row r="18">
          <cell r="L18" t="str">
            <v xml:space="preserve">SUPERAVIT </v>
          </cell>
          <cell r="M18">
            <v>335.01</v>
          </cell>
          <cell r="N18">
            <v>0.52547999999999995</v>
          </cell>
          <cell r="O18">
            <v>335.53548000000001</v>
          </cell>
        </row>
        <row r="19">
          <cell r="L19" t="str">
            <v xml:space="preserve">EXCEDENTES FINANCIEROS ENTIDADES DESCENTRALIZADAS </v>
          </cell>
          <cell r="M19">
            <v>1063.3</v>
          </cell>
          <cell r="O19">
            <v>1063.3</v>
          </cell>
        </row>
        <row r="20">
          <cell r="L20" t="str">
            <v>OTROS RECURSOS DEL BALANCE</v>
          </cell>
          <cell r="N20">
            <v>158.78009</v>
          </cell>
          <cell r="O20">
            <v>158.78009</v>
          </cell>
        </row>
        <row r="22">
          <cell r="L22" t="str">
            <v>TOTAL</v>
          </cell>
          <cell r="M22">
            <v>4146.7030000000004</v>
          </cell>
          <cell r="N22">
            <v>498.46772365700008</v>
          </cell>
          <cell r="O22">
            <v>4645.1707236570001</v>
          </cell>
        </row>
      </sheetData>
      <sheetData sheetId="1" refreshError="1">
        <row r="3">
          <cell r="B3" t="str">
            <v>Cuadro No. 1a</v>
          </cell>
        </row>
        <row r="4">
          <cell r="B4" t="str">
            <v>COMPOSICION INGRESOS CORRIENTES 1999</v>
          </cell>
        </row>
        <row r="5">
          <cell r="B5" t="str">
            <v>RECURSOS NACION</v>
          </cell>
        </row>
        <row r="6">
          <cell r="B6" t="str">
            <v>Miles de millones de pesos</v>
          </cell>
        </row>
        <row r="9">
          <cell r="C9" t="str">
            <v>CONCEPTO</v>
          </cell>
          <cell r="E9" t="str">
            <v>VALOR</v>
          </cell>
        </row>
        <row r="12">
          <cell r="B12" t="str">
            <v xml:space="preserve">  TOTAL INGRESOS CORRIENTES</v>
          </cell>
          <cell r="E12">
            <v>17813.984</v>
          </cell>
        </row>
        <row r="14">
          <cell r="B14" t="str">
            <v>1.1.  INGRESOS TRIBUTARIOS</v>
          </cell>
          <cell r="E14">
            <v>17369.627000000462</v>
          </cell>
        </row>
        <row r="16">
          <cell r="B16" t="str">
            <v xml:space="preserve">        1.1.1. IMPUESTOS DIRECTOS</v>
          </cell>
          <cell r="E16">
            <v>6285.366</v>
          </cell>
        </row>
        <row r="17">
          <cell r="D17" t="str">
            <v>IMPUESTO SOBRE LA RENTA Y COMPLEMENTARIOS</v>
          </cell>
          <cell r="E17">
            <v>6285.366</v>
          </cell>
        </row>
        <row r="19">
          <cell r="B19" t="str">
            <v xml:space="preserve">        1.1.2. IMPUESTOS INDIRECTOS</v>
          </cell>
          <cell r="E19">
            <v>11084.261000000462</v>
          </cell>
        </row>
        <row r="20">
          <cell r="D20" t="str">
            <v>IMPUESTOS SOBRE ADUANAS Y RECARGOS</v>
          </cell>
          <cell r="E20">
            <v>1646.4300000004641</v>
          </cell>
        </row>
        <row r="21">
          <cell r="D21" t="str">
            <v>IMPUESTO A LAS VENTAS</v>
          </cell>
          <cell r="E21">
            <v>8117.9189999999999</v>
          </cell>
        </row>
        <row r="22">
          <cell r="D22" t="str">
            <v>INTERNAS</v>
          </cell>
          <cell r="E22">
            <v>5452.433</v>
          </cell>
        </row>
        <row r="23">
          <cell r="D23" t="str">
            <v>EXTERNAS</v>
          </cell>
          <cell r="E23">
            <v>2665.4859999999999</v>
          </cell>
        </row>
        <row r="24">
          <cell r="D24" t="str">
            <v>IMPUESTO A LA GASOLINA Y ACPM</v>
          </cell>
          <cell r="E24">
            <v>917.32399999999996</v>
          </cell>
        </row>
        <row r="25">
          <cell r="D25" t="str">
            <v>IMPUESTO DE TIMBRE NACIONAL</v>
          </cell>
          <cell r="E25">
            <v>371.608</v>
          </cell>
        </row>
        <row r="26">
          <cell r="D26" t="str">
            <v>IMPUESTO DE TIMBRE NACIONAL SOBRE SALIDAS AL EXT.</v>
          </cell>
          <cell r="E26">
            <v>27.666</v>
          </cell>
        </row>
        <row r="27">
          <cell r="D27" t="str">
            <v>IMPUESTO AL ORO Y AL PLATINO</v>
          </cell>
          <cell r="E27">
            <v>3.3140000000000001</v>
          </cell>
        </row>
        <row r="29">
          <cell r="B29" t="str">
            <v>1.2</v>
          </cell>
          <cell r="C29" t="str">
            <v>INGRESOS NO TRIBUTARIOS</v>
          </cell>
          <cell r="E29">
            <v>444.35699999953806</v>
          </cell>
        </row>
        <row r="31">
          <cell r="C31" t="str">
            <v>1.2.1.</v>
          </cell>
          <cell r="D31" t="str">
            <v>TASAS Y MULTAS</v>
          </cell>
          <cell r="E31">
            <v>444.35699999953806</v>
          </cell>
        </row>
        <row r="32">
          <cell r="D32" t="str">
            <v>OTRAS TASAS, MULTAS Y CONTRIBUCIONES NO ESPECIFICADAS</v>
          </cell>
          <cell r="E32">
            <v>60.326000000000001</v>
          </cell>
        </row>
        <row r="33">
          <cell r="D33" t="str">
            <v>CONTRIBUCION ESPECIAL POR EXPLOTACION O EXPORTACION</v>
          </cell>
        </row>
        <row r="34">
          <cell r="D34" t="str">
            <v>DE PETROLEO CRUDO, GAS LIBRE, CARBON Y FERRONIQUEL</v>
          </cell>
          <cell r="E34">
            <v>34.844999999538061</v>
          </cell>
        </row>
        <row r="35">
          <cell r="D35" t="str">
            <v>FONDO DE RECURSOS DEL SUPERAVIT DE LA NACION</v>
          </cell>
          <cell r="E35">
            <v>151.52000000000001</v>
          </cell>
        </row>
        <row r="36">
          <cell r="D36" t="str">
            <v>CONCESION SOCIEDADES PORTUARIAS</v>
          </cell>
          <cell r="E36">
            <v>17.763999999999999</v>
          </cell>
        </row>
        <row r="37">
          <cell r="D37" t="str">
            <v xml:space="preserve"> CONCESION LARGA DISTANCIA</v>
          </cell>
          <cell r="E37">
            <v>179.90199999999999</v>
          </cell>
        </row>
        <row r="50">
          <cell r="B50" t="str">
            <v>Cuadro No. 1c</v>
          </cell>
        </row>
        <row r="51">
          <cell r="B51" t="str">
            <v>COMPOSICION DE LAS RENTAS PARAFISCALES Y LOS FINDOS ESPECIALES 1999</v>
          </cell>
        </row>
        <row r="52">
          <cell r="B52" t="str">
            <v>(Miles de millones de pesos)</v>
          </cell>
        </row>
        <row r="55">
          <cell r="C55" t="str">
            <v>CONCEPTO</v>
          </cell>
          <cell r="E55" t="str">
            <v>VALOR</v>
          </cell>
        </row>
        <row r="57">
          <cell r="B57">
            <v>3</v>
          </cell>
          <cell r="C57" t="str">
            <v>RENTAS PARAFISCALES</v>
          </cell>
          <cell r="E57">
            <v>495.72143714800001</v>
          </cell>
        </row>
        <row r="58">
          <cell r="D58" t="str">
            <v>FONDO DE PRESTACIONES SOCIALES DEL MAGISTERIO</v>
          </cell>
          <cell r="E58">
            <v>495.72143714800001</v>
          </cell>
        </row>
        <row r="60">
          <cell r="B60">
            <v>4</v>
          </cell>
          <cell r="C60" t="str">
            <v>FONDOS ESPECIALES</v>
          </cell>
          <cell r="E60">
            <v>2306.8786946720002</v>
          </cell>
        </row>
        <row r="61">
          <cell r="D61" t="str">
            <v>CONTRIB. ENTIDADES FISCALIZADAS POR LA CONTRALORIA</v>
          </cell>
          <cell r="E61">
            <v>121.624162707</v>
          </cell>
        </row>
        <row r="62">
          <cell r="D62" t="str">
            <v>CONTRIB. SUPERINTENDENCIA DEL SUBSIDIO FAMILIAR</v>
          </cell>
          <cell r="E62">
            <v>4.0627209999999998</v>
          </cell>
        </row>
        <row r="63">
          <cell r="D63" t="str">
            <v>CONTRIBUCIONES SUPERBANCARIA</v>
          </cell>
          <cell r="E63">
            <v>53.962781024000002</v>
          </cell>
        </row>
        <row r="64">
          <cell r="D64" t="str">
            <v>SUPERINTENDENCIA INDUSTRIA Y COMERCIO</v>
          </cell>
          <cell r="E64">
            <v>11.383514219</v>
          </cell>
        </row>
        <row r="65">
          <cell r="D65" t="str">
            <v>SUPERINTENDENCIA NACIONAL DE VALORES</v>
          </cell>
          <cell r="E65">
            <v>1.8920870000000001</v>
          </cell>
        </row>
        <row r="66">
          <cell r="D66" t="str">
            <v>CONTRIB. ENTIDADES CONTROLADAS POR SUPERPUERTOS</v>
          </cell>
          <cell r="E66">
            <v>19.847386159999999</v>
          </cell>
        </row>
        <row r="67">
          <cell r="D67" t="str">
            <v>CONTRIBUCION PARA LA DESCENTRALIZACIÓN</v>
          </cell>
          <cell r="E67">
            <v>206.59715109500002</v>
          </cell>
        </row>
        <row r="68">
          <cell r="D68" t="str">
            <v>FINANCIACION SECTOR JUSTICIA</v>
          </cell>
          <cell r="E68">
            <v>101.174956967</v>
          </cell>
        </row>
        <row r="69">
          <cell r="D69" t="str">
            <v>FONDO DE DEFENSA NACIONAL</v>
          </cell>
          <cell r="E69">
            <v>20.97</v>
          </cell>
        </row>
        <row r="70">
          <cell r="D70" t="str">
            <v>FONDO DE ESTUPEFACIENTES-MIN SALUD</v>
          </cell>
          <cell r="E70">
            <v>3.1355578780000002</v>
          </cell>
        </row>
        <row r="71">
          <cell r="D71" t="str">
            <v xml:space="preserve">FONDOS INTERNOS DEL MINISTERIO DE DEFENSA </v>
          </cell>
          <cell r="E71">
            <v>95.972661884999994</v>
          </cell>
        </row>
        <row r="72">
          <cell r="D72" t="str">
            <v xml:space="preserve">FONDOS INTERNOS DE LA POLICIA </v>
          </cell>
          <cell r="E72">
            <v>39.214421839000003</v>
          </cell>
        </row>
        <row r="73">
          <cell r="D73" t="str">
            <v>FONDO ROTATORIO MINISTERIO DE MINAS Y ENERGIA</v>
          </cell>
          <cell r="E73">
            <v>0.91249999999999998</v>
          </cell>
        </row>
        <row r="74">
          <cell r="D74" t="str">
            <v>FONDO NACIONAL DE REGALIAS</v>
          </cell>
          <cell r="E74">
            <v>523.853985201</v>
          </cell>
        </row>
        <row r="75">
          <cell r="D75" t="str">
            <v>ESCUELAS INDUSTRIALES E INSTITUTOS TECNICOS</v>
          </cell>
          <cell r="E75">
            <v>44.205705342000002</v>
          </cell>
        </row>
        <row r="76">
          <cell r="D76" t="str">
            <v>FONDO DE SOLIDARIDAD Y GARANTIA DEL SECTOR SALUD</v>
          </cell>
          <cell r="E76">
            <v>565.16685100000007</v>
          </cell>
        </row>
        <row r="77">
          <cell r="D77" t="str">
            <v>FONDO DE SOLIDARIDAD PENSIONAL</v>
          </cell>
          <cell r="E77">
            <v>150.3399</v>
          </cell>
        </row>
        <row r="78">
          <cell r="D78" t="str">
            <v>COMISION DE REGULACION DE TELECOMUNICACIONES</v>
          </cell>
          <cell r="E78">
            <v>4.8886301080000001</v>
          </cell>
        </row>
        <row r="79">
          <cell r="D79" t="str">
            <v>COMISION DE REGULACION DE ENERGIA Y GAS</v>
          </cell>
          <cell r="E79">
            <v>4.2288485199999997</v>
          </cell>
        </row>
        <row r="80">
          <cell r="D80" t="str">
            <v>COMISION DE REGULACION DE AGUA POTABLE</v>
          </cell>
          <cell r="E80">
            <v>3.189125642</v>
          </cell>
        </row>
        <row r="81">
          <cell r="D81" t="str">
            <v>FONDO DE RIESGOS PROFESIONALES ( ART. 87 DTO 1295 DE 1994 )</v>
          </cell>
          <cell r="E81">
            <v>7.032</v>
          </cell>
        </row>
        <row r="82">
          <cell r="D82" t="str">
            <v>INSTITUTO DE ESTUDIOS DEL MINISTERIO PUBLICO</v>
          </cell>
          <cell r="E82">
            <v>0.86231804400000001</v>
          </cell>
        </row>
        <row r="83">
          <cell r="D83" t="str">
            <v>FONDO BIENESTAR DE LA CONTRALORIA</v>
          </cell>
          <cell r="E83">
            <v>2.4324832540000001</v>
          </cell>
        </row>
        <row r="84">
          <cell r="D84" t="str">
            <v>FONDO SALUD FUERZAS MILITARES</v>
          </cell>
          <cell r="E84">
            <v>124.08699589999999</v>
          </cell>
        </row>
        <row r="85">
          <cell r="D85" t="str">
            <v>FONDO SALUD POLICIA</v>
          </cell>
          <cell r="E85">
            <v>139.621849887</v>
          </cell>
        </row>
        <row r="86">
          <cell r="D86" t="str">
            <v>FONDO DE COMPENSACIÓN AMBIENTAL</v>
          </cell>
          <cell r="E86">
            <v>18.425099999999997</v>
          </cell>
        </row>
        <row r="87">
          <cell r="D87" t="str">
            <v>PENSIONES EPSA-CVC</v>
          </cell>
          <cell r="E87">
            <v>10.965</v>
          </cell>
        </row>
        <row r="88">
          <cell r="D88" t="str">
            <v>FONDO DE SEGURIDAD Y CONVIVENCIA CIUDADANA</v>
          </cell>
          <cell r="E88">
            <v>26.83</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RESUOPE(fmi)"/>
      <sheetName val="RESUOPE"/>
      <sheetName val="MODELO"/>
      <sheetName val="INGRESOS GOB"/>
      <sheetName val="PAGOS GOB"/>
      <sheetName val="FINANCIAMIENTO GOB"/>
      <sheetName val="INGRESOS"/>
      <sheetName val="DETALL SP Y GG"/>
      <sheetName val="EXEDENT FINANC Y UTILI"/>
      <sheetName val="CAMBIOS2001"/>
      <sheetName val="ING-PROY-02 "/>
      <sheetName val="LIQUIDACION98"/>
      <sheetName val="Hoja1"/>
      <sheetName val="APRyPAGO-TRANSFE"/>
      <sheetName val="BDGOBIERNO"/>
      <sheetName val="SGPET"/>
      <sheetName val="TRANSFERENCIAS"/>
      <sheetName val="FONPET PPTO"/>
      <sheetName val="TRANSF_REFORMA98"/>
      <sheetName val="COSTO LEY100"/>
      <sheetName val="FINANCIAMIENTO"/>
      <sheetName val="DIFERIDOS"/>
      <sheetName val="CONSOLIDADO  FMI"/>
      <sheetName val="PRES NETO"/>
      <sheetName val="DEUDA EXTERNA"/>
      <sheetName val="proyeccionTESJULIO"/>
      <sheetName val="PRIVATIZACIONES"/>
      <sheetName val="proyeccionTES (2)"/>
      <sheetName val="proyeccionTES"/>
      <sheetName val="RESUMEN"/>
      <sheetName val="RESUMEN CON PLAN"/>
      <sheetName val="PIB"/>
      <sheetName val="DEUDA"/>
      <sheetName val="RESUOPE (2)"/>
      <sheetName val="Liquidación"/>
      <sheetName val="PROYECCION2000"/>
      <sheetName val="Cuadros CONFIS"/>
      <sheetName val=" SP y GG Leo"/>
      <sheetName val="deuda interna"/>
      <sheetName val="Proyecto Reforma Tributaria"/>
      <sheetName val="excedentes financieros"/>
      <sheetName val="Módulo1"/>
      <sheetName val="Módulo2"/>
      <sheetName val="DIFINGRESOS"/>
      <sheetName val="proy9798"/>
      <sheetName val="rezago"/>
      <sheetName val="I-FBKF"/>
      <sheetName val="DETALLE-INV"/>
      <sheetName val="detalle-planfin97-julio"/>
      <sheetName val="DEUDA ALTERN"/>
      <sheetName val="Formato Largo"/>
      <sheetName val="MODGOBIE"/>
      <sheetName val="TRIBUTARIOS"/>
      <sheetName val="APORTES A SEGSO"/>
      <sheetName val="TERRITORIALES"/>
      <sheetName val="OTROS CAPITAL"/>
      <sheetName val="% PIB"/>
      <sheetName val="DETALLE SERV.PERS. Y GTOS.GRALS"/>
      <sheetName val="TES"/>
      <sheetName val="DEUDA EXTERNA Y PRES NETO"/>
      <sheetName val="GOBIERNO"/>
    </sheetNames>
    <sheetDataSet>
      <sheetData sheetId="0" refreshError="1">
        <row r="47">
          <cell r="J47">
            <v>73510862</v>
          </cell>
          <cell r="K47">
            <v>89523824</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CSF"/>
      <sheetName val="Resumen OPEF"/>
      <sheetName val="Resumen MES OPEF"/>
    </sheetNames>
    <sheetDataSet>
      <sheetData sheetId="0" refreshError="1"/>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lares ingresos"/>
      <sheetName val="Pesos ingresos"/>
      <sheetName val="P+D ingresos"/>
    </sheetNames>
    <sheetDataSet>
      <sheetData sheetId="0" refreshError="1"/>
      <sheetData sheetId="1" refreshError="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GN"/>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O DE GASOLINA"/>
      <sheetName val="MODELO DE TRANSF.IMPUESTOS"/>
      <sheetName val="SUPUESTOS BASICOS"/>
      <sheetName val="OPE DOLARES"/>
      <sheetName val="OPE PESOS"/>
      <sheetName val="OPE TOTALES"/>
      <sheetName val="Supuestos Macro"/>
      <sheetName val="Volumenes"/>
      <sheetName val="Precios"/>
      <sheetName val="OPEC Pesos y US$"/>
      <sheetName val="OPEC Pesos + US$"/>
      <sheetName val="Consolidado Diego"/>
      <sheetName val="CAJA MENSUAL PESOS"/>
      <sheetName val="CAJA MENSUAL DOLARES"/>
      <sheetName val="OPE CAJA PESOS"/>
      <sheetName val="OPE CAJA DOLARES"/>
      <sheetName val="OPE CAJA TOTAL"/>
      <sheetName val="FINANCIAMIENTO "/>
      <sheetName val="CONSOLIDADO"/>
      <sheetName val="RESUMENES"/>
      <sheetName val="INVERSIONES "/>
      <sheetName val="MODELO DE REGALÍAS"/>
    </sheetNames>
    <sheetDataSet>
      <sheetData sheetId="0" refreshError="1">
        <row r="5">
          <cell r="A5" t="str">
            <v>Cuadros de Gasolina</v>
          </cell>
        </row>
        <row r="8">
          <cell r="A8" t="str">
            <v>GASOLINA REGULAR</v>
          </cell>
          <cell r="B8" t="str">
            <v>Precio Público</v>
          </cell>
          <cell r="C8" t="str">
            <v>Incremento</v>
          </cell>
          <cell r="D8" t="str">
            <v>Imp. a la Gasolina</v>
          </cell>
          <cell r="E8" t="str">
            <v>IVA</v>
          </cell>
          <cell r="F8" t="str">
            <v>Contri.Desc.</v>
          </cell>
          <cell r="G8" t="str">
            <v>Subs.Gasolina</v>
          </cell>
          <cell r="H8" t="str">
            <v>Imp.Consumo</v>
          </cell>
          <cell r="I8" t="str">
            <v>Aditivación</v>
          </cell>
          <cell r="J8" t="str">
            <v>Margen Mayorista</v>
          </cell>
          <cell r="K8" t="str">
            <v>Margen Minorista</v>
          </cell>
          <cell r="L8" t="str">
            <v>Perd.Evap.Man.Trans.</v>
          </cell>
          <cell r="M8" t="str">
            <v>Transp. Planta/Estación</v>
          </cell>
          <cell r="N8" t="str">
            <v>Transp. y Manejo</v>
          </cell>
          <cell r="O8" t="str">
            <v>Precio Refinería</v>
          </cell>
          <cell r="P8" t="str">
            <v>Ingreso ECP</v>
          </cell>
        </row>
        <row r="9">
          <cell r="A9">
            <v>35065</v>
          </cell>
          <cell r="B9">
            <v>812</v>
          </cell>
          <cell r="C9">
            <v>0</v>
          </cell>
          <cell r="D9">
            <v>168.87</v>
          </cell>
          <cell r="E9">
            <v>68.41</v>
          </cell>
          <cell r="F9">
            <v>83</v>
          </cell>
          <cell r="G9">
            <v>1.46</v>
          </cell>
          <cell r="H9">
            <v>1.62</v>
          </cell>
          <cell r="I9">
            <v>9.8000000000000007</v>
          </cell>
          <cell r="J9">
            <v>19.510000000000002</v>
          </cell>
          <cell r="K9">
            <v>35.18</v>
          </cell>
          <cell r="L9">
            <v>3.07</v>
          </cell>
          <cell r="M9">
            <v>6</v>
          </cell>
          <cell r="N9">
            <v>70</v>
          </cell>
          <cell r="O9">
            <v>345.08000000000004</v>
          </cell>
          <cell r="P9">
            <v>415.08000000000004</v>
          </cell>
        </row>
        <row r="10">
          <cell r="A10">
            <v>35096</v>
          </cell>
          <cell r="B10">
            <v>812</v>
          </cell>
          <cell r="C10">
            <v>0</v>
          </cell>
          <cell r="D10">
            <v>168.87</v>
          </cell>
          <cell r="E10">
            <v>68.41</v>
          </cell>
          <cell r="F10">
            <v>83</v>
          </cell>
          <cell r="G10">
            <v>1.46</v>
          </cell>
          <cell r="H10">
            <v>1.62</v>
          </cell>
          <cell r="I10">
            <v>9.8000000000000007</v>
          </cell>
          <cell r="J10">
            <v>19.510000000000002</v>
          </cell>
          <cell r="K10">
            <v>35.18</v>
          </cell>
          <cell r="L10">
            <v>3.07</v>
          </cell>
          <cell r="M10">
            <v>6</v>
          </cell>
          <cell r="N10">
            <v>70</v>
          </cell>
          <cell r="O10">
            <v>345.08000000000004</v>
          </cell>
          <cell r="P10">
            <v>415.08000000000004</v>
          </cell>
        </row>
        <row r="11">
          <cell r="A11">
            <v>35125</v>
          </cell>
          <cell r="B11">
            <v>909.03399999999999</v>
          </cell>
          <cell r="C11">
            <v>0.1195</v>
          </cell>
          <cell r="D11">
            <v>330</v>
          </cell>
          <cell r="E11">
            <v>58.52</v>
          </cell>
          <cell r="I11">
            <v>9.8000000000000007</v>
          </cell>
          <cell r="J11">
            <v>23.06</v>
          </cell>
          <cell r="K11">
            <v>41.41</v>
          </cell>
          <cell r="L11">
            <v>3.43</v>
          </cell>
          <cell r="M11">
            <v>7</v>
          </cell>
          <cell r="N11">
            <v>70</v>
          </cell>
          <cell r="O11">
            <v>365.81400000000019</v>
          </cell>
          <cell r="P11">
            <v>435.81400000000019</v>
          </cell>
        </row>
        <row r="12">
          <cell r="A12">
            <v>35156</v>
          </cell>
          <cell r="B12">
            <v>909.03399999999999</v>
          </cell>
          <cell r="C12">
            <v>0</v>
          </cell>
          <cell r="D12">
            <v>330</v>
          </cell>
          <cell r="E12">
            <v>58.52</v>
          </cell>
          <cell r="I12">
            <v>9.8000000000000007</v>
          </cell>
          <cell r="J12">
            <v>23.06</v>
          </cell>
          <cell r="K12">
            <v>41.41</v>
          </cell>
          <cell r="L12">
            <v>3.43</v>
          </cell>
          <cell r="M12">
            <v>7</v>
          </cell>
          <cell r="N12">
            <v>70</v>
          </cell>
          <cell r="O12">
            <v>365.81400000000019</v>
          </cell>
          <cell r="P12">
            <v>435.81400000000019</v>
          </cell>
        </row>
        <row r="13">
          <cell r="A13">
            <v>35186</v>
          </cell>
          <cell r="B13">
            <v>909.03399999999999</v>
          </cell>
          <cell r="C13">
            <v>0</v>
          </cell>
          <cell r="D13">
            <v>330</v>
          </cell>
          <cell r="E13">
            <v>58.52</v>
          </cell>
          <cell r="I13">
            <v>9.8000000000000007</v>
          </cell>
          <cell r="J13">
            <v>23.06</v>
          </cell>
          <cell r="K13">
            <v>41.41</v>
          </cell>
          <cell r="L13">
            <v>3.43</v>
          </cell>
          <cell r="M13">
            <v>7</v>
          </cell>
          <cell r="N13">
            <v>70</v>
          </cell>
          <cell r="O13">
            <v>365.81400000000019</v>
          </cell>
          <cell r="P13">
            <v>435.81400000000019</v>
          </cell>
        </row>
        <row r="14">
          <cell r="A14">
            <v>35217</v>
          </cell>
          <cell r="B14">
            <v>909.03399999999999</v>
          </cell>
          <cell r="C14">
            <v>0</v>
          </cell>
          <cell r="D14">
            <v>330</v>
          </cell>
          <cell r="E14">
            <v>58.52</v>
          </cell>
          <cell r="I14">
            <v>9.8000000000000007</v>
          </cell>
          <cell r="J14">
            <v>23.06</v>
          </cell>
          <cell r="K14">
            <v>41.41</v>
          </cell>
          <cell r="L14">
            <v>3.43</v>
          </cell>
          <cell r="M14">
            <v>7</v>
          </cell>
          <cell r="N14">
            <v>70</v>
          </cell>
          <cell r="O14">
            <v>365.81400000000019</v>
          </cell>
          <cell r="P14">
            <v>435.81400000000019</v>
          </cell>
        </row>
        <row r="15">
          <cell r="A15">
            <v>35247</v>
          </cell>
          <cell r="B15">
            <v>954.94021699999996</v>
          </cell>
          <cell r="C15">
            <v>5.0500000000000017E-2</v>
          </cell>
          <cell r="D15">
            <v>330</v>
          </cell>
          <cell r="E15">
            <v>62.906236827586227</v>
          </cell>
          <cell r="I15">
            <v>9.8000000000000007</v>
          </cell>
          <cell r="J15">
            <v>23.43</v>
          </cell>
          <cell r="K15">
            <v>42.03</v>
          </cell>
          <cell r="L15">
            <v>3.61</v>
          </cell>
          <cell r="M15">
            <v>7</v>
          </cell>
          <cell r="N15">
            <v>83</v>
          </cell>
          <cell r="O15">
            <v>393.16398017241386</v>
          </cell>
          <cell r="P15">
            <v>476.16398017241386</v>
          </cell>
        </row>
        <row r="16">
          <cell r="A16">
            <v>35278</v>
          </cell>
          <cell r="B16">
            <v>954.94021699999996</v>
          </cell>
          <cell r="C16">
            <v>0</v>
          </cell>
          <cell r="D16">
            <v>330</v>
          </cell>
          <cell r="E16">
            <v>62.906236827586227</v>
          </cell>
          <cell r="I16">
            <v>9.8000000000000007</v>
          </cell>
          <cell r="J16">
            <v>23.43</v>
          </cell>
          <cell r="K16">
            <v>42.03</v>
          </cell>
          <cell r="L16">
            <v>3.61</v>
          </cell>
          <cell r="M16">
            <v>7</v>
          </cell>
          <cell r="N16">
            <v>83</v>
          </cell>
          <cell r="O16">
            <v>393.16398017241386</v>
          </cell>
          <cell r="P16">
            <v>476.16398017241386</v>
          </cell>
        </row>
        <row r="17">
          <cell r="A17">
            <v>35309</v>
          </cell>
          <cell r="B17">
            <v>954.94021699999996</v>
          </cell>
          <cell r="C17">
            <v>0</v>
          </cell>
          <cell r="D17">
            <v>330</v>
          </cell>
          <cell r="E17">
            <v>62.906236827586227</v>
          </cell>
          <cell r="I17">
            <v>9.8000000000000007</v>
          </cell>
          <cell r="J17">
            <v>23.43</v>
          </cell>
          <cell r="K17">
            <v>42.03</v>
          </cell>
          <cell r="L17">
            <v>3.61</v>
          </cell>
          <cell r="M17">
            <v>7</v>
          </cell>
          <cell r="N17">
            <v>83</v>
          </cell>
          <cell r="O17">
            <v>393.16398017241386</v>
          </cell>
          <cell r="P17">
            <v>476.16398017241386</v>
          </cell>
        </row>
        <row r="18">
          <cell r="A18">
            <v>35339</v>
          </cell>
          <cell r="B18">
            <v>954.94021699999996</v>
          </cell>
          <cell r="C18">
            <v>0</v>
          </cell>
          <cell r="D18">
            <v>330</v>
          </cell>
          <cell r="E18">
            <v>62.906236827586227</v>
          </cell>
          <cell r="I18">
            <v>9.8000000000000007</v>
          </cell>
          <cell r="J18">
            <v>23.43</v>
          </cell>
          <cell r="K18">
            <v>42.03</v>
          </cell>
          <cell r="L18">
            <v>3.61</v>
          </cell>
          <cell r="M18">
            <v>7</v>
          </cell>
          <cell r="N18">
            <v>83</v>
          </cell>
          <cell r="O18">
            <v>393.16398017241386</v>
          </cell>
          <cell r="P18">
            <v>476.16398017241386</v>
          </cell>
        </row>
        <row r="19">
          <cell r="A19">
            <v>35370</v>
          </cell>
          <cell r="B19">
            <v>954.94021699999996</v>
          </cell>
          <cell r="C19">
            <v>0</v>
          </cell>
          <cell r="D19">
            <v>330</v>
          </cell>
          <cell r="E19">
            <v>62.906236827586227</v>
          </cell>
          <cell r="I19">
            <v>9.8000000000000007</v>
          </cell>
          <cell r="J19">
            <v>23.43</v>
          </cell>
          <cell r="K19">
            <v>42.03</v>
          </cell>
          <cell r="L19">
            <v>3.61</v>
          </cell>
          <cell r="M19">
            <v>7</v>
          </cell>
          <cell r="N19">
            <v>83</v>
          </cell>
          <cell r="O19">
            <v>393.16398017241386</v>
          </cell>
          <cell r="P19">
            <v>476.16398017241386</v>
          </cell>
        </row>
        <row r="20">
          <cell r="A20">
            <v>35400</v>
          </cell>
          <cell r="B20">
            <v>954.94021699999996</v>
          </cell>
          <cell r="C20">
            <v>0</v>
          </cell>
          <cell r="D20">
            <v>330</v>
          </cell>
          <cell r="E20">
            <v>62.906236827586227</v>
          </cell>
          <cell r="I20">
            <v>9.8000000000000007</v>
          </cell>
          <cell r="J20">
            <v>23.43</v>
          </cell>
          <cell r="K20">
            <v>42.03</v>
          </cell>
          <cell r="L20">
            <v>3.61</v>
          </cell>
          <cell r="M20">
            <v>7</v>
          </cell>
          <cell r="N20">
            <v>83</v>
          </cell>
          <cell r="O20">
            <v>393.16398017241386</v>
          </cell>
          <cell r="P20">
            <v>476.16398017241386</v>
          </cell>
        </row>
        <row r="21">
          <cell r="A21" t="str">
            <v>Total</v>
          </cell>
          <cell r="C21">
            <v>0.17</v>
          </cell>
        </row>
        <row r="22">
          <cell r="A22" t="str">
            <v>Promedio</v>
          </cell>
          <cell r="B22">
            <v>916.20532220765017</v>
          </cell>
          <cell r="D22">
            <v>317.49166666666667</v>
          </cell>
          <cell r="E22">
            <v>62.361451747126445</v>
          </cell>
          <cell r="I22">
            <v>9.8000000000000007</v>
          </cell>
          <cell r="J22">
            <v>22.653333333333332</v>
          </cell>
          <cell r="K22">
            <v>40.681666666666665</v>
          </cell>
          <cell r="L22">
            <v>3.4599999999999995</v>
          </cell>
          <cell r="M22">
            <v>6.833333333333333</v>
          </cell>
          <cell r="N22">
            <v>76.5</v>
          </cell>
          <cell r="O22">
            <v>376.0333234195403</v>
          </cell>
          <cell r="P22">
            <v>452.70021954023002</v>
          </cell>
        </row>
        <row r="23">
          <cell r="A23" t="str">
            <v>Crecimiento Ene-Dic</v>
          </cell>
          <cell r="B23">
            <v>0.17603474999999991</v>
          </cell>
          <cell r="D23">
            <v>0.29437144538144722</v>
          </cell>
          <cell r="E23">
            <v>-8.04526117879516E-2</v>
          </cell>
          <cell r="I23">
            <v>0</v>
          </cell>
          <cell r="J23">
            <v>0.20092260379292659</v>
          </cell>
          <cell r="K23">
            <v>0.19471290505969296</v>
          </cell>
          <cell r="L23">
            <v>0.17589576547231278</v>
          </cell>
          <cell r="M23">
            <v>0.16666666666666674</v>
          </cell>
          <cell r="N23">
            <v>0.18571428571428572</v>
          </cell>
          <cell r="O23">
            <v>0.1393415444894337</v>
          </cell>
          <cell r="P23">
            <v>0.14716194510073666</v>
          </cell>
        </row>
        <row r="24">
          <cell r="A24" t="str">
            <v>Difer.con inflación</v>
          </cell>
          <cell r="B24">
            <v>6.0347499999998944E-3</v>
          </cell>
          <cell r="D24">
            <v>0.1243714453814472</v>
          </cell>
          <cell r="E24">
            <v>-0.25045261178795164</v>
          </cell>
          <cell r="I24">
            <v>-0.17</v>
          </cell>
          <cell r="J24">
            <v>3.0922603792926578E-2</v>
          </cell>
          <cell r="K24">
            <v>2.4712905059692952E-2</v>
          </cell>
          <cell r="L24">
            <v>5.8957654723127695E-3</v>
          </cell>
          <cell r="M24">
            <v>-3.3333333333332715E-3</v>
          </cell>
          <cell r="N24">
            <v>1.5714285714285708E-2</v>
          </cell>
          <cell r="O24">
            <v>-3.0658455510566313E-2</v>
          </cell>
          <cell r="P24">
            <v>-2.2838054899263355E-2</v>
          </cell>
        </row>
        <row r="25">
          <cell r="A25" t="str">
            <v>Inflación</v>
          </cell>
          <cell r="B25">
            <v>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No 4"/>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QUI-TRANSF"/>
      <sheetName val="LIQUI_TRANSF"/>
    </sheetNames>
    <sheetDataSet>
      <sheetData sheetId="0" refreshError="1"/>
      <sheetData sheetId="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ADDIST"/>
      <sheetName val="DISTRIBVTAS"/>
      <sheetName val="Datos"/>
      <sheetName val="PROVYOTF"/>
      <sheetName val="MFISICA"/>
      <sheetName val="Inv"/>
      <sheetName val="O&amp;A"/>
    </sheetNames>
    <sheetDataSet>
      <sheetData sheetId="0" refreshError="1"/>
      <sheetData sheetId="1" refreshError="1"/>
      <sheetData sheetId="2" refreshError="1">
        <row r="34">
          <cell r="F34" t="str">
            <v>Enero 01 - Marzo 30</v>
          </cell>
        </row>
      </sheetData>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1-3"/>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b"/>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gresos00"/>
      <sheetName val="Pagos00"/>
      <sheetName val="Financiamiento00"/>
      <sheetName val="opetesorer"/>
      <sheetName val="CAIDAINGRESOS"/>
      <sheetName val="caidaTRAS.TERRIT"/>
      <sheetName val="inversion"/>
      <sheetName val="variacionapropiacion"/>
      <sheetName val="METAPAGOS.REZAGO(sincambio)"/>
      <sheetName val="REZAGO CON Y SIN ESPACIO"/>
      <sheetName val="REZAGO CON ESPACIO FISCAL(FMI)"/>
      <sheetName val="REZAGO CON ESPACIO FISCAL(F (2)"/>
      <sheetName val="REZAGO CON ESPACIO FISCAL (2)"/>
      <sheetName val="REZAGO CON ESPACIO FISCAL 4813"/>
      <sheetName val="REZAGO CON ESPACIO FISCAL M-25"/>
      <sheetName val="ESCENA(CON ESPACIO)"/>
      <sheetName val="ESCENA(CON Y SIN ESPACIO)"/>
      <sheetName val="ESCENARIOS(BASICO)"/>
      <sheetName val="DETALLE-DEUDA"/>
      <sheetName val="ESCENARIOS(BASICO) (2)"/>
      <sheetName val="DETALLE_DEUDA"/>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ob"/>
    </sheetNames>
    <sheetDataSet>
      <sheetData sheetId="0" refreshError="1">
        <row r="47">
          <cell r="O47">
            <v>186403084</v>
          </cell>
        </row>
      </sheetData>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1-3"/>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OFMI"/>
      <sheetName val="PAGOS VIGENCIA t"/>
      <sheetName val="PAGORES"/>
      <sheetName val="VIGN"/>
    </sheetNames>
    <sheetDataSet>
      <sheetData sheetId="0" refreshError="1">
        <row r="1">
          <cell r="A1" t="str">
            <v>PAGOS POR NUMERALES CON RECURSOS NACION</v>
          </cell>
          <cell r="P1" t="str">
            <v>PAGOS POR NUMERALES CON RECURSOS NACION</v>
          </cell>
        </row>
        <row r="2">
          <cell r="A2" t="str">
            <v>Clasificación FMI</v>
          </cell>
          <cell r="P2" t="str">
            <v>Clasificación FMI</v>
          </cell>
        </row>
        <row r="3">
          <cell r="A3" t="str">
            <v>Millones de pesos</v>
          </cell>
          <cell r="P3" t="str">
            <v>Participación porcentual en el PIB</v>
          </cell>
        </row>
        <row r="6">
          <cell r="A6" t="str">
            <v>CONCEPTOS</v>
          </cell>
          <cell r="D6" t="str">
            <v>1990</v>
          </cell>
          <cell r="E6" t="str">
            <v>1991</v>
          </cell>
          <cell r="F6" t="str">
            <v>1992</v>
          </cell>
          <cell r="G6" t="str">
            <v>1993</v>
          </cell>
          <cell r="H6" t="str">
            <v>1994</v>
          </cell>
          <cell r="I6" t="str">
            <v>1995</v>
          </cell>
          <cell r="J6" t="str">
            <v>1996</v>
          </cell>
          <cell r="K6" t="str">
            <v>1997</v>
          </cell>
          <cell r="L6" t="str">
            <v>1998</v>
          </cell>
          <cell r="P6" t="str">
            <v>CONCEPTOS</v>
          </cell>
          <cell r="S6" t="str">
            <v>1990</v>
          </cell>
          <cell r="T6" t="str">
            <v>1991</v>
          </cell>
          <cell r="U6" t="str">
            <v>1992</v>
          </cell>
          <cell r="V6" t="str">
            <v>1993</v>
          </cell>
          <cell r="W6" t="str">
            <v>1994</v>
          </cell>
          <cell r="X6" t="str">
            <v>1995</v>
          </cell>
          <cell r="Y6" t="str">
            <v>1996</v>
          </cell>
          <cell r="Z6" t="str">
            <v>1997</v>
          </cell>
          <cell r="AA6" t="str">
            <v>1998</v>
          </cell>
        </row>
        <row r="9">
          <cell r="A9" t="str">
            <v>FUNCIONAMIENTO</v>
          </cell>
          <cell r="D9">
            <v>1514171.5079999999</v>
          </cell>
          <cell r="E9">
            <v>2042977.54</v>
          </cell>
          <cell r="F9">
            <v>2840041.1519999998</v>
          </cell>
          <cell r="G9">
            <v>4359295.9340000004</v>
          </cell>
          <cell r="H9">
            <v>6348478.9809999987</v>
          </cell>
          <cell r="I9">
            <v>8416455.5750610009</v>
          </cell>
          <cell r="J9">
            <v>10744325.71397927</v>
          </cell>
          <cell r="K9">
            <v>13479247.99776217</v>
          </cell>
          <cell r="L9">
            <v>18614618.366270654</v>
          </cell>
          <cell r="P9" t="str">
            <v>FUNCIONAMIENTO</v>
          </cell>
          <cell r="S9">
            <v>10.00992620994665</v>
          </cell>
          <cell r="T9">
            <v>10.099689630110003</v>
          </cell>
          <cell r="U9">
            <v>10.823009552577551</v>
          </cell>
          <cell r="V9">
            <v>13.154773506714696</v>
          </cell>
          <cell r="W9">
            <v>14.563491641442578</v>
          </cell>
          <cell r="X9">
            <v>14.792463841724823</v>
          </cell>
          <cell r="Y9">
            <v>14.838791327562923</v>
          </cell>
          <cell r="Z9">
            <v>14.988418185388378</v>
          </cell>
          <cell r="AA9">
            <v>17.078168629258041</v>
          </cell>
        </row>
        <row r="10">
          <cell r="A10" t="str">
            <v>1.</v>
          </cell>
          <cell r="B10" t="str">
            <v>SERVICIOS PERSONALES</v>
          </cell>
          <cell r="D10">
            <v>452281.84499999997</v>
          </cell>
          <cell r="E10">
            <v>570378.91799999995</v>
          </cell>
          <cell r="F10">
            <v>786919.03299999994</v>
          </cell>
          <cell r="G10">
            <v>1168875.811</v>
          </cell>
          <cell r="H10">
            <v>1624297.6979999999</v>
          </cell>
          <cell r="I10">
            <v>2079844.530424</v>
          </cell>
          <cell r="J10">
            <v>2552417.1840965501</v>
          </cell>
          <cell r="K10">
            <v>3822362.5809934139</v>
          </cell>
          <cell r="L10">
            <v>4103822.4998498741</v>
          </cell>
          <cell r="P10" t="str">
            <v>1.</v>
          </cell>
          <cell r="Q10" t="str">
            <v>SERVICIOS PERSONALES</v>
          </cell>
          <cell r="S10">
            <v>2.9899571287855244</v>
          </cell>
          <cell r="T10">
            <v>2.8197324398181896</v>
          </cell>
          <cell r="U10">
            <v>2.9988411278007034</v>
          </cell>
          <cell r="V10">
            <v>3.5272431108097497</v>
          </cell>
          <cell r="W10">
            <v>3.7261596074956627</v>
          </cell>
          <cell r="X10">
            <v>3.6554609880992781</v>
          </cell>
          <cell r="Y10">
            <v>3.525096593676063</v>
          </cell>
          <cell r="Z10">
            <v>4.2503238184816574</v>
          </cell>
          <cell r="AA10">
            <v>3.7650931809579053</v>
          </cell>
        </row>
        <row r="11">
          <cell r="B11" t="str">
            <v>1.1.</v>
          </cell>
          <cell r="C11" t="str">
            <v>Vigencia</v>
          </cell>
          <cell r="D11">
            <v>448435.77999999997</v>
          </cell>
          <cell r="E11">
            <v>561895</v>
          </cell>
          <cell r="F11">
            <v>780872.06299999997</v>
          </cell>
          <cell r="G11">
            <v>1155639.1529999999</v>
          </cell>
          <cell r="H11">
            <v>1614299.4</v>
          </cell>
          <cell r="I11">
            <v>2058168.3357800001</v>
          </cell>
          <cell r="J11">
            <v>2533434</v>
          </cell>
          <cell r="K11">
            <v>3720242.9032626296</v>
          </cell>
          <cell r="L11">
            <v>4025801.5790410009</v>
          </cell>
          <cell r="Q11" t="str">
            <v>1.1.</v>
          </cell>
          <cell r="R11" t="str">
            <v>Vigencia</v>
          </cell>
          <cell r="S11">
            <v>2.964531457621292</v>
          </cell>
          <cell r="T11">
            <v>2.7777912353900178</v>
          </cell>
          <cell r="U11">
            <v>2.9757969497161496</v>
          </cell>
          <cell r="V11">
            <v>3.4872996794364015</v>
          </cell>
          <cell r="W11">
            <v>3.7032233845377793</v>
          </cell>
          <cell r="X11">
            <v>3.6173636771067899</v>
          </cell>
          <cell r="Y11">
            <v>3.4988792660335366</v>
          </cell>
          <cell r="Z11">
            <v>4.1367705672142128</v>
          </cell>
          <cell r="AA11">
            <v>3.6935121033356908</v>
          </cell>
        </row>
        <row r="12">
          <cell r="B12" t="str">
            <v>1.2.</v>
          </cell>
          <cell r="C12" t="str">
            <v>Reservas de apropiación</v>
          </cell>
          <cell r="D12">
            <v>858.06499999999994</v>
          </cell>
          <cell r="E12">
            <v>974</v>
          </cell>
          <cell r="F12">
            <v>445.137</v>
          </cell>
          <cell r="G12">
            <v>4114.1580000000004</v>
          </cell>
          <cell r="H12">
            <v>4524.2</v>
          </cell>
          <cell r="I12">
            <v>8374.0679999999993</v>
          </cell>
          <cell r="J12">
            <v>4569.7269999999999</v>
          </cell>
          <cell r="K12">
            <v>6443.6396408199998</v>
          </cell>
          <cell r="L12">
            <v>9822.3828690355003</v>
          </cell>
          <cell r="Q12" t="str">
            <v>1.2.</v>
          </cell>
          <cell r="R12" t="str">
            <v>Reservas de apropiación</v>
          </cell>
          <cell r="S12">
            <v>5.6725194523590729E-3</v>
          </cell>
          <cell r="T12">
            <v>4.8150787304921333E-3</v>
          </cell>
          <cell r="U12">
            <v>1.6963564066010104E-3</v>
          </cell>
          <cell r="V12">
            <v>1.2415036161855195E-2</v>
          </cell>
          <cell r="W12">
            <v>1.0378572423632085E-2</v>
          </cell>
          <cell r="X12">
            <v>1.4717964943009525E-2</v>
          </cell>
          <cell r="Y12">
            <v>6.3111662082902635E-3</v>
          </cell>
          <cell r="Z12">
            <v>7.1650855884979759E-3</v>
          </cell>
          <cell r="AA12">
            <v>9.0116438423728604E-3</v>
          </cell>
        </row>
        <row r="13">
          <cell r="B13" t="str">
            <v>1.3.</v>
          </cell>
          <cell r="C13" t="str">
            <v>Reservas de Tesorería</v>
          </cell>
          <cell r="D13">
            <v>1389.0060000000001</v>
          </cell>
          <cell r="E13">
            <v>2988</v>
          </cell>
          <cell r="F13">
            <v>7509.9179999999997</v>
          </cell>
          <cell r="G13">
            <v>5601.8329999999996</v>
          </cell>
          <cell r="H13">
            <v>9122.5</v>
          </cell>
          <cell r="I13">
            <v>5474.098</v>
          </cell>
          <cell r="J13">
            <v>13302.126644</v>
          </cell>
          <cell r="K13">
            <v>14413.457096550001</v>
          </cell>
          <cell r="L13">
            <v>95676.038089963811</v>
          </cell>
          <cell r="Q13" t="str">
            <v>1.3.</v>
          </cell>
          <cell r="R13" t="str">
            <v>Reservas de Tesorería</v>
          </cell>
          <cell r="S13">
            <v>9.18247866355517E-3</v>
          </cell>
          <cell r="T13">
            <v>1.4771514627012828E-2</v>
          </cell>
          <cell r="U13">
            <v>2.8619273419976873E-2</v>
          </cell>
          <cell r="V13">
            <v>1.6904299559636207E-2</v>
          </cell>
          <cell r="W13">
            <v>2.09271311910578E-2</v>
          </cell>
          <cell r="X13">
            <v>9.6210805141059962E-3</v>
          </cell>
          <cell r="Y13">
            <v>1.8371323314064575E-2</v>
          </cell>
          <cell r="Z13">
            <v>1.6027223662337199E-2</v>
          </cell>
          <cell r="AA13">
            <v>8.7778942341382823E-2</v>
          </cell>
        </row>
        <row r="14">
          <cell r="B14" t="str">
            <v>1.4.</v>
          </cell>
          <cell r="C14" t="str">
            <v>Deuda Flotante</v>
          </cell>
          <cell r="D14">
            <v>1598.9939999999999</v>
          </cell>
          <cell r="E14">
            <v>4521.9179999999997</v>
          </cell>
          <cell r="F14">
            <v>-1908.085</v>
          </cell>
          <cell r="G14">
            <v>3520.6670000000004</v>
          </cell>
          <cell r="H14">
            <v>-3648.402</v>
          </cell>
          <cell r="I14">
            <v>7828.028644</v>
          </cell>
          <cell r="J14">
            <v>1111.3304525500007</v>
          </cell>
          <cell r="K14">
            <v>81262.580993413809</v>
          </cell>
          <cell r="L14">
            <v>-27477.500150126158</v>
          </cell>
          <cell r="Q14" t="str">
            <v>1.4.</v>
          </cell>
          <cell r="R14" t="str">
            <v>Deuda Flotante</v>
          </cell>
          <cell r="S14">
            <v>1.0570673048318536E-2</v>
          </cell>
          <cell r="T14">
            <v>2.2354611070666865E-2</v>
          </cell>
          <cell r="U14">
            <v>-7.2714517420238902E-3</v>
          </cell>
          <cell r="V14">
            <v>1.0624095651856406E-2</v>
          </cell>
          <cell r="W14">
            <v>-8.36948065680654E-3</v>
          </cell>
          <cell r="X14">
            <v>1.3758265535372582E-2</v>
          </cell>
          <cell r="Y14">
            <v>1.5348381201716185E-3</v>
          </cell>
          <cell r="Z14">
            <v>9.0360942016608936E-2</v>
          </cell>
          <cell r="AA14">
            <v>-2.5209508561540958E-2</v>
          </cell>
        </row>
        <row r="15">
          <cell r="A15" t="str">
            <v>2.</v>
          </cell>
          <cell r="B15" t="str">
            <v>GASTOS GENERALES</v>
          </cell>
          <cell r="D15">
            <v>88229.286999999997</v>
          </cell>
          <cell r="E15">
            <v>135133.66399999999</v>
          </cell>
          <cell r="F15">
            <v>221513.60000000001</v>
          </cell>
          <cell r="G15">
            <v>331820.55400000006</v>
          </cell>
          <cell r="H15">
            <v>496726.674</v>
          </cell>
          <cell r="I15">
            <v>658657.75230500009</v>
          </cell>
          <cell r="J15">
            <v>746841.81881257007</v>
          </cell>
          <cell r="K15">
            <v>923741.25538861135</v>
          </cell>
          <cell r="L15">
            <v>1064141.5849549375</v>
          </cell>
          <cell r="P15" t="str">
            <v>2.</v>
          </cell>
          <cell r="Q15" t="str">
            <v>GASTOS GENERALES</v>
          </cell>
          <cell r="S15">
            <v>0.58326857146634759</v>
          </cell>
          <cell r="T15">
            <v>0.66804849209432293</v>
          </cell>
          <cell r="U15">
            <v>0.84415812325026574</v>
          </cell>
          <cell r="V15">
            <v>1.0013140421823434</v>
          </cell>
          <cell r="W15">
            <v>1.1394973168425102</v>
          </cell>
          <cell r="X15">
            <v>1.157633507139713</v>
          </cell>
          <cell r="Y15">
            <v>1.0314495482614019</v>
          </cell>
          <cell r="Z15">
            <v>1.0271656277233547</v>
          </cell>
          <cell r="AA15">
            <v>0.97630738786439764</v>
          </cell>
        </row>
        <row r="16">
          <cell r="B16" t="str">
            <v>2.1.</v>
          </cell>
          <cell r="C16" t="str">
            <v>Vigencia</v>
          </cell>
          <cell r="D16">
            <v>60562.438000000002</v>
          </cell>
          <cell r="E16">
            <v>112505</v>
          </cell>
          <cell r="F16">
            <v>176720.44200000001</v>
          </cell>
          <cell r="G16">
            <v>258642.916</v>
          </cell>
          <cell r="H16">
            <v>399005.9</v>
          </cell>
          <cell r="I16">
            <v>508771.81699999998</v>
          </cell>
          <cell r="J16">
            <v>567045.63896799996</v>
          </cell>
          <cell r="K16">
            <v>675253.51317078003</v>
          </cell>
          <cell r="L16">
            <v>770641.77358200005</v>
          </cell>
          <cell r="Q16" t="str">
            <v>2.1.</v>
          </cell>
          <cell r="R16" t="str">
            <v>Vigencia</v>
          </cell>
          <cell r="S16">
            <v>0.40036781320446624</v>
          </cell>
          <cell r="T16">
            <v>0.55618114227311855</v>
          </cell>
          <cell r="U16">
            <v>0.67345750626001044</v>
          </cell>
          <cell r="V16">
            <v>0.78049048071262106</v>
          </cell>
          <cell r="W16">
            <v>0.91532461664084308</v>
          </cell>
          <cell r="X16">
            <v>0.89419930272804793</v>
          </cell>
          <cell r="Y16">
            <v>0.78313633948224948</v>
          </cell>
          <cell r="Z16">
            <v>0.75085657881185952</v>
          </cell>
          <cell r="AA16">
            <v>0.7070330373160727</v>
          </cell>
        </row>
        <row r="17">
          <cell r="B17" t="str">
            <v>2.2.</v>
          </cell>
          <cell r="C17" t="str">
            <v>Reservas de apropiación</v>
          </cell>
          <cell r="D17">
            <v>10424.849</v>
          </cell>
          <cell r="E17">
            <v>12493</v>
          </cell>
          <cell r="F17">
            <v>24202.214</v>
          </cell>
          <cell r="G17">
            <v>44751.06</v>
          </cell>
          <cell r="H17">
            <v>77700.800000000003</v>
          </cell>
          <cell r="I17">
            <v>67560.148344000001</v>
          </cell>
          <cell r="J17">
            <v>52550.792460999997</v>
          </cell>
          <cell r="K17">
            <v>65501.099445650005</v>
          </cell>
          <cell r="L17">
            <v>94194.583645818668</v>
          </cell>
          <cell r="Q17" t="str">
            <v>2.2.</v>
          </cell>
          <cell r="R17" t="str">
            <v>Reservas de apropiación</v>
          </cell>
          <cell r="S17">
            <v>6.891687545862614E-2</v>
          </cell>
          <cell r="T17">
            <v>6.1760552956918097E-2</v>
          </cell>
          <cell r="U17">
            <v>9.2231337257582854E-2</v>
          </cell>
          <cell r="V17">
            <v>0.13504246268163533</v>
          </cell>
          <cell r="W17">
            <v>0.17824662485614076</v>
          </cell>
          <cell r="X17">
            <v>0.11874132080985193</v>
          </cell>
          <cell r="Y17">
            <v>7.2576936346249551E-2</v>
          </cell>
          <cell r="Z17">
            <v>7.2834765727072079E-2</v>
          </cell>
          <cell r="AA17">
            <v>8.6419767078379922E-2</v>
          </cell>
        </row>
        <row r="18">
          <cell r="B18" t="str">
            <v>2.3.</v>
          </cell>
          <cell r="C18" t="str">
            <v>Reservas de Tesorería</v>
          </cell>
          <cell r="D18">
            <v>7626.5989999999993</v>
          </cell>
          <cell r="E18">
            <v>17242</v>
          </cell>
          <cell r="F18">
            <v>10135.664000000001</v>
          </cell>
          <cell r="G18">
            <v>20590.944</v>
          </cell>
          <cell r="H18">
            <v>28426.578000000001</v>
          </cell>
          <cell r="I18">
            <v>20019.974000000002</v>
          </cell>
          <cell r="J18">
            <v>82325.786961000005</v>
          </cell>
          <cell r="K18">
            <v>127245.38738357001</v>
          </cell>
          <cell r="L18">
            <v>182986.6427721814</v>
          </cell>
          <cell r="Q18" t="str">
            <v>2.3.</v>
          </cell>
          <cell r="R18" t="str">
            <v>Reservas de Tesorería</v>
          </cell>
          <cell r="S18">
            <v>5.0418128210382961E-2</v>
          </cell>
          <cell r="T18">
            <v>8.5237769477561981E-2</v>
          </cell>
          <cell r="U18">
            <v>3.8625633370299985E-2</v>
          </cell>
          <cell r="V18">
            <v>6.2135998269083316E-2</v>
          </cell>
          <cell r="W18">
            <v>6.5210931994391624E-2</v>
          </cell>
          <cell r="X18">
            <v>3.5186396323980441E-2</v>
          </cell>
          <cell r="Y18">
            <v>0.11369863555069402</v>
          </cell>
          <cell r="Z18">
            <v>0.14149209797040049</v>
          </cell>
          <cell r="AA18">
            <v>0.16788293376068872</v>
          </cell>
        </row>
        <row r="19">
          <cell r="B19" t="str">
            <v>2.4.</v>
          </cell>
          <cell r="C19" t="str">
            <v>Deuda Flotante</v>
          </cell>
          <cell r="D19">
            <v>9615.4010000000017</v>
          </cell>
          <cell r="E19">
            <v>-7106.3359999999993</v>
          </cell>
          <cell r="F19">
            <v>10455.279999999999</v>
          </cell>
          <cell r="G19">
            <v>7835.6340000000018</v>
          </cell>
          <cell r="H19">
            <v>-8406.6039999999994</v>
          </cell>
          <cell r="I19">
            <v>62305.812961000003</v>
          </cell>
          <cell r="J19">
            <v>44919.600422570002</v>
          </cell>
          <cell r="K19">
            <v>55741.255388611389</v>
          </cell>
          <cell r="L19">
            <v>16318.584954937338</v>
          </cell>
          <cell r="Q19" t="str">
            <v>2.4.</v>
          </cell>
          <cell r="R19" t="str">
            <v>Deuda Flotante</v>
          </cell>
          <cell r="S19">
            <v>6.3565754592872212E-2</v>
          </cell>
          <cell r="T19">
            <v>-3.5130972613275711E-2</v>
          </cell>
          <cell r="U19">
            <v>3.9843646362372503E-2</v>
          </cell>
          <cell r="V19">
            <v>2.3645100519003422E-2</v>
          </cell>
          <cell r="W19">
            <v>-1.9284856648865034E-2</v>
          </cell>
          <cell r="X19">
            <v>0.10950648727783278</v>
          </cell>
          <cell r="Y19">
            <v>6.2037636882208674E-2</v>
          </cell>
          <cell r="Z19">
            <v>6.1982185214022795E-2</v>
          </cell>
          <cell r="AA19">
            <v>1.4971649709256303E-2</v>
          </cell>
        </row>
        <row r="20">
          <cell r="A20" t="str">
            <v>3.</v>
          </cell>
          <cell r="B20" t="str">
            <v>TRANSFERENCIAS</v>
          </cell>
          <cell r="D20">
            <v>973660.37599999993</v>
          </cell>
          <cell r="E20">
            <v>1337464.9580000001</v>
          </cell>
          <cell r="F20">
            <v>1831608.5190000001</v>
          </cell>
          <cell r="G20">
            <v>2858599.5690000001</v>
          </cell>
          <cell r="H20">
            <v>4227454.6089999992</v>
          </cell>
          <cell r="I20">
            <v>5677953.2923320001</v>
          </cell>
          <cell r="J20">
            <v>7445066.7110701501</v>
          </cell>
          <cell r="K20">
            <v>8733144.1613801438</v>
          </cell>
          <cell r="L20">
            <v>13446654.281465843</v>
          </cell>
          <cell r="P20" t="str">
            <v>3.</v>
          </cell>
          <cell r="Q20" t="str">
            <v>TRANSFERENCIAS</v>
          </cell>
          <cell r="S20">
            <v>6.4367005096947771</v>
          </cell>
          <cell r="T20">
            <v>6.6119086981974897</v>
          </cell>
          <cell r="U20">
            <v>6.9800103015265833</v>
          </cell>
          <cell r="V20">
            <v>8.6262163537226026</v>
          </cell>
          <cell r="W20">
            <v>9.6978347171044064</v>
          </cell>
          <cell r="X20">
            <v>9.9793693464858304</v>
          </cell>
          <cell r="Y20">
            <v>10.282245185625456</v>
          </cell>
          <cell r="Z20">
            <v>9.7109287391833643</v>
          </cell>
          <cell r="AA20">
            <v>12.336768060435739</v>
          </cell>
        </row>
        <row r="21">
          <cell r="B21" t="str">
            <v>3.1.</v>
          </cell>
          <cell r="C21" t="str">
            <v>Vigencia</v>
          </cell>
          <cell r="D21">
            <v>916032.97599999991</v>
          </cell>
          <cell r="E21">
            <v>1191613</v>
          </cell>
          <cell r="F21">
            <v>1764629.9180000001</v>
          </cell>
          <cell r="G21">
            <v>2728808.7370000002</v>
          </cell>
          <cell r="H21">
            <v>4015879</v>
          </cell>
          <cell r="I21">
            <v>5203311.62</v>
          </cell>
          <cell r="J21">
            <v>6804539.1954640001</v>
          </cell>
          <cell r="K21">
            <v>7561255.3762968201</v>
          </cell>
          <cell r="L21">
            <v>11980966.199272001</v>
          </cell>
          <cell r="Q21" t="str">
            <v>3.1.</v>
          </cell>
          <cell r="R21" t="str">
            <v>Vigencia</v>
          </cell>
          <cell r="S21">
            <v>6.0557357255713402</v>
          </cell>
          <cell r="T21">
            <v>5.8908731121949929</v>
          </cell>
          <cell r="U21">
            <v>6.7247639865459741</v>
          </cell>
          <cell r="V21">
            <v>8.2345547129306667</v>
          </cell>
          <cell r="W21">
            <v>9.2124775752714729</v>
          </cell>
          <cell r="X21">
            <v>9.1451559756517522</v>
          </cell>
          <cell r="Y21">
            <v>9.3976243730531408</v>
          </cell>
          <cell r="Z21">
            <v>8.4078323661133165</v>
          </cell>
          <cell r="AA21">
            <v>10.992057804599581</v>
          </cell>
        </row>
        <row r="22">
          <cell r="B22" t="str">
            <v>3.2.</v>
          </cell>
          <cell r="C22" t="str">
            <v>Reservas de apropiación</v>
          </cell>
          <cell r="D22">
            <v>27937.4</v>
          </cell>
          <cell r="E22">
            <v>67827</v>
          </cell>
          <cell r="F22">
            <v>44092.851999999999</v>
          </cell>
          <cell r="G22">
            <v>61973.756000000001</v>
          </cell>
          <cell r="H22">
            <v>25414.799999999999</v>
          </cell>
          <cell r="I22">
            <v>128370.81544999999</v>
          </cell>
          <cell r="J22">
            <v>142737.45243100001</v>
          </cell>
          <cell r="K22">
            <v>123754.56052803001</v>
          </cell>
          <cell r="L22">
            <v>855038.81017270719</v>
          </cell>
          <cell r="Q22" t="str">
            <v>3.2.</v>
          </cell>
          <cell r="R22" t="str">
            <v>Reservas de apropiación</v>
          </cell>
          <cell r="S22">
            <v>0.18468932417513403</v>
          </cell>
          <cell r="T22">
            <v>0.3353104158655954</v>
          </cell>
          <cell r="U22">
            <v>0.16803184632036916</v>
          </cell>
          <cell r="V22">
            <v>0.18701431054081794</v>
          </cell>
          <cell r="W22">
            <v>5.8301874902109703E-2</v>
          </cell>
          <cell r="X22">
            <v>0.22561999275604708</v>
          </cell>
          <cell r="Y22">
            <v>0.19713207953997386</v>
          </cell>
          <cell r="Z22">
            <v>0.13761042944317223</v>
          </cell>
          <cell r="AA22">
            <v>0.7844639464190738</v>
          </cell>
        </row>
        <row r="23">
          <cell r="B23" t="str">
            <v>3.3.</v>
          </cell>
          <cell r="C23" t="str">
            <v>Reservas de Tesorería</v>
          </cell>
          <cell r="D23">
            <v>75494</v>
          </cell>
          <cell r="E23">
            <v>29690</v>
          </cell>
          <cell r="F23">
            <v>78024.957999999999</v>
          </cell>
          <cell r="G23">
            <v>22885.749</v>
          </cell>
          <cell r="H23">
            <v>67817.076000000001</v>
          </cell>
          <cell r="I23">
            <v>186160.80899999998</v>
          </cell>
          <cell r="J23">
            <v>346270.85688199999</v>
          </cell>
          <cell r="K23">
            <v>497790.06317515002</v>
          </cell>
          <cell r="L23">
            <v>1048134.2245552937</v>
          </cell>
          <cell r="Q23" t="str">
            <v>3.3.</v>
          </cell>
          <cell r="R23" t="str">
            <v>Reservas de Tesorería</v>
          </cell>
          <cell r="S23">
            <v>0.4990777896038131</v>
          </cell>
          <cell r="T23">
            <v>0.14677585986479616</v>
          </cell>
          <cell r="U23">
            <v>0.29734247518870538</v>
          </cell>
          <cell r="V23">
            <v>6.906088716722629E-2</v>
          </cell>
          <cell r="W23">
            <v>0.1555732361135585</v>
          </cell>
          <cell r="X23">
            <v>0.32718963598388406</v>
          </cell>
          <cell r="Y23">
            <v>0.47822833418044275</v>
          </cell>
          <cell r="Z23">
            <v>0.55352387882756815</v>
          </cell>
          <cell r="AA23">
            <v>0.96162127425006882</v>
          </cell>
        </row>
        <row r="24">
          <cell r="B24" t="str">
            <v>3.4.</v>
          </cell>
          <cell r="C24" t="str">
            <v>Deuda Flotante</v>
          </cell>
          <cell r="D24">
            <v>-45804</v>
          </cell>
          <cell r="E24">
            <v>48334.957999999999</v>
          </cell>
          <cell r="F24">
            <v>-55139.209000000003</v>
          </cell>
          <cell r="G24">
            <v>44931.327000000005</v>
          </cell>
          <cell r="H24">
            <v>118343.73299999998</v>
          </cell>
          <cell r="I24">
            <v>160110.04788200001</v>
          </cell>
          <cell r="J24">
            <v>151519.20629315003</v>
          </cell>
          <cell r="K24">
            <v>550344.1613801436</v>
          </cell>
          <cell r="L24">
            <v>-437484.9525341579</v>
          </cell>
          <cell r="Q24" t="str">
            <v>3.4.</v>
          </cell>
          <cell r="R24" t="str">
            <v>Deuda Flotante</v>
          </cell>
          <cell r="S24">
            <v>-0.30280232965550979</v>
          </cell>
          <cell r="T24">
            <v>0.23894931027210534</v>
          </cell>
          <cell r="U24">
            <v>-0.21012800652846669</v>
          </cell>
          <cell r="V24">
            <v>0.13558644308389245</v>
          </cell>
          <cell r="W24">
            <v>0.27148203081726674</v>
          </cell>
          <cell r="X24">
            <v>0.28140374209414742</v>
          </cell>
          <cell r="Y24">
            <v>0.20926039885189857</v>
          </cell>
          <cell r="Z24">
            <v>0.61196206479930682</v>
          </cell>
          <cell r="AA24">
            <v>-0.40137496483298385</v>
          </cell>
        </row>
        <row r="26">
          <cell r="A26" t="str">
            <v>SERVICIO DE LA DEUDA</v>
          </cell>
          <cell r="D26">
            <v>642008.13299999991</v>
          </cell>
          <cell r="E26">
            <v>981207.84400000004</v>
          </cell>
          <cell r="F26">
            <v>1186322.27</v>
          </cell>
          <cell r="G26">
            <v>1555947.0029999998</v>
          </cell>
          <cell r="H26">
            <v>2492870.6804299997</v>
          </cell>
          <cell r="I26">
            <v>2555290.0435859999</v>
          </cell>
          <cell r="J26">
            <v>4931696.6335319998</v>
          </cell>
          <cell r="K26">
            <v>8105297.8707762575</v>
          </cell>
          <cell r="L26">
            <v>15954873.558034485</v>
          </cell>
          <cell r="P26" t="str">
            <v>SERVICIO DE LA DEUDA</v>
          </cell>
          <cell r="S26">
            <v>4.2442048364811882</v>
          </cell>
          <cell r="T26">
            <v>4.8507115193392645</v>
          </cell>
          <cell r="U26">
            <v>4.5209124000205634</v>
          </cell>
          <cell r="V26">
            <v>4.6952835326633569</v>
          </cell>
          <cell r="W26">
            <v>5.7186770919923413</v>
          </cell>
          <cell r="X26">
            <v>4.4910871610691521</v>
          </cell>
          <cell r="Y26">
            <v>6.8110758351835914</v>
          </cell>
          <cell r="Z26">
            <v>9.0127872136859288</v>
          </cell>
          <cell r="AA26">
            <v>14.637959034192823</v>
          </cell>
        </row>
        <row r="27">
          <cell r="A27" t="str">
            <v>1.</v>
          </cell>
          <cell r="B27" t="str">
            <v>INTERNA</v>
          </cell>
          <cell r="D27">
            <v>53495.635999999999</v>
          </cell>
          <cell r="E27">
            <v>317438.14600000001</v>
          </cell>
          <cell r="F27">
            <v>191249.383</v>
          </cell>
          <cell r="G27">
            <v>342860.55699999997</v>
          </cell>
          <cell r="H27">
            <v>1209860.2339999999</v>
          </cell>
          <cell r="I27">
            <v>1316512.6035509999</v>
          </cell>
          <cell r="J27">
            <v>3410773.4025599998</v>
          </cell>
          <cell r="K27">
            <v>5774404.6764245965</v>
          </cell>
          <cell r="L27">
            <v>12048979.051885806</v>
          </cell>
          <cell r="P27" t="str">
            <v>1.</v>
          </cell>
          <cell r="Q27" t="str">
            <v>INTERNA</v>
          </cell>
          <cell r="S27">
            <v>0.35365040623533223</v>
          </cell>
          <cell r="T27">
            <v>1.5692912372191545</v>
          </cell>
          <cell r="U27">
            <v>0.72882531919508009</v>
          </cell>
          <cell r="V27">
            <v>1.0346287657471622</v>
          </cell>
          <cell r="W27">
            <v>2.7754347864907527</v>
          </cell>
          <cell r="X27">
            <v>2.3138558638518121</v>
          </cell>
          <cell r="Y27">
            <v>4.7105566355215256</v>
          </cell>
          <cell r="Z27">
            <v>6.4209214101768168</v>
          </cell>
          <cell r="AA27">
            <v>11.054456879511593</v>
          </cell>
        </row>
        <row r="28">
          <cell r="B28" t="str">
            <v>1.1.</v>
          </cell>
          <cell r="C28" t="str">
            <v>Vigencia</v>
          </cell>
          <cell r="D28">
            <v>43883.635999999999</v>
          </cell>
          <cell r="E28">
            <v>303956</v>
          </cell>
          <cell r="F28">
            <v>181226.709</v>
          </cell>
          <cell r="G28">
            <v>322907.95699999999</v>
          </cell>
          <cell r="H28">
            <v>1121100.2999999998</v>
          </cell>
          <cell r="I28">
            <v>1288610.748864</v>
          </cell>
          <cell r="J28">
            <v>3407106.3435379998</v>
          </cell>
          <cell r="K28">
            <v>5204532.9409779999</v>
          </cell>
          <cell r="L28">
            <v>10199179.051885806</v>
          </cell>
          <cell r="Q28" t="str">
            <v>1.1.</v>
          </cell>
          <cell r="R28" t="str">
            <v>Vigencia</v>
          </cell>
          <cell r="S28">
            <v>0.29010713506581076</v>
          </cell>
          <cell r="T28">
            <v>1.5026407295744015</v>
          </cell>
          <cell r="U28">
            <v>0.69063027530707843</v>
          </cell>
          <cell r="V28">
            <v>0.97441905806869411</v>
          </cell>
          <cell r="W28">
            <v>2.5718183673811188</v>
          </cell>
          <cell r="X28">
            <v>2.2648165535514644</v>
          </cell>
          <cell r="Y28">
            <v>4.7054921275140549</v>
          </cell>
          <cell r="Z28">
            <v>5.7872454154681607</v>
          </cell>
          <cell r="AA28">
            <v>9.3573392857582771</v>
          </cell>
        </row>
        <row r="29">
          <cell r="B29" t="str">
            <v>1.2.</v>
          </cell>
          <cell r="C29" t="str">
            <v>Reservas de apropiación</v>
          </cell>
          <cell r="D29">
            <v>0</v>
          </cell>
          <cell r="E29">
            <v>2300</v>
          </cell>
          <cell r="F29">
            <v>0</v>
          </cell>
          <cell r="G29">
            <v>0</v>
          </cell>
          <cell r="H29">
            <v>0</v>
          </cell>
          <cell r="I29">
            <v>0</v>
          </cell>
          <cell r="J29">
            <v>0</v>
          </cell>
          <cell r="K29">
            <v>200</v>
          </cell>
          <cell r="L29">
            <v>0</v>
          </cell>
          <cell r="Q29" t="str">
            <v>1.2.</v>
          </cell>
          <cell r="R29" t="str">
            <v>Reservas de apropiación</v>
          </cell>
          <cell r="S29">
            <v>0</v>
          </cell>
          <cell r="T29">
            <v>1.137030911717855E-2</v>
          </cell>
          <cell r="U29">
            <v>0</v>
          </cell>
          <cell r="V29">
            <v>0</v>
          </cell>
          <cell r="W29">
            <v>0</v>
          </cell>
          <cell r="X29">
            <v>0</v>
          </cell>
          <cell r="Y29">
            <v>0</v>
          </cell>
          <cell r="Z29">
            <v>2.2239249827403964E-4</v>
          </cell>
          <cell r="AA29">
            <v>0</v>
          </cell>
        </row>
        <row r="30">
          <cell r="B30" t="str">
            <v>1.3.</v>
          </cell>
          <cell r="C30" t="str">
            <v>Reservas de Tesorería</v>
          </cell>
          <cell r="D30">
            <v>1630.654</v>
          </cell>
          <cell r="E30">
            <v>9612</v>
          </cell>
          <cell r="F30">
            <v>11182.146000000001</v>
          </cell>
          <cell r="G30">
            <v>10022.674000000001</v>
          </cell>
          <cell r="H30">
            <v>19952.599999999999</v>
          </cell>
          <cell r="I30">
            <v>88759.933999999994</v>
          </cell>
          <cell r="J30">
            <v>27901.854686999999</v>
          </cell>
          <cell r="K30">
            <v>3667.0590219999999</v>
          </cell>
          <cell r="L30">
            <v>569671.7354465964</v>
          </cell>
          <cell r="Q30" t="str">
            <v>1.3.</v>
          </cell>
          <cell r="R30" t="str">
            <v>Reservas de Tesorería</v>
          </cell>
          <cell r="S30">
            <v>1.0779971837876073E-2</v>
          </cell>
          <cell r="T30">
            <v>4.7518004884487056E-2</v>
          </cell>
          <cell r="U30">
            <v>4.2613633570446542E-2</v>
          </cell>
          <cell r="V30">
            <v>3.024479374600729E-2</v>
          </cell>
          <cell r="W30">
            <v>4.5771518531400372E-2</v>
          </cell>
          <cell r="X30">
            <v>0.15600131226016306</v>
          </cell>
          <cell r="Y30">
            <v>3.8534740138572762E-2</v>
          </cell>
          <cell r="Z30">
            <v>4.0776320861046818E-3</v>
          </cell>
          <cell r="AA30">
            <v>0.52265105681176505</v>
          </cell>
        </row>
        <row r="31">
          <cell r="B31" t="str">
            <v>1.4.</v>
          </cell>
          <cell r="C31" t="str">
            <v>Deuda Flotante</v>
          </cell>
          <cell r="D31">
            <v>7981.3459999999995</v>
          </cell>
          <cell r="E31">
            <v>1570.1460000000006</v>
          </cell>
          <cell r="F31">
            <v>-1159.4719999999998</v>
          </cell>
          <cell r="G31">
            <v>9929.9259999999977</v>
          </cell>
          <cell r="H31">
            <v>68807.334000000003</v>
          </cell>
          <cell r="I31">
            <v>-60858.079312999995</v>
          </cell>
          <cell r="J31">
            <v>-24234.795664999998</v>
          </cell>
          <cell r="K31">
            <v>566004.67642459646</v>
          </cell>
          <cell r="L31">
            <v>1280128.2645534035</v>
          </cell>
          <cell r="Q31" t="str">
            <v>1.4.</v>
          </cell>
          <cell r="R31" t="str">
            <v>Deuda Flotante</v>
          </cell>
          <cell r="S31">
            <v>5.2763299331645364E-2</v>
          </cell>
          <cell r="T31">
            <v>7.762193643087582E-3</v>
          </cell>
          <cell r="U31">
            <v>-4.418589682444924E-3</v>
          </cell>
          <cell r="V31">
            <v>2.9964913932461049E-2</v>
          </cell>
          <cell r="W31">
            <v>0.15784490057823317</v>
          </cell>
          <cell r="X31">
            <v>-0.10696200195981539</v>
          </cell>
          <cell r="Y31">
            <v>-3.3470232131102652E-2</v>
          </cell>
          <cell r="Z31">
            <v>0.62937597012427704</v>
          </cell>
          <cell r="AA31">
            <v>1.1744665369415503</v>
          </cell>
        </row>
        <row r="32">
          <cell r="A32" t="str">
            <v>2.</v>
          </cell>
          <cell r="B32" t="str">
            <v>EXTERNA</v>
          </cell>
          <cell r="D32">
            <v>588512.49699999997</v>
          </cell>
          <cell r="E32">
            <v>663769.69799999997</v>
          </cell>
          <cell r="F32">
            <v>995072.88699999999</v>
          </cell>
          <cell r="G32">
            <v>1213086.4459999998</v>
          </cell>
          <cell r="H32">
            <v>1283010.44643</v>
          </cell>
          <cell r="I32">
            <v>1238777.440035</v>
          </cell>
          <cell r="J32">
            <v>1520923.2309719999</v>
          </cell>
          <cell r="K32">
            <v>2330893.194351661</v>
          </cell>
          <cell r="L32">
            <v>3905894.5061486787</v>
          </cell>
          <cell r="P32" t="str">
            <v>2.</v>
          </cell>
          <cell r="Q32" t="str">
            <v>EXTERNA</v>
          </cell>
          <cell r="S32">
            <v>3.8905544302458566</v>
          </cell>
          <cell r="T32">
            <v>3.2814202821201093</v>
          </cell>
          <cell r="U32">
            <v>3.7920870808254832</v>
          </cell>
          <cell r="V32">
            <v>3.6606547669161946</v>
          </cell>
          <cell r="W32">
            <v>2.9432423055015895</v>
          </cell>
          <cell r="X32">
            <v>2.17723129721734</v>
          </cell>
          <cell r="Y32">
            <v>2.1005191996620658</v>
          </cell>
          <cell r="Z32">
            <v>2.5918658035091124</v>
          </cell>
          <cell r="AA32">
            <v>3.5835021546812307</v>
          </cell>
        </row>
        <row r="33">
          <cell r="B33" t="str">
            <v>2.1.</v>
          </cell>
          <cell r="C33" t="str">
            <v>Vigencia</v>
          </cell>
          <cell r="D33">
            <v>502217.49699999997</v>
          </cell>
          <cell r="E33">
            <v>622360</v>
          </cell>
          <cell r="F33">
            <v>984036.4</v>
          </cell>
          <cell r="G33">
            <v>1127655.3459999999</v>
          </cell>
          <cell r="H33">
            <v>1264475.7</v>
          </cell>
          <cell r="I33">
            <v>1227136.3594519999</v>
          </cell>
          <cell r="J33">
            <v>1479298.6209249999</v>
          </cell>
          <cell r="K33">
            <v>1924315.2899529999</v>
          </cell>
          <cell r="L33">
            <v>3722794.5061486787</v>
          </cell>
          <cell r="Q33" t="str">
            <v>2.1.</v>
          </cell>
          <cell r="R33" t="str">
            <v>Vigencia</v>
          </cell>
          <cell r="S33">
            <v>3.3200730959164919</v>
          </cell>
          <cell r="T33">
            <v>3.0767067748553227</v>
          </cell>
          <cell r="U33">
            <v>3.7500285338414789</v>
          </cell>
          <cell r="V33">
            <v>3.4028547028819336</v>
          </cell>
          <cell r="W33">
            <v>2.9007233611186236</v>
          </cell>
          <cell r="X33">
            <v>2.1567713468181622</v>
          </cell>
          <cell r="Y33">
            <v>2.0430322135988095</v>
          </cell>
          <cell r="Z33">
            <v>2.1397664239979028</v>
          </cell>
          <cell r="AA33">
            <v>3.4155152201930523</v>
          </cell>
        </row>
        <row r="34">
          <cell r="B34" t="str">
            <v>2.2.</v>
          </cell>
          <cell r="C34" t="str">
            <v>Reservas de apropiación</v>
          </cell>
          <cell r="D34">
            <v>0</v>
          </cell>
          <cell r="E34">
            <v>799</v>
          </cell>
          <cell r="F34">
            <v>0</v>
          </cell>
          <cell r="G34">
            <v>0</v>
          </cell>
          <cell r="H34">
            <v>0</v>
          </cell>
          <cell r="I34">
            <v>0</v>
          </cell>
          <cell r="J34">
            <v>0</v>
          </cell>
          <cell r="K34">
            <v>260.10000000000002</v>
          </cell>
          <cell r="L34">
            <v>0</v>
          </cell>
          <cell r="Q34" t="str">
            <v>2.2.</v>
          </cell>
          <cell r="R34" t="str">
            <v>Reservas de apropiación</v>
          </cell>
          <cell r="S34">
            <v>0</v>
          </cell>
          <cell r="T34">
            <v>3.9499465150546354E-3</v>
          </cell>
          <cell r="U34">
            <v>0</v>
          </cell>
          <cell r="V34">
            <v>0</v>
          </cell>
          <cell r="W34">
            <v>0</v>
          </cell>
          <cell r="X34">
            <v>0</v>
          </cell>
          <cell r="Y34">
            <v>0</v>
          </cell>
          <cell r="Z34">
            <v>2.8922144400538854E-4</v>
          </cell>
          <cell r="AA34">
            <v>0</v>
          </cell>
        </row>
        <row r="35">
          <cell r="B35" t="str">
            <v>2.3.</v>
          </cell>
          <cell r="C35" t="str">
            <v>Reservas de Tesorería</v>
          </cell>
          <cell r="D35">
            <v>18709.312999999998</v>
          </cell>
          <cell r="E35">
            <v>86295</v>
          </cell>
          <cell r="F35">
            <v>40610.697999999997</v>
          </cell>
          <cell r="G35">
            <v>11036.486999999999</v>
          </cell>
          <cell r="H35">
            <v>85431.099999999991</v>
          </cell>
          <cell r="I35">
            <v>18534.746429999999</v>
          </cell>
          <cell r="J35">
            <v>11641.080583000001</v>
          </cell>
          <cell r="K35">
            <v>41624.610047000002</v>
          </cell>
          <cell r="L35">
            <v>406317.8043986609</v>
          </cell>
          <cell r="Q35" t="str">
            <v>2.3.</v>
          </cell>
          <cell r="R35" t="str">
            <v>Reservas de Tesorería</v>
          </cell>
          <cell r="S35">
            <v>0.12368403551336377</v>
          </cell>
          <cell r="T35">
            <v>0.42660905446387953</v>
          </cell>
          <cell r="U35">
            <v>0.15476183226476081</v>
          </cell>
          <cell r="V35">
            <v>3.3304113552480176E-2</v>
          </cell>
          <cell r="W35">
            <v>0.19598003151508667</v>
          </cell>
          <cell r="X35">
            <v>3.2576013018321678E-2</v>
          </cell>
          <cell r="Y35">
            <v>1.6077283041943974E-2</v>
          </cell>
          <cell r="Z35">
            <v>4.6285005090175101E-2</v>
          </cell>
          <cell r="AA35">
            <v>0.37278035165973927</v>
          </cell>
        </row>
        <row r="36">
          <cell r="B36" t="str">
            <v>2.4.</v>
          </cell>
          <cell r="C36" t="str">
            <v>Deuda Flotante</v>
          </cell>
          <cell r="D36">
            <v>67585.687000000005</v>
          </cell>
          <cell r="E36">
            <v>-45684.302000000003</v>
          </cell>
          <cell r="F36">
            <v>-29574.210999999996</v>
          </cell>
          <cell r="G36">
            <v>74394.612999999998</v>
          </cell>
          <cell r="H36">
            <v>-66896.353569999992</v>
          </cell>
          <cell r="I36">
            <v>-6893.6658469999984</v>
          </cell>
          <cell r="J36">
            <v>29983.529463999999</v>
          </cell>
          <cell r="K36">
            <v>364693.1943516609</v>
          </cell>
          <cell r="L36">
            <v>-223217.8043986609</v>
          </cell>
          <cell r="Q36" t="str">
            <v>2.4.</v>
          </cell>
          <cell r="R36" t="str">
            <v>Deuda Flotante</v>
          </cell>
          <cell r="S36">
            <v>0.44679729881600083</v>
          </cell>
          <cell r="T36">
            <v>-0.22584549371414708</v>
          </cell>
          <cell r="U36">
            <v>-0.11270328528075639</v>
          </cell>
          <cell r="V36">
            <v>0.22449595048178086</v>
          </cell>
          <cell r="W36">
            <v>-0.15346108713212142</v>
          </cell>
          <cell r="X36">
            <v>-1.2116062619143773E-2</v>
          </cell>
          <cell r="Y36">
            <v>4.140970302131227E-2</v>
          </cell>
          <cell r="Z36">
            <v>0.40552515297702868</v>
          </cell>
          <cell r="AA36">
            <v>-0.20479341717156105</v>
          </cell>
        </row>
        <row r="38">
          <cell r="A38" t="str">
            <v>INVERSION</v>
          </cell>
          <cell r="D38">
            <v>401180.27699999989</v>
          </cell>
          <cell r="E38">
            <v>698543.87199999997</v>
          </cell>
          <cell r="F38">
            <v>1001927.9469999998</v>
          </cell>
          <cell r="G38">
            <v>1084661.3589999999</v>
          </cell>
          <cell r="H38">
            <v>1426368.5948099999</v>
          </cell>
          <cell r="I38">
            <v>2390426.667376</v>
          </cell>
          <cell r="J38">
            <v>3155755.68042127</v>
          </cell>
          <cell r="K38">
            <v>4182411.6367080738</v>
          </cell>
          <cell r="L38">
            <v>2286180.076307606</v>
          </cell>
          <cell r="P38" t="str">
            <v>INVERSION</v>
          </cell>
          <cell r="S38">
            <v>2.6521334924339075</v>
          </cell>
          <cell r="T38">
            <v>3.4533303289351327</v>
          </cell>
          <cell r="U38">
            <v>3.8182107797061291</v>
          </cell>
          <cell r="V38">
            <v>3.2731144490201882</v>
          </cell>
          <cell r="W38">
            <v>3.2721077238030847</v>
          </cell>
          <cell r="X38">
            <v>4.2013291376753887</v>
          </cell>
          <cell r="Y38">
            <v>4.3583563332984143</v>
          </cell>
          <cell r="Z38">
            <v>4.6506848634896176</v>
          </cell>
          <cell r="AA38">
            <v>2.0974788787922671</v>
          </cell>
        </row>
        <row r="39">
          <cell r="B39" t="str">
            <v>1.1.</v>
          </cell>
          <cell r="C39" t="str">
            <v>Vigencia</v>
          </cell>
          <cell r="D39">
            <v>300944.17699999997</v>
          </cell>
          <cell r="E39">
            <v>509847</v>
          </cell>
          <cell r="F39">
            <v>740705.81499999994</v>
          </cell>
          <cell r="G39">
            <v>698011.73499999999</v>
          </cell>
          <cell r="H39">
            <v>958714.70000000007</v>
          </cell>
          <cell r="I39">
            <v>1384495.9769009999</v>
          </cell>
          <cell r="J39">
            <v>1677982.626127</v>
          </cell>
          <cell r="K39">
            <v>2146733.9303026702</v>
          </cell>
          <cell r="L39">
            <v>439348.78469574777</v>
          </cell>
          <cell r="Q39" t="str">
            <v>1.1.</v>
          </cell>
          <cell r="R39" t="str">
            <v>Vigencia</v>
          </cell>
          <cell r="S39">
            <v>1.9894899548480498</v>
          </cell>
          <cell r="T39">
            <v>2.5204860836809271</v>
          </cell>
          <cell r="U39">
            <v>2.8227288557946713</v>
          </cell>
          <cell r="V39">
            <v>2.106346166438986</v>
          </cell>
          <cell r="W39">
            <v>2.1993037327153329</v>
          </cell>
          <cell r="X39">
            <v>2.4333410299231679</v>
          </cell>
          <cell r="Y39">
            <v>2.3174310518135717</v>
          </cell>
          <cell r="Z39">
            <v>2.3870876094482947</v>
          </cell>
          <cell r="AA39">
            <v>0.40308495637435993</v>
          </cell>
        </row>
        <row r="40">
          <cell r="B40" t="str">
            <v>1.2.</v>
          </cell>
          <cell r="C40" t="str">
            <v>Reservas de apropiación</v>
          </cell>
          <cell r="D40">
            <v>44156.1</v>
          </cell>
          <cell r="E40">
            <v>131762</v>
          </cell>
          <cell r="F40">
            <v>153077.386</v>
          </cell>
          <cell r="G40">
            <v>263387.62400000001</v>
          </cell>
          <cell r="H40">
            <v>301579.3</v>
          </cell>
          <cell r="I40">
            <v>426682.572744</v>
          </cell>
          <cell r="J40">
            <v>544215.95600500004</v>
          </cell>
          <cell r="K40">
            <v>958608.97140806005</v>
          </cell>
          <cell r="L40">
            <v>1105971.7226547827</v>
          </cell>
          <cell r="Q40" t="str">
            <v>1.2.</v>
          </cell>
          <cell r="R40" t="str">
            <v>Reservas de apropiación</v>
          </cell>
          <cell r="S40">
            <v>0.29190834749152161</v>
          </cell>
          <cell r="T40">
            <v>0.65138029125986086</v>
          </cell>
          <cell r="U40">
            <v>0.58335704389173626</v>
          </cell>
          <cell r="V40">
            <v>0.79480828800087888</v>
          </cell>
          <cell r="W40">
            <v>0.69182675534199811</v>
          </cell>
          <cell r="X40">
            <v>0.74992215819590957</v>
          </cell>
          <cell r="Y40">
            <v>0.75160668275175668</v>
          </cell>
          <cell r="Z40">
            <v>1.0659372200967294</v>
          </cell>
          <cell r="AA40">
            <v>1.0146848679376657</v>
          </cell>
        </row>
        <row r="41">
          <cell r="B41" t="str">
            <v>1.3.</v>
          </cell>
          <cell r="C41" t="str">
            <v>Reservas de Tesorería</v>
          </cell>
          <cell r="D41">
            <v>93412.69200000001</v>
          </cell>
          <cell r="E41">
            <v>56080</v>
          </cell>
          <cell r="F41">
            <v>56934.872000000003</v>
          </cell>
          <cell r="G41">
            <v>108144.746</v>
          </cell>
          <cell r="H41">
            <v>123262</v>
          </cell>
          <cell r="I41">
            <v>166074.59480999998</v>
          </cell>
          <cell r="J41">
            <v>579248.11773099995</v>
          </cell>
          <cell r="K41">
            <v>933557.09828926995</v>
          </cell>
          <cell r="L41">
            <v>1077068.7349973437</v>
          </cell>
          <cell r="Q41" t="str">
            <v>1.3.</v>
          </cell>
          <cell r="R41" t="str">
            <v>Reservas de Tesorería</v>
          </cell>
          <cell r="S41">
            <v>0.61753516629535865</v>
          </cell>
          <cell r="T41">
            <v>0.27723779795277087</v>
          </cell>
          <cell r="U41">
            <v>0.21697103335873782</v>
          </cell>
          <cell r="V41">
            <v>0.32634160678920082</v>
          </cell>
          <cell r="W41">
            <v>0.28276459795803421</v>
          </cell>
          <cell r="X41">
            <v>0.29188681825106888</v>
          </cell>
          <cell r="Y41">
            <v>0.79998895926159852</v>
          </cell>
          <cell r="Z41">
            <v>1.0380804768500695</v>
          </cell>
          <cell r="AA41">
            <v>0.98816753154158254</v>
          </cell>
        </row>
        <row r="42">
          <cell r="B42" t="str">
            <v>1.4.</v>
          </cell>
          <cell r="C42" t="str">
            <v>Deuda Flotante</v>
          </cell>
          <cell r="D42">
            <v>-37332.69200000001</v>
          </cell>
          <cell r="E42">
            <v>854.87200000000303</v>
          </cell>
          <cell r="F42">
            <v>51209.873999999996</v>
          </cell>
          <cell r="G42">
            <v>15117.254000000001</v>
          </cell>
          <cell r="H42">
            <v>42812.59480999998</v>
          </cell>
          <cell r="I42">
            <v>413173.52292099997</v>
          </cell>
          <cell r="J42">
            <v>354308.98055827001</v>
          </cell>
          <cell r="K42">
            <v>143511.63670807378</v>
          </cell>
          <cell r="L42">
            <v>-336209.16604026826</v>
          </cell>
          <cell r="Q42" t="str">
            <v>1.4.</v>
          </cell>
          <cell r="R42" t="str">
            <v>Deuda Flotante</v>
          </cell>
          <cell r="S42">
            <v>-0.24679997620102212</v>
          </cell>
          <cell r="T42">
            <v>4.2261560415742154E-3</v>
          </cell>
          <cell r="U42">
            <v>0.19515384666098415</v>
          </cell>
          <cell r="V42">
            <v>4.5618387791122782E-2</v>
          </cell>
          <cell r="W42">
            <v>9.8212637787719381E-2</v>
          </cell>
          <cell r="X42">
            <v>0.72617913130524148</v>
          </cell>
          <cell r="Y42">
            <v>0.48932963947148822</v>
          </cell>
          <cell r="Z42">
            <v>0.15957955709452451</v>
          </cell>
          <cell r="AA42">
            <v>-0.30845847706134122</v>
          </cell>
        </row>
        <row r="44">
          <cell r="A44" t="str">
            <v>TOTAL</v>
          </cell>
          <cell r="D44">
            <v>2557359.9179999996</v>
          </cell>
          <cell r="E44">
            <v>3722729.2560000001</v>
          </cell>
          <cell r="F44">
            <v>5028291.368999999</v>
          </cell>
          <cell r="G44">
            <v>6999904.296000001</v>
          </cell>
          <cell r="H44">
            <v>10267718.256239997</v>
          </cell>
          <cell r="I44">
            <v>13362172.286022998</v>
          </cell>
          <cell r="J44">
            <v>18831778.02793254</v>
          </cell>
          <cell r="K44">
            <v>25766957.505246505</v>
          </cell>
          <cell r="L44">
            <v>36855672.000612743</v>
          </cell>
          <cell r="P44" t="str">
            <v>TOTAL</v>
          </cell>
          <cell r="S44">
            <v>16.906264538861745</v>
          </cell>
          <cell r="T44">
            <v>18.403731478384401</v>
          </cell>
          <cell r="U44">
            <v>19.16213273230424</v>
          </cell>
          <cell r="V44">
            <v>21.123171488398242</v>
          </cell>
          <cell r="W44">
            <v>23.554276457238004</v>
          </cell>
          <cell r="X44">
            <v>23.484880140469357</v>
          </cell>
          <cell r="Y44">
            <v>26.008223496044923</v>
          </cell>
          <cell r="Z44">
            <v>28.651890262563928</v>
          </cell>
          <cell r="AA44">
            <v>33.813606542243129</v>
          </cell>
        </row>
        <row r="45">
          <cell r="C45" t="str">
            <v>Vigencia</v>
          </cell>
          <cell r="D45">
            <v>2272076.5039999997</v>
          </cell>
          <cell r="E45">
            <v>3302176</v>
          </cell>
          <cell r="F45">
            <v>4628191.3469999991</v>
          </cell>
          <cell r="G45">
            <v>6291665.8440000005</v>
          </cell>
          <cell r="H45">
            <v>9373474.9999999981</v>
          </cell>
          <cell r="I45">
            <v>11670494.857997</v>
          </cell>
          <cell r="J45">
            <v>16469406.425021999</v>
          </cell>
          <cell r="K45">
            <v>21232333.953963906</v>
          </cell>
          <cell r="L45">
            <v>31138731.894625232</v>
          </cell>
          <cell r="R45" t="str">
            <v>Vigencia</v>
          </cell>
          <cell r="S45">
            <v>15.02030518222745</v>
          </cell>
          <cell r="T45">
            <v>16.324679077968778</v>
          </cell>
          <cell r="U45">
            <v>17.637406107465363</v>
          </cell>
          <cell r="V45">
            <v>18.985964800469304</v>
          </cell>
          <cell r="W45">
            <v>21.502871037665166</v>
          </cell>
          <cell r="X45">
            <v>20.511647885779386</v>
          </cell>
          <cell r="Y45">
            <v>22.745595371495362</v>
          </cell>
          <cell r="Z45">
            <v>23.609558961053754</v>
          </cell>
          <cell r="AA45">
            <v>28.568542407577031</v>
          </cell>
        </row>
        <row r="46">
          <cell r="C46" t="str">
            <v>Reservas de apropiación</v>
          </cell>
          <cell r="D46">
            <v>83376.41399999999</v>
          </cell>
          <cell r="E46">
            <v>216155</v>
          </cell>
          <cell r="F46">
            <v>221817.58899999998</v>
          </cell>
          <cell r="G46">
            <v>374226.598</v>
          </cell>
          <cell r="H46">
            <v>409219.1</v>
          </cell>
          <cell r="I46">
            <v>630987.60453799996</v>
          </cell>
          <cell r="J46">
            <v>744073.92789699999</v>
          </cell>
          <cell r="K46">
            <v>1154768.3710225602</v>
          </cell>
          <cell r="L46">
            <v>2065027.499342344</v>
          </cell>
          <cell r="R46" t="str">
            <v>Reservas de apropiación</v>
          </cell>
          <cell r="S46">
            <v>0.55118706657764083</v>
          </cell>
          <cell r="T46">
            <v>1.0685865944450998</v>
          </cell>
          <cell r="U46">
            <v>0.84531658387628927</v>
          </cell>
          <cell r="V46">
            <v>1.1292800973851873</v>
          </cell>
          <cell r="W46">
            <v>0.9387538275238807</v>
          </cell>
          <cell r="X46">
            <v>1.109001436704818</v>
          </cell>
          <cell r="Y46">
            <v>1.0276268648462701</v>
          </cell>
          <cell r="Z46">
            <v>1.2840591147977511</v>
          </cell>
          <cell r="AA46">
            <v>1.8945802252774924</v>
          </cell>
        </row>
        <row r="47">
          <cell r="C47" t="str">
            <v>Reservas de Tesorería</v>
          </cell>
          <cell r="D47">
            <v>198262.264</v>
          </cell>
          <cell r="E47">
            <v>201907</v>
          </cell>
          <cell r="F47">
            <v>204398.25600000002</v>
          </cell>
          <cell r="G47">
            <v>178282.43299999999</v>
          </cell>
          <cell r="H47">
            <v>334011.85399999999</v>
          </cell>
          <cell r="I47">
            <v>485024.15623999998</v>
          </cell>
          <cell r="J47">
            <v>1060689.8234879998</v>
          </cell>
          <cell r="K47">
            <v>1618297.6750135398</v>
          </cell>
          <cell r="L47">
            <v>3379855.1802600399</v>
          </cell>
          <cell r="R47" t="str">
            <v>Reservas de Tesorería</v>
          </cell>
          <cell r="S47">
            <v>1.3106775701243496</v>
          </cell>
          <cell r="T47">
            <v>0.99815000127050846</v>
          </cell>
          <cell r="U47">
            <v>0.7789338811729275</v>
          </cell>
          <cell r="V47">
            <v>0.53799169908363409</v>
          </cell>
          <cell r="W47">
            <v>0.7662274473035291</v>
          </cell>
          <cell r="X47">
            <v>0.85246125635152425</v>
          </cell>
          <cell r="Y47">
            <v>1.4648992754873165</v>
          </cell>
          <cell r="Z47">
            <v>1.7994863144866549</v>
          </cell>
          <cell r="AA47">
            <v>3.1008820903652272</v>
          </cell>
        </row>
        <row r="48">
          <cell r="C48" t="str">
            <v>Deuda Flotante</v>
          </cell>
          <cell r="D48">
            <v>3644.7359999999971</v>
          </cell>
          <cell r="E48">
            <v>2491.2560000000012</v>
          </cell>
          <cell r="F48">
            <v>-26115.823000000004</v>
          </cell>
          <cell r="G48">
            <v>155729.42100000003</v>
          </cell>
          <cell r="H48">
            <v>151012.30223999999</v>
          </cell>
          <cell r="I48">
            <v>575665.66724799993</v>
          </cell>
          <cell r="J48">
            <v>557607.85152554</v>
          </cell>
          <cell r="K48">
            <v>1761557.5052465</v>
          </cell>
          <cell r="L48">
            <v>272057.42638512759</v>
          </cell>
          <cell r="R48" t="str">
            <v>Deuda Flotante</v>
          </cell>
          <cell r="S48">
            <v>2.4094719932305109E-2</v>
          </cell>
          <cell r="T48">
            <v>1.2315804700011208E-2</v>
          </cell>
          <cell r="U48">
            <v>-9.9523840210335307E-2</v>
          </cell>
          <cell r="V48">
            <v>0.46993489146011708</v>
          </cell>
          <cell r="W48">
            <v>0.34642414474542632</v>
          </cell>
          <cell r="X48">
            <v>1.0117695616336349</v>
          </cell>
          <cell r="Y48">
            <v>0.77010198421597664</v>
          </cell>
          <cell r="Z48">
            <v>1.9587858722257692</v>
          </cell>
          <cell r="AA48">
            <v>0.24960181902337952</v>
          </cell>
        </row>
        <row r="50">
          <cell r="Q50" t="str">
            <v>PIB</v>
          </cell>
          <cell r="S50">
            <v>15126700</v>
          </cell>
          <cell r="T50">
            <v>20228122</v>
          </cell>
          <cell r="U50">
            <v>26240771</v>
          </cell>
          <cell r="V50">
            <v>33138510</v>
          </cell>
          <cell r="W50">
            <v>43591737.045630313</v>
          </cell>
          <cell r="X50">
            <v>56896914.977212004</v>
          </cell>
          <cell r="Y50">
            <v>72407014</v>
          </cell>
          <cell r="Z50">
            <v>89931091</v>
          </cell>
          <cell r="AA50">
            <v>108996572</v>
          </cell>
        </row>
        <row r="51">
          <cell r="A51" t="str">
            <v>C:\CARLOSJ\PRES9194\PAGOS.XLS</v>
          </cell>
          <cell r="I51" t="str">
            <v>Rango FMI 1</v>
          </cell>
          <cell r="P51" t="str">
            <v>C:\CARLOSJ\PRES9194\PAGOS.XLS</v>
          </cell>
          <cell r="X51" t="str">
            <v>Rango FMI 2</v>
          </cell>
        </row>
      </sheetData>
      <sheetData sheetId="1" refreshError="1">
        <row r="2">
          <cell r="A2" t="str">
            <v>PAGOS POR NUMERALES CON RECURSOS DE LA NACION</v>
          </cell>
        </row>
        <row r="3">
          <cell r="A3" t="str">
            <v>Clasificación anterior al Decreto 568 de 1996</v>
          </cell>
        </row>
        <row r="4">
          <cell r="A4" t="str">
            <v>Millones de pesos</v>
          </cell>
        </row>
        <row r="6">
          <cell r="A6" t="str">
            <v xml:space="preserve"> </v>
          </cell>
          <cell r="AE6" t="str">
            <v>Proyección</v>
          </cell>
          <cell r="AH6" t="str">
            <v>Proyección</v>
          </cell>
          <cell r="AJ6" t="str">
            <v>TASAS DE CRECIMIENTO</v>
          </cell>
        </row>
        <row r="7">
          <cell r="A7" t="str">
            <v>CONCEPTOS</v>
          </cell>
          <cell r="D7">
            <v>1970</v>
          </cell>
          <cell r="E7">
            <v>1971</v>
          </cell>
          <cell r="F7">
            <v>1972</v>
          </cell>
          <cell r="G7">
            <v>1973</v>
          </cell>
          <cell r="H7">
            <v>1974</v>
          </cell>
          <cell r="I7">
            <v>1975</v>
          </cell>
          <cell r="J7">
            <v>1976</v>
          </cell>
          <cell r="K7">
            <v>1977</v>
          </cell>
          <cell r="L7">
            <v>1978</v>
          </cell>
          <cell r="M7">
            <v>1979</v>
          </cell>
          <cell r="N7">
            <v>1980</v>
          </cell>
          <cell r="O7">
            <v>1981</v>
          </cell>
          <cell r="P7">
            <v>1982</v>
          </cell>
          <cell r="Q7">
            <v>1983</v>
          </cell>
          <cell r="R7">
            <v>1984</v>
          </cell>
          <cell r="S7">
            <v>1985</v>
          </cell>
          <cell r="T7">
            <v>1986</v>
          </cell>
          <cell r="U7">
            <v>1987</v>
          </cell>
          <cell r="V7">
            <v>1988</v>
          </cell>
          <cell r="W7">
            <v>1989</v>
          </cell>
          <cell r="X7">
            <v>1990</v>
          </cell>
          <cell r="Y7">
            <v>1991</v>
          </cell>
          <cell r="Z7">
            <v>1992</v>
          </cell>
          <cell r="AA7">
            <v>1993</v>
          </cell>
          <cell r="AB7">
            <v>1994</v>
          </cell>
          <cell r="AC7">
            <v>1995</v>
          </cell>
          <cell r="AD7">
            <v>1996</v>
          </cell>
          <cell r="AE7">
            <v>1997</v>
          </cell>
          <cell r="AH7">
            <v>1998</v>
          </cell>
          <cell r="AJ7" t="str">
            <v>91/90</v>
          </cell>
          <cell r="AK7" t="str">
            <v>92/91</v>
          </cell>
          <cell r="AL7" t="str">
            <v>93/92</v>
          </cell>
          <cell r="AM7" t="str">
            <v>94/93</v>
          </cell>
          <cell r="AN7" t="str">
            <v>95/94</v>
          </cell>
          <cell r="AO7" t="str">
            <v>96/95</v>
          </cell>
          <cell r="AP7" t="str">
            <v>97/96</v>
          </cell>
          <cell r="AQ7" t="str">
            <v>97/96</v>
          </cell>
          <cell r="AR7" t="str">
            <v>97/97</v>
          </cell>
          <cell r="AS7" t="str">
            <v>98/97</v>
          </cell>
        </row>
        <row r="8">
          <cell r="AE8" t="str">
            <v>Dic-20-96</v>
          </cell>
          <cell r="AF8" t="str">
            <v>Mayo</v>
          </cell>
          <cell r="AG8" t="str">
            <v>cierre</v>
          </cell>
          <cell r="AH8" t="str">
            <v>Junio 19/97</v>
          </cell>
          <cell r="AP8" t="str">
            <v>Di20/96</v>
          </cell>
          <cell r="AQ8" t="str">
            <v>Mayo/97</v>
          </cell>
          <cell r="AR8">
            <v>35582</v>
          </cell>
          <cell r="AS8">
            <v>35582</v>
          </cell>
        </row>
        <row r="10">
          <cell r="A10" t="str">
            <v>FUNCIONAMIENTO</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1130234.436</v>
          </cell>
          <cell r="X10">
            <v>1548761.1129999999</v>
          </cell>
          <cell r="Y10">
            <v>1997227</v>
          </cell>
          <cell r="Z10">
            <v>2886633.1660000002</v>
          </cell>
          <cell r="AA10">
            <v>4303008.3059999999</v>
          </cell>
          <cell r="AB10">
            <v>6242190.2539999997</v>
          </cell>
          <cell r="AC10">
            <v>8186211.6855740007</v>
          </cell>
          <cell r="AD10">
            <v>10546775.576811001</v>
          </cell>
          <cell r="AE10">
            <v>12471901</v>
          </cell>
          <cell r="AF10">
            <v>12965872</v>
          </cell>
          <cell r="AG10">
            <v>12791900</v>
          </cell>
          <cell r="AH10">
            <v>19063262.234000001</v>
          </cell>
          <cell r="AJ10">
            <v>28.95642738158033</v>
          </cell>
          <cell r="AK10">
            <v>44.532051990084256</v>
          </cell>
          <cell r="AL10">
            <v>49.066682829071318</v>
          </cell>
          <cell r="AM10">
            <v>45.065726350006251</v>
          </cell>
          <cell r="AN10">
            <v>31.143258255037498</v>
          </cell>
          <cell r="AO10">
            <v>28.835852063254851</v>
          </cell>
          <cell r="AP10">
            <v>18.253213118725476</v>
          </cell>
          <cell r="AQ10">
            <v>22.936834159132214</v>
          </cell>
          <cell r="AR10">
            <v>21.287306313081245</v>
          </cell>
          <cell r="AS10">
            <v>49.026041745166872</v>
          </cell>
        </row>
        <row r="11">
          <cell r="A11" t="str">
            <v>1.</v>
          </cell>
          <cell r="B11" t="str">
            <v>SERVICIOS PERSONALES</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288550.58299999998</v>
          </cell>
          <cell r="X11">
            <v>450682.85099999997</v>
          </cell>
          <cell r="Y11">
            <v>565857</v>
          </cell>
          <cell r="Z11">
            <v>788827.1179999999</v>
          </cell>
          <cell r="AA11">
            <v>1165355.1440000001</v>
          </cell>
          <cell r="AB11">
            <v>1627946.0999999999</v>
          </cell>
          <cell r="AC11">
            <v>2072016.50178</v>
          </cell>
          <cell r="AD11">
            <v>2551305.8536439999</v>
          </cell>
          <cell r="AE11">
            <v>2827001</v>
          </cell>
          <cell r="AF11">
            <v>3038901</v>
          </cell>
          <cell r="AG11">
            <v>3741100</v>
          </cell>
          <cell r="AH11">
            <v>4131300</v>
          </cell>
          <cell r="AJ11">
            <v>25.555476261065913</v>
          </cell>
          <cell r="AK11">
            <v>39.403969200699109</v>
          </cell>
          <cell r="AL11">
            <v>47.732642223894771</v>
          </cell>
          <cell r="AM11">
            <v>39.6952773050959</v>
          </cell>
          <cell r="AN11">
            <v>27.277954827865635</v>
          </cell>
          <cell r="AO11">
            <v>23.131541252314271</v>
          </cell>
          <cell r="AP11">
            <v>10.806040599257361</v>
          </cell>
          <cell r="AQ11">
            <v>19.111591252752923</v>
          </cell>
          <cell r="AR11">
            <v>46.634712363342537</v>
          </cell>
          <cell r="AS11">
            <v>10.430087407446997</v>
          </cell>
        </row>
        <row r="12">
          <cell r="B12" t="str">
            <v>1.1.</v>
          </cell>
          <cell r="C12" t="str">
            <v>Vigencia</v>
          </cell>
          <cell r="W12">
            <v>286526.09999999998</v>
          </cell>
          <cell r="X12">
            <v>448435.77999999997</v>
          </cell>
          <cell r="Y12">
            <v>561895</v>
          </cell>
          <cell r="Z12">
            <v>780872.06299999997</v>
          </cell>
          <cell r="AA12">
            <v>1155639.1529999999</v>
          </cell>
          <cell r="AB12">
            <v>1614299.4</v>
          </cell>
          <cell r="AC12">
            <v>2058168.3357800001</v>
          </cell>
          <cell r="AD12">
            <v>2533434</v>
          </cell>
          <cell r="AE12">
            <v>2801601</v>
          </cell>
          <cell r="AF12">
            <v>3013501</v>
          </cell>
          <cell r="AG12">
            <v>3720242.9032626296</v>
          </cell>
          <cell r="AH12">
            <v>4025801.5790410009</v>
          </cell>
          <cell r="AJ12">
            <v>25.301107775120002</v>
          </cell>
          <cell r="AK12">
            <v>38.971171304247235</v>
          </cell>
          <cell r="AL12">
            <v>47.993404778780004</v>
          </cell>
          <cell r="AM12">
            <v>39.688880894121105</v>
          </cell>
          <cell r="AN12">
            <v>27.49607264798588</v>
          </cell>
          <cell r="AO12">
            <v>23.091680887213961</v>
          </cell>
          <cell r="AP12">
            <v>10.585118854487629</v>
          </cell>
          <cell r="AQ12">
            <v>18.949260174135183</v>
          </cell>
          <cell r="AR12">
            <v>46.845858359153226</v>
          </cell>
          <cell r="AS12">
            <v>8.2134065899406306</v>
          </cell>
        </row>
        <row r="13">
          <cell r="B13" t="str">
            <v>1.2.</v>
          </cell>
          <cell r="C13" t="str">
            <v>Reservas de apropiación</v>
          </cell>
          <cell r="W13">
            <v>0</v>
          </cell>
          <cell r="X13">
            <v>858.06499999999994</v>
          </cell>
          <cell r="Y13">
            <v>974</v>
          </cell>
          <cell r="Z13">
            <v>445.137</v>
          </cell>
          <cell r="AA13">
            <v>4114.1580000000004</v>
          </cell>
          <cell r="AB13">
            <v>4524.2</v>
          </cell>
          <cell r="AC13">
            <v>8374.0679999999993</v>
          </cell>
          <cell r="AD13">
            <v>4569.7269999999999</v>
          </cell>
          <cell r="AE13">
            <v>6300</v>
          </cell>
          <cell r="AF13">
            <v>6300</v>
          </cell>
          <cell r="AG13">
            <v>6443.6396408199998</v>
          </cell>
          <cell r="AH13">
            <v>9822.3828690355003</v>
          </cell>
          <cell r="AI13">
            <v>7001.4620601623456</v>
          </cell>
          <cell r="AJ13">
            <v>13.511214185405551</v>
          </cell>
          <cell r="AK13">
            <v>-54.298049281314164</v>
          </cell>
          <cell r="AL13">
            <v>824.24534469163427</v>
          </cell>
          <cell r="AM13">
            <v>9.9666079912341665</v>
          </cell>
          <cell r="AN13">
            <v>85.09500022103353</v>
          </cell>
          <cell r="AO13">
            <v>-45.430022779848457</v>
          </cell>
          <cell r="AP13">
            <v>37.863815497074562</v>
          </cell>
          <cell r="AQ13">
            <v>37.863815497074562</v>
          </cell>
          <cell r="AR13">
            <v>41.007102630419709</v>
          </cell>
          <cell r="AS13">
            <v>52.435322528147019</v>
          </cell>
        </row>
        <row r="14">
          <cell r="B14" t="str">
            <v>1.3.</v>
          </cell>
          <cell r="C14" t="str">
            <v>Reservas de Tesorería</v>
          </cell>
          <cell r="W14">
            <v>2024.4829999999999</v>
          </cell>
          <cell r="X14">
            <v>1389.0060000000001</v>
          </cell>
          <cell r="Y14">
            <v>2988</v>
          </cell>
          <cell r="Z14">
            <v>7509.9179999999997</v>
          </cell>
          <cell r="AA14">
            <v>5601.8329999999996</v>
          </cell>
          <cell r="AB14">
            <v>9122.5</v>
          </cell>
          <cell r="AC14">
            <v>5474.098</v>
          </cell>
          <cell r="AD14">
            <v>13302.126644</v>
          </cell>
          <cell r="AE14">
            <v>19100</v>
          </cell>
          <cell r="AF14">
            <v>19100</v>
          </cell>
          <cell r="AG14">
            <v>14413.457096550001</v>
          </cell>
          <cell r="AH14">
            <v>95676.038089963811</v>
          </cell>
          <cell r="AI14">
            <v>68198.537939837654</v>
          </cell>
          <cell r="AJ14">
            <v>115.11786126193839</v>
          </cell>
          <cell r="AK14">
            <v>151.33594377510039</v>
          </cell>
          <cell r="AL14">
            <v>-25.407534409829779</v>
          </cell>
          <cell r="AM14">
            <v>62.84848191654411</v>
          </cell>
          <cell r="AN14">
            <v>-39.993444779391616</v>
          </cell>
          <cell r="AO14">
            <v>143.00125142078204</v>
          </cell>
          <cell r="AP14">
            <v>43.586063425543784</v>
          </cell>
          <cell r="AQ14">
            <v>43.586063425543784</v>
          </cell>
          <cell r="AR14">
            <v>8.3545321909205494</v>
          </cell>
          <cell r="AS14">
            <v>563.79659958792809</v>
          </cell>
        </row>
        <row r="15">
          <cell r="A15" t="str">
            <v>2.</v>
          </cell>
          <cell r="B15" t="str">
            <v>GASTOS GENERALES</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70047.97</v>
          </cell>
          <cell r="X15">
            <v>78613.885999999999</v>
          </cell>
          <cell r="Y15">
            <v>142240</v>
          </cell>
          <cell r="Z15">
            <v>211058.32</v>
          </cell>
          <cell r="AA15">
            <v>323984.92000000004</v>
          </cell>
          <cell r="AB15">
            <v>505133.27799999999</v>
          </cell>
          <cell r="AC15">
            <v>596351.93934400007</v>
          </cell>
          <cell r="AD15">
            <v>701922.21839000005</v>
          </cell>
          <cell r="AE15">
            <v>788600</v>
          </cell>
          <cell r="AF15">
            <v>790371</v>
          </cell>
          <cell r="AG15">
            <v>868000</v>
          </cell>
          <cell r="AH15">
            <v>1047823.0000000001</v>
          </cell>
          <cell r="AJ15">
            <v>80.93495594404277</v>
          </cell>
          <cell r="AK15">
            <v>48.381833520809913</v>
          </cell>
          <cell r="AL15">
            <v>53.504926979424461</v>
          </cell>
          <cell r="AM15">
            <v>55.912589388419654</v>
          </cell>
          <cell r="AN15">
            <v>18.058335357584589</v>
          </cell>
          <cell r="AO15">
            <v>17.702680595309129</v>
          </cell>
          <cell r="AP15">
            <v>12.348630566049446</v>
          </cell>
          <cell r="AQ15">
            <v>12.600937723965355</v>
          </cell>
          <cell r="AR15">
            <v>23.660425223599969</v>
          </cell>
          <cell r="AS15">
            <v>20.716935483870991</v>
          </cell>
        </row>
        <row r="16">
          <cell r="B16" t="str">
            <v>2.1.</v>
          </cell>
          <cell r="C16" t="str">
            <v>Vigencia</v>
          </cell>
          <cell r="W16">
            <v>49524.1</v>
          </cell>
          <cell r="X16">
            <v>60562.438000000002</v>
          </cell>
          <cell r="Y16">
            <v>112505</v>
          </cell>
          <cell r="Z16">
            <v>176720.44200000001</v>
          </cell>
          <cell r="AA16">
            <v>258642.916</v>
          </cell>
          <cell r="AB16">
            <v>399005.9</v>
          </cell>
          <cell r="AC16">
            <v>508771.81699999998</v>
          </cell>
          <cell r="AD16">
            <v>567045.63896799996</v>
          </cell>
          <cell r="AE16">
            <v>585500</v>
          </cell>
          <cell r="AF16">
            <v>587771</v>
          </cell>
          <cell r="AG16">
            <v>675253.51317078003</v>
          </cell>
          <cell r="AH16">
            <v>770641.77358200005</v>
          </cell>
          <cell r="AJ16">
            <v>85.766960042130407</v>
          </cell>
          <cell r="AK16">
            <v>57.077856095284659</v>
          </cell>
          <cell r="AL16">
            <v>46.357101121329251</v>
          </cell>
          <cell r="AM16">
            <v>54.269023165513651</v>
          </cell>
          <cell r="AN16">
            <v>27.509848099990485</v>
          </cell>
          <cell r="AO16">
            <v>11.453822719901163</v>
          </cell>
          <cell r="AP16">
            <v>3.2544754361547135</v>
          </cell>
          <cell r="AQ16">
            <v>3.6549722998874268</v>
          </cell>
          <cell r="AR16">
            <v>19.082745156053747</v>
          </cell>
          <cell r="AS16">
            <v>14.126288653176555</v>
          </cell>
        </row>
        <row r="17">
          <cell r="B17" t="str">
            <v>2.2.</v>
          </cell>
          <cell r="C17" t="str">
            <v>Reservas de apropiación</v>
          </cell>
          <cell r="W17">
            <v>0</v>
          </cell>
          <cell r="X17">
            <v>10424.849</v>
          </cell>
          <cell r="Y17">
            <v>12493</v>
          </cell>
          <cell r="Z17">
            <v>24202.214</v>
          </cell>
          <cell r="AA17">
            <v>44751.06</v>
          </cell>
          <cell r="AB17">
            <v>77700.800000000003</v>
          </cell>
          <cell r="AC17">
            <v>67560.148344000001</v>
          </cell>
          <cell r="AD17">
            <v>52550.792460999997</v>
          </cell>
          <cell r="AE17">
            <v>77294</v>
          </cell>
          <cell r="AF17">
            <v>81600</v>
          </cell>
          <cell r="AG17">
            <v>65501.099445650005</v>
          </cell>
          <cell r="AH17">
            <v>94194.583645818668</v>
          </cell>
          <cell r="AI17">
            <v>102594.77227288127</v>
          </cell>
          <cell r="AJ17">
            <v>19.83866624830728</v>
          </cell>
          <cell r="AK17">
            <v>93.726198671255915</v>
          </cell>
          <cell r="AL17">
            <v>84.904819038456552</v>
          </cell>
          <cell r="AM17">
            <v>73.628959850336528</v>
          </cell>
          <cell r="AN17">
            <v>-13.050897360130143</v>
          </cell>
          <cell r="AO17">
            <v>-22.216286155228637</v>
          </cell>
          <cell r="AP17">
            <v>47.084366153684364</v>
          </cell>
          <cell r="AQ17">
            <v>55.278343443742649</v>
          </cell>
          <cell r="AR17">
            <v>24.643409505690972</v>
          </cell>
          <cell r="AS17">
            <v>43.806110802731311</v>
          </cell>
        </row>
        <row r="18">
          <cell r="B18" t="str">
            <v>2.3.</v>
          </cell>
          <cell r="C18" t="str">
            <v>Reservas de Tesorería</v>
          </cell>
          <cell r="W18">
            <v>20523.870000000003</v>
          </cell>
          <cell r="X18">
            <v>7626.5989999999993</v>
          </cell>
          <cell r="Y18">
            <v>17242</v>
          </cell>
          <cell r="Z18">
            <v>10135.664000000001</v>
          </cell>
          <cell r="AA18">
            <v>20590.944</v>
          </cell>
          <cell r="AB18">
            <v>28426.578000000001</v>
          </cell>
          <cell r="AC18">
            <v>20019.974000000002</v>
          </cell>
          <cell r="AD18">
            <v>82325.786961000005</v>
          </cell>
          <cell r="AE18">
            <v>125806</v>
          </cell>
          <cell r="AF18">
            <v>121000</v>
          </cell>
          <cell r="AG18">
            <v>127245.38738357001</v>
          </cell>
          <cell r="AH18">
            <v>182986.6427721814</v>
          </cell>
          <cell r="AI18">
            <v>199305.22772711873</v>
          </cell>
          <cell r="AJ18">
            <v>126.07718066729352</v>
          </cell>
          <cell r="AK18">
            <v>-41.215265050458186</v>
          </cell>
          <cell r="AL18">
            <v>103.15337998576118</v>
          </cell>
          <cell r="AM18">
            <v>38.053787140599304</v>
          </cell>
          <cell r="AN18">
            <v>-29.573042523795856</v>
          </cell>
          <cell r="AO18">
            <v>311.21825113758888</v>
          </cell>
          <cell r="AP18">
            <v>52.814816163977611</v>
          </cell>
          <cell r="AQ18">
            <v>46.977034130655859</v>
          </cell>
          <cell r="AR18">
            <v>54.563220202012339</v>
          </cell>
          <cell r="AS18">
            <v>43.806110802731332</v>
          </cell>
        </row>
        <row r="19">
          <cell r="A19" t="str">
            <v>3.</v>
          </cell>
          <cell r="B19" t="str">
            <v>TRANSFERENCIAS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771635.88300000003</v>
          </cell>
          <cell r="X19">
            <v>1019464.3759999999</v>
          </cell>
          <cell r="Y19">
            <v>1289130</v>
          </cell>
          <cell r="Z19">
            <v>1886747.7280000001</v>
          </cell>
          <cell r="AA19">
            <v>2813668.2420000001</v>
          </cell>
          <cell r="AB19">
            <v>4109110.8759999997</v>
          </cell>
          <cell r="AC19">
            <v>5517843.2444500001</v>
          </cell>
          <cell r="AD19">
            <v>7293547.5047770003</v>
          </cell>
          <cell r="AE19">
            <v>8856300</v>
          </cell>
          <cell r="AF19">
            <v>9136600</v>
          </cell>
          <cell r="AG19">
            <v>8182800</v>
          </cell>
          <cell r="AH19">
            <v>13884139.234000001</v>
          </cell>
          <cell r="AJ19">
            <v>26.451696630937516</v>
          </cell>
          <cell r="AK19">
            <v>46.358220505302029</v>
          </cell>
          <cell r="AL19">
            <v>49.127951778829427</v>
          </cell>
          <cell r="AM19">
            <v>46.041058240724865</v>
          </cell>
          <cell r="AN19">
            <v>34.283143262888217</v>
          </cell>
          <cell r="AO19">
            <v>32.181129141590837</v>
          </cell>
          <cell r="AP19">
            <v>21.426507391628768</v>
          </cell>
          <cell r="AQ19">
            <v>25.269630368704242</v>
          </cell>
          <cell r="AR19">
            <v>12.192317862337543</v>
          </cell>
          <cell r="AS19">
            <v>69.674674121327683</v>
          </cell>
        </row>
        <row r="20">
          <cell r="B20" t="str">
            <v>3.1.</v>
          </cell>
          <cell r="C20" t="str">
            <v>Vigencia</v>
          </cell>
          <cell r="W20">
            <v>715945</v>
          </cell>
          <cell r="X20">
            <v>916032.97599999991</v>
          </cell>
          <cell r="Y20">
            <v>1191613</v>
          </cell>
          <cell r="Z20">
            <v>1764629.9180000001</v>
          </cell>
          <cell r="AA20">
            <v>2728808.7370000002</v>
          </cell>
          <cell r="AB20">
            <v>4015879</v>
          </cell>
          <cell r="AC20">
            <v>5203311.62</v>
          </cell>
          <cell r="AD20">
            <v>6804539.1954640001</v>
          </cell>
          <cell r="AE20">
            <v>8147300</v>
          </cell>
          <cell r="AF20">
            <v>8414000</v>
          </cell>
          <cell r="AG20">
            <v>7561255.3762968201</v>
          </cell>
          <cell r="AH20">
            <v>11980966.199272001</v>
          </cell>
          <cell r="AJ20">
            <v>30.084072431907739</v>
          </cell>
          <cell r="AK20">
            <v>48.087501395167735</v>
          </cell>
          <cell r="AL20">
            <v>54.639151765758513</v>
          </cell>
          <cell r="AM20">
            <v>47.166012243678914</v>
          </cell>
          <cell r="AN20">
            <v>29.568436200393489</v>
          </cell>
          <cell r="AO20">
            <v>30.773240051765338</v>
          </cell>
          <cell r="AP20">
            <v>19.733309868081928</v>
          </cell>
          <cell r="AQ20">
            <v>23.652752351090701</v>
          </cell>
          <cell r="AR20">
            <v>11.120755705797936</v>
          </cell>
          <cell r="AS20">
            <v>58.452077109181921</v>
          </cell>
        </row>
        <row r="21">
          <cell r="B21" t="str">
            <v>3.2.</v>
          </cell>
          <cell r="C21" t="str">
            <v>Reservas de apropiación</v>
          </cell>
          <cell r="W21">
            <v>0</v>
          </cell>
          <cell r="X21">
            <v>27937.4</v>
          </cell>
          <cell r="Y21">
            <v>67827</v>
          </cell>
          <cell r="Z21">
            <v>44092.851999999999</v>
          </cell>
          <cell r="AA21">
            <v>61973.756000000001</v>
          </cell>
          <cell r="AB21">
            <v>25414.799999999999</v>
          </cell>
          <cell r="AC21">
            <v>128370.81544999999</v>
          </cell>
          <cell r="AD21">
            <v>142737.45243100001</v>
          </cell>
          <cell r="AE21">
            <v>209122</v>
          </cell>
          <cell r="AF21">
            <v>226100</v>
          </cell>
          <cell r="AG21">
            <v>123754.56052803001</v>
          </cell>
          <cell r="AH21">
            <v>855038.81017270719</v>
          </cell>
          <cell r="AI21">
            <v>498150.72797886416</v>
          </cell>
          <cell r="AJ21">
            <v>142.78207707231167</v>
          </cell>
          <cell r="AK21">
            <v>-34.992183053946071</v>
          </cell>
          <cell r="AL21">
            <v>40.552840628226996</v>
          </cell>
          <cell r="AM21">
            <v>-58.991028395955226</v>
          </cell>
          <cell r="AN21">
            <v>405.10259946960036</v>
          </cell>
          <cell r="AO21">
            <v>11.191513375246709</v>
          </cell>
          <cell r="AP21">
            <v>46.508149359811938</v>
          </cell>
          <cell r="AQ21">
            <v>58.402715019239857</v>
          </cell>
          <cell r="AR21">
            <v>-13.299166812681085</v>
          </cell>
          <cell r="AS21">
            <v>590.91499054618168</v>
          </cell>
        </row>
        <row r="22">
          <cell r="B22" t="str">
            <v>3.3.</v>
          </cell>
          <cell r="C22" t="str">
            <v>Reservas de Tesorería</v>
          </cell>
          <cell r="W22">
            <v>55690.883000000002</v>
          </cell>
          <cell r="X22">
            <v>75494</v>
          </cell>
          <cell r="Y22">
            <v>29690</v>
          </cell>
          <cell r="Z22">
            <v>78024.957999999999</v>
          </cell>
          <cell r="AA22">
            <v>22885.749</v>
          </cell>
          <cell r="AB22">
            <v>67817.076000000001</v>
          </cell>
          <cell r="AC22">
            <v>186160.80899999998</v>
          </cell>
          <cell r="AD22">
            <v>346270.85688199999</v>
          </cell>
          <cell r="AE22">
            <v>499878</v>
          </cell>
          <cell r="AF22">
            <v>496500</v>
          </cell>
          <cell r="AG22">
            <v>497790.06317515002</v>
          </cell>
          <cell r="AH22">
            <v>1048134.2245552937</v>
          </cell>
          <cell r="AI22">
            <v>610649.27202113578</v>
          </cell>
          <cell r="AJ22">
            <v>-60.672371314276631</v>
          </cell>
          <cell r="AK22">
            <v>162.79878073425397</v>
          </cell>
          <cell r="AL22">
            <v>-70.668681423705479</v>
          </cell>
          <cell r="AM22">
            <v>196.32884639257381</v>
          </cell>
          <cell r="AN22">
            <v>174.50432837888789</v>
          </cell>
          <cell r="AO22">
            <v>86.006312898006371</v>
          </cell>
          <cell r="AP22">
            <v>44.360401710140238</v>
          </cell>
          <cell r="AQ22">
            <v>43.384864805181735</v>
          </cell>
          <cell r="AR22">
            <v>43.75742378596528</v>
          </cell>
          <cell r="AS22">
            <v>110.55748237917359</v>
          </cell>
        </row>
        <row r="24">
          <cell r="A24" t="str">
            <v>SERVICIO DE LA DEUDA</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490596.93699999992</v>
          </cell>
          <cell r="X24">
            <v>566441.1</v>
          </cell>
          <cell r="Y24">
            <v>1025322</v>
          </cell>
          <cell r="Z24">
            <v>1217055.953</v>
          </cell>
          <cell r="AA24">
            <v>1471622.4639999999</v>
          </cell>
          <cell r="AB24">
            <v>2490959.7000000002</v>
          </cell>
          <cell r="AC24">
            <v>2623041.7887459998</v>
          </cell>
          <cell r="AD24">
            <v>4925947.8997329995</v>
          </cell>
          <cell r="AE24">
            <v>7085000</v>
          </cell>
          <cell r="AF24">
            <v>7305400</v>
          </cell>
          <cell r="AG24">
            <v>7174600</v>
          </cell>
          <cell r="AH24">
            <v>14897963.097879741</v>
          </cell>
          <cell r="AJ24">
            <v>81.011229587683516</v>
          </cell>
          <cell r="AK24">
            <v>18.699877014245271</v>
          </cell>
          <cell r="AL24">
            <v>20.916582378361692</v>
          </cell>
          <cell r="AM24">
            <v>69.266218811946615</v>
          </cell>
          <cell r="AN24">
            <v>5.3024578738066097</v>
          </cell>
          <cell r="AO24">
            <v>87.795250570062507</v>
          </cell>
          <cell r="AP24">
            <v>43.830185463066449</v>
          </cell>
          <cell r="AQ24">
            <v>48.304451218332488</v>
          </cell>
          <cell r="AR24">
            <v>45.649124717475885</v>
          </cell>
          <cell r="AS24">
            <v>107.6486925804887</v>
          </cell>
        </row>
        <row r="25">
          <cell r="A25" t="str">
            <v>1.</v>
          </cell>
          <cell r="B25" t="str">
            <v>INTERNA</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88669.915999999997</v>
          </cell>
          <cell r="X25">
            <v>45514.29</v>
          </cell>
          <cell r="Y25">
            <v>315868</v>
          </cell>
          <cell r="Z25">
            <v>192408.85500000001</v>
          </cell>
          <cell r="AA25">
            <v>332930.63099999999</v>
          </cell>
          <cell r="AB25">
            <v>1141052.8999999999</v>
          </cell>
          <cell r="AC25">
            <v>1377370.6828639999</v>
          </cell>
          <cell r="AD25">
            <v>3435008.1982249999</v>
          </cell>
          <cell r="AE25">
            <v>4897900</v>
          </cell>
          <cell r="AF25">
            <v>5277600</v>
          </cell>
          <cell r="AG25">
            <v>5208400</v>
          </cell>
          <cell r="AH25">
            <v>10768850.787332403</v>
          </cell>
          <cell r="AJ25">
            <v>593.99742366628152</v>
          </cell>
          <cell r="AK25">
            <v>-39.085676611749207</v>
          </cell>
          <cell r="AL25">
            <v>73.032904852533932</v>
          </cell>
          <cell r="AM25">
            <v>242.72992442080223</v>
          </cell>
          <cell r="AN25">
            <v>20.710501928876379</v>
          </cell>
          <cell r="AO25">
            <v>149.38879859723056</v>
          </cell>
          <cell r="AP25">
            <v>42.587723736174254</v>
          </cell>
          <cell r="AQ25">
            <v>53.641554705084474</v>
          </cell>
          <cell r="AR25">
            <v>51.627003472404496</v>
          </cell>
          <cell r="AS25">
            <v>106.75928859788809</v>
          </cell>
        </row>
        <row r="26">
          <cell r="B26" t="str">
            <v>1.1.</v>
          </cell>
          <cell r="C26" t="str">
            <v>Vigencia</v>
          </cell>
          <cell r="W26">
            <v>88669.915999999997</v>
          </cell>
          <cell r="X26">
            <v>43883.635999999999</v>
          </cell>
          <cell r="Y26">
            <v>303956</v>
          </cell>
          <cell r="Z26">
            <v>181226.709</v>
          </cell>
          <cell r="AA26">
            <v>322907.95699999999</v>
          </cell>
          <cell r="AB26">
            <v>1121100.2999999998</v>
          </cell>
          <cell r="AC26">
            <v>1288610.748864</v>
          </cell>
          <cell r="AD26">
            <v>3407106.3435379998</v>
          </cell>
          <cell r="AE26">
            <v>4897900</v>
          </cell>
          <cell r="AF26">
            <v>5277600</v>
          </cell>
          <cell r="AG26">
            <v>5204532.9409779999</v>
          </cell>
          <cell r="AH26">
            <v>10199179.051885806</v>
          </cell>
          <cell r="AJ26">
            <v>592.6408741518137</v>
          </cell>
          <cell r="AK26">
            <v>-40.377321388622036</v>
          </cell>
          <cell r="AL26">
            <v>78.179010578402114</v>
          </cell>
          <cell r="AM26">
            <v>247.18881207377615</v>
          </cell>
          <cell r="AN26">
            <v>14.941611278134538</v>
          </cell>
          <cell r="AO26">
            <v>164.40151508448935</v>
          </cell>
          <cell r="AP26">
            <v>43.755419002094719</v>
          </cell>
          <cell r="AQ26">
            <v>54.899773234540319</v>
          </cell>
          <cell r="AR26">
            <v>52.755224410563017</v>
          </cell>
          <cell r="AS26">
            <v>95.967230250045191</v>
          </cell>
        </row>
        <row r="27">
          <cell r="B27" t="str">
            <v>1.2.</v>
          </cell>
          <cell r="C27" t="str">
            <v>Reservas de apropiación</v>
          </cell>
          <cell r="W27">
            <v>0</v>
          </cell>
          <cell r="X27">
            <v>0</v>
          </cell>
          <cell r="Y27">
            <v>2300</v>
          </cell>
          <cell r="Z27">
            <v>0</v>
          </cell>
          <cell r="AA27">
            <v>0</v>
          </cell>
          <cell r="AB27">
            <v>0</v>
          </cell>
          <cell r="AC27">
            <v>0</v>
          </cell>
          <cell r="AD27">
            <v>0</v>
          </cell>
          <cell r="AE27">
            <v>0</v>
          </cell>
          <cell r="AF27">
            <v>0</v>
          </cell>
          <cell r="AG27">
            <v>200</v>
          </cell>
          <cell r="AH27">
            <v>0</v>
          </cell>
          <cell r="AI27">
            <v>0</v>
          </cell>
        </row>
        <row r="28">
          <cell r="B28" t="str">
            <v>1.3.</v>
          </cell>
          <cell r="C28" t="str">
            <v>Reservas de Tesorería</v>
          </cell>
          <cell r="W28">
            <v>0</v>
          </cell>
          <cell r="X28">
            <v>1630.654</v>
          </cell>
          <cell r="Y28">
            <v>9612</v>
          </cell>
          <cell r="Z28">
            <v>11182.146000000001</v>
          </cell>
          <cell r="AA28">
            <v>10022.674000000001</v>
          </cell>
          <cell r="AB28">
            <v>19952.599999999999</v>
          </cell>
          <cell r="AC28">
            <v>88759.933999999994</v>
          </cell>
          <cell r="AD28">
            <v>27901.854686999999</v>
          </cell>
          <cell r="AE28">
            <v>0</v>
          </cell>
          <cell r="AF28">
            <v>0</v>
          </cell>
          <cell r="AG28">
            <v>3667.0590219999999</v>
          </cell>
          <cell r="AH28">
            <v>569671.7354465964</v>
          </cell>
          <cell r="AI28">
            <v>1849800</v>
          </cell>
          <cell r="AJ28">
            <v>489.45674557570158</v>
          </cell>
          <cell r="AK28">
            <v>16.335268414481895</v>
          </cell>
          <cell r="AL28">
            <v>-10.368957801123324</v>
          </cell>
          <cell r="AM28">
            <v>99.074618210669101</v>
          </cell>
          <cell r="AN28">
            <v>344.85397391818606</v>
          </cell>
          <cell r="AO28">
            <v>-68.564809109704839</v>
          </cell>
          <cell r="AR28">
            <v>-86.857292953688301</v>
          </cell>
        </row>
        <row r="29">
          <cell r="A29" t="str">
            <v>2.</v>
          </cell>
          <cell r="B29" t="str">
            <v>EXTERNA</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401927.02099999995</v>
          </cell>
          <cell r="X29">
            <v>520926.81</v>
          </cell>
          <cell r="Y29">
            <v>709454</v>
          </cell>
          <cell r="Z29">
            <v>1024647.098</v>
          </cell>
          <cell r="AA29">
            <v>1138691.8329999999</v>
          </cell>
          <cell r="AB29">
            <v>1349906.8</v>
          </cell>
          <cell r="AC29">
            <v>1245671.1058819999</v>
          </cell>
          <cell r="AD29">
            <v>1490939.701508</v>
          </cell>
          <cell r="AE29">
            <v>2187100</v>
          </cell>
          <cell r="AF29">
            <v>2027800</v>
          </cell>
          <cell r="AG29">
            <v>1966200</v>
          </cell>
          <cell r="AH29">
            <v>4129112.3105473397</v>
          </cell>
          <cell r="AJ29">
            <v>36.190725142366922</v>
          </cell>
          <cell r="AK29">
            <v>44.42755950350552</v>
          </cell>
          <cell r="AL29">
            <v>11.130147659872636</v>
          </cell>
          <cell r="AM29">
            <v>18.548913839447923</v>
          </cell>
          <cell r="AN29">
            <v>-7.7216956102451046</v>
          </cell>
          <cell r="AO29">
            <v>19.689675265634186</v>
          </cell>
          <cell r="AP29">
            <v>46.692719885846067</v>
          </cell>
          <cell r="AQ29">
            <v>36.008183157843106</v>
          </cell>
          <cell r="AR29">
            <v>31.876560669174037</v>
          </cell>
          <cell r="AS29">
            <v>110.00469487068152</v>
          </cell>
        </row>
        <row r="30">
          <cell r="B30" t="str">
            <v>2.1.</v>
          </cell>
          <cell r="C30" t="str">
            <v>Vigencia</v>
          </cell>
          <cell r="W30">
            <v>401927.02099999995</v>
          </cell>
          <cell r="X30">
            <v>502217.49699999997</v>
          </cell>
          <cell r="Y30">
            <v>622360</v>
          </cell>
          <cell r="Z30">
            <v>984036.4</v>
          </cell>
          <cell r="AA30">
            <v>1127655.3459999999</v>
          </cell>
          <cell r="AB30">
            <v>1264475.7</v>
          </cell>
          <cell r="AC30">
            <v>1227136.3594519999</v>
          </cell>
          <cell r="AD30">
            <v>1479298.6209249999</v>
          </cell>
          <cell r="AE30">
            <v>2187100</v>
          </cell>
          <cell r="AF30">
            <v>2027800</v>
          </cell>
          <cell r="AG30">
            <v>1924315.2899529999</v>
          </cell>
          <cell r="AH30">
            <v>3722794.5061486787</v>
          </cell>
          <cell r="AJ30">
            <v>23.922404877900938</v>
          </cell>
          <cell r="AK30">
            <v>58.113696252972559</v>
          </cell>
          <cell r="AL30">
            <v>14.594881449507335</v>
          </cell>
          <cell r="AM30">
            <v>12.133171228720441</v>
          </cell>
          <cell r="AN30">
            <v>-2.9529504242746696</v>
          </cell>
          <cell r="AO30">
            <v>20.548837912814164</v>
          </cell>
          <cell r="AP30">
            <v>47.847092470918049</v>
          </cell>
          <cell r="AQ30">
            <v>37.078475658418732</v>
          </cell>
          <cell r="AR30">
            <v>30.082950307202516</v>
          </cell>
          <cell r="AS30">
            <v>93.460735129304368</v>
          </cell>
        </row>
        <row r="31">
          <cell r="B31" t="str">
            <v>2.2.</v>
          </cell>
          <cell r="C31" t="str">
            <v>Reservas de apropiación</v>
          </cell>
          <cell r="W31">
            <v>0</v>
          </cell>
          <cell r="X31">
            <v>0</v>
          </cell>
          <cell r="Y31">
            <v>799</v>
          </cell>
          <cell r="Z31">
            <v>0</v>
          </cell>
          <cell r="AA31">
            <v>0</v>
          </cell>
          <cell r="AB31">
            <v>0</v>
          </cell>
          <cell r="AC31">
            <v>0</v>
          </cell>
          <cell r="AD31">
            <v>0</v>
          </cell>
          <cell r="AE31">
            <v>0</v>
          </cell>
          <cell r="AF31">
            <v>0</v>
          </cell>
          <cell r="AG31">
            <v>260.10000000000002</v>
          </cell>
          <cell r="AH31">
            <v>0</v>
          </cell>
          <cell r="AI31">
            <v>0</v>
          </cell>
        </row>
        <row r="32">
          <cell r="B32" t="str">
            <v>2.3.</v>
          </cell>
          <cell r="C32" t="str">
            <v>Reservas de Tesorería</v>
          </cell>
          <cell r="W32">
            <v>0</v>
          </cell>
          <cell r="X32">
            <v>18709.312999999998</v>
          </cell>
          <cell r="Y32">
            <v>86295</v>
          </cell>
          <cell r="Z32">
            <v>40610.697999999997</v>
          </cell>
          <cell r="AA32">
            <v>11036.486999999999</v>
          </cell>
          <cell r="AB32">
            <v>85431.099999999991</v>
          </cell>
          <cell r="AC32">
            <v>18534.746429999999</v>
          </cell>
          <cell r="AD32">
            <v>11641.080583000001</v>
          </cell>
          <cell r="AE32">
            <v>0</v>
          </cell>
          <cell r="AF32">
            <v>0</v>
          </cell>
          <cell r="AG32">
            <v>41624.610047000002</v>
          </cell>
          <cell r="AH32">
            <v>406317.8043986609</v>
          </cell>
          <cell r="AI32">
            <v>183100</v>
          </cell>
          <cell r="AJ32">
            <v>361.24088041073452</v>
          </cell>
          <cell r="AK32">
            <v>-52.939685960947912</v>
          </cell>
          <cell r="AL32">
            <v>-72.823695372091365</v>
          </cell>
          <cell r="AM32">
            <v>674.07874444105266</v>
          </cell>
          <cell r="AN32">
            <v>-78.304450685991398</v>
          </cell>
          <cell r="AO32">
            <v>-37.193202901562429</v>
          </cell>
          <cell r="AR32">
            <v>257.5665484850806</v>
          </cell>
        </row>
        <row r="34">
          <cell r="A34" t="str">
            <v>INVERSION</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330205.33600000001</v>
          </cell>
          <cell r="X34">
            <v>438512.96899999992</v>
          </cell>
          <cell r="Y34">
            <v>697689</v>
          </cell>
          <cell r="Z34">
            <v>950718.07299999986</v>
          </cell>
          <cell r="AA34">
            <v>1069544.105</v>
          </cell>
          <cell r="AB34">
            <v>1383556</v>
          </cell>
          <cell r="AC34">
            <v>1977253.1444549998</v>
          </cell>
          <cell r="AD34">
            <v>2801446.6998629998</v>
          </cell>
          <cell r="AE34">
            <v>3575300</v>
          </cell>
          <cell r="AF34">
            <v>3515000</v>
          </cell>
          <cell r="AG34">
            <v>4038900</v>
          </cell>
          <cell r="AH34">
            <v>2622389.2423478742</v>
          </cell>
          <cell r="AJ34">
            <v>59.103390166779789</v>
          </cell>
          <cell r="AK34">
            <v>36.266742488415304</v>
          </cell>
          <cell r="AL34">
            <v>12.498556130845762</v>
          </cell>
          <cell r="AM34">
            <v>29.359415243563049</v>
          </cell>
          <cell r="AN34">
            <v>42.910958750856487</v>
          </cell>
          <cell r="AO34">
            <v>41.683765061614132</v>
          </cell>
          <cell r="AP34">
            <v>27.623345472710369</v>
          </cell>
          <cell r="AQ34">
            <v>25.470886173629339</v>
          </cell>
          <cell r="AR34">
            <v>44.171938027502563</v>
          </cell>
          <cell r="AS34">
            <v>-35.07169669098333</v>
          </cell>
        </row>
        <row r="35">
          <cell r="B35" t="str">
            <v>1.1.</v>
          </cell>
          <cell r="C35" t="str">
            <v>Vigencia</v>
          </cell>
          <cell r="W35">
            <v>249036</v>
          </cell>
          <cell r="X35">
            <v>300944.17699999997</v>
          </cell>
          <cell r="Y35">
            <v>509847</v>
          </cell>
          <cell r="Z35">
            <v>740705.81499999994</v>
          </cell>
          <cell r="AA35">
            <v>698011.73499999999</v>
          </cell>
          <cell r="AB35">
            <v>958714.70000000007</v>
          </cell>
          <cell r="AC35">
            <v>1384495.9769009999</v>
          </cell>
          <cell r="AD35">
            <v>1677982.626127</v>
          </cell>
          <cell r="AE35">
            <v>1672300</v>
          </cell>
          <cell r="AF35">
            <v>1583800</v>
          </cell>
          <cell r="AG35">
            <v>2146733.9303026702</v>
          </cell>
          <cell r="AH35">
            <v>439348.78469574777</v>
          </cell>
          <cell r="AJ35">
            <v>69.415804978343232</v>
          </cell>
          <cell r="AK35">
            <v>45.280018319221242</v>
          </cell>
          <cell r="AL35">
            <v>-5.7639725698656719</v>
          </cell>
          <cell r="AM35">
            <v>37.349367056128372</v>
          </cell>
          <cell r="AN35">
            <v>44.411677102791877</v>
          </cell>
          <cell r="AO35">
            <v>21.198086099385339</v>
          </cell>
          <cell r="AP35">
            <v>-0.33865822199340423</v>
          </cell>
          <cell r="AQ35">
            <v>-5.6128487065676964</v>
          </cell>
          <cell r="AR35">
            <v>27.935408679266761</v>
          </cell>
          <cell r="AS35">
            <v>-79.534082985598332</v>
          </cell>
        </row>
        <row r="36">
          <cell r="B36" t="str">
            <v>1.2.</v>
          </cell>
          <cell r="C36" t="str">
            <v>Reservas de apropiación</v>
          </cell>
          <cell r="W36">
            <v>0</v>
          </cell>
          <cell r="X36">
            <v>44156.1</v>
          </cell>
          <cell r="Y36">
            <v>131762</v>
          </cell>
          <cell r="Z36">
            <v>153077.386</v>
          </cell>
          <cell r="AA36">
            <v>263387.62400000001</v>
          </cell>
          <cell r="AB36">
            <v>301579.3</v>
          </cell>
          <cell r="AC36">
            <v>426682.572744</v>
          </cell>
          <cell r="AD36">
            <v>544215.95600500004</v>
          </cell>
          <cell r="AE36">
            <v>933140</v>
          </cell>
          <cell r="AF36">
            <v>1006000</v>
          </cell>
          <cell r="AG36">
            <v>958608.97140806005</v>
          </cell>
          <cell r="AH36">
            <v>1105971.7226547827</v>
          </cell>
          <cell r="AI36">
            <v>760740.43104292452</v>
          </cell>
          <cell r="AJ36">
            <v>198.40044750328948</v>
          </cell>
          <cell r="AK36">
            <v>16.177187656532222</v>
          </cell>
          <cell r="AL36">
            <v>72.061746599200504</v>
          </cell>
          <cell r="AM36">
            <v>14.500178641650985</v>
          </cell>
          <cell r="AN36">
            <v>41.4827120906508</v>
          </cell>
          <cell r="AO36">
            <v>27.5458597957591</v>
          </cell>
          <cell r="AP36">
            <v>71.465020402934812</v>
          </cell>
          <cell r="AQ36">
            <v>84.853087988246585</v>
          </cell>
          <cell r="AR36">
            <v>76.144958785304851</v>
          </cell>
          <cell r="AS36">
            <v>15.372561246768623</v>
          </cell>
        </row>
        <row r="37">
          <cell r="B37" t="str">
            <v>1.3.</v>
          </cell>
          <cell r="C37" t="str">
            <v>Reservas de Tesorería</v>
          </cell>
          <cell r="W37">
            <v>81169.335999999981</v>
          </cell>
          <cell r="X37">
            <v>93412.69200000001</v>
          </cell>
          <cell r="Y37">
            <v>56080</v>
          </cell>
          <cell r="Z37">
            <v>56934.872000000003</v>
          </cell>
          <cell r="AA37">
            <v>108144.746</v>
          </cell>
          <cell r="AB37">
            <v>123262</v>
          </cell>
          <cell r="AC37">
            <v>166074.59480999998</v>
          </cell>
          <cell r="AD37">
            <v>579248.11773099995</v>
          </cell>
          <cell r="AE37">
            <v>969860</v>
          </cell>
          <cell r="AF37">
            <v>925200</v>
          </cell>
          <cell r="AG37">
            <v>933557.09828926995</v>
          </cell>
          <cell r="AH37">
            <v>1077068.7349973437</v>
          </cell>
          <cell r="AI37">
            <v>740859.56895707548</v>
          </cell>
          <cell r="AJ37">
            <v>-39.965331477654033</v>
          </cell>
          <cell r="AK37">
            <v>1.5243794579172576</v>
          </cell>
          <cell r="AL37">
            <v>89.944654657342511</v>
          </cell>
          <cell r="AM37">
            <v>13.978722553937107</v>
          </cell>
          <cell r="AN37">
            <v>34.733003529068142</v>
          </cell>
          <cell r="AO37">
            <v>248.7879156915584</v>
          </cell>
          <cell r="AP37">
            <v>67.434294616111018</v>
          </cell>
          <cell r="AQ37">
            <v>59.724299774014696</v>
          </cell>
          <cell r="AR37">
            <v>61.167049095670855</v>
          </cell>
          <cell r="AS37">
            <v>15.372561246768601</v>
          </cell>
        </row>
        <row r="38">
          <cell r="AH38">
            <v>0</v>
          </cell>
          <cell r="AP38" t="e">
            <v>#DIV/0!</v>
          </cell>
          <cell r="AQ38" t="e">
            <v>#DIV/0!</v>
          </cell>
          <cell r="AR38" t="e">
            <v>#DIV/0!</v>
          </cell>
          <cell r="AS38" t="e">
            <v>#DIV/0!</v>
          </cell>
        </row>
        <row r="39">
          <cell r="A39" t="str">
            <v>OTROS</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92075</v>
          </cell>
          <cell r="X39">
            <v>120680</v>
          </cell>
          <cell r="Y39">
            <v>120681</v>
          </cell>
          <cell r="Z39">
            <v>120682</v>
          </cell>
          <cell r="AA39">
            <v>120683</v>
          </cell>
          <cell r="AB39">
            <v>120684</v>
          </cell>
          <cell r="AC39">
            <v>120685</v>
          </cell>
          <cell r="AD39">
            <v>120686</v>
          </cell>
          <cell r="AE39">
            <v>120687</v>
          </cell>
          <cell r="AF39">
            <v>120688</v>
          </cell>
          <cell r="AG39">
            <v>0</v>
          </cell>
          <cell r="AH39">
            <v>0</v>
          </cell>
          <cell r="AJ39">
            <v>8.2863771959651444E-4</v>
          </cell>
          <cell r="AK39">
            <v>8.2863085324458297E-4</v>
          </cell>
          <cell r="AL39">
            <v>8.2862398700367379E-4</v>
          </cell>
          <cell r="AP39">
            <v>8.2859652321687349E-4</v>
          </cell>
          <cell r="AQ39">
            <v>1.6571930464115425E-3</v>
          </cell>
          <cell r="AR39">
            <v>-100</v>
          </cell>
          <cell r="AS39">
            <v>-100</v>
          </cell>
        </row>
        <row r="40">
          <cell r="B40" t="str">
            <v>DEVOLUCION DE IMPUESTOS</v>
          </cell>
          <cell r="AH40">
            <v>0</v>
          </cell>
          <cell r="AK40" t="e">
            <v>#DIV/0!</v>
          </cell>
          <cell r="AL40" t="e">
            <v>#DIV/0!</v>
          </cell>
          <cell r="AP40" t="e">
            <v>#DIV/0!</v>
          </cell>
          <cell r="AQ40" t="e">
            <v>#DIV/0!</v>
          </cell>
          <cell r="AR40" t="e">
            <v>#DIV/0!</v>
          </cell>
          <cell r="AS40" t="e">
            <v>#DIV/0!</v>
          </cell>
        </row>
        <row r="41">
          <cell r="B41" t="str">
            <v>PREPAGO DEUDA</v>
          </cell>
          <cell r="AH41">
            <v>0</v>
          </cell>
          <cell r="AP41" t="e">
            <v>#DIV/0!</v>
          </cell>
          <cell r="AQ41" t="e">
            <v>#DIV/0!</v>
          </cell>
          <cell r="AR41" t="e">
            <v>#DIV/0!</v>
          </cell>
          <cell r="AS41" t="e">
            <v>#DIV/0!</v>
          </cell>
        </row>
        <row r="42">
          <cell r="B42" t="str">
            <v>OTROS</v>
          </cell>
          <cell r="AH42">
            <v>0</v>
          </cell>
          <cell r="AP42" t="e">
            <v>#DIV/0!</v>
          </cell>
          <cell r="AQ42" t="e">
            <v>#DIV/0!</v>
          </cell>
          <cell r="AR42" t="e">
            <v>#DIV/0!</v>
          </cell>
          <cell r="AS42" t="e">
            <v>#DIV/0!</v>
          </cell>
        </row>
        <row r="43">
          <cell r="B43" t="str">
            <v>TESOROS</v>
          </cell>
          <cell r="AH43">
            <v>0</v>
          </cell>
          <cell r="AK43" t="e">
            <v>#DIV/0!</v>
          </cell>
          <cell r="AL43" t="e">
            <v>#DIV/0!</v>
          </cell>
          <cell r="AP43" t="e">
            <v>#DIV/0!</v>
          </cell>
          <cell r="AQ43" t="e">
            <v>#DIV/0!</v>
          </cell>
          <cell r="AR43" t="e">
            <v>#DIV/0!</v>
          </cell>
          <cell r="AS43" t="e">
            <v>#DIV/0!</v>
          </cell>
        </row>
        <row r="44">
          <cell r="B44" t="str">
            <v>RECOMPRA TESOROS</v>
          </cell>
          <cell r="AH44">
            <v>0</v>
          </cell>
          <cell r="AK44" t="e">
            <v>#DIV/0!</v>
          </cell>
          <cell r="AP44" t="e">
            <v>#DIV/0!</v>
          </cell>
          <cell r="AQ44" t="e">
            <v>#DIV/0!</v>
          </cell>
          <cell r="AR44" t="e">
            <v>#DIV/0!</v>
          </cell>
          <cell r="AS44" t="e">
            <v>#DIV/0!</v>
          </cell>
        </row>
        <row r="45">
          <cell r="B45" t="str">
            <v>ORO Y PLATINO</v>
          </cell>
          <cell r="AH45">
            <v>0</v>
          </cell>
          <cell r="AP45" t="e">
            <v>#DIV/0!</v>
          </cell>
          <cell r="AQ45" t="e">
            <v>#DIV/0!</v>
          </cell>
          <cell r="AR45" t="e">
            <v>#DIV/0!</v>
          </cell>
          <cell r="AS45" t="e">
            <v>#DIV/0!</v>
          </cell>
        </row>
        <row r="47">
          <cell r="A47" t="str">
            <v>TOTAL</v>
          </cell>
          <cell r="C47">
            <v>0.50661989280961939</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2043111.7089999998</v>
          </cell>
          <cell r="X47">
            <v>2553715.182</v>
          </cell>
          <cell r="Y47">
            <v>3720238</v>
          </cell>
          <cell r="Z47">
            <v>5054407.1919999998</v>
          </cell>
          <cell r="AA47">
            <v>6844174.875</v>
          </cell>
          <cell r="AB47">
            <v>10116705.954</v>
          </cell>
          <cell r="AC47">
            <v>12786506.618774999</v>
          </cell>
          <cell r="AD47">
            <v>18274170.176407002</v>
          </cell>
          <cell r="AE47">
            <v>23132201</v>
          </cell>
          <cell r="AF47">
            <v>23786272</v>
          </cell>
          <cell r="AG47">
            <v>24005400</v>
          </cell>
          <cell r="AH47">
            <v>36583614.574227616</v>
          </cell>
          <cell r="AJ47">
            <v>45.679440926783819</v>
          </cell>
          <cell r="AK47">
            <v>35.862468799039206</v>
          </cell>
          <cell r="AL47">
            <v>35.410041474948905</v>
          </cell>
          <cell r="AM47">
            <v>47.814837270650543</v>
          </cell>
          <cell r="AN47">
            <v>26.39001940863368</v>
          </cell>
          <cell r="AO47">
            <v>42.917614022693428</v>
          </cell>
          <cell r="AP47">
            <v>26.584139124768534</v>
          </cell>
          <cell r="AQ47">
            <v>30.163349527681625</v>
          </cell>
          <cell r="AR47">
            <v>31.362462800047375</v>
          </cell>
          <cell r="AS47">
            <v>52.397437969072037</v>
          </cell>
        </row>
        <row r="48">
          <cell r="C48" t="str">
            <v>Vigencia</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1791628.1369999999</v>
          </cell>
          <cell r="X48">
            <v>2272076.5039999997</v>
          </cell>
          <cell r="Y48">
            <v>3302176</v>
          </cell>
          <cell r="Z48">
            <v>4628191.3469999991</v>
          </cell>
          <cell r="AA48">
            <v>6291665.8440000005</v>
          </cell>
          <cell r="AB48">
            <v>9373474.9999999981</v>
          </cell>
          <cell r="AC48">
            <v>11670494.857997</v>
          </cell>
          <cell r="AD48">
            <v>16469406.425021999</v>
          </cell>
          <cell r="AE48">
            <v>20291701</v>
          </cell>
          <cell r="AF48">
            <v>20904472</v>
          </cell>
          <cell r="AG48">
            <v>21232333.953963906</v>
          </cell>
          <cell r="AH48">
            <v>31138731.894625232</v>
          </cell>
          <cell r="AJ48">
            <v>45.337359643766661</v>
          </cell>
          <cell r="AK48">
            <v>40.155804748141797</v>
          </cell>
          <cell r="AL48">
            <v>35.942215269000677</v>
          </cell>
          <cell r="AM48">
            <v>48.982403586149474</v>
          </cell>
          <cell r="AN48">
            <v>24.505531385073343</v>
          </cell>
          <cell r="AO48">
            <v>41.120034972095709</v>
          </cell>
          <cell r="AP48">
            <v>23.208453761701954</v>
          </cell>
          <cell r="AQ48">
            <v>26.92911608665991</v>
          </cell>
          <cell r="AR48">
            <v>28.919849362060688</v>
          </cell>
          <cell r="AS48">
            <v>46.657131345712855</v>
          </cell>
        </row>
        <row r="49">
          <cell r="C49" t="str">
            <v>Reservas de apropiación</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83376.41399999999</v>
          </cell>
          <cell r="Y49">
            <v>216155</v>
          </cell>
          <cell r="Z49">
            <v>221817.58899999998</v>
          </cell>
          <cell r="AA49">
            <v>374226.598</v>
          </cell>
          <cell r="AB49">
            <v>409219.1</v>
          </cell>
          <cell r="AC49">
            <v>630987.60453799996</v>
          </cell>
          <cell r="AD49">
            <v>744073.92789699999</v>
          </cell>
          <cell r="AE49">
            <v>1225856</v>
          </cell>
          <cell r="AF49">
            <v>1320000</v>
          </cell>
          <cell r="AG49">
            <v>1154768.3710225602</v>
          </cell>
          <cell r="AH49">
            <v>2065027.499342344</v>
          </cell>
          <cell r="AJ49">
            <v>159.25197502497531</v>
          </cell>
          <cell r="AK49">
            <v>2.6196891119798282</v>
          </cell>
          <cell r="AL49">
            <v>68.709163095267442</v>
          </cell>
          <cell r="AM49">
            <v>9.3506186324040961</v>
          </cell>
          <cell r="AN49">
            <v>54.193097178992858</v>
          </cell>
          <cell r="AO49">
            <v>17.922114879229724</v>
          </cell>
          <cell r="AP49">
            <v>64.749221016878806</v>
          </cell>
          <cell r="AQ49">
            <v>77.401727235727563</v>
          </cell>
          <cell r="AR49">
            <v>55.195381497416406</v>
          </cell>
          <cell r="AS49">
            <v>78.826122290978518</v>
          </cell>
        </row>
        <row r="50">
          <cell r="C50" t="str">
            <v>Reservas de Tesorería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159408.57199999999</v>
          </cell>
          <cell r="X50">
            <v>198262.264</v>
          </cell>
          <cell r="Y50">
            <v>201907</v>
          </cell>
          <cell r="Z50">
            <v>204398.25600000002</v>
          </cell>
          <cell r="AA50">
            <v>178282.43299999999</v>
          </cell>
          <cell r="AB50">
            <v>334011.85399999999</v>
          </cell>
          <cell r="AC50">
            <v>485024.15623999998</v>
          </cell>
          <cell r="AD50">
            <v>1060689.8234879998</v>
          </cell>
          <cell r="AE50">
            <v>1614644</v>
          </cell>
          <cell r="AF50">
            <v>1561800</v>
          </cell>
          <cell r="AG50">
            <v>1618297.6750135398</v>
          </cell>
          <cell r="AH50">
            <v>3379855.1802600399</v>
          </cell>
          <cell r="AJ50">
            <v>1.8383407545472297</v>
          </cell>
          <cell r="AK50">
            <v>1.2338631151966206</v>
          </cell>
          <cell r="AL50">
            <v>-12.776930445042556</v>
          </cell>
          <cell r="AM50">
            <v>87.349840575711696</v>
          </cell>
          <cell r="AN50">
            <v>45.211659535891791</v>
          </cell>
          <cell r="AO50">
            <v>118.6880405525923</v>
          </cell>
          <cell r="AP50">
            <v>52.225840603463404</v>
          </cell>
          <cell r="AQ50">
            <v>47.24379978155504</v>
          </cell>
          <cell r="AR50">
            <v>52.570302757491149</v>
          </cell>
          <cell r="AS50">
            <v>108.852501764347</v>
          </cell>
        </row>
        <row r="51">
          <cell r="C51" t="str">
            <v>Otros</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92075</v>
          </cell>
          <cell r="X51">
            <v>120680</v>
          </cell>
          <cell r="Y51">
            <v>120681</v>
          </cell>
          <cell r="Z51">
            <v>120682</v>
          </cell>
          <cell r="AA51">
            <v>120683</v>
          </cell>
          <cell r="AB51">
            <v>120684</v>
          </cell>
          <cell r="AC51">
            <v>120685</v>
          </cell>
          <cell r="AD51">
            <v>120686</v>
          </cell>
          <cell r="AE51">
            <v>120687</v>
          </cell>
          <cell r="AF51">
            <v>120688</v>
          </cell>
          <cell r="AG51">
            <v>0</v>
          </cell>
          <cell r="AH51">
            <v>0</v>
          </cell>
          <cell r="AJ51">
            <v>8.2863771959651444E-4</v>
          </cell>
          <cell r="AK51">
            <v>8.2863085324458297E-4</v>
          </cell>
          <cell r="AL51">
            <v>8.2862398700367379E-4</v>
          </cell>
        </row>
        <row r="53">
          <cell r="A53" t="str">
            <v>P = Proyectado</v>
          </cell>
          <cell r="E53" t="str">
            <v>C:\CARLOSJ\PRES9194\PAGOS.WK3</v>
          </cell>
          <cell r="W53" t="str">
            <v>C:\CARLOSJ\PRES9194\PAGOS.WK3</v>
          </cell>
          <cell r="X53" t="str">
            <v>C:\CARLOSJ\PRES9194\PAGOS.XLS</v>
          </cell>
          <cell r="AF53">
            <v>35620</v>
          </cell>
          <cell r="AL53" t="str">
            <v>Rango REZ 1</v>
          </cell>
        </row>
        <row r="54">
          <cell r="A54" t="str">
            <v>C:\CARLOSJ\PRES9194\PAGOS.XLS</v>
          </cell>
        </row>
        <row r="57">
          <cell r="A57" t="str">
            <v>PAGOS POR NUMERALES CON RECURSOS DE LA NACION</v>
          </cell>
        </row>
        <row r="58">
          <cell r="A58" t="str">
            <v>Participación  porcentual en el PIB</v>
          </cell>
        </row>
        <row r="60">
          <cell r="AD60" t="str">
            <v>Provisional</v>
          </cell>
          <cell r="AE60" t="str">
            <v>Proyección</v>
          </cell>
          <cell r="AH60" t="str">
            <v>Proyección</v>
          </cell>
        </row>
        <row r="61">
          <cell r="A61" t="str">
            <v>CONCEPTOS</v>
          </cell>
          <cell r="D61">
            <v>1970</v>
          </cell>
          <cell r="E61">
            <v>1971</v>
          </cell>
          <cell r="F61">
            <v>1972</v>
          </cell>
          <cell r="G61">
            <v>1973</v>
          </cell>
          <cell r="H61">
            <v>1974</v>
          </cell>
          <cell r="I61">
            <v>1975</v>
          </cell>
          <cell r="J61">
            <v>1976</v>
          </cell>
          <cell r="K61">
            <v>1977</v>
          </cell>
          <cell r="L61">
            <v>1978</v>
          </cell>
          <cell r="M61">
            <v>1979</v>
          </cell>
          <cell r="N61">
            <v>1980</v>
          </cell>
          <cell r="O61">
            <v>1981</v>
          </cell>
          <cell r="P61">
            <v>1982</v>
          </cell>
          <cell r="Q61">
            <v>1983</v>
          </cell>
          <cell r="R61">
            <v>1984</v>
          </cell>
          <cell r="S61">
            <v>1985</v>
          </cell>
          <cell r="T61">
            <v>1986</v>
          </cell>
          <cell r="U61">
            <v>1987</v>
          </cell>
          <cell r="V61">
            <v>1988</v>
          </cell>
          <cell r="W61">
            <v>1989</v>
          </cell>
          <cell r="X61">
            <v>1990</v>
          </cell>
          <cell r="Y61">
            <v>1991</v>
          </cell>
          <cell r="Z61">
            <v>1992</v>
          </cell>
          <cell r="AA61">
            <v>1993</v>
          </cell>
          <cell r="AB61">
            <v>1994</v>
          </cell>
          <cell r="AC61">
            <v>1995</v>
          </cell>
          <cell r="AD61">
            <v>1996</v>
          </cell>
          <cell r="AE61">
            <v>1997</v>
          </cell>
          <cell r="AH61">
            <v>1998</v>
          </cell>
        </row>
        <row r="62">
          <cell r="AE62" t="str">
            <v>Dic-20-96</v>
          </cell>
          <cell r="AF62" t="str">
            <v>Mayo</v>
          </cell>
          <cell r="AG62" t="str">
            <v>Junio</v>
          </cell>
          <cell r="AH62" t="str">
            <v>Junio 19/97</v>
          </cell>
        </row>
        <row r="64">
          <cell r="A64" t="str">
            <v>FUNCIONAMIENTO</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7.4717756753315559E-2</v>
          </cell>
          <cell r="X64">
            <v>7.6564750449893468</v>
          </cell>
          <cell r="Y64">
            <v>7.6111597483168465</v>
          </cell>
          <cell r="Z64">
            <v>8.7108115784324642</v>
          </cell>
          <cell r="AA64">
            <v>9.8711558603314202</v>
          </cell>
          <cell r="AB64">
            <v>10.971052220493998</v>
          </cell>
          <cell r="AC64">
            <v>11.305826926620673</v>
          </cell>
          <cell r="AD64">
            <v>11.854564493137852</v>
          </cell>
          <cell r="AE64">
            <v>11.227453632192901</v>
          </cell>
          <cell r="AF64">
            <v>11.699139483072669</v>
          </cell>
          <cell r="AG64">
            <v>11.736057167008886</v>
          </cell>
          <cell r="AH64">
            <v>14.350810631233587</v>
          </cell>
        </row>
        <row r="65">
          <cell r="A65" t="str">
            <v>1.</v>
          </cell>
          <cell r="B65" t="str">
            <v>SERVICIOS PERSONALES</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1.9075557764744473E-2</v>
          </cell>
          <cell r="X65">
            <v>2.2280014476875309</v>
          </cell>
          <cell r="Y65">
            <v>2.1564038648102222</v>
          </cell>
          <cell r="Z65">
            <v>2.3803940430634931</v>
          </cell>
          <cell r="AA65">
            <v>2.6733395431802749</v>
          </cell>
          <cell r="AB65">
            <v>2.8612203326876591</v>
          </cell>
          <cell r="AC65">
            <v>2.8616240158446526</v>
          </cell>
          <cell r="AD65">
            <v>2.8676650568199444</v>
          </cell>
          <cell r="AE65">
            <v>2.5449225940506555</v>
          </cell>
          <cell r="AF65">
            <v>2.7420081483334879</v>
          </cell>
          <cell r="AG65">
            <v>3.4323097794304944</v>
          </cell>
          <cell r="AH65">
            <v>3.110039784013146</v>
          </cell>
        </row>
        <row r="66">
          <cell r="B66" t="str">
            <v>1.1.</v>
          </cell>
          <cell r="C66" t="str">
            <v>Vigencia</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1.8941722850918486E-2</v>
          </cell>
          <cell r="X66">
            <v>2.2168927990448148</v>
          </cell>
          <cell r="Y66">
            <v>2.1413052230820502</v>
          </cell>
          <cell r="Z66">
            <v>2.3563885732943333</v>
          </cell>
          <cell r="AA66">
            <v>2.6510509360760666</v>
          </cell>
          <cell r="AB66">
            <v>2.8372353767274534</v>
          </cell>
          <cell r="AC66">
            <v>2.8424985675835219</v>
          </cell>
          <cell r="AD66">
            <v>2.8475771123963862</v>
          </cell>
          <cell r="AE66">
            <v>2.5220570082624341</v>
          </cell>
          <cell r="AF66">
            <v>2.7190896633391852</v>
          </cell>
          <cell r="AG66">
            <v>3.4131742264909302</v>
          </cell>
          <cell r="AH66">
            <v>3.030620645646759</v>
          </cell>
        </row>
        <row r="67">
          <cell r="B67" t="str">
            <v>1.2.</v>
          </cell>
          <cell r="C67" t="str">
            <v>Reservas de apropiación</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4.2419409967964401E-3</v>
          </cell>
          <cell r="Y67">
            <v>3.7117811820392014E-3</v>
          </cell>
          <cell r="Z67">
            <v>1.3432619631962932E-3</v>
          </cell>
          <cell r="AA67">
            <v>9.4379308530271305E-3</v>
          </cell>
          <cell r="AB67">
            <v>7.9515734760171163E-3</v>
          </cell>
          <cell r="AC67">
            <v>1.1565271839548582E-2</v>
          </cell>
          <cell r="AD67">
            <v>5.1363682713265078E-3</v>
          </cell>
          <cell r="AE67">
            <v>5.6713854514091533E-3</v>
          </cell>
          <cell r="AF67">
            <v>5.6845061206340624E-3</v>
          </cell>
          <cell r="AG67">
            <v>5.9117819235819631E-3</v>
          </cell>
          <cell r="AH67">
            <v>7.3942830335510827E-3</v>
          </cell>
        </row>
        <row r="68">
          <cell r="B68" t="str">
            <v>1.3.</v>
          </cell>
          <cell r="C68" t="str">
            <v>Reservas de Tesorería</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1.3383491382598658E-4</v>
          </cell>
          <cell r="X68">
            <v>6.8667076459198737E-3</v>
          </cell>
          <cell r="Y68">
            <v>1.1386860546132581E-2</v>
          </cell>
          <cell r="Z68">
            <v>2.2662207805963515E-2</v>
          </cell>
          <cell r="AA68">
            <v>1.2850676251180805E-2</v>
          </cell>
          <cell r="AB68">
            <v>1.6033382484188619E-2</v>
          </cell>
          <cell r="AC68">
            <v>7.5601764215825831E-3</v>
          </cell>
          <cell r="AD68">
            <v>1.4951576152231539E-2</v>
          </cell>
          <cell r="AE68">
            <v>1.719420033681188E-2</v>
          </cell>
          <cell r="AF68">
            <v>1.7233978873668346E-2</v>
          </cell>
          <cell r="AG68">
            <v>1.3223771015982044E-2</v>
          </cell>
          <cell r="AH68">
            <v>7.2024855332835813E-2</v>
          </cell>
        </row>
        <row r="69">
          <cell r="A69" t="str">
            <v>2.</v>
          </cell>
          <cell r="B69" t="str">
            <v>GASTOS GENERALES</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4.6307447524307653E-3</v>
          </cell>
          <cell r="X69">
            <v>0.38863660205331962</v>
          </cell>
          <cell r="Y69">
            <v>0.54205724366864072</v>
          </cell>
          <cell r="Z69">
            <v>0.63689743443504254</v>
          </cell>
          <cell r="AA69">
            <v>0.74322553299691607</v>
          </cell>
          <cell r="AB69">
            <v>0.88780433561698868</v>
          </cell>
          <cell r="AC69">
            <v>0.82361073382200245</v>
          </cell>
          <cell r="AD69">
            <v>0.7889598244003444</v>
          </cell>
          <cell r="AE69">
            <v>0.70991342333035856</v>
          </cell>
          <cell r="AF69">
            <v>0.71315377572566097</v>
          </cell>
          <cell r="AG69">
            <v>0.79635532023887867</v>
          </cell>
          <cell r="AH69">
            <v>0.78880043003509959</v>
          </cell>
        </row>
        <row r="70">
          <cell r="B70" t="str">
            <v>2.1.</v>
          </cell>
          <cell r="C70" t="str">
            <v>Vigencia</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3.273948783867062E-3</v>
          </cell>
          <cell r="X70">
            <v>0.2993972351956351</v>
          </cell>
          <cell r="Y70">
            <v>0.42874121343462052</v>
          </cell>
          <cell r="Z70">
            <v>0.53327817696088331</v>
          </cell>
          <cell r="AA70">
            <v>0.59333014357574598</v>
          </cell>
          <cell r="AB70">
            <v>0.70127861969283811</v>
          </cell>
          <cell r="AC70">
            <v>0.70265543197237768</v>
          </cell>
          <cell r="AD70">
            <v>0.63735869306619441</v>
          </cell>
          <cell r="AE70">
            <v>0.52707875901588241</v>
          </cell>
          <cell r="AF70">
            <v>0.5303472773065403</v>
          </cell>
          <cell r="AG70">
            <v>0.61951811949717095</v>
          </cell>
          <cell r="AH70">
            <v>0.58013859440429671</v>
          </cell>
        </row>
        <row r="71">
          <cell r="B71" t="str">
            <v>2.2.</v>
          </cell>
          <cell r="C71" t="str">
            <v>Reservas de apropiación</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5.1536415491265079E-2</v>
          </cell>
          <cell r="Y71">
            <v>4.7609119411925818E-2</v>
          </cell>
          <cell r="Z71">
            <v>7.3033500902726159E-2</v>
          </cell>
          <cell r="AA71">
            <v>0.10265950162333781</v>
          </cell>
          <cell r="AB71">
            <v>0.13656417053740125</v>
          </cell>
          <cell r="AC71">
            <v>9.3306082673150978E-2</v>
          </cell>
          <cell r="AD71">
            <v>5.9067034645558618E-2</v>
          </cell>
          <cell r="AE71">
            <v>6.9581597949399859E-2</v>
          </cell>
          <cell r="AF71">
            <v>7.362788880059358E-2</v>
          </cell>
          <cell r="AG71">
            <v>6.0094641733916189E-2</v>
          </cell>
          <cell r="AH71">
            <v>7.0909617451419674E-2</v>
          </cell>
        </row>
        <row r="72">
          <cell r="B72" t="str">
            <v>2.3.</v>
          </cell>
          <cell r="C72" t="str">
            <v>Reservas de Tesorería</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1.3567959685637032E-3</v>
          </cell>
          <cell r="X72">
            <v>3.7702951366419483E-2</v>
          </cell>
          <cell r="Y72">
            <v>6.5706910822094358E-2</v>
          </cell>
          <cell r="Z72">
            <v>3.0585756571433056E-2</v>
          </cell>
          <cell r="AA72">
            <v>4.7235887797832221E-2</v>
          </cell>
          <cell r="AB72">
            <v>4.996154538674942E-2</v>
          </cell>
          <cell r="AC72">
            <v>2.764921917647371E-2</v>
          </cell>
          <cell r="AD72">
            <v>9.253409668859125E-2</v>
          </cell>
          <cell r="AE72">
            <v>0.11325306636507618</v>
          </cell>
          <cell r="AF72">
            <v>0.10917860961852724</v>
          </cell>
          <cell r="AG72">
            <v>0.11674255900779155</v>
          </cell>
          <cell r="AH72">
            <v>0.13775221817938316</v>
          </cell>
        </row>
        <row r="73">
          <cell r="A73" t="str">
            <v>3.</v>
          </cell>
          <cell r="B73" t="str">
            <v>TRANSFERENCIAS</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5.101145423614032E-2</v>
          </cell>
          <cell r="X73">
            <v>5.0398369952484954</v>
          </cell>
          <cell r="Y73">
            <v>4.9126986398379833</v>
          </cell>
          <cell r="Z73">
            <v>5.6935201009339291</v>
          </cell>
          <cell r="AA73">
            <v>6.4545907841542309</v>
          </cell>
          <cell r="AB73">
            <v>7.22202755218935</v>
          </cell>
          <cell r="AC73">
            <v>7.6205921769540179</v>
          </cell>
          <cell r="AD73">
            <v>8.1979396119175636</v>
          </cell>
          <cell r="AE73">
            <v>7.9726176148118872</v>
          </cell>
          <cell r="AF73">
            <v>8.2439775590135191</v>
          </cell>
          <cell r="AG73">
            <v>7.507392067339512</v>
          </cell>
          <cell r="AH73">
            <v>10.451970417185343</v>
          </cell>
        </row>
        <row r="74">
          <cell r="B74" t="str">
            <v>3.1.</v>
          </cell>
          <cell r="C74" t="str">
            <v>Vigencia</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4.7329830568666645E-2</v>
          </cell>
          <cell r="X74">
            <v>4.5285122168039118</v>
          </cell>
          <cell r="Y74">
            <v>4.5410746505885822</v>
          </cell>
          <cell r="Z74">
            <v>5.3250128566432231</v>
          </cell>
          <cell r="AA74">
            <v>6.2599219988494106</v>
          </cell>
          <cell r="AB74">
            <v>7.0581665132607192</v>
          </cell>
          <cell r="AC74">
            <v>7.1861983149864459</v>
          </cell>
          <cell r="AD74">
            <v>7.6482947941045261</v>
          </cell>
          <cell r="AE74">
            <v>7.3343616965501264</v>
          </cell>
          <cell r="AF74">
            <v>7.5919737300023815</v>
          </cell>
          <cell r="AG74">
            <v>6.9371497080631315</v>
          </cell>
          <cell r="AH74">
            <v>9.0192630723144518</v>
          </cell>
        </row>
        <row r="75">
          <cell r="B75" t="str">
            <v>3.2.</v>
          </cell>
          <cell r="C75" t="str">
            <v>Reservas de apropiación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0.13811168431750609</v>
          </cell>
          <cell r="Y75">
            <v>0.25847944787902766</v>
          </cell>
          <cell r="Z75">
            <v>0.13305622974599643</v>
          </cell>
          <cell r="AA75">
            <v>0.14216858560861667</v>
          </cell>
          <cell r="AB75">
            <v>4.4668151182149292E-2</v>
          </cell>
          <cell r="AC75">
            <v>0.17729058050923077</v>
          </cell>
          <cell r="AD75">
            <v>0.1604367442073816</v>
          </cell>
          <cell r="AE75">
            <v>0.18825578863009287</v>
          </cell>
          <cell r="AF75">
            <v>0.20401060855164466</v>
          </cell>
          <cell r="AG75">
            <v>0.11353986483907955</v>
          </cell>
          <cell r="AH75">
            <v>0.64367262520571822</v>
          </cell>
        </row>
        <row r="76">
          <cell r="B76" t="str">
            <v>3.3.</v>
          </cell>
          <cell r="C76" t="str">
            <v>Reservas de Tesorería</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3.6816236674736716E-3</v>
          </cell>
          <cell r="X76">
            <v>0.37321309412707715</v>
          </cell>
          <cell r="Y76">
            <v>0.11314454137037359</v>
          </cell>
          <cell r="Z76">
            <v>0.23545101454470946</v>
          </cell>
          <cell r="AA76">
            <v>5.2500199696203884E-2</v>
          </cell>
          <cell r="AB76">
            <v>0.11919288774648268</v>
          </cell>
          <cell r="AC76">
            <v>0.25710328145834044</v>
          </cell>
          <cell r="AD76">
            <v>0.38920807360565463</v>
          </cell>
          <cell r="AE76">
            <v>0.45000012963166741</v>
          </cell>
          <cell r="AF76">
            <v>0.44799322045949397</v>
          </cell>
          <cell r="AG76">
            <v>0.4567024944373021</v>
          </cell>
          <cell r="AH76">
            <v>0.78903471966517358</v>
          </cell>
        </row>
        <row r="78">
          <cell r="A78" t="str">
            <v>SERVICIO DE LA DEUDA</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3.243247722341356E-2</v>
          </cell>
          <cell r="X78">
            <v>2.8002653929020198</v>
          </cell>
          <cell r="Y78">
            <v>3.9073623255963024</v>
          </cell>
          <cell r="Z78">
            <v>3.6726332988417405</v>
          </cell>
          <cell r="AA78">
            <v>3.3759206761124401</v>
          </cell>
          <cell r="AB78">
            <v>4.378022430561769</v>
          </cell>
          <cell r="AC78">
            <v>3.6226349407890233</v>
          </cell>
          <cell r="AD78">
            <v>5.5367601824783037</v>
          </cell>
          <cell r="AE78">
            <v>6.3780580830529923</v>
          </cell>
          <cell r="AF78">
            <v>6.5916811132825517</v>
          </cell>
          <cell r="AG78">
            <v>6.5824088486012204</v>
          </cell>
          <cell r="AH78">
            <v>11.215176321052873</v>
          </cell>
        </row>
        <row r="79">
          <cell r="A79" t="str">
            <v>1.</v>
          </cell>
          <cell r="B79" t="str">
            <v>INTERNA</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5.8618079612510789E-3</v>
          </cell>
          <cell r="X79">
            <v>0.22500502023865587</v>
          </cell>
          <cell r="Y79">
            <v>1.2037298751625858</v>
          </cell>
          <cell r="Z79">
            <v>0.58062011538841063</v>
          </cell>
          <cell r="AA79">
            <v>0.76374710797025547</v>
          </cell>
          <cell r="AB79">
            <v>2.0054741113063992</v>
          </cell>
          <cell r="AC79">
            <v>1.9022614064212062</v>
          </cell>
          <cell r="AD79">
            <v>3.8609455490687581</v>
          </cell>
          <cell r="AE79">
            <v>4.4091871115010939</v>
          </cell>
          <cell r="AF79">
            <v>4.7619919844854488</v>
          </cell>
          <cell r="AG79">
            <v>4.7784989054518157</v>
          </cell>
          <cell r="AH79">
            <v>8.1067834281473292</v>
          </cell>
        </row>
        <row r="80">
          <cell r="B80" t="str">
            <v>1.1.</v>
          </cell>
          <cell r="C80" t="str">
            <v>Vigencia</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5.8618079612510789E-3</v>
          </cell>
          <cell r="X80">
            <v>0.21694369848075859</v>
          </cell>
          <cell r="Y80">
            <v>1.158334867523519</v>
          </cell>
          <cell r="Z80">
            <v>0.54687645582133892</v>
          </cell>
          <cell r="AA80">
            <v>0.74075496615790093</v>
          </cell>
          <cell r="AB80">
            <v>1.9704061291355004</v>
          </cell>
          <cell r="AC80">
            <v>1.779676688316411</v>
          </cell>
          <cell r="AD80">
            <v>3.8295838941765794</v>
          </cell>
          <cell r="AE80">
            <v>4.4091871115010939</v>
          </cell>
          <cell r="AF80">
            <v>4.7619919844854488</v>
          </cell>
          <cell r="AG80">
            <v>4.7749510333022211</v>
          </cell>
          <cell r="AH80">
            <v>7.6779349395198437</v>
          </cell>
        </row>
        <row r="81">
          <cell r="B81" t="str">
            <v>1.2.</v>
          </cell>
          <cell r="C81" t="str">
            <v>Reservas de apropiación</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8.7649863641582788E-3</v>
          </cell>
          <cell r="Z81">
            <v>0</v>
          </cell>
          <cell r="AA81">
            <v>0</v>
          </cell>
          <cell r="AB81">
            <v>0</v>
          </cell>
          <cell r="AC81">
            <v>0</v>
          </cell>
          <cell r="AD81">
            <v>0</v>
          </cell>
          <cell r="AE81">
            <v>0</v>
          </cell>
          <cell r="AF81">
            <v>0</v>
          </cell>
          <cell r="AG81">
            <v>1.8349200927163104E-4</v>
          </cell>
          <cell r="AH81">
            <v>0</v>
          </cell>
        </row>
        <row r="82">
          <cell r="B82" t="str">
            <v>1.3.</v>
          </cell>
          <cell r="C82" t="str">
            <v>Reservas de Tesorería</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8.0613217578972482E-3</v>
          </cell>
          <cell r="Y82">
            <v>3.6630021274908428E-2</v>
          </cell>
          <cell r="Z82">
            <v>3.374365956707167E-2</v>
          </cell>
          <cell r="AA82">
            <v>2.2992141812354514E-2</v>
          </cell>
          <cell r="AB82">
            <v>3.5067982170898529E-2</v>
          </cell>
          <cell r="AC82">
            <v>0.12258471810479574</v>
          </cell>
          <cell r="AD82">
            <v>3.1361654892178382E-2</v>
          </cell>
          <cell r="AE82">
            <v>0</v>
          </cell>
          <cell r="AF82">
            <v>0</v>
          </cell>
          <cell r="AG82">
            <v>3.3643801403222115E-3</v>
          </cell>
          <cell r="AH82">
            <v>0.42884848862748448</v>
          </cell>
        </row>
        <row r="83">
          <cell r="A83" t="str">
            <v>2.</v>
          </cell>
          <cell r="B83" t="str">
            <v>EXTERNA</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2.6570669262162484E-2</v>
          </cell>
          <cell r="X83">
            <v>2.5752603726633643</v>
          </cell>
          <cell r="Y83">
            <v>2.7036324504337164</v>
          </cell>
          <cell r="Z83">
            <v>3.0920131834533295</v>
          </cell>
          <cell r="AA83">
            <v>2.6121735681421847</v>
          </cell>
          <cell r="AB83">
            <v>2.3725483192553698</v>
          </cell>
          <cell r="AC83">
            <v>1.7203735343678166</v>
          </cell>
          <cell r="AD83">
            <v>1.6758146334095465</v>
          </cell>
          <cell r="AE83">
            <v>1.9688709715518984</v>
          </cell>
          <cell r="AF83">
            <v>1.8296891287971035</v>
          </cell>
          <cell r="AG83">
            <v>1.8039099431494048</v>
          </cell>
          <cell r="AH83">
            <v>3.1083928929055431</v>
          </cell>
        </row>
        <row r="84">
          <cell r="B84" t="str">
            <v>2.1.</v>
          </cell>
          <cell r="C84" t="str">
            <v>Vigencia</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2.6570669262162484E-2</v>
          </cell>
          <cell r="X84">
            <v>2.4827687760633439</v>
          </cell>
          <cell r="Y84">
            <v>2.3717290928684984</v>
          </cell>
          <cell r="Z84">
            <v>2.9694648310983207</v>
          </cell>
          <cell r="AA84">
            <v>2.5868557263951413</v>
          </cell>
          <cell r="AB84">
            <v>2.2223976475814897</v>
          </cell>
          <cell r="AC84">
            <v>1.6947755357678469</v>
          </cell>
          <cell r="AD84">
            <v>1.662730071257261</v>
          </cell>
          <cell r="AE84">
            <v>1.9688709715518984</v>
          </cell>
          <cell r="AF84">
            <v>1.8296891287971035</v>
          </cell>
          <cell r="AG84">
            <v>1.7654823951279861</v>
          </cell>
          <cell r="AH84">
            <v>2.8025171306436141</v>
          </cell>
        </row>
        <row r="85">
          <cell r="B85" t="str">
            <v>2.2.</v>
          </cell>
          <cell r="C85" t="str">
            <v>Reservas de apropiación</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3.0448800456358543E-3</v>
          </cell>
          <cell r="Z85">
            <v>0</v>
          </cell>
          <cell r="AA85">
            <v>0</v>
          </cell>
          <cell r="AB85">
            <v>0</v>
          </cell>
          <cell r="AC85">
            <v>0</v>
          </cell>
          <cell r="AD85">
            <v>0</v>
          </cell>
          <cell r="AE85">
            <v>0</v>
          </cell>
          <cell r="AF85">
            <v>0</v>
          </cell>
          <cell r="AG85">
            <v>2.3863135805775619E-4</v>
          </cell>
          <cell r="AH85">
            <v>0</v>
          </cell>
        </row>
        <row r="86">
          <cell r="B86" t="str">
            <v>2.3.</v>
          </cell>
          <cell r="C86" t="str">
            <v>Reservas de Tesorería</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9.2491596600020501E-2</v>
          </cell>
          <cell r="Y86">
            <v>0.32885847751958203</v>
          </cell>
          <cell r="Z86">
            <v>0.12254835235500931</v>
          </cell>
          <cell r="AA86">
            <v>2.5317841747043459E-2</v>
          </cell>
          <cell r="AB86">
            <v>0.15015067167387955</v>
          </cell>
          <cell r="AC86">
            <v>2.5597998599969887E-2</v>
          </cell>
          <cell r="AD86">
            <v>1.308456215228531E-2</v>
          </cell>
          <cell r="AE86">
            <v>0</v>
          </cell>
          <cell r="AF86">
            <v>0</v>
          </cell>
          <cell r="AG86">
            <v>3.8188916663360752E-2</v>
          </cell>
          <cell r="AH86">
            <v>0.30587576226192892</v>
          </cell>
        </row>
        <row r="88">
          <cell r="A88" t="str">
            <v>INVERSION</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2.1829278234710266E-2</v>
          </cell>
          <cell r="X88">
            <v>2.1678382649659711</v>
          </cell>
          <cell r="Y88">
            <v>2.6587976397492286</v>
          </cell>
          <cell r="Z88">
            <v>2.8689222086327955</v>
          </cell>
          <cell r="AA88">
            <v>2.4535477993924362</v>
          </cell>
          <cell r="AB88">
            <v>2.431688959856845</v>
          </cell>
          <cell r="AC88">
            <v>2.7307480798130963</v>
          </cell>
          <cell r="AD88">
            <v>3.1488231010274066</v>
          </cell>
          <cell r="AE88">
            <v>3.2185562546703403</v>
          </cell>
          <cell r="AF88">
            <v>3.1715934942902742</v>
          </cell>
          <cell r="AG88">
            <v>3.7055293812359529</v>
          </cell>
          <cell r="AH88">
            <v>1.9741328087696317</v>
          </cell>
        </row>
        <row r="89">
          <cell r="B89" t="str">
            <v>1.1.</v>
          </cell>
          <cell r="C89" t="str">
            <v>Vigencia</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1.6463320067181791E-2</v>
          </cell>
          <cell r="X89">
            <v>1.4877514432629979</v>
          </cell>
          <cell r="Y89">
            <v>1.9429573925247852</v>
          </cell>
          <cell r="Z89">
            <v>2.235181409785775</v>
          </cell>
          <cell r="AA89">
            <v>1.601247810495245</v>
          </cell>
          <cell r="AB89">
            <v>1.6850029573378074</v>
          </cell>
          <cell r="AC89">
            <v>1.9121020194272891</v>
          </cell>
          <cell r="AD89">
            <v>1.8860506810747892</v>
          </cell>
          <cell r="AE89">
            <v>1.5054377603796076</v>
          </cell>
          <cell r="AF89">
            <v>1.4290667926762268</v>
          </cell>
          <cell r="AG89">
            <v>1.9695426112141126</v>
          </cell>
          <cell r="AH89">
            <v>0.33074146139510602</v>
          </cell>
        </row>
        <row r="90">
          <cell r="B90" t="str">
            <v>1.2.</v>
          </cell>
          <cell r="C90" t="str">
            <v>Reservas de apropiación</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0.21829065496045555</v>
          </cell>
          <cell r="Y90">
            <v>0.50212701448444486</v>
          </cell>
          <cell r="Z90">
            <v>0.46193201203071588</v>
          </cell>
          <cell r="AA90">
            <v>0.60421456415993469</v>
          </cell>
          <cell r="AB90">
            <v>0.5300450826214157</v>
          </cell>
          <cell r="AC90">
            <v>0.58928348121633634</v>
          </cell>
          <cell r="AD90">
            <v>0.61169815377892489</v>
          </cell>
          <cell r="AE90">
            <v>0.84003120954411703</v>
          </cell>
          <cell r="AF90">
            <v>0.90771637418378837</v>
          </cell>
          <cell r="AG90">
            <v>0.87948543134738233</v>
          </cell>
          <cell r="AH90">
            <v>0.83257474825113809</v>
          </cell>
        </row>
        <row r="91">
          <cell r="B91" t="str">
            <v>1.3.</v>
          </cell>
          <cell r="C91" t="str">
            <v>Reservas de Tesorería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5.3659581675284743E-3</v>
          </cell>
          <cell r="X91">
            <v>0.46179616674251822</v>
          </cell>
          <cell r="Y91">
            <v>0.21371323273999837</v>
          </cell>
          <cell r="Z91">
            <v>0.17180878681630526</v>
          </cell>
          <cell r="AA91">
            <v>0.24808542473725662</v>
          </cell>
          <cell r="AB91">
            <v>0.21664091989762208</v>
          </cell>
          <cell r="AC91">
            <v>0.22936257916947103</v>
          </cell>
          <cell r="AD91">
            <v>0.65107426617369268</v>
          </cell>
          <cell r="AE91">
            <v>0.87308728474661623</v>
          </cell>
          <cell r="AF91">
            <v>0.83481032743025951</v>
          </cell>
          <cell r="AG91">
            <v>0.85650133867445843</v>
          </cell>
          <cell r="AH91">
            <v>0.81081659912338766</v>
          </cell>
        </row>
        <row r="93">
          <cell r="A93" t="str">
            <v>OTROS</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6.0869119130798899E-3</v>
          </cell>
          <cell r="X93">
            <v>0.59659517576569887</v>
          </cell>
          <cell r="Y93">
            <v>0.45989883452738484</v>
          </cell>
          <cell r="Z93">
            <v>0.36417449064547558</v>
          </cell>
          <cell r="AA93">
            <v>0.27684833910994011</v>
          </cell>
          <cell r="AB93">
            <v>0.21210991852253427</v>
          </cell>
          <cell r="AC93">
            <v>0.16667584165257801</v>
          </cell>
          <cell r="AD93">
            <v>0.13565093520757607</v>
          </cell>
          <cell r="AE93">
            <v>0.10864484063082802</v>
          </cell>
          <cell r="AF93">
            <v>0.10889709122017202</v>
          </cell>
          <cell r="AG93">
            <v>0</v>
          </cell>
          <cell r="AH93">
            <v>0</v>
          </cell>
        </row>
        <row r="94">
          <cell r="B94" t="str">
            <v>DEVOLUCION DE IMPUESTOS</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row>
        <row r="95">
          <cell r="B95" t="str">
            <v>PREPAGO DEUDA</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row>
        <row r="96">
          <cell r="X96">
            <v>0</v>
          </cell>
          <cell r="Y96">
            <v>0</v>
          </cell>
          <cell r="Z96">
            <v>0</v>
          </cell>
          <cell r="AA96">
            <v>0</v>
          </cell>
          <cell r="AB96">
            <v>0</v>
          </cell>
          <cell r="AC96">
            <v>0</v>
          </cell>
          <cell r="AD96">
            <v>0</v>
          </cell>
          <cell r="AE96">
            <v>0</v>
          </cell>
          <cell r="AF96">
            <v>0</v>
          </cell>
          <cell r="AG96">
            <v>0</v>
          </cell>
          <cell r="AH96">
            <v>0</v>
          </cell>
        </row>
        <row r="97">
          <cell r="B97" t="str">
            <v>TESOROS</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row>
        <row r="98">
          <cell r="B98" t="str">
            <v>RECOMPRA TESOROS</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row>
        <row r="99">
          <cell r="B99" t="str">
            <v>ORO Y PLATINO</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0">
          <cell r="X100">
            <v>0</v>
          </cell>
          <cell r="Y100">
            <v>0</v>
          </cell>
          <cell r="Z100">
            <v>0</v>
          </cell>
          <cell r="AA100">
            <v>0</v>
          </cell>
          <cell r="AB100">
            <v>0</v>
          </cell>
          <cell r="AC100">
            <v>0</v>
          </cell>
          <cell r="AD100">
            <v>0</v>
          </cell>
          <cell r="AE100">
            <v>0</v>
          </cell>
          <cell r="AF100">
            <v>0</v>
          </cell>
          <cell r="AG100">
            <v>0</v>
          </cell>
          <cell r="AH100">
            <v>0</v>
          </cell>
        </row>
        <row r="101">
          <cell r="A101" t="str">
            <v>TOTAL</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0.13506642412451927</v>
          </cell>
          <cell r="X101">
            <v>12.62457870285734</v>
          </cell>
          <cell r="Y101">
            <v>14.177319713662376</v>
          </cell>
          <cell r="Z101">
            <v>15.252367085907</v>
          </cell>
          <cell r="AA101">
            <v>15.700624335836299</v>
          </cell>
          <cell r="AB101">
            <v>17.780763610912611</v>
          </cell>
          <cell r="AC101">
            <v>17.659209947222791</v>
          </cell>
          <cell r="AD101">
            <v>20.540147776643565</v>
          </cell>
          <cell r="AE101">
            <v>20.824067969916236</v>
          </cell>
          <cell r="AF101">
            <v>21.462414090645495</v>
          </cell>
          <cell r="AG101">
            <v>22.023995396846058</v>
          </cell>
          <cell r="AH101">
            <v>27.540119761056093</v>
          </cell>
        </row>
        <row r="102">
          <cell r="C102" t="str">
            <v>Vigencia</v>
          </cell>
          <cell r="W102">
            <v>0.11844129949404754</v>
          </cell>
          <cell r="X102">
            <v>11.232266168851462</v>
          </cell>
          <cell r="Y102">
            <v>12.584142440022056</v>
          </cell>
          <cell r="Z102">
            <v>13.96620230360387</v>
          </cell>
          <cell r="AA102">
            <v>14.433161581549511</v>
          </cell>
          <cell r="AB102">
            <v>16.474487243735805</v>
          </cell>
          <cell r="AC102">
            <v>16.117906558053892</v>
          </cell>
          <cell r="AD102">
            <v>18.511595246075736</v>
          </cell>
          <cell r="AE102">
            <v>18.266993307261046</v>
          </cell>
          <cell r="AF102">
            <v>18.862158576606884</v>
          </cell>
          <cell r="AG102">
            <v>19.47981809369556</v>
          </cell>
          <cell r="AH102">
            <v>23.44121584392407</v>
          </cell>
        </row>
        <row r="103">
          <cell r="C103" t="str">
            <v>Reservas de apropiación</v>
          </cell>
          <cell r="W103">
            <v>0</v>
          </cell>
          <cell r="X103">
            <v>0.41218069576602312</v>
          </cell>
          <cell r="Y103">
            <v>0.8237372293672317</v>
          </cell>
          <cell r="Z103">
            <v>0.66936500464263482</v>
          </cell>
          <cell r="AA103">
            <v>0.8584805822449163</v>
          </cell>
          <cell r="AB103">
            <v>0.71922897781698336</v>
          </cell>
          <cell r="AC103">
            <v>0.87144541623826666</v>
          </cell>
          <cell r="AD103">
            <v>0.83633830090319161</v>
          </cell>
          <cell r="AE103">
            <v>1.1035399815750189</v>
          </cell>
          <cell r="AF103">
            <v>1.1910393776566606</v>
          </cell>
          <cell r="AG103">
            <v>1.0594538432112894</v>
          </cell>
          <cell r="AH103">
            <v>1.554551273941827</v>
          </cell>
        </row>
        <row r="104">
          <cell r="C104" t="str">
            <v>Reservas de Tesorería</v>
          </cell>
          <cell r="W104">
            <v>1.0538212717391835E-2</v>
          </cell>
          <cell r="X104">
            <v>0.98013183823985239</v>
          </cell>
          <cell r="Y104">
            <v>0.76944004427308943</v>
          </cell>
          <cell r="Z104">
            <v>0.61679977766049232</v>
          </cell>
          <cell r="AA104">
            <v>0.40898217204187148</v>
          </cell>
          <cell r="AB104">
            <v>0.58704738935982081</v>
          </cell>
          <cell r="AC104">
            <v>0.66985797293063343</v>
          </cell>
          <cell r="AD104">
            <v>1.1922142296646336</v>
          </cell>
          <cell r="AE104">
            <v>1.4535346810801717</v>
          </cell>
          <cell r="AF104">
            <v>1.4092161363819491</v>
          </cell>
          <cell r="AG104">
            <v>1.4847234599392169</v>
          </cell>
          <cell r="AH104">
            <v>2.5443526431901935</v>
          </cell>
        </row>
        <row r="105">
          <cell r="C105" t="str">
            <v>Otros</v>
          </cell>
          <cell r="W105">
            <v>6.0869119130798899E-3</v>
          </cell>
          <cell r="X105">
            <v>0.59659517576569887</v>
          </cell>
          <cell r="Y105">
            <v>0.45989883452738484</v>
          </cell>
          <cell r="Z105">
            <v>0.36417449064547558</v>
          </cell>
          <cell r="AA105">
            <v>0.27684833910994011</v>
          </cell>
          <cell r="AB105">
            <v>0.21210991852253427</v>
          </cell>
          <cell r="AC105">
            <v>0.16667584165257801</v>
          </cell>
          <cell r="AD105">
            <v>0.13565093520757607</v>
          </cell>
          <cell r="AE105">
            <v>0.10864484063082802</v>
          </cell>
          <cell r="AF105">
            <v>0.10889709122017202</v>
          </cell>
          <cell r="AG105">
            <v>0</v>
          </cell>
          <cell r="AH105">
            <v>0</v>
          </cell>
        </row>
        <row r="107">
          <cell r="C107" t="str">
            <v xml:space="preserve">PIB </v>
          </cell>
          <cell r="D107">
            <v>132768</v>
          </cell>
          <cell r="E107">
            <v>155886</v>
          </cell>
          <cell r="F107">
            <v>189614</v>
          </cell>
          <cell r="G107">
            <v>243160</v>
          </cell>
          <cell r="H107">
            <v>322384</v>
          </cell>
          <cell r="I107">
            <v>405108</v>
          </cell>
          <cell r="J107">
            <v>532270</v>
          </cell>
          <cell r="K107">
            <v>716029</v>
          </cell>
          <cell r="L107">
            <v>909487</v>
          </cell>
          <cell r="M107">
            <v>1188817</v>
          </cell>
          <cell r="N107">
            <v>1579130</v>
          </cell>
          <cell r="O107">
            <v>1982773</v>
          </cell>
          <cell r="P107">
            <v>2497298</v>
          </cell>
          <cell r="Q107">
            <v>3054137</v>
          </cell>
          <cell r="R107">
            <v>3856584</v>
          </cell>
          <cell r="S107">
            <v>4965883</v>
          </cell>
          <cell r="T107">
            <v>6787956</v>
          </cell>
          <cell r="U107">
            <v>8824408</v>
          </cell>
          <cell r="V107">
            <v>11731348</v>
          </cell>
          <cell r="W107">
            <v>15126718</v>
          </cell>
          <cell r="X107">
            <v>20228122</v>
          </cell>
          <cell r="Y107">
            <v>26240771</v>
          </cell>
          <cell r="Z107">
            <v>33138510</v>
          </cell>
          <cell r="AA107">
            <v>43591737.045630313</v>
          </cell>
          <cell r="AB107">
            <v>56896914.977212004</v>
          </cell>
          <cell r="AC107">
            <v>72407014</v>
          </cell>
          <cell r="AD107">
            <v>88968056</v>
          </cell>
          <cell r="AE107">
            <v>111083968</v>
          </cell>
          <cell r="AF107">
            <v>110827570</v>
          </cell>
          <cell r="AG107">
            <v>108996572</v>
          </cell>
          <cell r="AH107">
            <v>132837529</v>
          </cell>
        </row>
        <row r="108">
          <cell r="A108" t="str">
            <v>C:\CARLOSJ\PRES9194\PAGOS.XLS</v>
          </cell>
          <cell r="AD108" t="str">
            <v>Rango REZ 2</v>
          </cell>
        </row>
      </sheetData>
      <sheetData sheetId="2" refreshError="1">
        <row r="1">
          <cell r="A1" t="str">
            <v>PAGOS REZAGO POR NUMERALES CON RECURSOS DE LA NACION</v>
          </cell>
          <cell r="O1" t="str">
            <v>PAGOS REZAGO POR NUMERALES CON RECURSOS DE LA NACION</v>
          </cell>
          <cell r="AC1" t="str">
            <v>PAGOS REZAGO POR NUMERALES CON RECURSOS DE LA NACION</v>
          </cell>
          <cell r="AP1" t="str">
            <v>PAGOS REZAGO POR NUMERALES CON RECURSOS DE LA NACION</v>
          </cell>
        </row>
        <row r="2">
          <cell r="A2" t="str">
            <v>Clasificación anterior al Decreto 568 de 1996</v>
          </cell>
          <cell r="O2" t="str">
            <v>Clasificación anterior al Decreto 568 de 1996</v>
          </cell>
          <cell r="AC2" t="str">
            <v>Clasificación FMI</v>
          </cell>
          <cell r="AP2" t="str">
            <v>Clasificación FMI</v>
          </cell>
        </row>
        <row r="3">
          <cell r="A3" t="str">
            <v>Millones de pesos</v>
          </cell>
          <cell r="O3" t="str">
            <v>Participación porcentual en el PIB</v>
          </cell>
          <cell r="AC3" t="str">
            <v>Millones de pesos</v>
          </cell>
          <cell r="AP3" t="str">
            <v>Participación porcentual en el PIB</v>
          </cell>
        </row>
        <row r="5">
          <cell r="A5" t="str">
            <v xml:space="preserve"> </v>
          </cell>
          <cell r="O5" t="str">
            <v xml:space="preserve"> </v>
          </cell>
          <cell r="AC5" t="str">
            <v xml:space="preserve"> </v>
          </cell>
          <cell r="AP5" t="str">
            <v xml:space="preserve"> </v>
          </cell>
        </row>
        <row r="6">
          <cell r="A6" t="str">
            <v>CONCEPTOS</v>
          </cell>
          <cell r="D6">
            <v>1990</v>
          </cell>
          <cell r="E6">
            <v>1991</v>
          </cell>
          <cell r="F6">
            <v>1992</v>
          </cell>
          <cell r="G6">
            <v>1993</v>
          </cell>
          <cell r="H6">
            <v>1994</v>
          </cell>
          <cell r="I6">
            <v>1995</v>
          </cell>
          <cell r="J6">
            <v>1996</v>
          </cell>
          <cell r="K6">
            <v>1997</v>
          </cell>
          <cell r="L6">
            <v>1998</v>
          </cell>
          <cell r="M6">
            <v>1999</v>
          </cell>
          <cell r="O6" t="str">
            <v>CONCEPTOS</v>
          </cell>
          <cell r="R6">
            <v>1990</v>
          </cell>
          <cell r="S6">
            <v>1991</v>
          </cell>
          <cell r="T6">
            <v>1992</v>
          </cell>
          <cell r="U6">
            <v>1993</v>
          </cell>
          <cell r="V6">
            <v>1994</v>
          </cell>
          <cell r="W6">
            <v>1995</v>
          </cell>
          <cell r="X6">
            <v>1996</v>
          </cell>
          <cell r="Y6">
            <v>1997</v>
          </cell>
          <cell r="Z6">
            <v>1998</v>
          </cell>
          <cell r="AA6">
            <v>1999</v>
          </cell>
          <cell r="AC6" t="str">
            <v>CONCEPTOS</v>
          </cell>
          <cell r="AF6">
            <v>1990</v>
          </cell>
          <cell r="AG6">
            <v>1991</v>
          </cell>
          <cell r="AH6">
            <v>1992</v>
          </cell>
          <cell r="AI6">
            <v>1993</v>
          </cell>
          <cell r="AJ6">
            <v>1994</v>
          </cell>
          <cell r="AK6">
            <v>1995</v>
          </cell>
          <cell r="AL6">
            <v>1996</v>
          </cell>
          <cell r="AM6">
            <v>1997</v>
          </cell>
          <cell r="AN6">
            <v>1998</v>
          </cell>
          <cell r="AP6" t="str">
            <v>CONCEPTOS</v>
          </cell>
          <cell r="AS6">
            <v>1990</v>
          </cell>
          <cell r="AT6">
            <v>1991</v>
          </cell>
          <cell r="AU6">
            <v>1992</v>
          </cell>
          <cell r="AV6">
            <v>1993</v>
          </cell>
          <cell r="AW6">
            <v>1994</v>
          </cell>
          <cell r="AX6">
            <v>1995</v>
          </cell>
          <cell r="AY6">
            <v>1996</v>
          </cell>
          <cell r="AZ6">
            <v>1997</v>
          </cell>
          <cell r="BA6">
            <v>1998</v>
          </cell>
        </row>
        <row r="9">
          <cell r="A9" t="str">
            <v>FUNCIONAMIENTO</v>
          </cell>
          <cell r="D9">
            <v>123729.91899999999</v>
          </cell>
          <cell r="E9">
            <v>131214</v>
          </cell>
          <cell r="F9">
            <v>164410.74299999999</v>
          </cell>
          <cell r="G9">
            <v>159917.5</v>
          </cell>
          <cell r="H9">
            <v>213005.954</v>
          </cell>
          <cell r="I9">
            <v>415959.912794</v>
          </cell>
          <cell r="J9">
            <v>641756.74237899994</v>
          </cell>
          <cell r="K9">
            <v>835148.20726977009</v>
          </cell>
          <cell r="L9">
            <v>2285852.6821050001</v>
          </cell>
          <cell r="M9">
            <v>1485900</v>
          </cell>
          <cell r="O9" t="str">
            <v>FUNCIONAMIENTO</v>
          </cell>
          <cell r="R9">
            <v>0.81795711556387052</v>
          </cell>
          <cell r="S9">
            <v>0.64867119152237662</v>
          </cell>
          <cell r="T9">
            <v>0.62654692196353523</v>
          </cell>
          <cell r="U9">
            <v>0.48257299438025431</v>
          </cell>
          <cell r="V9">
            <v>0.48863837148089051</v>
          </cell>
          <cell r="W9">
            <v>0.73107639133087909</v>
          </cell>
          <cell r="X9">
            <v>0.88631847513971485</v>
          </cell>
          <cell r="Y9">
            <v>0.92865348121904812</v>
          </cell>
          <cell r="Z9">
            <v>2.0971785076919667</v>
          </cell>
          <cell r="AA9">
            <v>1.1185844927904371</v>
          </cell>
          <cell r="AC9" t="str">
            <v>FUNCIONAMIENTO</v>
          </cell>
          <cell r="AF9">
            <v>89140.313999999998</v>
          </cell>
          <cell r="AG9">
            <v>176964.53999999998</v>
          </cell>
          <cell r="AH9">
            <v>117818.72899999999</v>
          </cell>
          <cell r="AI9">
            <v>216205.12800000003</v>
          </cell>
          <cell r="AJ9">
            <v>319294.68099999998</v>
          </cell>
          <cell r="AK9">
            <v>646203.80228099995</v>
          </cell>
          <cell r="AL9">
            <v>839306.87954727001</v>
          </cell>
          <cell r="AM9">
            <v>1522496.2050319389</v>
          </cell>
          <cell r="AN9">
            <v>1837208.8143756536</v>
          </cell>
          <cell r="AP9" t="str">
            <v>FUNCIONAMIENTO</v>
          </cell>
          <cell r="AS9">
            <v>0.58929121354955138</v>
          </cell>
          <cell r="AT9">
            <v>0.87484414025187296</v>
          </cell>
          <cell r="AU9">
            <v>0.4489911100554172</v>
          </cell>
          <cell r="AV9">
            <v>0.65242863363500658</v>
          </cell>
          <cell r="AW9">
            <v>0.73246606499248568</v>
          </cell>
          <cell r="AX9">
            <v>1.1357448862382318</v>
          </cell>
          <cell r="AY9">
            <v>1.159151348993994</v>
          </cell>
          <cell r="AZ9">
            <v>1.6929586732489867</v>
          </cell>
          <cell r="BA9">
            <v>1.6855656840066984</v>
          </cell>
        </row>
        <row r="10">
          <cell r="A10" t="str">
            <v>1.</v>
          </cell>
          <cell r="B10" t="str">
            <v>SERVICIOS PERSONALES</v>
          </cell>
          <cell r="D10">
            <v>2247.0709999999999</v>
          </cell>
          <cell r="E10">
            <v>3962</v>
          </cell>
          <cell r="F10">
            <v>7955.0549999999994</v>
          </cell>
          <cell r="G10">
            <v>9715.991</v>
          </cell>
          <cell r="H10">
            <v>13646.7</v>
          </cell>
          <cell r="I10">
            <v>13848.165999999999</v>
          </cell>
          <cell r="J10">
            <v>17871.853643999999</v>
          </cell>
          <cell r="K10">
            <v>20857.09673737</v>
          </cell>
          <cell r="L10">
            <v>105498.42095899931</v>
          </cell>
          <cell r="M10">
            <v>75200</v>
          </cell>
          <cell r="O10" t="str">
            <v>1.</v>
          </cell>
          <cell r="P10" t="str">
            <v>SERVICIOS PERSONALES</v>
          </cell>
          <cell r="R10">
            <v>1.4854998115914245E-2</v>
          </cell>
          <cell r="S10">
            <v>1.9586593357504962E-2</v>
          </cell>
          <cell r="T10">
            <v>3.0315629826577883E-2</v>
          </cell>
          <cell r="U10">
            <v>2.9319335721491403E-2</v>
          </cell>
          <cell r="V10">
            <v>3.1305703614689886E-2</v>
          </cell>
          <cell r="W10">
            <v>2.4339045457115523E-2</v>
          </cell>
          <cell r="X10">
            <v>2.4682489522354838E-2</v>
          </cell>
          <cell r="Y10">
            <v>2.3192309250835177E-2</v>
          </cell>
          <cell r="Z10">
            <v>9.6790586183755675E-2</v>
          </cell>
          <cell r="AA10">
            <v>5.661050801389117E-2</v>
          </cell>
          <cell r="AC10" t="str">
            <v>1.</v>
          </cell>
          <cell r="AD10" t="str">
            <v>SERVICIOS PERSONALES</v>
          </cell>
          <cell r="AF10">
            <v>3846.0649999999996</v>
          </cell>
          <cell r="AG10">
            <v>8483.9179999999997</v>
          </cell>
          <cell r="AH10">
            <v>6046.9699999999993</v>
          </cell>
          <cell r="AI10">
            <v>13236.657999999999</v>
          </cell>
          <cell r="AJ10">
            <v>9998.2980000000007</v>
          </cell>
          <cell r="AK10">
            <v>21676.194643999999</v>
          </cell>
          <cell r="AL10">
            <v>18983.184096550001</v>
          </cell>
          <cell r="AM10">
            <v>102119.67773078381</v>
          </cell>
          <cell r="AN10">
            <v>78020.920808873154</v>
          </cell>
          <cell r="AP10" t="str">
            <v>1.</v>
          </cell>
          <cell r="AQ10" t="str">
            <v>SERVICIOS PERSONALES</v>
          </cell>
          <cell r="AS10">
            <v>2.5425671164232777E-2</v>
          </cell>
          <cell r="AT10">
            <v>4.1941204428171827E-2</v>
          </cell>
          <cell r="AU10">
            <v>2.3044178084553991E-2</v>
          </cell>
          <cell r="AV10">
            <v>3.9943431373347806E-2</v>
          </cell>
          <cell r="AW10">
            <v>2.2936222957883352E-2</v>
          </cell>
          <cell r="AX10">
            <v>3.8097310992488108E-2</v>
          </cell>
          <cell r="AY10">
            <v>2.6217327642526454E-2</v>
          </cell>
          <cell r="AZ10">
            <v>0.11355325126744409</v>
          </cell>
          <cell r="BA10">
            <v>7.1581077622214717E-2</v>
          </cell>
        </row>
        <row r="11">
          <cell r="B11" t="str">
            <v>1.1.</v>
          </cell>
          <cell r="C11" t="str">
            <v>Reservas de apropiación</v>
          </cell>
          <cell r="D11">
            <v>858.06499999999994</v>
          </cell>
          <cell r="E11">
            <v>974</v>
          </cell>
          <cell r="F11">
            <v>445.137</v>
          </cell>
          <cell r="G11">
            <v>4114.1580000000004</v>
          </cell>
          <cell r="H11">
            <v>4524.2</v>
          </cell>
          <cell r="I11">
            <v>8374.0679999999993</v>
          </cell>
          <cell r="J11">
            <v>4569.7269999999999</v>
          </cell>
          <cell r="K11">
            <v>6443.6396408199998</v>
          </cell>
          <cell r="L11">
            <v>9822.3828690355003</v>
          </cell>
          <cell r="M11">
            <v>7001.4620601623456</v>
          </cell>
          <cell r="P11" t="str">
            <v>1.1.</v>
          </cell>
          <cell r="Q11" t="str">
            <v>Reservas de apropiación</v>
          </cell>
          <cell r="R11">
            <v>5.6725194523590729E-3</v>
          </cell>
          <cell r="S11">
            <v>4.8150787304921333E-3</v>
          </cell>
          <cell r="T11">
            <v>1.6963564066010104E-3</v>
          </cell>
          <cell r="U11">
            <v>1.2415036161855195E-2</v>
          </cell>
          <cell r="V11">
            <v>1.0378572423632085E-2</v>
          </cell>
          <cell r="W11">
            <v>1.4717964943009525E-2</v>
          </cell>
          <cell r="X11">
            <v>6.3111662082902635E-3</v>
          </cell>
          <cell r="Y11">
            <v>7.1650855884979759E-3</v>
          </cell>
          <cell r="Z11">
            <v>9.0116438423728604E-3</v>
          </cell>
          <cell r="AA11">
            <v>5.2706957987470136E-3</v>
          </cell>
          <cell r="AD11" t="str">
            <v>1.1.</v>
          </cell>
          <cell r="AE11" t="str">
            <v>Reservas de apropiación</v>
          </cell>
          <cell r="AF11">
            <v>858.06499999999994</v>
          </cell>
          <cell r="AG11">
            <v>974</v>
          </cell>
          <cell r="AH11">
            <v>445.137</v>
          </cell>
          <cell r="AI11">
            <v>4114.1580000000004</v>
          </cell>
          <cell r="AJ11">
            <v>4524.2</v>
          </cell>
          <cell r="AK11">
            <v>8374.0679999999993</v>
          </cell>
          <cell r="AL11">
            <v>4569.7269999999999</v>
          </cell>
          <cell r="AM11">
            <v>6443.6396408199998</v>
          </cell>
          <cell r="AN11">
            <v>9822.3828690355003</v>
          </cell>
          <cell r="AQ11" t="str">
            <v>1.1.</v>
          </cell>
          <cell r="AR11" t="str">
            <v>Reservas de apropiación</v>
          </cell>
          <cell r="AS11">
            <v>5.6725194523590729E-3</v>
          </cell>
          <cell r="AT11">
            <v>4.8150787304921333E-3</v>
          </cell>
          <cell r="AU11">
            <v>1.6963564066010104E-3</v>
          </cell>
          <cell r="AV11">
            <v>1.2415036161855195E-2</v>
          </cell>
          <cell r="AW11">
            <v>1.0378572423632085E-2</v>
          </cell>
          <cell r="AX11">
            <v>1.4717964943009525E-2</v>
          </cell>
          <cell r="AY11">
            <v>6.3111662082902635E-3</v>
          </cell>
          <cell r="AZ11">
            <v>7.1650855884979759E-3</v>
          </cell>
          <cell r="BA11">
            <v>9.0116438423728604E-3</v>
          </cell>
        </row>
        <row r="12">
          <cell r="B12" t="str">
            <v>1.2.</v>
          </cell>
          <cell r="C12" t="str">
            <v>Reservas de Tesorería</v>
          </cell>
          <cell r="D12">
            <v>1389.0060000000001</v>
          </cell>
          <cell r="E12">
            <v>2988</v>
          </cell>
          <cell r="F12">
            <v>7509.9179999999997</v>
          </cell>
          <cell r="G12">
            <v>5601.8329999999996</v>
          </cell>
          <cell r="H12">
            <v>9122.5</v>
          </cell>
          <cell r="I12">
            <v>5474.098</v>
          </cell>
          <cell r="J12">
            <v>13302.126644</v>
          </cell>
          <cell r="K12">
            <v>14413.457096550001</v>
          </cell>
          <cell r="L12">
            <v>95676.038089963811</v>
          </cell>
          <cell r="M12">
            <v>68198.537939837654</v>
          </cell>
          <cell r="P12" t="str">
            <v>1.2.</v>
          </cell>
          <cell r="Q12" t="str">
            <v>Reservas de Tesorería</v>
          </cell>
          <cell r="R12">
            <v>9.18247866355517E-3</v>
          </cell>
          <cell r="S12">
            <v>1.4771514627012828E-2</v>
          </cell>
          <cell r="T12">
            <v>2.8619273419976873E-2</v>
          </cell>
          <cell r="U12">
            <v>1.6904299559636207E-2</v>
          </cell>
          <cell r="V12">
            <v>2.09271311910578E-2</v>
          </cell>
          <cell r="W12">
            <v>9.6210805141059962E-3</v>
          </cell>
          <cell r="X12">
            <v>1.8371323314064575E-2</v>
          </cell>
          <cell r="Y12">
            <v>1.6027223662337199E-2</v>
          </cell>
          <cell r="Z12">
            <v>8.7778942341382823E-2</v>
          </cell>
          <cell r="AA12">
            <v>5.1339812215144151E-2</v>
          </cell>
          <cell r="AD12" t="str">
            <v>1.2.</v>
          </cell>
          <cell r="AE12" t="str">
            <v>Reservas de Tesorería</v>
          </cell>
          <cell r="AF12">
            <v>1389.0060000000001</v>
          </cell>
          <cell r="AG12">
            <v>2988</v>
          </cell>
          <cell r="AH12">
            <v>7509.9179999999997</v>
          </cell>
          <cell r="AI12">
            <v>5601.8329999999996</v>
          </cell>
          <cell r="AJ12">
            <v>9122.5</v>
          </cell>
          <cell r="AK12">
            <v>5474.098</v>
          </cell>
          <cell r="AL12">
            <v>13302.126644</v>
          </cell>
          <cell r="AM12">
            <v>14413.457096550001</v>
          </cell>
          <cell r="AN12">
            <v>95676.038089963811</v>
          </cell>
          <cell r="AQ12" t="str">
            <v>1.2.</v>
          </cell>
          <cell r="AR12" t="str">
            <v>Reservas de Tesorería</v>
          </cell>
          <cell r="AS12">
            <v>9.18247866355517E-3</v>
          </cell>
          <cell r="AT12">
            <v>1.4771514627012828E-2</v>
          </cell>
          <cell r="AU12">
            <v>2.8619273419976873E-2</v>
          </cell>
          <cell r="AV12">
            <v>1.6904299559636207E-2</v>
          </cell>
          <cell r="AW12">
            <v>2.09271311910578E-2</v>
          </cell>
          <cell r="AX12">
            <v>9.6210805141059962E-3</v>
          </cell>
          <cell r="AY12">
            <v>1.8371323314064575E-2</v>
          </cell>
          <cell r="AZ12">
            <v>1.6027223662337199E-2</v>
          </cell>
          <cell r="BA12">
            <v>8.7778942341382823E-2</v>
          </cell>
        </row>
        <row r="13">
          <cell r="A13" t="str">
            <v>2.</v>
          </cell>
          <cell r="B13" t="str">
            <v>GASTOS GENERALES</v>
          </cell>
          <cell r="D13">
            <v>18051.448</v>
          </cell>
          <cell r="E13">
            <v>29735</v>
          </cell>
          <cell r="F13">
            <v>34337.877999999997</v>
          </cell>
          <cell r="G13">
            <v>65342.004000000001</v>
          </cell>
          <cell r="H13">
            <v>106127.378</v>
          </cell>
          <cell r="I13">
            <v>87580.122344000003</v>
          </cell>
          <cell r="J13">
            <v>134876.57942200001</v>
          </cell>
          <cell r="K13">
            <v>192746.48682922003</v>
          </cell>
          <cell r="L13">
            <v>277181.22641800006</v>
          </cell>
          <cell r="M13">
            <v>301900</v>
          </cell>
          <cell r="O13" t="str">
            <v>2.</v>
          </cell>
          <cell r="P13" t="str">
            <v>GASTOS GENERALES</v>
          </cell>
          <cell r="R13">
            <v>0.11933500366900909</v>
          </cell>
          <cell r="S13">
            <v>0.14699832243448008</v>
          </cell>
          <cell r="T13">
            <v>0.13085697062788282</v>
          </cell>
          <cell r="U13">
            <v>0.19717846095071867</v>
          </cell>
          <cell r="V13">
            <v>0.24345755685053236</v>
          </cell>
          <cell r="W13">
            <v>0.15392771713383238</v>
          </cell>
          <cell r="X13">
            <v>0.18627557189694358</v>
          </cell>
          <cell r="Y13">
            <v>0.21432686369747259</v>
          </cell>
          <cell r="Z13">
            <v>0.25430270083906864</v>
          </cell>
          <cell r="AA13">
            <v>0.22727011129512956</v>
          </cell>
          <cell r="AD13" t="str">
            <v>1.3.</v>
          </cell>
          <cell r="AE13" t="str">
            <v>Deuda Flotante</v>
          </cell>
          <cell r="AF13">
            <v>1598.9939999999999</v>
          </cell>
          <cell r="AG13">
            <v>4521.9179999999997</v>
          </cell>
          <cell r="AH13">
            <v>-1908.085</v>
          </cell>
          <cell r="AI13">
            <v>3520.6670000000004</v>
          </cell>
          <cell r="AJ13">
            <v>-3648.402</v>
          </cell>
          <cell r="AK13">
            <v>7828.028644</v>
          </cell>
          <cell r="AL13">
            <v>1111.3304525500007</v>
          </cell>
          <cell r="AM13">
            <v>81262.580993413809</v>
          </cell>
          <cell r="AN13">
            <v>-27477.500150126158</v>
          </cell>
          <cell r="AQ13" t="str">
            <v>1.3.</v>
          </cell>
          <cell r="AR13" t="str">
            <v>Deuda Flotante</v>
          </cell>
          <cell r="AS13">
            <v>1.0570673048318536E-2</v>
          </cell>
          <cell r="AT13">
            <v>2.2354611070666865E-2</v>
          </cell>
          <cell r="AU13">
            <v>-7.2714517420238902E-3</v>
          </cell>
          <cell r="AV13">
            <v>1.0624095651856406E-2</v>
          </cell>
          <cell r="AW13">
            <v>-8.36948065680654E-3</v>
          </cell>
          <cell r="AX13">
            <v>1.3758265535372582E-2</v>
          </cell>
          <cell r="AY13">
            <v>1.5348381201716185E-3</v>
          </cell>
          <cell r="AZ13">
            <v>9.0360942016608936E-2</v>
          </cell>
          <cell r="BA13">
            <v>-2.5209508561540958E-2</v>
          </cell>
        </row>
        <row r="14">
          <cell r="B14" t="str">
            <v>2.1.</v>
          </cell>
          <cell r="C14" t="str">
            <v>Reservas de apropiación</v>
          </cell>
          <cell r="D14">
            <v>10424.849</v>
          </cell>
          <cell r="E14">
            <v>12493</v>
          </cell>
          <cell r="F14">
            <v>24202.214</v>
          </cell>
          <cell r="G14">
            <v>44751.06</v>
          </cell>
          <cell r="H14">
            <v>77700.800000000003</v>
          </cell>
          <cell r="I14">
            <v>67560.148344000001</v>
          </cell>
          <cell r="J14">
            <v>52550.792460999997</v>
          </cell>
          <cell r="K14">
            <v>65501.099445650005</v>
          </cell>
          <cell r="L14">
            <v>94194.583645818668</v>
          </cell>
          <cell r="M14">
            <v>102594.77227288127</v>
          </cell>
          <cell r="P14" t="str">
            <v>2.1.</v>
          </cell>
          <cell r="Q14" t="str">
            <v>Reservas de apropiación</v>
          </cell>
          <cell r="R14">
            <v>6.891687545862614E-2</v>
          </cell>
          <cell r="S14">
            <v>6.1760552956918097E-2</v>
          </cell>
          <cell r="T14">
            <v>9.2231337257582854E-2</v>
          </cell>
          <cell r="U14">
            <v>0.13504246268163533</v>
          </cell>
          <cell r="V14">
            <v>0.17824662485614076</v>
          </cell>
          <cell r="W14">
            <v>0.11874132080985193</v>
          </cell>
          <cell r="X14">
            <v>7.2576936346249551E-2</v>
          </cell>
          <cell r="Y14">
            <v>7.2834765727072079E-2</v>
          </cell>
          <cell r="Z14">
            <v>8.6419767078379922E-2</v>
          </cell>
          <cell r="AA14">
            <v>7.7233273642783026E-2</v>
          </cell>
          <cell r="AC14" t="str">
            <v>2.</v>
          </cell>
          <cell r="AD14" t="str">
            <v>GASTOS GENERALES</v>
          </cell>
          <cell r="AF14">
            <v>27666.849000000002</v>
          </cell>
          <cell r="AG14">
            <v>22628.664000000001</v>
          </cell>
          <cell r="AH14">
            <v>44793.157999999996</v>
          </cell>
          <cell r="AI14">
            <v>73177.638000000006</v>
          </cell>
          <cell r="AJ14">
            <v>97720.774000000005</v>
          </cell>
          <cell r="AK14">
            <v>149885.93530499999</v>
          </cell>
          <cell r="AL14">
            <v>179796.17984457</v>
          </cell>
          <cell r="AM14">
            <v>248487.74221783143</v>
          </cell>
          <cell r="AN14">
            <v>293499.8113729374</v>
          </cell>
          <cell r="AP14" t="str">
            <v>2.</v>
          </cell>
          <cell r="AQ14" t="str">
            <v>GASTOS GENERALES</v>
          </cell>
          <cell r="AS14">
            <v>0.18290075826188132</v>
          </cell>
          <cell r="AT14">
            <v>0.11186734982120436</v>
          </cell>
          <cell r="AU14">
            <v>0.17070061699025535</v>
          </cell>
          <cell r="AV14">
            <v>0.2208235614697221</v>
          </cell>
          <cell r="AW14">
            <v>0.22417270020166735</v>
          </cell>
          <cell r="AX14">
            <v>0.26343420441166515</v>
          </cell>
          <cell r="AY14">
            <v>0.24831320877915225</v>
          </cell>
          <cell r="AZ14">
            <v>0.27630904891149538</v>
          </cell>
          <cell r="BA14">
            <v>0.26927435054832494</v>
          </cell>
        </row>
        <row r="15">
          <cell r="B15" t="str">
            <v>2.2.</v>
          </cell>
          <cell r="C15" t="str">
            <v>Reservas de Tesorería</v>
          </cell>
          <cell r="D15">
            <v>7626.5989999999993</v>
          </cell>
          <cell r="E15">
            <v>17242</v>
          </cell>
          <cell r="F15">
            <v>10135.664000000001</v>
          </cell>
          <cell r="G15">
            <v>20590.944</v>
          </cell>
          <cell r="H15">
            <v>28426.578000000001</v>
          </cell>
          <cell r="I15">
            <v>20019.974000000002</v>
          </cell>
          <cell r="J15">
            <v>82325.786961000005</v>
          </cell>
          <cell r="K15">
            <v>127245.38738357001</v>
          </cell>
          <cell r="L15">
            <v>182986.6427721814</v>
          </cell>
          <cell r="M15">
            <v>199305.22772711873</v>
          </cell>
          <cell r="P15" t="str">
            <v>2.2.</v>
          </cell>
          <cell r="Q15" t="str">
            <v>Reservas de Tesorería</v>
          </cell>
          <cell r="R15">
            <v>5.0418128210382961E-2</v>
          </cell>
          <cell r="S15">
            <v>8.5237769477561981E-2</v>
          </cell>
          <cell r="T15">
            <v>3.8625633370299985E-2</v>
          </cell>
          <cell r="U15">
            <v>6.2135998269083316E-2</v>
          </cell>
          <cell r="V15">
            <v>6.5210931994391624E-2</v>
          </cell>
          <cell r="W15">
            <v>3.5186396323980441E-2</v>
          </cell>
          <cell r="X15">
            <v>0.11369863555069402</v>
          </cell>
          <cell r="Y15">
            <v>0.14149209797040049</v>
          </cell>
          <cell r="Z15">
            <v>0.16788293376068872</v>
          </cell>
          <cell r="AA15">
            <v>0.15003683765234652</v>
          </cell>
          <cell r="AD15" t="str">
            <v>2.1.</v>
          </cell>
          <cell r="AE15" t="str">
            <v>Reservas de apropiación</v>
          </cell>
          <cell r="AF15">
            <v>10424.849</v>
          </cell>
          <cell r="AG15">
            <v>12493</v>
          </cell>
          <cell r="AH15">
            <v>24202.214</v>
          </cell>
          <cell r="AI15">
            <v>44751.06</v>
          </cell>
          <cell r="AJ15">
            <v>77700.800000000003</v>
          </cell>
          <cell r="AK15">
            <v>67560.148344000001</v>
          </cell>
          <cell r="AL15">
            <v>52550.792460999997</v>
          </cell>
          <cell r="AM15">
            <v>65501.099445650005</v>
          </cell>
          <cell r="AN15">
            <v>94194.583645818668</v>
          </cell>
          <cell r="AQ15" t="str">
            <v>2.1.</v>
          </cell>
          <cell r="AR15" t="str">
            <v>Reservas de apropiación</v>
          </cell>
          <cell r="AS15">
            <v>6.891687545862614E-2</v>
          </cell>
          <cell r="AT15">
            <v>6.1760552956918097E-2</v>
          </cell>
          <cell r="AU15">
            <v>9.2231337257582854E-2</v>
          </cell>
          <cell r="AV15">
            <v>0.13504246268163533</v>
          </cell>
          <cell r="AW15">
            <v>0.17824662485614076</v>
          </cell>
          <cell r="AX15">
            <v>0.11874132080985193</v>
          </cell>
          <cell r="AY15">
            <v>7.2576936346249551E-2</v>
          </cell>
          <cell r="AZ15">
            <v>7.2834765727072079E-2</v>
          </cell>
          <cell r="BA15">
            <v>8.6419767078379922E-2</v>
          </cell>
        </row>
        <row r="16">
          <cell r="A16" t="str">
            <v>3.</v>
          </cell>
          <cell r="B16" t="str">
            <v>TRANSFERENCIAS</v>
          </cell>
          <cell r="D16">
            <v>103431.4</v>
          </cell>
          <cell r="E16">
            <v>97517</v>
          </cell>
          <cell r="F16">
            <v>122117.81</v>
          </cell>
          <cell r="G16">
            <v>84859.505000000005</v>
          </cell>
          <cell r="H16">
            <v>93231.876000000004</v>
          </cell>
          <cell r="I16">
            <v>314531.62445</v>
          </cell>
          <cell r="J16">
            <v>489008.30931300001</v>
          </cell>
          <cell r="K16">
            <v>621544.62370318</v>
          </cell>
          <cell r="L16">
            <v>1903173.0347280009</v>
          </cell>
          <cell r="M16">
            <v>1108800</v>
          </cell>
          <cell r="O16" t="str">
            <v>3.</v>
          </cell>
          <cell r="P16" t="str">
            <v>TRANSFERENCIAS</v>
          </cell>
          <cell r="R16">
            <v>0.68376711377894706</v>
          </cell>
          <cell r="S16">
            <v>0.48208627573039164</v>
          </cell>
          <cell r="T16">
            <v>0.46537432150907454</v>
          </cell>
          <cell r="U16">
            <v>0.25607519770804421</v>
          </cell>
          <cell r="V16">
            <v>0.21387511101566822</v>
          </cell>
          <cell r="W16">
            <v>0.55280962873993122</v>
          </cell>
          <cell r="X16">
            <v>0.67536041372041666</v>
          </cell>
          <cell r="Y16">
            <v>0.69113430827074029</v>
          </cell>
          <cell r="Z16">
            <v>1.7460852206691426</v>
          </cell>
          <cell r="AA16">
            <v>0.8347038734814165</v>
          </cell>
          <cell r="AD16" t="str">
            <v>2.2.</v>
          </cell>
          <cell r="AE16" t="str">
            <v>Reservas de Tesorería</v>
          </cell>
          <cell r="AF16">
            <v>7626.5989999999993</v>
          </cell>
          <cell r="AG16">
            <v>17242</v>
          </cell>
          <cell r="AH16">
            <v>10135.664000000001</v>
          </cell>
          <cell r="AI16">
            <v>20590.944</v>
          </cell>
          <cell r="AJ16">
            <v>28426.578000000001</v>
          </cell>
          <cell r="AK16">
            <v>20019.974000000002</v>
          </cell>
          <cell r="AL16">
            <v>82325.786961000005</v>
          </cell>
          <cell r="AM16">
            <v>127245.38738357001</v>
          </cell>
          <cell r="AN16">
            <v>182986.6427721814</v>
          </cell>
          <cell r="AQ16" t="str">
            <v>2.2.</v>
          </cell>
          <cell r="AR16" t="str">
            <v>Reservas de Tesorería</v>
          </cell>
          <cell r="AS16">
            <v>5.0418128210382961E-2</v>
          </cell>
          <cell r="AT16">
            <v>8.5237769477561981E-2</v>
          </cell>
          <cell r="AU16">
            <v>3.8625633370299985E-2</v>
          </cell>
          <cell r="AV16">
            <v>6.2135998269083316E-2</v>
          </cell>
          <cell r="AW16">
            <v>6.5210931994391624E-2</v>
          </cell>
          <cell r="AX16">
            <v>3.5186396323980441E-2</v>
          </cell>
          <cell r="AY16">
            <v>0.11369863555069402</v>
          </cell>
          <cell r="AZ16">
            <v>0.14149209797040049</v>
          </cell>
          <cell r="BA16">
            <v>0.16788293376068872</v>
          </cell>
        </row>
        <row r="17">
          <cell r="B17" t="str">
            <v>3.1.</v>
          </cell>
          <cell r="C17" t="str">
            <v>Reservas de apropiación</v>
          </cell>
          <cell r="D17">
            <v>27937.4</v>
          </cell>
          <cell r="E17">
            <v>67827</v>
          </cell>
          <cell r="F17">
            <v>44092.851999999999</v>
          </cell>
          <cell r="G17">
            <v>61973.756000000001</v>
          </cell>
          <cell r="H17">
            <v>25414.799999999999</v>
          </cell>
          <cell r="I17">
            <v>128370.81544999999</v>
          </cell>
          <cell r="J17">
            <v>142737.45243100001</v>
          </cell>
          <cell r="K17">
            <v>123754.56052803001</v>
          </cell>
          <cell r="L17">
            <v>855038.81017270719</v>
          </cell>
          <cell r="M17">
            <v>498150.72797886416</v>
          </cell>
          <cell r="P17" t="str">
            <v>3.1.</v>
          </cell>
          <cell r="Q17" t="str">
            <v>Reservas de apropiación</v>
          </cell>
          <cell r="R17">
            <v>0.18468932417513403</v>
          </cell>
          <cell r="S17">
            <v>0.3353104158655954</v>
          </cell>
          <cell r="T17">
            <v>0.16803184632036916</v>
          </cell>
          <cell r="U17">
            <v>0.18701431054081794</v>
          </cell>
          <cell r="V17">
            <v>5.8301874902109703E-2</v>
          </cell>
          <cell r="W17">
            <v>0.22561999275604708</v>
          </cell>
          <cell r="X17">
            <v>0.19713207953997386</v>
          </cell>
          <cell r="Y17">
            <v>0.13761042944317223</v>
          </cell>
          <cell r="Z17">
            <v>0.7844639464190738</v>
          </cell>
          <cell r="AA17">
            <v>0.37500752364857987</v>
          </cell>
          <cell r="AD17" t="str">
            <v>2.3.</v>
          </cell>
          <cell r="AE17" t="str">
            <v>Deuda Flotante</v>
          </cell>
          <cell r="AF17">
            <v>9615.4010000000017</v>
          </cell>
          <cell r="AG17">
            <v>-7106.3359999999993</v>
          </cell>
          <cell r="AH17">
            <v>10455.279999999999</v>
          </cell>
          <cell r="AI17">
            <v>7835.6340000000018</v>
          </cell>
          <cell r="AJ17">
            <v>-8406.6039999999994</v>
          </cell>
          <cell r="AK17">
            <v>62305.812961000003</v>
          </cell>
          <cell r="AL17">
            <v>44919.600422570002</v>
          </cell>
          <cell r="AM17">
            <v>55741.255388611389</v>
          </cell>
          <cell r="AN17">
            <v>16318.584954937338</v>
          </cell>
          <cell r="AQ17" t="str">
            <v>2.3.</v>
          </cell>
          <cell r="AR17" t="str">
            <v>Deuda Flotante</v>
          </cell>
          <cell r="AS17">
            <v>6.3565754592872212E-2</v>
          </cell>
          <cell r="AT17">
            <v>-3.5130972613275711E-2</v>
          </cell>
          <cell r="AU17">
            <v>3.9843646362372503E-2</v>
          </cell>
          <cell r="AV17">
            <v>2.3645100519003422E-2</v>
          </cell>
          <cell r="AW17">
            <v>-1.9284856648865034E-2</v>
          </cell>
          <cell r="AX17">
            <v>0.10950648727783278</v>
          </cell>
          <cell r="AY17">
            <v>6.2037636882208674E-2</v>
          </cell>
          <cell r="AZ17">
            <v>6.1982185214022795E-2</v>
          </cell>
          <cell r="BA17">
            <v>1.4971649709256303E-2</v>
          </cell>
        </row>
        <row r="18">
          <cell r="B18" t="str">
            <v>3.2.</v>
          </cell>
          <cell r="C18" t="str">
            <v>Reservas de Tesorería</v>
          </cell>
          <cell r="D18">
            <v>75494</v>
          </cell>
          <cell r="E18">
            <v>29690</v>
          </cell>
          <cell r="F18">
            <v>78024.957999999999</v>
          </cell>
          <cell r="G18">
            <v>22885.749</v>
          </cell>
          <cell r="H18">
            <v>67817.076000000001</v>
          </cell>
          <cell r="I18">
            <v>186160.80899999998</v>
          </cell>
          <cell r="J18">
            <v>346270.85688199999</v>
          </cell>
          <cell r="K18">
            <v>497790.06317515002</v>
          </cell>
          <cell r="L18">
            <v>1048134.2245552937</v>
          </cell>
          <cell r="M18">
            <v>610649.27202113578</v>
          </cell>
          <cell r="P18" t="str">
            <v>3.2.</v>
          </cell>
          <cell r="Q18" t="str">
            <v>Reservas de Tesorería</v>
          </cell>
          <cell r="R18">
            <v>0.4990777896038131</v>
          </cell>
          <cell r="S18">
            <v>0.14677585986479616</v>
          </cell>
          <cell r="T18">
            <v>0.29734247518870538</v>
          </cell>
          <cell r="U18">
            <v>6.906088716722629E-2</v>
          </cell>
          <cell r="V18">
            <v>0.1555732361135585</v>
          </cell>
          <cell r="W18">
            <v>0.32718963598388406</v>
          </cell>
          <cell r="X18">
            <v>0.47822833418044275</v>
          </cell>
          <cell r="Y18">
            <v>0.55352387882756815</v>
          </cell>
          <cell r="Z18">
            <v>0.96162127425006882</v>
          </cell>
          <cell r="AA18">
            <v>0.45969634983283664</v>
          </cell>
          <cell r="AC18" t="str">
            <v>3.</v>
          </cell>
          <cell r="AD18" t="str">
            <v>TRANSFERENCIAS</v>
          </cell>
          <cell r="AF18">
            <v>57627.399999999994</v>
          </cell>
          <cell r="AG18">
            <v>145851.95799999998</v>
          </cell>
          <cell r="AH18">
            <v>66978.600999999995</v>
          </cell>
          <cell r="AI18">
            <v>129790.83200000001</v>
          </cell>
          <cell r="AJ18">
            <v>211575.609</v>
          </cell>
          <cell r="AK18">
            <v>474641.67233199999</v>
          </cell>
          <cell r="AL18">
            <v>640527.51560615003</v>
          </cell>
          <cell r="AM18">
            <v>1171888.7850833237</v>
          </cell>
          <cell r="AN18">
            <v>1465688.0821938431</v>
          </cell>
          <cell r="AP18" t="str">
            <v>3.</v>
          </cell>
          <cell r="AQ18" t="str">
            <v>TRANSFERENCIAS</v>
          </cell>
          <cell r="AS18">
            <v>0.38096478412343732</v>
          </cell>
          <cell r="AT18">
            <v>0.72103558600249684</v>
          </cell>
          <cell r="AU18">
            <v>0.25524631498060779</v>
          </cell>
          <cell r="AV18">
            <v>0.3916616407919366</v>
          </cell>
          <cell r="AW18">
            <v>0.48535714183293505</v>
          </cell>
          <cell r="AX18">
            <v>0.83421337083407854</v>
          </cell>
          <cell r="AY18">
            <v>0.88462081257231517</v>
          </cell>
          <cell r="AZ18">
            <v>1.3030963730700473</v>
          </cell>
          <cell r="BA18">
            <v>1.3447102558361588</v>
          </cell>
        </row>
        <row r="19">
          <cell r="AD19" t="str">
            <v>3.1.</v>
          </cell>
          <cell r="AE19" t="str">
            <v>Reservas de apropiación</v>
          </cell>
          <cell r="AF19">
            <v>27937.4</v>
          </cell>
          <cell r="AG19">
            <v>67827</v>
          </cell>
          <cell r="AH19">
            <v>44092.851999999999</v>
          </cell>
          <cell r="AI19">
            <v>61973.756000000001</v>
          </cell>
          <cell r="AJ19">
            <v>25414.799999999999</v>
          </cell>
          <cell r="AK19">
            <v>128370.81544999999</v>
          </cell>
          <cell r="AL19">
            <v>142737.45243100001</v>
          </cell>
          <cell r="AM19">
            <v>123754.56052803001</v>
          </cell>
          <cell r="AN19">
            <v>855038.81017270719</v>
          </cell>
          <cell r="AQ19" t="str">
            <v>3.1.</v>
          </cell>
          <cell r="AR19" t="str">
            <v>Reservas de apropiación</v>
          </cell>
          <cell r="AS19">
            <v>0.18468932417513403</v>
          </cell>
          <cell r="AT19">
            <v>0.3353104158655954</v>
          </cell>
          <cell r="AU19">
            <v>0.16803184632036916</v>
          </cell>
          <cell r="AV19">
            <v>0.18701431054081794</v>
          </cell>
          <cell r="AW19">
            <v>5.8301874902109703E-2</v>
          </cell>
          <cell r="AX19">
            <v>0.22561999275604708</v>
          </cell>
          <cell r="AY19">
            <v>0.19713207953997386</v>
          </cell>
          <cell r="AZ19">
            <v>0.13761042944317223</v>
          </cell>
          <cell r="BA19">
            <v>0.7844639464190738</v>
          </cell>
        </row>
        <row r="20">
          <cell r="A20" t="str">
            <v>SERVICIO DE LA DEUDA</v>
          </cell>
          <cell r="D20">
            <v>20339.966999999997</v>
          </cell>
          <cell r="E20">
            <v>99006</v>
          </cell>
          <cell r="F20">
            <v>51792.843999999997</v>
          </cell>
          <cell r="G20">
            <v>21059.161</v>
          </cell>
          <cell r="H20">
            <v>105383.69999999998</v>
          </cell>
          <cell r="I20">
            <v>107294.68042999999</v>
          </cell>
          <cell r="J20">
            <v>39542.935270000002</v>
          </cell>
          <cell r="K20">
            <v>45751.769069000002</v>
          </cell>
          <cell r="L20">
            <v>975989.5398452573</v>
          </cell>
          <cell r="M20">
            <v>2032900</v>
          </cell>
          <cell r="O20" t="str">
            <v>SERVICIO DE LA DEUDA</v>
          </cell>
          <cell r="R20">
            <v>0.13446400735123984</v>
          </cell>
          <cell r="S20">
            <v>0.48944731498059985</v>
          </cell>
          <cell r="T20">
            <v>0.19737546583520738</v>
          </cell>
          <cell r="U20">
            <v>6.3548907298487473E-2</v>
          </cell>
          <cell r="V20">
            <v>0.24175155004648699</v>
          </cell>
          <cell r="W20">
            <v>0.18857732527848475</v>
          </cell>
          <cell r="X20">
            <v>5.4612023180516736E-2</v>
          </cell>
          <cell r="Y20">
            <v>5.0874251118559206E-2</v>
          </cell>
          <cell r="Z20">
            <v>0.89543140847150438</v>
          </cell>
          <cell r="AA20">
            <v>1.5303657146467999</v>
          </cell>
          <cell r="AD20" t="str">
            <v>1.3.</v>
          </cell>
          <cell r="AE20" t="str">
            <v>Reservas de Tesorería</v>
          </cell>
          <cell r="AF20">
            <v>75494</v>
          </cell>
          <cell r="AG20">
            <v>29690</v>
          </cell>
          <cell r="AH20">
            <v>78024.957999999999</v>
          </cell>
          <cell r="AI20">
            <v>22885.749</v>
          </cell>
          <cell r="AJ20">
            <v>67817.076000000001</v>
          </cell>
          <cell r="AK20">
            <v>186160.80899999998</v>
          </cell>
          <cell r="AL20">
            <v>346270.85688199999</v>
          </cell>
          <cell r="AM20">
            <v>497790.06317515002</v>
          </cell>
          <cell r="AN20">
            <v>1048134.2245552937</v>
          </cell>
          <cell r="AQ20" t="str">
            <v>1.3.</v>
          </cell>
          <cell r="AR20" t="str">
            <v>Reservas de Tesorería</v>
          </cell>
          <cell r="AS20">
            <v>0.4990777896038131</v>
          </cell>
          <cell r="AT20">
            <v>0.14677585986479616</v>
          </cell>
          <cell r="AU20">
            <v>0.29734247518870538</v>
          </cell>
          <cell r="AV20">
            <v>6.906088716722629E-2</v>
          </cell>
          <cell r="AW20">
            <v>0.1555732361135585</v>
          </cell>
          <cell r="AX20">
            <v>0.32718963598388406</v>
          </cell>
          <cell r="AY20">
            <v>0.47822833418044275</v>
          </cell>
          <cell r="AZ20">
            <v>0.55352387882756815</v>
          </cell>
          <cell r="BA20">
            <v>0.96162127425006882</v>
          </cell>
        </row>
        <row r="21">
          <cell r="A21" t="str">
            <v>1.</v>
          </cell>
          <cell r="B21" t="str">
            <v>INTERNA</v>
          </cell>
          <cell r="D21">
            <v>1630.654</v>
          </cell>
          <cell r="E21">
            <v>11912</v>
          </cell>
          <cell r="F21">
            <v>11182.146000000001</v>
          </cell>
          <cell r="G21">
            <v>10022.674000000001</v>
          </cell>
          <cell r="H21">
            <v>19952.599999999999</v>
          </cell>
          <cell r="I21">
            <v>88759.933999999994</v>
          </cell>
          <cell r="J21">
            <v>27901.854686999999</v>
          </cell>
          <cell r="K21">
            <v>3867.0590219999999</v>
          </cell>
          <cell r="L21">
            <v>569671.7354465964</v>
          </cell>
          <cell r="M21">
            <v>1849800</v>
          </cell>
          <cell r="O21" t="str">
            <v>1.</v>
          </cell>
          <cell r="P21" t="str">
            <v>INTERNA</v>
          </cell>
          <cell r="R21">
            <v>1.0779971837876073E-2</v>
          </cell>
          <cell r="S21">
            <v>5.8888314001665602E-2</v>
          </cell>
          <cell r="T21">
            <v>4.2613633570446542E-2</v>
          </cell>
          <cell r="U21">
            <v>3.024479374600729E-2</v>
          </cell>
          <cell r="V21">
            <v>4.5771518531400372E-2</v>
          </cell>
          <cell r="W21">
            <v>0.15600131226016306</v>
          </cell>
          <cell r="X21">
            <v>3.8534740138572762E-2</v>
          </cell>
          <cell r="Y21">
            <v>4.300024584378722E-3</v>
          </cell>
          <cell r="Z21">
            <v>0.52265105681176505</v>
          </cell>
          <cell r="AA21">
            <v>1.3925281612246794</v>
          </cell>
          <cell r="AD21" t="str">
            <v>3.3.</v>
          </cell>
          <cell r="AE21" t="str">
            <v>Deuda Flotante</v>
          </cell>
          <cell r="AF21">
            <v>-45804</v>
          </cell>
          <cell r="AG21">
            <v>48334.957999999999</v>
          </cell>
          <cell r="AH21">
            <v>-55139.209000000003</v>
          </cell>
          <cell r="AI21">
            <v>44931.327000000005</v>
          </cell>
          <cell r="AJ21">
            <v>118343.73299999998</v>
          </cell>
          <cell r="AK21">
            <v>160110.04788200001</v>
          </cell>
          <cell r="AL21">
            <v>151519.20629315003</v>
          </cell>
          <cell r="AM21">
            <v>550344.1613801436</v>
          </cell>
          <cell r="AN21">
            <v>-437484.9525341579</v>
          </cell>
          <cell r="AQ21" t="str">
            <v>3.3.</v>
          </cell>
          <cell r="AR21" t="str">
            <v>Deuda Flotante</v>
          </cell>
          <cell r="AS21">
            <v>-0.30280232965550979</v>
          </cell>
          <cell r="AT21">
            <v>0.23894931027210534</v>
          </cell>
          <cell r="AU21">
            <v>-0.21012800652846669</v>
          </cell>
          <cell r="AV21">
            <v>0.13558644308389245</v>
          </cell>
          <cell r="AW21">
            <v>0.27148203081726674</v>
          </cell>
          <cell r="AX21">
            <v>0.28140374209414742</v>
          </cell>
          <cell r="AY21">
            <v>0.20926039885189857</v>
          </cell>
          <cell r="AZ21">
            <v>0.61196206479930682</v>
          </cell>
          <cell r="BA21">
            <v>-0.40137496483298385</v>
          </cell>
        </row>
        <row r="22">
          <cell r="B22" t="str">
            <v>1.1.</v>
          </cell>
          <cell r="C22" t="str">
            <v>Reservas de apropiación</v>
          </cell>
          <cell r="D22">
            <v>0</v>
          </cell>
          <cell r="E22">
            <v>2300</v>
          </cell>
          <cell r="F22">
            <v>0</v>
          </cell>
          <cell r="G22">
            <v>0</v>
          </cell>
          <cell r="H22">
            <v>0</v>
          </cell>
          <cell r="I22">
            <v>0</v>
          </cell>
          <cell r="J22">
            <v>0</v>
          </cell>
          <cell r="K22">
            <v>200</v>
          </cell>
          <cell r="L22">
            <v>0</v>
          </cell>
          <cell r="M22">
            <v>0</v>
          </cell>
          <cell r="P22" t="str">
            <v>1.1.</v>
          </cell>
          <cell r="Q22" t="str">
            <v>Reservas de apropiación</v>
          </cell>
          <cell r="R22">
            <v>0</v>
          </cell>
          <cell r="S22">
            <v>1.137030911717855E-2</v>
          </cell>
          <cell r="T22">
            <v>0</v>
          </cell>
          <cell r="U22">
            <v>0</v>
          </cell>
          <cell r="V22">
            <v>0</v>
          </cell>
          <cell r="W22">
            <v>0</v>
          </cell>
          <cell r="X22">
            <v>0</v>
          </cell>
          <cell r="Y22">
            <v>2.2239249827403964E-4</v>
          </cell>
          <cell r="Z22">
            <v>0</v>
          </cell>
          <cell r="AA22">
            <v>0</v>
          </cell>
        </row>
        <row r="23">
          <cell r="B23" t="str">
            <v>1.2.</v>
          </cell>
          <cell r="C23" t="str">
            <v>Reservas de Tesorería</v>
          </cell>
          <cell r="D23">
            <v>1630.654</v>
          </cell>
          <cell r="E23">
            <v>9612</v>
          </cell>
          <cell r="F23">
            <v>11182.146000000001</v>
          </cell>
          <cell r="G23">
            <v>10022.674000000001</v>
          </cell>
          <cell r="H23">
            <v>19952.599999999999</v>
          </cell>
          <cell r="I23">
            <v>88759.933999999994</v>
          </cell>
          <cell r="J23">
            <v>27901.854686999999</v>
          </cell>
          <cell r="K23">
            <v>3667.0590219999999</v>
          </cell>
          <cell r="L23">
            <v>569671.7354465964</v>
          </cell>
          <cell r="M23">
            <v>1849800</v>
          </cell>
          <cell r="P23" t="str">
            <v>1.2.</v>
          </cell>
          <cell r="Q23" t="str">
            <v>Reservas de Tesorería</v>
          </cell>
          <cell r="R23">
            <v>1.0779971837876073E-2</v>
          </cell>
          <cell r="S23">
            <v>4.7518004884487056E-2</v>
          </cell>
          <cell r="T23">
            <v>4.2613633570446542E-2</v>
          </cell>
          <cell r="U23">
            <v>3.024479374600729E-2</v>
          </cell>
          <cell r="V23">
            <v>4.5771518531400372E-2</v>
          </cell>
          <cell r="W23">
            <v>0.15600131226016306</v>
          </cell>
          <cell r="X23">
            <v>3.8534740138572762E-2</v>
          </cell>
          <cell r="Y23">
            <v>4.0776320861046818E-3</v>
          </cell>
          <cell r="Z23">
            <v>0.52265105681176505</v>
          </cell>
          <cell r="AA23">
            <v>1.3925281612246794</v>
          </cell>
          <cell r="AC23" t="str">
            <v>SERVICIO DE LA DEUDA</v>
          </cell>
          <cell r="AF23">
            <v>95907</v>
          </cell>
          <cell r="AG23">
            <v>54891.843999999997</v>
          </cell>
          <cell r="AH23">
            <v>21059.161</v>
          </cell>
          <cell r="AI23">
            <v>105383.69999999998</v>
          </cell>
          <cell r="AJ23">
            <v>107294.68043000001</v>
          </cell>
          <cell r="AK23">
            <v>39542.935270000002</v>
          </cell>
          <cell r="AL23">
            <v>45291.669069000003</v>
          </cell>
          <cell r="AM23">
            <v>976449.63984525728</v>
          </cell>
          <cell r="AN23">
            <v>2032900</v>
          </cell>
          <cell r="AP23" t="str">
            <v>SERVICIO DE LA DEUDA</v>
          </cell>
          <cell r="AS23">
            <v>0.63402460549888606</v>
          </cell>
          <cell r="AT23">
            <v>0.27136401490954032</v>
          </cell>
          <cell r="AU23">
            <v>8.0253590872006009E-2</v>
          </cell>
          <cell r="AV23">
            <v>0.31800977171272937</v>
          </cell>
          <cell r="AW23">
            <v>0.24613536349259876</v>
          </cell>
          <cell r="AX23">
            <v>6.9499260699525611E-2</v>
          </cell>
          <cell r="AY23">
            <v>6.2551494070726354E-2</v>
          </cell>
          <cell r="AZ23">
            <v>1.085775374219865</v>
          </cell>
          <cell r="BA23">
            <v>1.8651045282414938</v>
          </cell>
        </row>
        <row r="24">
          <cell r="A24" t="str">
            <v>2.</v>
          </cell>
          <cell r="B24" t="str">
            <v>EXTERNA</v>
          </cell>
          <cell r="D24">
            <v>18709.312999999998</v>
          </cell>
          <cell r="E24">
            <v>87094</v>
          </cell>
          <cell r="F24">
            <v>40610.697999999997</v>
          </cell>
          <cell r="G24">
            <v>11036.486999999999</v>
          </cell>
          <cell r="H24">
            <v>85431.099999999991</v>
          </cell>
          <cell r="I24">
            <v>18534.746429999999</v>
          </cell>
          <cell r="J24">
            <v>11641.080583000001</v>
          </cell>
          <cell r="K24">
            <v>41884.710047</v>
          </cell>
          <cell r="L24">
            <v>406317.8043986609</v>
          </cell>
          <cell r="M24">
            <v>183100</v>
          </cell>
          <cell r="O24" t="str">
            <v>2.</v>
          </cell>
          <cell r="P24" t="str">
            <v>EXTERNA</v>
          </cell>
          <cell r="R24">
            <v>0.12368403551336377</v>
          </cell>
          <cell r="S24">
            <v>0.43055900097893418</v>
          </cell>
          <cell r="T24">
            <v>0.15476183226476081</v>
          </cell>
          <cell r="U24">
            <v>3.3304113552480176E-2</v>
          </cell>
          <cell r="V24">
            <v>0.19598003151508667</v>
          </cell>
          <cell r="W24">
            <v>3.2576013018321678E-2</v>
          </cell>
          <cell r="X24">
            <v>1.6077283041943974E-2</v>
          </cell>
          <cell r="Y24">
            <v>4.6574226534180488E-2</v>
          </cell>
          <cell r="Z24">
            <v>0.37278035165973927</v>
          </cell>
          <cell r="AA24">
            <v>0.13783755342212065</v>
          </cell>
          <cell r="AC24" t="str">
            <v>1.</v>
          </cell>
          <cell r="AD24" t="str">
            <v>INTERNA</v>
          </cell>
          <cell r="AF24">
            <v>9612</v>
          </cell>
          <cell r="AG24">
            <v>13482.146000000001</v>
          </cell>
          <cell r="AH24">
            <v>10022.674000000001</v>
          </cell>
          <cell r="AI24">
            <v>19952.599999999999</v>
          </cell>
          <cell r="AJ24">
            <v>88759.934000000008</v>
          </cell>
          <cell r="AK24">
            <v>27901.854686999999</v>
          </cell>
          <cell r="AL24">
            <v>3667.0590220000013</v>
          </cell>
          <cell r="AM24">
            <v>569871.7354465964</v>
          </cell>
          <cell r="AN24">
            <v>1849800</v>
          </cell>
          <cell r="AP24" t="str">
            <v>1.</v>
          </cell>
          <cell r="AQ24" t="str">
            <v>INTERNA</v>
          </cell>
          <cell r="AS24">
            <v>6.3543271169521437E-2</v>
          </cell>
          <cell r="AT24">
            <v>6.6650507644753193E-2</v>
          </cell>
          <cell r="AU24">
            <v>3.8195043888001622E-2</v>
          </cell>
          <cell r="AV24">
            <v>6.0209707678468345E-2</v>
          </cell>
          <cell r="AW24">
            <v>0.20361641910963355</v>
          </cell>
          <cell r="AX24">
            <v>4.9039310300347694E-2</v>
          </cell>
          <cell r="AY24">
            <v>5.0645080074701067E-3</v>
          </cell>
          <cell r="AZ24">
            <v>0.63367599470865577</v>
          </cell>
          <cell r="BA24">
            <v>1.6971175937533154</v>
          </cell>
        </row>
        <row r="25">
          <cell r="B25" t="str">
            <v>2.1.</v>
          </cell>
          <cell r="C25" t="str">
            <v>Reservas de apropiación</v>
          </cell>
          <cell r="D25">
            <v>0</v>
          </cell>
          <cell r="E25">
            <v>799</v>
          </cell>
          <cell r="F25">
            <v>0</v>
          </cell>
          <cell r="G25">
            <v>0</v>
          </cell>
          <cell r="H25">
            <v>0</v>
          </cell>
          <cell r="I25">
            <v>0</v>
          </cell>
          <cell r="J25">
            <v>0</v>
          </cell>
          <cell r="K25">
            <v>260.10000000000002</v>
          </cell>
          <cell r="L25">
            <v>0</v>
          </cell>
          <cell r="M25">
            <v>0</v>
          </cell>
          <cell r="P25" t="str">
            <v>2.1.</v>
          </cell>
          <cell r="Q25" t="str">
            <v>Reservas de apropiación</v>
          </cell>
          <cell r="R25">
            <v>0</v>
          </cell>
          <cell r="S25">
            <v>3.9499465150546354E-3</v>
          </cell>
          <cell r="T25">
            <v>0</v>
          </cell>
          <cell r="U25">
            <v>0</v>
          </cell>
          <cell r="V25">
            <v>0</v>
          </cell>
          <cell r="W25">
            <v>0</v>
          </cell>
          <cell r="X25">
            <v>0</v>
          </cell>
          <cell r="Y25">
            <v>2.8922144400538854E-4</v>
          </cell>
          <cell r="Z25">
            <v>0</v>
          </cell>
          <cell r="AA25">
            <v>0</v>
          </cell>
          <cell r="AD25" t="str">
            <v>1.1.</v>
          </cell>
          <cell r="AE25" t="str">
            <v>Reservas de apropiación</v>
          </cell>
          <cell r="AF25">
            <v>0</v>
          </cell>
          <cell r="AG25">
            <v>2300</v>
          </cell>
          <cell r="AH25">
            <v>0</v>
          </cell>
          <cell r="AI25">
            <v>0</v>
          </cell>
          <cell r="AJ25">
            <v>0</v>
          </cell>
          <cell r="AK25">
            <v>0</v>
          </cell>
          <cell r="AL25">
            <v>0</v>
          </cell>
          <cell r="AM25">
            <v>200</v>
          </cell>
          <cell r="AN25">
            <v>0</v>
          </cell>
          <cell r="AQ25" t="str">
            <v>1.1.</v>
          </cell>
          <cell r="AR25" t="str">
            <v>Reservas de apropiación</v>
          </cell>
          <cell r="AS25">
            <v>0</v>
          </cell>
          <cell r="AT25">
            <v>1.137030911717855E-2</v>
          </cell>
          <cell r="AU25">
            <v>0</v>
          </cell>
          <cell r="AV25">
            <v>0</v>
          </cell>
          <cell r="AW25">
            <v>0</v>
          </cell>
          <cell r="AX25">
            <v>0</v>
          </cell>
          <cell r="AY25">
            <v>0</v>
          </cell>
          <cell r="AZ25">
            <v>2.2239249827403964E-4</v>
          </cell>
          <cell r="BA25">
            <v>0</v>
          </cell>
        </row>
        <row r="26">
          <cell r="B26" t="str">
            <v>2.2.</v>
          </cell>
          <cell r="C26" t="str">
            <v>Reservas de Tesorería</v>
          </cell>
          <cell r="D26">
            <v>18709.312999999998</v>
          </cell>
          <cell r="E26">
            <v>86295</v>
          </cell>
          <cell r="F26">
            <v>40610.697999999997</v>
          </cell>
          <cell r="G26">
            <v>11036.486999999999</v>
          </cell>
          <cell r="H26">
            <v>85431.099999999991</v>
          </cell>
          <cell r="I26">
            <v>18534.746429999999</v>
          </cell>
          <cell r="J26">
            <v>11641.080583000001</v>
          </cell>
          <cell r="K26">
            <v>41624.610047000002</v>
          </cell>
          <cell r="L26">
            <v>406317.8043986609</v>
          </cell>
          <cell r="M26">
            <v>183100</v>
          </cell>
          <cell r="P26" t="str">
            <v>2.2.</v>
          </cell>
          <cell r="Q26" t="str">
            <v>Reservas de Tesorería</v>
          </cell>
          <cell r="R26">
            <v>0.12368403551336377</v>
          </cell>
          <cell r="S26">
            <v>0.42660905446387953</v>
          </cell>
          <cell r="T26">
            <v>0.15476183226476081</v>
          </cell>
          <cell r="U26">
            <v>3.3304113552480176E-2</v>
          </cell>
          <cell r="V26">
            <v>0.19598003151508667</v>
          </cell>
          <cell r="W26">
            <v>3.2576013018321678E-2</v>
          </cell>
          <cell r="X26">
            <v>1.6077283041943974E-2</v>
          </cell>
          <cell r="Y26">
            <v>4.6285005090175101E-2</v>
          </cell>
          <cell r="Z26">
            <v>0.37278035165973927</v>
          </cell>
          <cell r="AA26">
            <v>0.13783755342212065</v>
          </cell>
          <cell r="AD26" t="str">
            <v>1.2.</v>
          </cell>
          <cell r="AE26" t="str">
            <v>Reservas de Tesorería</v>
          </cell>
          <cell r="AF26">
            <v>1630.654</v>
          </cell>
          <cell r="AG26">
            <v>9612</v>
          </cell>
          <cell r="AH26">
            <v>11182.146000000001</v>
          </cell>
          <cell r="AI26">
            <v>10022.674000000001</v>
          </cell>
          <cell r="AJ26">
            <v>19952.599999999999</v>
          </cell>
          <cell r="AK26">
            <v>88759.933999999994</v>
          </cell>
          <cell r="AL26">
            <v>27901.854686999999</v>
          </cell>
          <cell r="AM26">
            <v>3667.0590219999999</v>
          </cell>
          <cell r="AN26">
            <v>569671.7354465964</v>
          </cell>
          <cell r="AQ26" t="str">
            <v>1.2.</v>
          </cell>
          <cell r="AR26" t="str">
            <v>Reservas de Tesorería</v>
          </cell>
          <cell r="AS26">
            <v>1.0779971837876073E-2</v>
          </cell>
          <cell r="AT26">
            <v>4.7518004884487056E-2</v>
          </cell>
          <cell r="AU26">
            <v>4.2613633570446542E-2</v>
          </cell>
          <cell r="AV26">
            <v>3.024479374600729E-2</v>
          </cell>
          <cell r="AW26">
            <v>4.5771518531400372E-2</v>
          </cell>
          <cell r="AX26">
            <v>0.15600131226016306</v>
          </cell>
          <cell r="AY26">
            <v>3.8534740138572762E-2</v>
          </cell>
          <cell r="AZ26">
            <v>4.0776320861046818E-3</v>
          </cell>
          <cell r="BA26">
            <v>0.52265105681176505</v>
          </cell>
        </row>
        <row r="27">
          <cell r="AD27" t="str">
            <v>1.3.</v>
          </cell>
          <cell r="AE27" t="str">
            <v>Deuda Flotante</v>
          </cell>
          <cell r="AF27">
            <v>7981.3459999999995</v>
          </cell>
          <cell r="AG27">
            <v>1570.1460000000006</v>
          </cell>
          <cell r="AH27">
            <v>-1159.4719999999998</v>
          </cell>
          <cell r="AI27">
            <v>9929.9259999999977</v>
          </cell>
          <cell r="AJ27">
            <v>68807.334000000003</v>
          </cell>
          <cell r="AK27">
            <v>-60858.079312999995</v>
          </cell>
          <cell r="AL27">
            <v>-24234.795664999998</v>
          </cell>
          <cell r="AM27">
            <v>566004.67642459646</v>
          </cell>
          <cell r="AN27">
            <v>1280128.2645534035</v>
          </cell>
          <cell r="AQ27" t="str">
            <v>1.3.</v>
          </cell>
          <cell r="AR27" t="str">
            <v>Deuda Flotante</v>
          </cell>
          <cell r="AS27">
            <v>5.2763299331645364E-2</v>
          </cell>
          <cell r="AT27">
            <v>7.762193643087582E-3</v>
          </cell>
          <cell r="AU27">
            <v>-4.418589682444924E-3</v>
          </cell>
          <cell r="AV27">
            <v>2.9964913932461049E-2</v>
          </cell>
          <cell r="AW27">
            <v>0.15784490057823317</v>
          </cell>
          <cell r="AX27">
            <v>-0.10696200195981539</v>
          </cell>
          <cell r="AY27">
            <v>-3.3470232131102652E-2</v>
          </cell>
          <cell r="AZ27">
            <v>0.62937597012427704</v>
          </cell>
          <cell r="BA27">
            <v>1.1744665369415503</v>
          </cell>
        </row>
        <row r="28">
          <cell r="A28" t="str">
            <v>INVERSION</v>
          </cell>
          <cell r="D28">
            <v>137568.79200000002</v>
          </cell>
          <cell r="E28">
            <v>187842</v>
          </cell>
          <cell r="F28">
            <v>210012.258</v>
          </cell>
          <cell r="G28">
            <v>371532.37</v>
          </cell>
          <cell r="H28">
            <v>424841.3</v>
          </cell>
          <cell r="I28">
            <v>592757.16755399993</v>
          </cell>
          <cell r="J28">
            <v>1123464.0737359999</v>
          </cell>
          <cell r="K28">
            <v>1892166.06969733</v>
          </cell>
          <cell r="L28">
            <v>2183040.4576521264</v>
          </cell>
          <cell r="M28">
            <v>1501600</v>
          </cell>
          <cell r="O28" t="str">
            <v>INVERSION</v>
          </cell>
          <cell r="R28">
            <v>0.90944351378688026</v>
          </cell>
          <cell r="S28">
            <v>0.92861808921263189</v>
          </cell>
          <cell r="T28">
            <v>0.80032807725047406</v>
          </cell>
          <cell r="U28">
            <v>1.1211498947900795</v>
          </cell>
          <cell r="V28">
            <v>0.97459135330003233</v>
          </cell>
          <cell r="W28">
            <v>1.0418089764469785</v>
          </cell>
          <cell r="X28">
            <v>1.551595642013355</v>
          </cell>
          <cell r="Y28">
            <v>2.1040176969467987</v>
          </cell>
          <cell r="Z28">
            <v>2.0028523994792482</v>
          </cell>
          <cell r="AA28">
            <v>1.1304034419369544</v>
          </cell>
          <cell r="AC28" t="str">
            <v>2.</v>
          </cell>
          <cell r="AD28" t="str">
            <v>EXTERNA</v>
          </cell>
          <cell r="AF28">
            <v>86295</v>
          </cell>
          <cell r="AG28">
            <v>41409.697999999997</v>
          </cell>
          <cell r="AH28">
            <v>11036.487000000001</v>
          </cell>
          <cell r="AI28">
            <v>85431.099999999991</v>
          </cell>
          <cell r="AJ28">
            <v>18534.746429999999</v>
          </cell>
          <cell r="AK28">
            <v>11641.080583000001</v>
          </cell>
          <cell r="AL28">
            <v>41624.610047000002</v>
          </cell>
          <cell r="AM28">
            <v>406577.90439866087</v>
          </cell>
          <cell r="AN28">
            <v>183100</v>
          </cell>
          <cell r="AP28" t="str">
            <v>2.</v>
          </cell>
          <cell r="AQ28" t="str">
            <v>EXTERNA</v>
          </cell>
          <cell r="AS28">
            <v>0.57048133432936465</v>
          </cell>
          <cell r="AT28">
            <v>0.2047135072647871</v>
          </cell>
          <cell r="AU28">
            <v>4.2058546984004401E-2</v>
          </cell>
          <cell r="AV28">
            <v>0.25780006403426103</v>
          </cell>
          <cell r="AW28">
            <v>4.2518944382965218E-2</v>
          </cell>
          <cell r="AX28">
            <v>2.0459950399177904E-2</v>
          </cell>
          <cell r="AY28">
            <v>5.7486986063256251E-2</v>
          </cell>
          <cell r="AZ28">
            <v>0.45209937951120915</v>
          </cell>
          <cell r="BA28">
            <v>0.1679869344881782</v>
          </cell>
        </row>
        <row r="29">
          <cell r="B29" t="str">
            <v>1.1.</v>
          </cell>
          <cell r="C29" t="str">
            <v>Reservas de apropiación</v>
          </cell>
          <cell r="D29">
            <v>44156.1</v>
          </cell>
          <cell r="E29">
            <v>131762</v>
          </cell>
          <cell r="F29">
            <v>153077.386</v>
          </cell>
          <cell r="G29">
            <v>263387.62400000001</v>
          </cell>
          <cell r="H29">
            <v>301579.3</v>
          </cell>
          <cell r="I29">
            <v>426682.572744</v>
          </cell>
          <cell r="J29">
            <v>544215.95600500004</v>
          </cell>
          <cell r="K29">
            <v>958608.97140806005</v>
          </cell>
          <cell r="L29">
            <v>1105971.7226547827</v>
          </cell>
          <cell r="M29">
            <v>760740.43104292452</v>
          </cell>
          <cell r="P29" t="str">
            <v>1.1.</v>
          </cell>
          <cell r="Q29" t="str">
            <v>Reservas de apropiación</v>
          </cell>
          <cell r="R29">
            <v>0.29190834749152161</v>
          </cell>
          <cell r="S29">
            <v>0.65138029125986086</v>
          </cell>
          <cell r="T29">
            <v>0.58335704389173626</v>
          </cell>
          <cell r="U29">
            <v>0.79480828800087888</v>
          </cell>
          <cell r="V29">
            <v>0.69182675534199811</v>
          </cell>
          <cell r="W29">
            <v>0.74992215819590957</v>
          </cell>
          <cell r="X29">
            <v>0.75160668275175668</v>
          </cell>
          <cell r="Y29">
            <v>1.0659372200967294</v>
          </cell>
          <cell r="Z29">
            <v>1.0146848679376657</v>
          </cell>
          <cell r="AA29">
            <v>0.5726848705857247</v>
          </cell>
          <cell r="AD29" t="str">
            <v>2.1.</v>
          </cell>
          <cell r="AE29" t="str">
            <v>Reservas de apropiación</v>
          </cell>
          <cell r="AF29">
            <v>0</v>
          </cell>
          <cell r="AG29">
            <v>799</v>
          </cell>
          <cell r="AH29">
            <v>0</v>
          </cell>
          <cell r="AI29">
            <v>0</v>
          </cell>
          <cell r="AJ29">
            <v>0</v>
          </cell>
          <cell r="AK29">
            <v>0</v>
          </cell>
          <cell r="AL29">
            <v>0</v>
          </cell>
          <cell r="AM29">
            <v>260.10000000000002</v>
          </cell>
          <cell r="AN29">
            <v>0</v>
          </cell>
          <cell r="AQ29" t="str">
            <v>2.1.</v>
          </cell>
          <cell r="AR29" t="str">
            <v>Reservas de apropiación</v>
          </cell>
          <cell r="AS29">
            <v>0</v>
          </cell>
          <cell r="AT29">
            <v>3.9499465150546354E-3</v>
          </cell>
          <cell r="AU29">
            <v>0</v>
          </cell>
          <cell r="AV29">
            <v>0</v>
          </cell>
          <cell r="AW29">
            <v>0</v>
          </cell>
          <cell r="AX29">
            <v>0</v>
          </cell>
          <cell r="AY29">
            <v>0</v>
          </cell>
          <cell r="AZ29">
            <v>2.8922144400538854E-4</v>
          </cell>
          <cell r="BA29">
            <v>0</v>
          </cell>
        </row>
        <row r="30">
          <cell r="B30" t="str">
            <v>1.2.</v>
          </cell>
          <cell r="C30" t="str">
            <v>Reservas de Tesorería</v>
          </cell>
          <cell r="D30">
            <v>93412.69200000001</v>
          </cell>
          <cell r="E30">
            <v>56080</v>
          </cell>
          <cell r="F30">
            <v>56934.872000000003</v>
          </cell>
          <cell r="G30">
            <v>108144.746</v>
          </cell>
          <cell r="H30">
            <v>123262</v>
          </cell>
          <cell r="I30">
            <v>166074.59480999998</v>
          </cell>
          <cell r="J30">
            <v>579248.11773099995</v>
          </cell>
          <cell r="K30">
            <v>933557.09828926995</v>
          </cell>
          <cell r="L30">
            <v>1077068.7349973437</v>
          </cell>
          <cell r="M30">
            <v>740859.56895707548</v>
          </cell>
          <cell r="P30" t="str">
            <v>1.2.</v>
          </cell>
          <cell r="Q30" t="str">
            <v>Reservas de Tesorería</v>
          </cell>
          <cell r="R30">
            <v>0.61753516629535865</v>
          </cell>
          <cell r="S30">
            <v>0.27723779795277087</v>
          </cell>
          <cell r="T30">
            <v>0.21697103335873782</v>
          </cell>
          <cell r="U30">
            <v>0.32634160678920082</v>
          </cell>
          <cell r="V30">
            <v>0.28276459795803421</v>
          </cell>
          <cell r="W30">
            <v>0.29188681825106888</v>
          </cell>
          <cell r="X30">
            <v>0.79998895926159852</v>
          </cell>
          <cell r="Y30">
            <v>1.0380804768500695</v>
          </cell>
          <cell r="Z30">
            <v>0.98816753154158254</v>
          </cell>
          <cell r="AA30">
            <v>0.55771857135122971</v>
          </cell>
          <cell r="AD30" t="str">
            <v>2.2.</v>
          </cell>
          <cell r="AE30" t="str">
            <v>Reservas de Tesorería</v>
          </cell>
          <cell r="AF30">
            <v>18709.312999999998</v>
          </cell>
          <cell r="AG30">
            <v>86295</v>
          </cell>
          <cell r="AH30">
            <v>40610.697999999997</v>
          </cell>
          <cell r="AI30">
            <v>11036.486999999999</v>
          </cell>
          <cell r="AJ30">
            <v>85431.099999999991</v>
          </cell>
          <cell r="AK30">
            <v>18534.746429999999</v>
          </cell>
          <cell r="AL30">
            <v>11641.080583000001</v>
          </cell>
          <cell r="AM30">
            <v>41624.610047000002</v>
          </cell>
          <cell r="AN30">
            <v>406317.8043986609</v>
          </cell>
          <cell r="AQ30" t="str">
            <v>2.2.</v>
          </cell>
          <cell r="AR30" t="str">
            <v>Reservas de Tesorería</v>
          </cell>
          <cell r="AS30">
            <v>0.12368403551336377</v>
          </cell>
          <cell r="AT30">
            <v>0.42660905446387953</v>
          </cell>
          <cell r="AU30">
            <v>0.15476183226476081</v>
          </cell>
          <cell r="AV30">
            <v>3.3304113552480176E-2</v>
          </cell>
          <cell r="AW30">
            <v>0.19598003151508667</v>
          </cell>
          <cell r="AX30">
            <v>3.2576013018321678E-2</v>
          </cell>
          <cell r="AY30">
            <v>1.6077283041943974E-2</v>
          </cell>
          <cell r="AZ30">
            <v>4.6285005090175101E-2</v>
          </cell>
          <cell r="BA30">
            <v>0.37278035165973927</v>
          </cell>
        </row>
        <row r="31">
          <cell r="AD31" t="str">
            <v>2.3.</v>
          </cell>
          <cell r="AE31" t="str">
            <v>Deuda Flotante</v>
          </cell>
          <cell r="AF31">
            <v>67585.687000000005</v>
          </cell>
          <cell r="AG31">
            <v>-45684.302000000003</v>
          </cell>
          <cell r="AH31">
            <v>-29574.210999999996</v>
          </cell>
          <cell r="AI31">
            <v>74394.612999999998</v>
          </cell>
          <cell r="AJ31">
            <v>-66896.353569999992</v>
          </cell>
          <cell r="AK31">
            <v>-6893.6658469999984</v>
          </cell>
          <cell r="AL31">
            <v>29983.529463999999</v>
          </cell>
          <cell r="AM31">
            <v>364693.1943516609</v>
          </cell>
          <cell r="AN31">
            <v>-223217.8043986609</v>
          </cell>
          <cell r="AQ31" t="str">
            <v>2.3.</v>
          </cell>
          <cell r="AR31" t="str">
            <v>Deuda Flotante</v>
          </cell>
          <cell r="AS31">
            <v>0.44679729881600083</v>
          </cell>
          <cell r="AT31">
            <v>-0.22584549371414708</v>
          </cell>
          <cell r="AU31">
            <v>-0.11270328528075639</v>
          </cell>
          <cell r="AV31">
            <v>0.22449595048178086</v>
          </cell>
          <cell r="AW31">
            <v>-0.15346108713212142</v>
          </cell>
          <cell r="AX31">
            <v>-1.2116062619143773E-2</v>
          </cell>
          <cell r="AY31">
            <v>4.140970302131227E-2</v>
          </cell>
          <cell r="AZ31">
            <v>0.40552515297702868</v>
          </cell>
          <cell r="BA31">
            <v>-0.20479341717156105</v>
          </cell>
        </row>
        <row r="32">
          <cell r="A32" t="str">
            <v>TOTAL</v>
          </cell>
          <cell r="D32">
            <v>402318.67799999996</v>
          </cell>
          <cell r="E32">
            <v>538743</v>
          </cell>
          <cell r="F32">
            <v>546897.84499999997</v>
          </cell>
          <cell r="G32">
            <v>673192.03099999996</v>
          </cell>
          <cell r="H32">
            <v>863914.95399999991</v>
          </cell>
          <cell r="I32">
            <v>1236696.7607779999</v>
          </cell>
          <cell r="J32">
            <v>1925449.7513849998</v>
          </cell>
          <cell r="K32">
            <v>2893753.0460361</v>
          </cell>
          <cell r="L32">
            <v>5565570.6796023836</v>
          </cell>
          <cell r="M32">
            <v>5020400</v>
          </cell>
          <cell r="O32" t="str">
            <v>TOTAL</v>
          </cell>
          <cell r="R32">
            <v>2.6596592647437971</v>
          </cell>
          <cell r="S32">
            <v>2.6633367150939669</v>
          </cell>
          <cell r="T32">
            <v>2.0841531104402384</v>
          </cell>
          <cell r="U32">
            <v>2.0314493047514808</v>
          </cell>
          <cell r="V32">
            <v>1.9818319079500866</v>
          </cell>
          <cell r="W32">
            <v>2.1735743691434131</v>
          </cell>
          <cell r="X32">
            <v>2.6592033630678373</v>
          </cell>
          <cell r="Y32">
            <v>3.217744846480401</v>
          </cell>
          <cell r="Z32">
            <v>5.106188733717592</v>
          </cell>
          <cell r="AA32">
            <v>3.7793536493741917</v>
          </cell>
        </row>
        <row r="33">
          <cell r="C33" t="str">
            <v>Reservas de apropiación</v>
          </cell>
          <cell r="D33">
            <v>83376.41399999999</v>
          </cell>
          <cell r="E33">
            <v>216155</v>
          </cell>
          <cell r="F33">
            <v>221817.58899999998</v>
          </cell>
          <cell r="G33">
            <v>374226.598</v>
          </cell>
          <cell r="H33">
            <v>409219.1</v>
          </cell>
          <cell r="I33">
            <v>630987.60453799996</v>
          </cell>
          <cell r="J33">
            <v>744073.92789699999</v>
          </cell>
          <cell r="K33">
            <v>1154768.3710225602</v>
          </cell>
          <cell r="L33">
            <v>2065027.499342344</v>
          </cell>
          <cell r="M33">
            <v>1368487.3933548322</v>
          </cell>
          <cell r="Q33" t="str">
            <v>Reservas de apropiación</v>
          </cell>
          <cell r="R33">
            <v>0.55118706657764083</v>
          </cell>
          <cell r="S33">
            <v>1.0685865944450998</v>
          </cell>
          <cell r="T33">
            <v>0.84531658387628927</v>
          </cell>
          <cell r="U33">
            <v>1.1292800973851873</v>
          </cell>
          <cell r="V33">
            <v>0.9387538275238807</v>
          </cell>
          <cell r="W33">
            <v>1.109001436704818</v>
          </cell>
          <cell r="X33">
            <v>1.0276268648462701</v>
          </cell>
          <cell r="Y33">
            <v>1.2840591147977511</v>
          </cell>
          <cell r="Z33">
            <v>1.8945802252774924</v>
          </cell>
          <cell r="AA33">
            <v>1.0301963636758344</v>
          </cell>
          <cell r="AC33" t="str">
            <v>INVERSION</v>
          </cell>
          <cell r="AF33">
            <v>100236.1</v>
          </cell>
          <cell r="AG33">
            <v>188696.872</v>
          </cell>
          <cell r="AH33">
            <v>261222.13199999998</v>
          </cell>
          <cell r="AI33">
            <v>386649.62400000001</v>
          </cell>
          <cell r="AJ33">
            <v>467653.89480999997</v>
          </cell>
          <cell r="AK33">
            <v>1005930.6904749998</v>
          </cell>
          <cell r="AL33">
            <v>1477773.05429427</v>
          </cell>
          <cell r="AM33">
            <v>2035677.7064054038</v>
          </cell>
          <cell r="AN33">
            <v>1846831.2916118582</v>
          </cell>
          <cell r="AP33" t="str">
            <v>INVERSION</v>
          </cell>
          <cell r="AS33">
            <v>0.66264353758585814</v>
          </cell>
          <cell r="AT33">
            <v>0.93284424525420606</v>
          </cell>
          <cell r="AU33">
            <v>0.99548192391145829</v>
          </cell>
          <cell r="AV33">
            <v>1.1667682825812022</v>
          </cell>
          <cell r="AW33">
            <v>1.0728039910877518</v>
          </cell>
          <cell r="AX33">
            <v>1.7679881077522199</v>
          </cell>
          <cell r="AY33">
            <v>2.0409252814848435</v>
          </cell>
          <cell r="AZ33">
            <v>2.2635972540413234</v>
          </cell>
          <cell r="BA33">
            <v>1.694393922417907</v>
          </cell>
        </row>
        <row r="34">
          <cell r="C34" t="str">
            <v>Reservas de Tesorería</v>
          </cell>
          <cell r="D34">
            <v>198262.264</v>
          </cell>
          <cell r="E34">
            <v>201907</v>
          </cell>
          <cell r="F34">
            <v>204398.25600000002</v>
          </cell>
          <cell r="G34">
            <v>178282.43299999999</v>
          </cell>
          <cell r="H34">
            <v>334011.85399999999</v>
          </cell>
          <cell r="I34">
            <v>485024.15623999998</v>
          </cell>
          <cell r="J34">
            <v>1060689.8234879998</v>
          </cell>
          <cell r="K34">
            <v>1618297.6750135398</v>
          </cell>
          <cell r="L34">
            <v>3379855.1802600399</v>
          </cell>
          <cell r="M34">
            <v>3651912.6066451678</v>
          </cell>
          <cell r="Q34" t="str">
            <v>Reservas de Tesorería</v>
          </cell>
          <cell r="R34">
            <v>1.3106775701243496</v>
          </cell>
          <cell r="S34">
            <v>0.99815000127050846</v>
          </cell>
          <cell r="T34">
            <v>0.7789338811729275</v>
          </cell>
          <cell r="U34">
            <v>0.53799169908363409</v>
          </cell>
          <cell r="V34">
            <v>0.7662274473035291</v>
          </cell>
          <cell r="W34">
            <v>0.85246125635152425</v>
          </cell>
          <cell r="X34">
            <v>1.4648992754873165</v>
          </cell>
          <cell r="Y34">
            <v>1.7994863144866549</v>
          </cell>
          <cell r="Z34">
            <v>3.1008820903652272</v>
          </cell>
          <cell r="AA34">
            <v>2.7491572856983568</v>
          </cell>
          <cell r="AD34" t="str">
            <v>1.1.</v>
          </cell>
          <cell r="AE34" t="str">
            <v>Reservas de apropiación</v>
          </cell>
          <cell r="AF34">
            <v>44156.1</v>
          </cell>
          <cell r="AG34">
            <v>131762</v>
          </cell>
          <cell r="AH34">
            <v>153077.386</v>
          </cell>
          <cell r="AI34">
            <v>263387.62400000001</v>
          </cell>
          <cell r="AJ34">
            <v>301579.3</v>
          </cell>
          <cell r="AK34">
            <v>426682.572744</v>
          </cell>
          <cell r="AL34">
            <v>544215.95600500004</v>
          </cell>
          <cell r="AM34">
            <v>958608.97140806005</v>
          </cell>
          <cell r="AN34">
            <v>1105971.7226547827</v>
          </cell>
          <cell r="AQ34" t="str">
            <v>1.1.</v>
          </cell>
          <cell r="AR34" t="str">
            <v>Reservas de apropiación</v>
          </cell>
          <cell r="AS34">
            <v>0.29190834749152161</v>
          </cell>
          <cell r="AT34">
            <v>0.65138029125986086</v>
          </cell>
          <cell r="AU34">
            <v>0.58335704389173626</v>
          </cell>
          <cell r="AV34">
            <v>0.79480828800087888</v>
          </cell>
          <cell r="AW34">
            <v>0.69182675534199811</v>
          </cell>
          <cell r="AX34">
            <v>0.74992215819590957</v>
          </cell>
          <cell r="AY34">
            <v>0.75160668275175668</v>
          </cell>
          <cell r="AZ34">
            <v>1.0659372200967294</v>
          </cell>
          <cell r="BA34">
            <v>1.0146848679376657</v>
          </cell>
        </row>
        <row r="35">
          <cell r="C35" t="str">
            <v>Otros</v>
          </cell>
          <cell r="D35">
            <v>120680</v>
          </cell>
          <cell r="E35">
            <v>120681</v>
          </cell>
          <cell r="F35">
            <v>120682</v>
          </cell>
          <cell r="G35">
            <v>120683</v>
          </cell>
          <cell r="H35">
            <v>120684</v>
          </cell>
          <cell r="I35">
            <v>120685</v>
          </cell>
          <cell r="J35">
            <v>120686</v>
          </cell>
          <cell r="K35">
            <v>120687</v>
          </cell>
          <cell r="L35">
            <v>120688</v>
          </cell>
          <cell r="M35">
            <v>0</v>
          </cell>
          <cell r="Q35" t="str">
            <v>Otros</v>
          </cell>
          <cell r="R35">
            <v>0.7977946280418069</v>
          </cell>
          <cell r="S35">
            <v>0.59660011937835855</v>
          </cell>
          <cell r="T35">
            <v>0.45990264539102149</v>
          </cell>
          <cell r="U35">
            <v>0.36417750828265966</v>
          </cell>
          <cell r="V35">
            <v>0.27685063312267688</v>
          </cell>
          <cell r="W35">
            <v>0.21211167608707082</v>
          </cell>
          <cell r="X35">
            <v>0.16667722273425059</v>
          </cell>
          <cell r="Y35">
            <v>0.1341994171959951</v>
          </cell>
          <cell r="Z35">
            <v>0.11072641807487305</v>
          </cell>
          <cell r="AA35">
            <v>0</v>
          </cell>
          <cell r="AD35" t="str">
            <v>1.2.</v>
          </cell>
          <cell r="AE35" t="str">
            <v>Reservas de Tesorería</v>
          </cell>
          <cell r="AF35">
            <v>93412.69200000001</v>
          </cell>
          <cell r="AG35">
            <v>56080</v>
          </cell>
          <cell r="AH35">
            <v>56934.872000000003</v>
          </cell>
          <cell r="AI35">
            <v>108144.746</v>
          </cell>
          <cell r="AJ35">
            <v>123262</v>
          </cell>
          <cell r="AK35">
            <v>166074.59480999998</v>
          </cell>
          <cell r="AL35">
            <v>579248.11773099995</v>
          </cell>
          <cell r="AM35">
            <v>933557.09828926995</v>
          </cell>
          <cell r="AN35">
            <v>1077068.7349973437</v>
          </cell>
          <cell r="AQ35" t="str">
            <v>1.2.</v>
          </cell>
          <cell r="AR35" t="str">
            <v>Reservas de Tesorería</v>
          </cell>
          <cell r="AS35">
            <v>0.61753516629535865</v>
          </cell>
          <cell r="AT35">
            <v>0.27723779795277087</v>
          </cell>
          <cell r="AU35">
            <v>0.21697103335873782</v>
          </cell>
          <cell r="AV35">
            <v>0.32634160678920082</v>
          </cell>
          <cell r="AW35">
            <v>0.28276459795803421</v>
          </cell>
          <cell r="AX35">
            <v>0.29188681825106888</v>
          </cell>
          <cell r="AY35">
            <v>0.79998895926159852</v>
          </cell>
          <cell r="AZ35">
            <v>1.0380804768500695</v>
          </cell>
          <cell r="BA35">
            <v>0.98816753154158254</v>
          </cell>
        </row>
        <row r="36">
          <cell r="AD36" t="str">
            <v>1.3.</v>
          </cell>
          <cell r="AE36" t="str">
            <v>Deuda Flotante</v>
          </cell>
          <cell r="AF36">
            <v>-37332.69200000001</v>
          </cell>
          <cell r="AG36">
            <v>854.87200000000303</v>
          </cell>
          <cell r="AH36">
            <v>51209.873999999996</v>
          </cell>
          <cell r="AI36">
            <v>15117.254000000001</v>
          </cell>
          <cell r="AJ36">
            <v>42812.59480999998</v>
          </cell>
          <cell r="AK36">
            <v>413173.52292099997</v>
          </cell>
          <cell r="AL36">
            <v>354308.98055827001</v>
          </cell>
          <cell r="AM36">
            <v>143511.63670807378</v>
          </cell>
          <cell r="AN36">
            <v>-336209.16604026826</v>
          </cell>
          <cell r="AQ36" t="str">
            <v>1.3.</v>
          </cell>
          <cell r="AR36" t="str">
            <v>Deuda Flotante</v>
          </cell>
          <cell r="AS36">
            <v>-0.24679997620102212</v>
          </cell>
          <cell r="AT36">
            <v>4.2261560415742154E-3</v>
          </cell>
          <cell r="AU36">
            <v>0.19515384666098415</v>
          </cell>
          <cell r="AV36">
            <v>4.5618387791122782E-2</v>
          </cell>
          <cell r="AW36">
            <v>9.8212637787719381E-2</v>
          </cell>
          <cell r="AX36">
            <v>0.72617913130524148</v>
          </cell>
          <cell r="AY36">
            <v>0.48932963947148822</v>
          </cell>
          <cell r="AZ36">
            <v>0.15957955709452451</v>
          </cell>
          <cell r="BA36">
            <v>-0.30845847706134122</v>
          </cell>
        </row>
        <row r="37">
          <cell r="A37" t="str">
            <v>P = Proyectado</v>
          </cell>
          <cell r="E37" t="str">
            <v>C:\CARLOSJ\PRES9194\PAGOS.XLS</v>
          </cell>
          <cell r="I37" t="str">
            <v>Rango REZ3</v>
          </cell>
          <cell r="O37" t="str">
            <v xml:space="preserve"> PIB DEL AÑO ANTERIOR</v>
          </cell>
          <cell r="R37">
            <v>15126700</v>
          </cell>
          <cell r="S37">
            <v>20228122</v>
          </cell>
          <cell r="T37">
            <v>26240771</v>
          </cell>
          <cell r="U37">
            <v>33138510</v>
          </cell>
          <cell r="V37">
            <v>43591737.045630313</v>
          </cell>
          <cell r="W37">
            <v>56896914.977212004</v>
          </cell>
          <cell r="X37">
            <v>72407014</v>
          </cell>
          <cell r="Y37">
            <v>89931091</v>
          </cell>
          <cell r="Z37">
            <v>108996572</v>
          </cell>
          <cell r="AA37">
            <v>132837529</v>
          </cell>
        </row>
        <row r="38">
          <cell r="P38" t="str">
            <v>C:\CARLOSJ\PRES9194\PAGOS.XLS</v>
          </cell>
          <cell r="W38" t="str">
            <v>Rango REZ4</v>
          </cell>
          <cell r="AC38" t="str">
            <v>TOTAL</v>
          </cell>
          <cell r="AF38">
            <v>285283.41399999993</v>
          </cell>
          <cell r="AG38">
            <v>420553.25599999999</v>
          </cell>
          <cell r="AH38">
            <v>400100.022</v>
          </cell>
          <cell r="AI38">
            <v>708238.45200000005</v>
          </cell>
          <cell r="AJ38">
            <v>894243.2562399999</v>
          </cell>
          <cell r="AK38">
            <v>1691677.4280259998</v>
          </cell>
          <cell r="AL38">
            <v>2362371.6029105401</v>
          </cell>
          <cell r="AM38">
            <v>4534623.5512825996</v>
          </cell>
          <cell r="AN38">
            <v>5716940.1059875116</v>
          </cell>
          <cell r="AP38" t="str">
            <v>TOTAL</v>
          </cell>
          <cell r="AS38">
            <v>1.8859593566342951</v>
          </cell>
          <cell r="AT38">
            <v>2.0790524004156192</v>
          </cell>
          <cell r="AU38">
            <v>1.5247266248388813</v>
          </cell>
          <cell r="AV38">
            <v>2.1372066879289382</v>
          </cell>
          <cell r="AW38">
            <v>2.051405419572836</v>
          </cell>
          <cell r="AX38">
            <v>2.973232254689977</v>
          </cell>
          <cell r="AY38">
            <v>3.2626281245495639</v>
          </cell>
          <cell r="AZ38">
            <v>5.0423313015101741</v>
          </cell>
          <cell r="BA38">
            <v>5.2450641346660989</v>
          </cell>
        </row>
        <row r="39">
          <cell r="AE39" t="str">
            <v>Reservas de apropiación</v>
          </cell>
          <cell r="AF39">
            <v>83376.41399999999</v>
          </cell>
          <cell r="AG39">
            <v>216155</v>
          </cell>
          <cell r="AH39">
            <v>221817.58899999998</v>
          </cell>
          <cell r="AI39">
            <v>374226.598</v>
          </cell>
          <cell r="AJ39">
            <v>409219.1</v>
          </cell>
          <cell r="AK39">
            <v>630987.60453799996</v>
          </cell>
          <cell r="AL39">
            <v>744073.92789699999</v>
          </cell>
          <cell r="AM39">
            <v>1154768.3710225602</v>
          </cell>
          <cell r="AN39">
            <v>2065027.499342344</v>
          </cell>
          <cell r="AR39" t="str">
            <v>Reservas de apropiación</v>
          </cell>
          <cell r="AS39">
            <v>0.55118706657764083</v>
          </cell>
          <cell r="AT39">
            <v>1.0685865944450998</v>
          </cell>
          <cell r="AU39">
            <v>0.84531658387628927</v>
          </cell>
          <cell r="AV39">
            <v>1.1292800973851873</v>
          </cell>
          <cell r="AW39">
            <v>0.9387538275238807</v>
          </cell>
          <cell r="AX39">
            <v>1.109001436704818</v>
          </cell>
          <cell r="AY39">
            <v>1.0276268648462701</v>
          </cell>
          <cell r="AZ39">
            <v>1.2840591147977511</v>
          </cell>
          <cell r="BA39">
            <v>1.8945802252774924</v>
          </cell>
        </row>
        <row r="40">
          <cell r="AE40" t="str">
            <v>Reservas de Tesorería</v>
          </cell>
          <cell r="AF40">
            <v>198262.264</v>
          </cell>
          <cell r="AG40">
            <v>201907</v>
          </cell>
          <cell r="AH40">
            <v>204398.25600000002</v>
          </cell>
          <cell r="AI40">
            <v>178282.43299999999</v>
          </cell>
          <cell r="AJ40">
            <v>334011.85399999999</v>
          </cell>
          <cell r="AK40">
            <v>485024.15623999998</v>
          </cell>
          <cell r="AL40">
            <v>1060689.8234879998</v>
          </cell>
          <cell r="AM40">
            <v>1618297.6750135398</v>
          </cell>
          <cell r="AN40">
            <v>3379855.1802600399</v>
          </cell>
          <cell r="AR40" t="str">
            <v>Reservas de Tesorería</v>
          </cell>
          <cell r="AS40">
            <v>1.3106775701243496</v>
          </cell>
          <cell r="AT40">
            <v>0.99815000127050846</v>
          </cell>
          <cell r="AU40">
            <v>0.7789338811729275</v>
          </cell>
          <cell r="AV40">
            <v>0.53799169908363409</v>
          </cell>
          <cell r="AW40">
            <v>0.7662274473035291</v>
          </cell>
          <cell r="AX40">
            <v>0.85246125635152425</v>
          </cell>
          <cell r="AY40">
            <v>1.4648992754873165</v>
          </cell>
          <cell r="AZ40">
            <v>1.7994863144866549</v>
          </cell>
          <cell r="BA40">
            <v>3.1008820903652272</v>
          </cell>
        </row>
        <row r="41">
          <cell r="AE41" t="str">
            <v>Deuda Flotante</v>
          </cell>
          <cell r="AF41">
            <v>3644.7359999999971</v>
          </cell>
          <cell r="AG41">
            <v>2491.2560000000012</v>
          </cell>
          <cell r="AH41">
            <v>-26115.823000000004</v>
          </cell>
          <cell r="AI41">
            <v>155729.42100000003</v>
          </cell>
          <cell r="AJ41">
            <v>151012.30223999999</v>
          </cell>
          <cell r="AK41">
            <v>575665.66724799993</v>
          </cell>
          <cell r="AL41">
            <v>557607.85152554</v>
          </cell>
          <cell r="AM41">
            <v>1761557.5052465</v>
          </cell>
          <cell r="AN41">
            <v>272057.42638512759</v>
          </cell>
          <cell r="AR41" t="str">
            <v>Deuda Flotante</v>
          </cell>
          <cell r="AS41">
            <v>2.4094719932305109E-2</v>
          </cell>
          <cell r="AT41">
            <v>1.2315804700011208E-2</v>
          </cell>
          <cell r="AU41">
            <v>-9.9523840210335307E-2</v>
          </cell>
          <cell r="AV41">
            <v>0.46993489146011708</v>
          </cell>
          <cell r="AW41">
            <v>0.34642414474542632</v>
          </cell>
          <cell r="AX41">
            <v>1.0117695616336349</v>
          </cell>
          <cell r="AY41">
            <v>0.77010198421597664</v>
          </cell>
          <cell r="AZ41">
            <v>1.9587858722257692</v>
          </cell>
          <cell r="BA41">
            <v>0.24960181902337952</v>
          </cell>
        </row>
        <row r="43">
          <cell r="AC43" t="str">
            <v>P = Proyectado</v>
          </cell>
          <cell r="AI43" t="str">
            <v>C:\CARLOSJ\PRES9194\PAGOS.XLS</v>
          </cell>
          <cell r="AM43" t="str">
            <v>Rango FMI 3</v>
          </cell>
          <cell r="AP43" t="str">
            <v xml:space="preserve"> PIB DEL AÑO ANTERIOR</v>
          </cell>
          <cell r="AS43">
            <v>15126700</v>
          </cell>
          <cell r="AT43">
            <v>20228122</v>
          </cell>
          <cell r="AU43">
            <v>26240771</v>
          </cell>
          <cell r="AV43">
            <v>33138510</v>
          </cell>
          <cell r="AW43">
            <v>43591737.045630313</v>
          </cell>
          <cell r="AX43">
            <v>56896914.977212004</v>
          </cell>
          <cell r="AY43">
            <v>72407014</v>
          </cell>
          <cell r="AZ43">
            <v>89931091</v>
          </cell>
          <cell r="BA43">
            <v>108996572</v>
          </cell>
        </row>
        <row r="44">
          <cell r="AR44" t="str">
            <v>C:\CARLOSJ\PRES9194\PAGOS.XLS</v>
          </cell>
          <cell r="AX44" t="str">
            <v>Rango FMI 4</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RESUOPE(fmi)"/>
      <sheetName val="RESUOPE"/>
      <sheetName val="MODELO"/>
      <sheetName val="INGRESOS GOB"/>
      <sheetName val="PAGOS GOB"/>
      <sheetName val="FINANCIAMIENTO GOB"/>
      <sheetName val="INGRESOS"/>
      <sheetName val="DETALL SP Y GG"/>
      <sheetName val="EXEDENT FINANC Y UTILI"/>
      <sheetName val="CAMBIOS2001"/>
      <sheetName val="LIQUIDACION98"/>
      <sheetName val="ING-PROY-02 "/>
      <sheetName val="Hoja1"/>
      <sheetName val="APRyPAGO-TRANSFE"/>
      <sheetName val="BDGOBIERNO"/>
      <sheetName val="SGPET"/>
      <sheetName val="TRANSFERENCIAS"/>
      <sheetName val="FONPET PPTO"/>
      <sheetName val="TRANSF_REFORMA98"/>
      <sheetName val="COSTO LEY100"/>
      <sheetName val="FINANCIAMIENTO"/>
      <sheetName val="DIFERIDOS"/>
      <sheetName val="CONSOLIDADO  FMI"/>
      <sheetName val="PRES NETO"/>
      <sheetName val="DEUDA EXTERNA"/>
      <sheetName val="proyeccionTESJULIO"/>
      <sheetName val="PRIVATIZACIONES"/>
      <sheetName val="proyeccionTES (2)"/>
      <sheetName val="proyeccionTES"/>
      <sheetName val="RESUMEN"/>
      <sheetName val="RESUMEN CON PLAN"/>
      <sheetName val="PIB"/>
      <sheetName val="DEUDA"/>
      <sheetName val="modgobie CHEQUEO"/>
      <sheetName val="excedentes financieros"/>
    </sheetNames>
    <sheetDataSet>
      <sheetData sheetId="0" refreshError="1">
        <row r="47">
          <cell r="L47">
            <v>121707501</v>
          </cell>
          <cell r="M47">
            <v>140953206</v>
          </cell>
          <cell r="N47">
            <v>149042204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GP 2002 A 2020"/>
      <sheetName val="SGP-PRESUPUESTADO 2003"/>
      <sheetName val="Distr. S.G.P."/>
      <sheetName val="BASE DE COSTOS MUNICIPIOS-MEN"/>
      <sheetName val="CALIDAD-2002"/>
      <sheetName val="BASE DE COSTOS MUNICIPIOS-DNP"/>
      <sheetName val="PROPUESTA REFORMA PENSIONAL"/>
      <sheetName val="RESPUESTA DERECHO DE PETICION"/>
      <sheetName val="PICN para Educación"/>
      <sheetName val="SITUADO FISCAL 1993 A 1998"/>
      <sheetName val="SITUAD FISCAL Y FEC 1996 A 2002"/>
      <sheetName val="RECURSOS FEC"/>
      <sheetName val="COSTOS Vs. INGRESOS SGP-2002"/>
      <sheetName val="COMPARATIVO"/>
      <sheetName val="RESUMEN COSTOS Vs. SGP 2002"/>
      <sheetName val="SITUACION FINANCIERA A 2002"/>
      <sheetName val="SITUACION FINANCIERA 2003 11-12"/>
      <sheetName val="SITUACION FINANCIERA 2003-12-12"/>
      <sheetName val="EDUCACION Vs. SALUD"/>
      <sheetName val="Prestserv-MEN-Proyectar  SGP"/>
      <sheetName val="Prestserv-MEN-2001-Proy.2002"/>
      <sheetName val="Aportespatr.-MEN-2001-Proy.2002"/>
      <sheetName val="Respresaport-MEN-2001-Proy.2002"/>
      <sheetName val="Resumendeficit-MEN-2001"/>
      <sheetName val="costosprestservcdeudas-MEN-2001"/>
      <sheetName val="DEFICITCONVEN-MEN-2001"/>
      <sheetName val="Deudas Paragrafo 3 artículo 15 "/>
      <sheetName val="deudas verificadas a 2001"/>
      <sheetName val="Deudas a 31-12-2001-Millones"/>
      <sheetName val="DEUDAS A 31-12-2001-Pesos"/>
      <sheetName val="DEUDAS 31-12-2000"/>
      <sheetName val="GIROS SITUAD.FISCAL- 2000"/>
      <sheetName val="GIROS SITUADO FISCAL Y FEC 2001"/>
      <sheetName val="COMPROMISOS Y PAGOS SGP 2002"/>
      <sheetName val="GIROS SITUADO FISCAL - 2001"/>
      <sheetName val="FEC-DNP"/>
      <sheetName val="COSTOS FECODE 04-04-2001"/>
      <sheetName val="Docentes Por Municipio y Fuente"/>
      <sheetName val="Docentes Por Fuente Financiació"/>
      <sheetName val="GOBIERNO Vs. FECODE"/>
      <sheetName val="BOLSA GLOBAL CONCERTADA 25-05"/>
      <sheetName val="COSTOS Vs. BOLSA"/>
      <sheetName val="CUADROS Vs GRAFICA"/>
      <sheetName val="COSTOS 2000 Y 2001-PLAN FINANCI"/>
      <sheetName val="COSTOS 2001-VERSION DGP-SEPTIEM"/>
      <sheetName val="COSTOS 2000 Y 2001- PRESUPUESTO"/>
      <sheetName val="RESUMEN COSTOS 2001"/>
      <sheetName val="COSTOS 2001-ACTUALIZ.COSTOS MEN"/>
      <sheetName val="MENSUALIDAD 2002 DEPTOS Y MUNIC"/>
      <sheetName val="MENSUALIDAD 2002 MUNIC.NO CERTI"/>
      <sheetName val="EJECUCION  POR RUBRO A 2001"/>
      <sheetName val="COSTOS PROYECTADOS 2002"/>
      <sheetName val="TOTAL SITUADO FISCAL + $250.288"/>
      <sheetName val="SITUAD.FISC.FEC 96-01-PLAN FINA"/>
      <sheetName val="DISTRIBICION DE $784 Y $427"/>
      <sheetName val="TOTAL SITUADO 1996 Vs 2001"/>
      <sheetName val="SITUADO FISCAL 1993 "/>
      <sheetName val="RESUMEN 1996 A 2001 (2)"/>
      <sheetName val="RESUMEN 1996 A 2001"/>
      <sheetName val="SITUADO FISCAL 2001"/>
      <sheetName val="SITUADO FISCAL AFORADO"/>
      <sheetName val="VALOR UN PUNTO 200-9%-2,5%  "/>
      <sheetName val="VALOR PUNTO 2001-DECRETO 2713  "/>
      <sheetName val="VALOR PUNTO 2002-DECRETO 688"/>
      <sheetName val="VALOR PUNTO 2002-DECRETO 68 (3)"/>
      <sheetName val="VALOR PUNTO 2002-DECRETO 68 (4)"/>
      <sheetName val="incremento salarial por rangos"/>
      <sheetName val="VALOR PUNTO PROYECTADO 2003"/>
      <sheetName val="AHORRO POR POLÍTICA SALARIAL"/>
      <sheetName val="VALOR UN PUNTO 2001 - 8.75%"/>
      <sheetName val="VALOR UN PUNTO 2000"/>
      <sheetName val="VALOR UN PUNTO INCREMENTO PARCI"/>
      <sheetName val="BOLSA-ACTO LEGISLATIVO  (2)"/>
      <sheetName val="BOLSA-ACTO LEGISLATIVO "/>
      <sheetName val="2ULTIMA VERSION ACTO LEGISL.DNP"/>
      <sheetName val="ULTIMA VERSION ACTO LEGISL.DNP"/>
      <sheetName val="Escenarios todos Munc"/>
      <sheetName val="Escenarios Sin OPS muncipales"/>
      <sheetName val="SITUACION FINANCIERA 9% Y 2.5%"/>
      <sheetName val="SITUACION FINANCIERA S.F.Compl "/>
      <sheetName val="SITUACION FINANCIERA SIN ACTO"/>
      <sheetName val="SITUACION FINANCIERA CON ACTO"/>
      <sheetName val="DEFICIT DEFINITIVO 31-10-99"/>
      <sheetName val="COSTO 2000 Inc.P.EJECUC.A JUNIO"/>
      <sheetName val="RESUMEN DE COSTOS 2000 Y 2001"/>
      <sheetName val="Hoja1"/>
      <sheetName val="COSTOS 2000 MEN"/>
      <sheetName val="COSTOS 2000-01 EN MILLONES"/>
      <sheetName val="CARTAGENA"/>
      <sheetName val="BOYACA"/>
      <sheetName val="ANTIOQUIA"/>
      <sheetName val="QUINDIO"/>
      <sheetName val="VALLE"/>
      <sheetName val="BOGOTA"/>
      <sheetName val="SUCRE"/>
      <sheetName val="HUILA"/>
      <sheetName val="VALOR PUNTO 2002-DECRETO 68 (2)"/>
      <sheetName val="DECRETOS SALARIALES DOCENTES"/>
      <sheetName val="EVOLUCION DE LOS SAL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1"/>
      <sheetName val="D2"/>
      <sheetName val="D_2_1"/>
      <sheetName val="D_2_2"/>
      <sheetName val="D_2_2_1"/>
      <sheetName val="D3"/>
      <sheetName val="D4"/>
      <sheetName val="D5"/>
      <sheetName val="D6"/>
      <sheetName val="D6_1"/>
      <sheetName val="D6_2"/>
      <sheetName val="D7_Icfes 02"/>
      <sheetName val="D7_1"/>
      <sheetName val="D8"/>
      <sheetName val="D8_1"/>
      <sheetName val="D9_Saber 97-99"/>
      <sheetName val="D10"/>
      <sheetName val="Cober Bruta 96-01 "/>
      <sheetName val="Posición Colegios Icfes"/>
      <sheetName val="Salud "/>
      <sheetName val="Educa 94-01 miles const (2001)"/>
      <sheetName val="Educa 94-02 miles const (2002)"/>
      <sheetName val="Educa 94-01 miles corrientes"/>
      <sheetName val="matricula 94-02 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ow r="2">
          <cell r="M2">
            <v>0.37582719489197253</v>
          </cell>
          <cell r="N2">
            <v>0.4466742187644912</v>
          </cell>
          <cell r="O2">
            <v>0.52202091794207206</v>
          </cell>
          <cell r="P2">
            <v>0.60992847280641138</v>
          </cell>
        </row>
      </sheetData>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Current 1980-91"/>
      <sheetName val="GDP Current 1992-02"/>
      <sheetName val="GDP Current 2003-20"/>
      <sheetName val="Notes"/>
    </sheetNames>
    <sheetDataSet>
      <sheetData sheetId="0"/>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CARBOCOL"/>
      <sheetName val="PRES NETO"/>
      <sheetName val="DEUDA EXTERNA"/>
      <sheetName val="SUPUESTOS"/>
      <sheetName val="RESUMEN"/>
      <sheetName val="RESUMEN CON PLAN"/>
      <sheetName val="PIB"/>
      <sheetName val="TRANSFERENCIAS"/>
      <sheetName val="PPTO97"/>
      <sheetName val="CARBOCOL"/>
      <sheetName val="INTERESES"/>
      <sheetName val="AMORTIZA"/>
      <sheetName val="DEXT"/>
      <sheetName val="Diálogo1"/>
      <sheetName val="Módulo1"/>
      <sheetName val="PROYECTO97"/>
      <sheetName val="Hoja1"/>
      <sheetName val="SEG99"/>
      <sheetName val="RESU99"/>
      <sheetName val="SEG2000"/>
      <sheetName val="RESU2000"/>
      <sheetName val="C1-3vig97-00"/>
      <sheetName val="C1-3vIg98-00"/>
      <sheetName val="chequeo99"/>
      <sheetName val="plano-mensaje"/>
      <sheetName val="C1-3men"/>
      <sheetName val="DIFERENCIAS SIMUL"/>
      <sheetName val="SPC"/>
      <sheetName val="MODCARB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2BFBE-4826-405F-8118-85836C7D3B62}">
  <dimension ref="A1:H3489"/>
  <sheetViews>
    <sheetView workbookViewId="0">
      <selection activeCell="D4" sqref="D4"/>
    </sheetView>
  </sheetViews>
  <sheetFormatPr baseColWidth="10" defaultColWidth="11.42578125" defaultRowHeight="15" x14ac:dyDescent="0.25"/>
  <cols>
    <col min="1" max="1" width="18.5703125" bestFit="1" customWidth="1"/>
    <col min="2" max="2" width="6.5703125" customWidth="1"/>
    <col min="3" max="3" width="6.85546875" customWidth="1"/>
    <col min="4" max="4" width="17.85546875" bestFit="1" customWidth="1"/>
    <col min="5" max="5" width="19.42578125" bestFit="1" customWidth="1"/>
    <col min="6" max="6" width="17" bestFit="1" customWidth="1"/>
    <col min="7" max="7" width="13.140625" bestFit="1" customWidth="1"/>
    <col min="8" max="8" width="13.42578125" bestFit="1" customWidth="1"/>
  </cols>
  <sheetData>
    <row r="1" spans="1:8" ht="28.5" x14ac:dyDescent="0.45">
      <c r="A1" s="65" t="s">
        <v>48</v>
      </c>
      <c r="B1" s="65"/>
      <c r="C1" s="65"/>
      <c r="D1" s="65"/>
      <c r="E1" s="65"/>
      <c r="F1" s="66"/>
      <c r="G1" s="67"/>
      <c r="H1" s="66"/>
    </row>
    <row r="2" spans="1:8" ht="15.75" x14ac:dyDescent="0.25">
      <c r="A2" s="68" t="s">
        <v>49</v>
      </c>
      <c r="B2" s="68"/>
      <c r="C2" s="68"/>
      <c r="D2" s="68"/>
      <c r="E2" s="68"/>
      <c r="F2" s="69"/>
      <c r="G2" s="70"/>
      <c r="H2" s="69"/>
    </row>
    <row r="3" spans="1:8" x14ac:dyDescent="0.25">
      <c r="A3" s="71"/>
      <c r="B3" s="71"/>
      <c r="C3" s="71"/>
      <c r="D3" s="71"/>
      <c r="E3" s="71"/>
      <c r="F3" s="72"/>
      <c r="G3" s="73"/>
      <c r="H3" s="72"/>
    </row>
    <row r="4" spans="1:8" ht="30" x14ac:dyDescent="0.25">
      <c r="A4" s="14" t="s">
        <v>50</v>
      </c>
      <c r="B4" s="1" t="s">
        <v>51</v>
      </c>
      <c r="C4" s="1" t="s">
        <v>52</v>
      </c>
      <c r="D4" s="1" t="s">
        <v>3</v>
      </c>
      <c r="E4" s="1" t="s">
        <v>4</v>
      </c>
      <c r="F4" s="2" t="s">
        <v>53</v>
      </c>
      <c r="G4" s="3" t="s">
        <v>54</v>
      </c>
      <c r="H4" s="2" t="s">
        <v>55</v>
      </c>
    </row>
    <row r="5" spans="1:8" x14ac:dyDescent="0.25">
      <c r="A5" t="s">
        <v>9</v>
      </c>
      <c r="B5">
        <v>2008</v>
      </c>
      <c r="C5" t="s">
        <v>56</v>
      </c>
      <c r="D5" t="s">
        <v>57</v>
      </c>
      <c r="E5" t="s">
        <v>58</v>
      </c>
      <c r="F5">
        <v>16200.07066661</v>
      </c>
      <c r="G5">
        <v>5122.030037532013</v>
      </c>
      <c r="H5">
        <v>1.4008228663219797</v>
      </c>
    </row>
    <row r="6" spans="1:8" x14ac:dyDescent="0.25">
      <c r="A6" t="s">
        <v>9</v>
      </c>
      <c r="B6">
        <v>2009</v>
      </c>
      <c r="C6" t="s">
        <v>56</v>
      </c>
      <c r="D6" t="s">
        <v>57</v>
      </c>
      <c r="E6" t="s">
        <v>58</v>
      </c>
      <c r="F6">
        <v>22509.052136419999</v>
      </c>
      <c r="G6">
        <v>6035.9259691713951</v>
      </c>
      <c r="H6">
        <v>1.7944871335573405</v>
      </c>
    </row>
    <row r="7" spans="1:8" x14ac:dyDescent="0.25">
      <c r="A7" t="s">
        <v>9</v>
      </c>
      <c r="B7">
        <v>2010</v>
      </c>
      <c r="C7" t="s">
        <v>56</v>
      </c>
      <c r="D7" t="s">
        <v>57</v>
      </c>
      <c r="E7" t="s">
        <v>58</v>
      </c>
      <c r="F7">
        <v>32324.915399950005</v>
      </c>
      <c r="G7">
        <v>8263.8407650593053</v>
      </c>
      <c r="H7">
        <v>1.9376516373778985</v>
      </c>
    </row>
    <row r="8" spans="1:8" x14ac:dyDescent="0.25">
      <c r="A8" t="s">
        <v>9</v>
      </c>
      <c r="B8">
        <v>2011</v>
      </c>
      <c r="C8" t="s">
        <v>56</v>
      </c>
      <c r="D8" t="s">
        <v>57</v>
      </c>
      <c r="E8" t="s">
        <v>58</v>
      </c>
      <c r="F8">
        <v>32149.889723259999</v>
      </c>
      <c r="G8">
        <v>7786.0486038071376</v>
      </c>
      <c r="H8">
        <v>1.4686274674752382</v>
      </c>
    </row>
    <row r="9" spans="1:8" x14ac:dyDescent="0.25">
      <c r="A9" t="s">
        <v>9</v>
      </c>
      <c r="B9">
        <v>2012</v>
      </c>
      <c r="C9" t="s">
        <v>56</v>
      </c>
      <c r="D9" t="s">
        <v>57</v>
      </c>
      <c r="E9" t="s">
        <v>58</v>
      </c>
      <c r="F9">
        <v>35659.964507150005</v>
      </c>
      <c r="G9">
        <v>7836.3488810545168</v>
      </c>
      <c r="H9">
        <v>1.3477695839431256</v>
      </c>
    </row>
    <row r="10" spans="1:8" x14ac:dyDescent="0.25">
      <c r="A10" t="s">
        <v>9</v>
      </c>
      <c r="B10">
        <v>2013</v>
      </c>
      <c r="C10" t="s">
        <v>56</v>
      </c>
      <c r="D10" t="s">
        <v>57</v>
      </c>
      <c r="E10" t="s">
        <v>58</v>
      </c>
      <c r="F10">
        <v>48578.58443327</v>
      </c>
      <c r="G10">
        <v>8867.9663098322944</v>
      </c>
      <c r="H10">
        <v>1.4459048702918245</v>
      </c>
    </row>
    <row r="11" spans="1:8" x14ac:dyDescent="0.25">
      <c r="A11" t="s">
        <v>9</v>
      </c>
      <c r="B11">
        <v>2014</v>
      </c>
      <c r="C11" t="s">
        <v>56</v>
      </c>
      <c r="D11" t="s">
        <v>57</v>
      </c>
      <c r="E11" t="s">
        <v>58</v>
      </c>
      <c r="F11">
        <v>67399.534066580003</v>
      </c>
      <c r="G11">
        <v>8300.0440920950787</v>
      </c>
      <c r="H11">
        <v>1.4637231222423326</v>
      </c>
    </row>
    <row r="12" spans="1:8" x14ac:dyDescent="0.25">
      <c r="A12" t="s">
        <v>9</v>
      </c>
      <c r="B12">
        <v>2015</v>
      </c>
      <c r="C12" t="s">
        <v>56</v>
      </c>
      <c r="D12" t="s">
        <v>57</v>
      </c>
      <c r="E12" t="s">
        <v>58</v>
      </c>
      <c r="F12">
        <v>88372.761112759996</v>
      </c>
      <c r="G12">
        <v>9547.4290380769271</v>
      </c>
      <c r="H12">
        <v>1.4804437364700562</v>
      </c>
    </row>
    <row r="13" spans="1:8" x14ac:dyDescent="0.25">
      <c r="A13" t="s">
        <v>9</v>
      </c>
      <c r="B13">
        <v>2016</v>
      </c>
      <c r="C13" t="s">
        <v>56</v>
      </c>
      <c r="D13" t="s">
        <v>57</v>
      </c>
      <c r="E13" t="s">
        <v>58</v>
      </c>
      <c r="F13">
        <v>88212.241912569996</v>
      </c>
      <c r="G13">
        <v>5978.454761081327</v>
      </c>
      <c r="H13">
        <v>1.0723064071562229</v>
      </c>
    </row>
    <row r="14" spans="1:8" x14ac:dyDescent="0.25">
      <c r="A14" t="s">
        <v>9</v>
      </c>
      <c r="B14">
        <v>2017</v>
      </c>
      <c r="C14" t="s">
        <v>56</v>
      </c>
      <c r="D14" t="s">
        <v>57</v>
      </c>
      <c r="E14" t="s">
        <v>58</v>
      </c>
      <c r="F14">
        <v>126555.87169633999</v>
      </c>
      <c r="G14">
        <v>7643.3201805733715</v>
      </c>
      <c r="H14">
        <v>1.1875361972541609</v>
      </c>
    </row>
    <row r="15" spans="1:8" x14ac:dyDescent="0.25">
      <c r="A15" t="s">
        <v>9</v>
      </c>
      <c r="B15">
        <v>2018</v>
      </c>
      <c r="C15" t="s">
        <v>56</v>
      </c>
      <c r="D15" t="s">
        <v>57</v>
      </c>
      <c r="E15" t="s">
        <v>58</v>
      </c>
      <c r="F15">
        <v>167009.35839904001</v>
      </c>
      <c r="G15">
        <v>5940.1402745590121</v>
      </c>
      <c r="H15">
        <v>1.1475718906891479</v>
      </c>
    </row>
    <row r="16" spans="1:8" x14ac:dyDescent="0.25">
      <c r="A16" t="s">
        <v>9</v>
      </c>
      <c r="B16">
        <v>2019</v>
      </c>
      <c r="C16" t="s">
        <v>56</v>
      </c>
      <c r="D16" t="s">
        <v>57</v>
      </c>
      <c r="E16" t="s">
        <v>58</v>
      </c>
      <c r="F16">
        <v>136651.38631119</v>
      </c>
      <c r="G16">
        <v>2834.4271337562818</v>
      </c>
      <c r="H16">
        <v>0.63631324046335791</v>
      </c>
    </row>
    <row r="17" spans="1:8" x14ac:dyDescent="0.25">
      <c r="A17" t="s">
        <v>9</v>
      </c>
      <c r="B17">
        <v>2008</v>
      </c>
      <c r="C17" t="s">
        <v>56</v>
      </c>
      <c r="D17" t="s">
        <v>59</v>
      </c>
      <c r="E17" t="s">
        <v>60</v>
      </c>
      <c r="F17">
        <v>1508.3282182799996</v>
      </c>
      <c r="G17">
        <v>476.89313210285951</v>
      </c>
      <c r="H17">
        <v>0.13042539761509919</v>
      </c>
    </row>
    <row r="18" spans="1:8" x14ac:dyDescent="0.25">
      <c r="A18" t="s">
        <v>9</v>
      </c>
      <c r="B18">
        <v>2008</v>
      </c>
      <c r="C18" t="s">
        <v>56</v>
      </c>
      <c r="D18" t="s">
        <v>59</v>
      </c>
      <c r="E18" t="s">
        <v>61</v>
      </c>
    </row>
    <row r="19" spans="1:8" x14ac:dyDescent="0.25">
      <c r="A19" t="s">
        <v>9</v>
      </c>
      <c r="B19">
        <v>2008</v>
      </c>
      <c r="C19" t="s">
        <v>56</v>
      </c>
      <c r="D19" t="s">
        <v>59</v>
      </c>
      <c r="E19" t="s">
        <v>62</v>
      </c>
    </row>
    <row r="20" spans="1:8" x14ac:dyDescent="0.25">
      <c r="A20" t="s">
        <v>9</v>
      </c>
      <c r="B20">
        <v>2008</v>
      </c>
      <c r="C20" t="s">
        <v>56</v>
      </c>
      <c r="D20" t="s">
        <v>59</v>
      </c>
      <c r="E20" t="s">
        <v>58</v>
      </c>
      <c r="F20">
        <v>1508.3282182799996</v>
      </c>
      <c r="G20">
        <v>476.89313210285951</v>
      </c>
      <c r="H20">
        <v>0.13042539761509919</v>
      </c>
    </row>
    <row r="21" spans="1:8" x14ac:dyDescent="0.25">
      <c r="A21" t="s">
        <v>9</v>
      </c>
      <c r="B21">
        <v>2009</v>
      </c>
      <c r="C21" t="s">
        <v>56</v>
      </c>
      <c r="D21" t="s">
        <v>59</v>
      </c>
      <c r="E21" t="s">
        <v>60</v>
      </c>
      <c r="F21">
        <v>3368.7823968200005</v>
      </c>
      <c r="G21">
        <v>903.3575039151923</v>
      </c>
      <c r="H21">
        <v>0.26856913521767817</v>
      </c>
    </row>
    <row r="22" spans="1:8" x14ac:dyDescent="0.25">
      <c r="A22" t="s">
        <v>9</v>
      </c>
      <c r="B22">
        <v>2009</v>
      </c>
      <c r="C22" t="s">
        <v>56</v>
      </c>
      <c r="D22" t="s">
        <v>59</v>
      </c>
      <c r="E22" t="s">
        <v>61</v>
      </c>
    </row>
    <row r="23" spans="1:8" x14ac:dyDescent="0.25">
      <c r="A23" t="s">
        <v>9</v>
      </c>
      <c r="B23">
        <v>2009</v>
      </c>
      <c r="C23" t="s">
        <v>56</v>
      </c>
      <c r="D23" t="s">
        <v>59</v>
      </c>
      <c r="E23" t="s">
        <v>62</v>
      </c>
    </row>
    <row r="24" spans="1:8" x14ac:dyDescent="0.25">
      <c r="A24" t="s">
        <v>9</v>
      </c>
      <c r="B24">
        <v>2009</v>
      </c>
      <c r="C24" t="s">
        <v>56</v>
      </c>
      <c r="D24" t="s">
        <v>59</v>
      </c>
      <c r="E24" t="s">
        <v>58</v>
      </c>
      <c r="F24">
        <v>3368.7823968200005</v>
      </c>
      <c r="G24">
        <v>903.3575039151923</v>
      </c>
      <c r="H24">
        <v>0.26856913521767817</v>
      </c>
    </row>
    <row r="25" spans="1:8" x14ac:dyDescent="0.25">
      <c r="A25" t="s">
        <v>9</v>
      </c>
      <c r="B25">
        <v>2010</v>
      </c>
      <c r="C25" t="s">
        <v>56</v>
      </c>
      <c r="D25" t="s">
        <v>59</v>
      </c>
      <c r="E25" t="s">
        <v>60</v>
      </c>
      <c r="F25">
        <v>4691.8354532400017</v>
      </c>
      <c r="G25">
        <v>1199.4642708792735</v>
      </c>
      <c r="H25">
        <v>0.28124258132759805</v>
      </c>
    </row>
    <row r="26" spans="1:8" x14ac:dyDescent="0.25">
      <c r="A26" t="s">
        <v>9</v>
      </c>
      <c r="B26">
        <v>2010</v>
      </c>
      <c r="C26" t="s">
        <v>56</v>
      </c>
      <c r="D26" t="s">
        <v>59</v>
      </c>
      <c r="E26" t="s">
        <v>61</v>
      </c>
    </row>
    <row r="27" spans="1:8" x14ac:dyDescent="0.25">
      <c r="A27" t="s">
        <v>9</v>
      </c>
      <c r="B27">
        <v>2010</v>
      </c>
      <c r="C27" t="s">
        <v>56</v>
      </c>
      <c r="D27" t="s">
        <v>59</v>
      </c>
      <c r="E27" t="s">
        <v>62</v>
      </c>
    </row>
    <row r="28" spans="1:8" x14ac:dyDescent="0.25">
      <c r="A28" t="s">
        <v>9</v>
      </c>
      <c r="B28">
        <v>2010</v>
      </c>
      <c r="C28" t="s">
        <v>56</v>
      </c>
      <c r="D28" t="s">
        <v>59</v>
      </c>
      <c r="E28" t="s">
        <v>58</v>
      </c>
      <c r="F28">
        <v>4691.8354532400017</v>
      </c>
      <c r="G28">
        <v>1199.4642708792735</v>
      </c>
      <c r="H28">
        <v>0.28124258132759805</v>
      </c>
    </row>
    <row r="29" spans="1:8" x14ac:dyDescent="0.25">
      <c r="A29" t="s">
        <v>9</v>
      </c>
      <c r="B29">
        <v>2011</v>
      </c>
      <c r="C29" t="s">
        <v>56</v>
      </c>
      <c r="D29" t="s">
        <v>59</v>
      </c>
      <c r="E29" t="s">
        <v>60</v>
      </c>
      <c r="F29">
        <v>4535.5076718899991</v>
      </c>
      <c r="G29">
        <v>1098.4075989139935</v>
      </c>
      <c r="H29">
        <v>0.20718488315881234</v>
      </c>
    </row>
    <row r="30" spans="1:8" x14ac:dyDescent="0.25">
      <c r="A30" t="s">
        <v>9</v>
      </c>
      <c r="B30">
        <v>2011</v>
      </c>
      <c r="C30" t="s">
        <v>56</v>
      </c>
      <c r="D30" t="s">
        <v>59</v>
      </c>
      <c r="E30" t="s">
        <v>61</v>
      </c>
    </row>
    <row r="31" spans="1:8" x14ac:dyDescent="0.25">
      <c r="A31" t="s">
        <v>9</v>
      </c>
      <c r="B31">
        <v>2011</v>
      </c>
      <c r="C31" t="s">
        <v>56</v>
      </c>
      <c r="D31" t="s">
        <v>59</v>
      </c>
      <c r="E31" t="s">
        <v>62</v>
      </c>
    </row>
    <row r="32" spans="1:8" x14ac:dyDescent="0.25">
      <c r="A32" t="s">
        <v>9</v>
      </c>
      <c r="B32">
        <v>2011</v>
      </c>
      <c r="C32" t="s">
        <v>56</v>
      </c>
      <c r="D32" t="s">
        <v>59</v>
      </c>
      <c r="E32" t="s">
        <v>58</v>
      </c>
      <c r="F32">
        <v>4535.5076718899991</v>
      </c>
      <c r="G32">
        <v>1098.4075989139935</v>
      </c>
      <c r="H32">
        <v>0.20718488315881234</v>
      </c>
    </row>
    <row r="33" spans="1:8" x14ac:dyDescent="0.25">
      <c r="A33" t="s">
        <v>9</v>
      </c>
      <c r="B33">
        <v>2012</v>
      </c>
      <c r="C33" t="s">
        <v>56</v>
      </c>
      <c r="D33" t="s">
        <v>59</v>
      </c>
      <c r="E33" t="s">
        <v>60</v>
      </c>
      <c r="F33">
        <v>5983.96762451</v>
      </c>
      <c r="G33">
        <v>1314.9889139455877</v>
      </c>
      <c r="H33">
        <v>0.22616426199745376</v>
      </c>
    </row>
    <row r="34" spans="1:8" x14ac:dyDescent="0.25">
      <c r="A34" t="s">
        <v>9</v>
      </c>
      <c r="B34">
        <v>2012</v>
      </c>
      <c r="C34" t="s">
        <v>56</v>
      </c>
      <c r="D34" t="s">
        <v>59</v>
      </c>
      <c r="E34" t="s">
        <v>61</v>
      </c>
    </row>
    <row r="35" spans="1:8" x14ac:dyDescent="0.25">
      <c r="A35" t="s">
        <v>9</v>
      </c>
      <c r="B35">
        <v>2012</v>
      </c>
      <c r="C35" t="s">
        <v>56</v>
      </c>
      <c r="D35" t="s">
        <v>59</v>
      </c>
      <c r="E35" t="s">
        <v>62</v>
      </c>
    </row>
    <row r="36" spans="1:8" x14ac:dyDescent="0.25">
      <c r="A36" t="s">
        <v>9</v>
      </c>
      <c r="B36">
        <v>2012</v>
      </c>
      <c r="C36" t="s">
        <v>56</v>
      </c>
      <c r="D36" t="s">
        <v>59</v>
      </c>
      <c r="E36" t="s">
        <v>58</v>
      </c>
      <c r="F36">
        <v>5983.96762451</v>
      </c>
      <c r="G36">
        <v>1314.9889139455877</v>
      </c>
      <c r="H36">
        <v>0.22616426199745376</v>
      </c>
    </row>
    <row r="37" spans="1:8" x14ac:dyDescent="0.25">
      <c r="A37" t="s">
        <v>9</v>
      </c>
      <c r="B37">
        <v>2013</v>
      </c>
      <c r="C37" t="s">
        <v>56</v>
      </c>
      <c r="D37" t="s">
        <v>59</v>
      </c>
      <c r="E37" t="s">
        <v>60</v>
      </c>
      <c r="F37">
        <v>7930.7727633800005</v>
      </c>
      <c r="G37">
        <v>1447.7537066399705</v>
      </c>
      <c r="H37">
        <v>0.23605346054290116</v>
      </c>
    </row>
    <row r="38" spans="1:8" x14ac:dyDescent="0.25">
      <c r="A38" t="s">
        <v>9</v>
      </c>
      <c r="B38">
        <v>2013</v>
      </c>
      <c r="C38" t="s">
        <v>56</v>
      </c>
      <c r="D38" t="s">
        <v>59</v>
      </c>
      <c r="E38" t="s">
        <v>61</v>
      </c>
    </row>
    <row r="39" spans="1:8" x14ac:dyDescent="0.25">
      <c r="A39" t="s">
        <v>9</v>
      </c>
      <c r="B39">
        <v>2013</v>
      </c>
      <c r="C39" t="s">
        <v>56</v>
      </c>
      <c r="D39" t="s">
        <v>59</v>
      </c>
      <c r="E39" t="s">
        <v>62</v>
      </c>
    </row>
    <row r="40" spans="1:8" x14ac:dyDescent="0.25">
      <c r="A40" t="s">
        <v>9</v>
      </c>
      <c r="B40">
        <v>2013</v>
      </c>
      <c r="C40" t="s">
        <v>56</v>
      </c>
      <c r="D40" t="s">
        <v>59</v>
      </c>
      <c r="E40" t="s">
        <v>58</v>
      </c>
      <c r="F40">
        <v>7930.7727633800005</v>
      </c>
      <c r="G40">
        <v>1447.7537066399705</v>
      </c>
      <c r="H40">
        <v>0.23605346054290116</v>
      </c>
    </row>
    <row r="41" spans="1:8" x14ac:dyDescent="0.25">
      <c r="A41" t="s">
        <v>9</v>
      </c>
      <c r="B41">
        <v>2014</v>
      </c>
      <c r="C41" t="s">
        <v>56</v>
      </c>
      <c r="D41" t="s">
        <v>59</v>
      </c>
      <c r="E41" t="s">
        <v>60</v>
      </c>
      <c r="F41">
        <v>11574.27035054</v>
      </c>
      <c r="G41">
        <v>1425.335583899021</v>
      </c>
      <c r="H41">
        <v>0.25135970700381605</v>
      </c>
    </row>
    <row r="42" spans="1:8" x14ac:dyDescent="0.25">
      <c r="A42" t="s">
        <v>9</v>
      </c>
      <c r="B42">
        <v>2014</v>
      </c>
      <c r="C42" t="s">
        <v>56</v>
      </c>
      <c r="D42" t="s">
        <v>59</v>
      </c>
      <c r="E42" t="s">
        <v>61</v>
      </c>
    </row>
    <row r="43" spans="1:8" x14ac:dyDescent="0.25">
      <c r="A43" t="s">
        <v>9</v>
      </c>
      <c r="B43">
        <v>2014</v>
      </c>
      <c r="C43" t="s">
        <v>56</v>
      </c>
      <c r="D43" t="s">
        <v>59</v>
      </c>
      <c r="E43" t="s">
        <v>62</v>
      </c>
    </row>
    <row r="44" spans="1:8" x14ac:dyDescent="0.25">
      <c r="A44" t="s">
        <v>9</v>
      </c>
      <c r="B44">
        <v>2014</v>
      </c>
      <c r="C44" t="s">
        <v>56</v>
      </c>
      <c r="D44" t="s">
        <v>59</v>
      </c>
      <c r="E44" t="s">
        <v>58</v>
      </c>
      <c r="F44">
        <v>11574.27035054</v>
      </c>
      <c r="G44">
        <v>1425.335583899021</v>
      </c>
      <c r="H44">
        <v>0.25135970700381605</v>
      </c>
    </row>
    <row r="45" spans="1:8" x14ac:dyDescent="0.25">
      <c r="A45" t="s">
        <v>9</v>
      </c>
      <c r="B45">
        <v>2015</v>
      </c>
      <c r="C45" t="s">
        <v>56</v>
      </c>
      <c r="D45" t="s">
        <v>59</v>
      </c>
      <c r="E45" t="s">
        <v>60</v>
      </c>
      <c r="F45">
        <v>13466.146287</v>
      </c>
      <c r="G45">
        <v>1454.8269678645584</v>
      </c>
      <c r="H45">
        <v>0.22558842423788597</v>
      </c>
    </row>
    <row r="46" spans="1:8" x14ac:dyDescent="0.25">
      <c r="A46" t="s">
        <v>9</v>
      </c>
      <c r="B46">
        <v>2015</v>
      </c>
      <c r="C46" t="s">
        <v>56</v>
      </c>
      <c r="D46" t="s">
        <v>59</v>
      </c>
      <c r="E46" t="s">
        <v>61</v>
      </c>
    </row>
    <row r="47" spans="1:8" x14ac:dyDescent="0.25">
      <c r="A47" t="s">
        <v>9</v>
      </c>
      <c r="B47">
        <v>2015</v>
      </c>
      <c r="C47" t="s">
        <v>56</v>
      </c>
      <c r="D47" t="s">
        <v>59</v>
      </c>
      <c r="E47" t="s">
        <v>62</v>
      </c>
    </row>
    <row r="48" spans="1:8" x14ac:dyDescent="0.25">
      <c r="A48" t="s">
        <v>9</v>
      </c>
      <c r="B48">
        <v>2015</v>
      </c>
      <c r="C48" t="s">
        <v>56</v>
      </c>
      <c r="D48" t="s">
        <v>59</v>
      </c>
      <c r="E48" t="s">
        <v>58</v>
      </c>
      <c r="F48">
        <v>13466.146287</v>
      </c>
      <c r="G48">
        <v>1454.8269678645584</v>
      </c>
      <c r="H48">
        <v>0.22558842423788597</v>
      </c>
    </row>
    <row r="49" spans="1:8" x14ac:dyDescent="0.25">
      <c r="A49" t="s">
        <v>9</v>
      </c>
      <c r="B49">
        <v>2016</v>
      </c>
      <c r="C49" t="s">
        <v>56</v>
      </c>
      <c r="D49" t="s">
        <v>59</v>
      </c>
      <c r="E49" t="s">
        <v>60</v>
      </c>
      <c r="F49">
        <v>14642.303011299999</v>
      </c>
      <c r="G49">
        <v>992.36051882531228</v>
      </c>
      <c r="H49">
        <v>0.17799156890379961</v>
      </c>
    </row>
    <row r="50" spans="1:8" x14ac:dyDescent="0.25">
      <c r="A50" t="s">
        <v>9</v>
      </c>
      <c r="B50">
        <v>2016</v>
      </c>
      <c r="C50" t="s">
        <v>56</v>
      </c>
      <c r="D50" t="s">
        <v>59</v>
      </c>
      <c r="E50" t="s">
        <v>61</v>
      </c>
    </row>
    <row r="51" spans="1:8" x14ac:dyDescent="0.25">
      <c r="A51" t="s">
        <v>9</v>
      </c>
      <c r="B51">
        <v>2016</v>
      </c>
      <c r="C51" t="s">
        <v>56</v>
      </c>
      <c r="D51" t="s">
        <v>59</v>
      </c>
      <c r="E51" t="s">
        <v>62</v>
      </c>
    </row>
    <row r="52" spans="1:8" x14ac:dyDescent="0.25">
      <c r="A52" t="s">
        <v>9</v>
      </c>
      <c r="B52">
        <v>2016</v>
      </c>
      <c r="C52" t="s">
        <v>56</v>
      </c>
      <c r="D52" t="s">
        <v>59</v>
      </c>
      <c r="E52" t="s">
        <v>58</v>
      </c>
      <c r="F52">
        <v>14642.303011299999</v>
      </c>
      <c r="G52">
        <v>992.36051882531228</v>
      </c>
      <c r="H52">
        <v>0.17799156890379961</v>
      </c>
    </row>
    <row r="53" spans="1:8" x14ac:dyDescent="0.25">
      <c r="A53" t="s">
        <v>9</v>
      </c>
      <c r="B53">
        <v>2017</v>
      </c>
      <c r="C53" t="s">
        <v>56</v>
      </c>
      <c r="D53" t="s">
        <v>59</v>
      </c>
      <c r="E53" t="s">
        <v>60</v>
      </c>
      <c r="F53">
        <v>16346.32670915</v>
      </c>
      <c r="G53">
        <v>987.23359998716671</v>
      </c>
      <c r="H53">
        <v>0.15338565014063671</v>
      </c>
    </row>
    <row r="54" spans="1:8" x14ac:dyDescent="0.25">
      <c r="A54" t="s">
        <v>9</v>
      </c>
      <c r="B54">
        <v>2017</v>
      </c>
      <c r="C54" t="s">
        <v>56</v>
      </c>
      <c r="D54" t="s">
        <v>59</v>
      </c>
      <c r="E54" t="s">
        <v>61</v>
      </c>
    </row>
    <row r="55" spans="1:8" x14ac:dyDescent="0.25">
      <c r="A55" t="s">
        <v>9</v>
      </c>
      <c r="B55">
        <v>2017</v>
      </c>
      <c r="C55" t="s">
        <v>56</v>
      </c>
      <c r="D55" t="s">
        <v>59</v>
      </c>
      <c r="E55" t="s">
        <v>62</v>
      </c>
    </row>
    <row r="56" spans="1:8" x14ac:dyDescent="0.25">
      <c r="A56" t="s">
        <v>9</v>
      </c>
      <c r="B56">
        <v>2017</v>
      </c>
      <c r="C56" t="s">
        <v>56</v>
      </c>
      <c r="D56" t="s">
        <v>59</v>
      </c>
      <c r="E56" t="s">
        <v>58</v>
      </c>
      <c r="F56">
        <v>16346.32670915</v>
      </c>
      <c r="G56">
        <v>987.23359998716671</v>
      </c>
      <c r="H56">
        <v>0.15338565014063671</v>
      </c>
    </row>
    <row r="57" spans="1:8" x14ac:dyDescent="0.25">
      <c r="A57" t="s">
        <v>9</v>
      </c>
      <c r="B57">
        <v>2018</v>
      </c>
      <c r="C57" t="s">
        <v>56</v>
      </c>
      <c r="D57" t="s">
        <v>59</v>
      </c>
      <c r="E57" t="s">
        <v>60</v>
      </c>
      <c r="F57">
        <v>19305.812765520001</v>
      </c>
      <c r="G57">
        <v>686.66353215701031</v>
      </c>
      <c r="H57">
        <v>0.13265608747315458</v>
      </c>
    </row>
    <row r="58" spans="1:8" x14ac:dyDescent="0.25">
      <c r="A58" t="s">
        <v>9</v>
      </c>
      <c r="B58">
        <v>2018</v>
      </c>
      <c r="C58" t="s">
        <v>56</v>
      </c>
      <c r="D58" t="s">
        <v>59</v>
      </c>
      <c r="E58" t="s">
        <v>61</v>
      </c>
    </row>
    <row r="59" spans="1:8" x14ac:dyDescent="0.25">
      <c r="A59" t="s">
        <v>9</v>
      </c>
      <c r="B59">
        <v>2018</v>
      </c>
      <c r="C59" t="s">
        <v>56</v>
      </c>
      <c r="D59" t="s">
        <v>59</v>
      </c>
      <c r="E59" t="s">
        <v>62</v>
      </c>
    </row>
    <row r="60" spans="1:8" x14ac:dyDescent="0.25">
      <c r="A60" t="s">
        <v>9</v>
      </c>
      <c r="B60">
        <v>2018</v>
      </c>
      <c r="C60" t="s">
        <v>56</v>
      </c>
      <c r="D60" t="s">
        <v>59</v>
      </c>
      <c r="E60" t="s">
        <v>58</v>
      </c>
      <c r="F60">
        <v>19305.812765520001</v>
      </c>
      <c r="G60">
        <v>686.66353215701031</v>
      </c>
      <c r="H60">
        <v>0.13265608747315458</v>
      </c>
    </row>
    <row r="61" spans="1:8" x14ac:dyDescent="0.25">
      <c r="A61" t="s">
        <v>9</v>
      </c>
      <c r="B61">
        <v>2019</v>
      </c>
      <c r="C61" t="s">
        <v>56</v>
      </c>
      <c r="D61" t="s">
        <v>59</v>
      </c>
      <c r="E61" t="s">
        <v>60</v>
      </c>
      <c r="F61">
        <v>22198.946242890001</v>
      </c>
      <c r="G61">
        <v>460.45120558350339</v>
      </c>
      <c r="H61">
        <v>0.10336875314618398</v>
      </c>
    </row>
    <row r="62" spans="1:8" x14ac:dyDescent="0.25">
      <c r="A62" t="s">
        <v>9</v>
      </c>
      <c r="B62">
        <v>2019</v>
      </c>
      <c r="C62" t="s">
        <v>56</v>
      </c>
      <c r="D62" t="s">
        <v>59</v>
      </c>
      <c r="E62" t="s">
        <v>61</v>
      </c>
    </row>
    <row r="63" spans="1:8" x14ac:dyDescent="0.25">
      <c r="A63" t="s">
        <v>9</v>
      </c>
      <c r="B63">
        <v>2019</v>
      </c>
      <c r="C63" t="s">
        <v>56</v>
      </c>
      <c r="D63" t="s">
        <v>59</v>
      </c>
      <c r="E63" t="s">
        <v>62</v>
      </c>
    </row>
    <row r="64" spans="1:8" x14ac:dyDescent="0.25">
      <c r="A64" t="s">
        <v>9</v>
      </c>
      <c r="B64">
        <v>2019</v>
      </c>
      <c r="C64" t="s">
        <v>56</v>
      </c>
      <c r="D64" t="s">
        <v>59</v>
      </c>
      <c r="E64" t="s">
        <v>58</v>
      </c>
      <c r="F64">
        <v>22198.946242890001</v>
      </c>
      <c r="G64">
        <v>460.45120558350339</v>
      </c>
      <c r="H64">
        <v>0.10336875314618398</v>
      </c>
    </row>
    <row r="65" spans="1:8" x14ac:dyDescent="0.25">
      <c r="A65" t="s">
        <v>9</v>
      </c>
      <c r="B65">
        <v>2008</v>
      </c>
      <c r="C65" t="s">
        <v>56</v>
      </c>
      <c r="D65" t="s">
        <v>63</v>
      </c>
      <c r="E65" t="s">
        <v>64</v>
      </c>
      <c r="F65">
        <v>6053.1990149899993</v>
      </c>
      <c r="G65">
        <v>1913.859995798769</v>
      </c>
      <c r="H65">
        <v>0.52342114853071042</v>
      </c>
    </row>
    <row r="66" spans="1:8" x14ac:dyDescent="0.25">
      <c r="A66" t="s">
        <v>9</v>
      </c>
      <c r="B66">
        <v>2008</v>
      </c>
      <c r="C66" t="s">
        <v>56</v>
      </c>
      <c r="D66" t="s">
        <v>63</v>
      </c>
      <c r="E66" t="s">
        <v>32</v>
      </c>
    </row>
    <row r="67" spans="1:8" x14ac:dyDescent="0.25">
      <c r="A67" t="s">
        <v>9</v>
      </c>
      <c r="B67">
        <v>2008</v>
      </c>
      <c r="C67" t="s">
        <v>56</v>
      </c>
      <c r="D67" t="s">
        <v>63</v>
      </c>
      <c r="E67" t="s">
        <v>58</v>
      </c>
      <c r="F67">
        <v>6053.1990149899993</v>
      </c>
      <c r="G67">
        <v>1913.859995798769</v>
      </c>
      <c r="H67">
        <v>0.52342114853071042</v>
      </c>
    </row>
    <row r="68" spans="1:8" x14ac:dyDescent="0.25">
      <c r="A68" t="s">
        <v>9</v>
      </c>
      <c r="B68">
        <v>2009</v>
      </c>
      <c r="C68" t="s">
        <v>56</v>
      </c>
      <c r="D68" t="s">
        <v>63</v>
      </c>
      <c r="E68" t="s">
        <v>64</v>
      </c>
      <c r="F68">
        <v>6933.6917886699994</v>
      </c>
      <c r="G68">
        <v>1859.3075388433497</v>
      </c>
      <c r="H68">
        <v>0.55277408517298088</v>
      </c>
    </row>
    <row r="69" spans="1:8" x14ac:dyDescent="0.25">
      <c r="A69" t="s">
        <v>9</v>
      </c>
      <c r="B69">
        <v>2009</v>
      </c>
      <c r="C69" t="s">
        <v>56</v>
      </c>
      <c r="D69" t="s">
        <v>63</v>
      </c>
      <c r="E69" t="s">
        <v>32</v>
      </c>
    </row>
    <row r="70" spans="1:8" x14ac:dyDescent="0.25">
      <c r="A70" t="s">
        <v>9</v>
      </c>
      <c r="B70">
        <v>2009</v>
      </c>
      <c r="C70" t="s">
        <v>56</v>
      </c>
      <c r="D70" t="s">
        <v>63</v>
      </c>
      <c r="E70" t="s">
        <v>58</v>
      </c>
      <c r="F70">
        <v>6933.6917886699994</v>
      </c>
      <c r="G70">
        <v>1859.3075388433497</v>
      </c>
      <c r="H70">
        <v>0.55277408517298088</v>
      </c>
    </row>
    <row r="71" spans="1:8" x14ac:dyDescent="0.25">
      <c r="A71" t="s">
        <v>9</v>
      </c>
      <c r="B71">
        <v>2010</v>
      </c>
      <c r="C71" t="s">
        <v>56</v>
      </c>
      <c r="D71" t="s">
        <v>63</v>
      </c>
      <c r="E71" t="s">
        <v>64</v>
      </c>
      <c r="F71">
        <v>9480.100190090001</v>
      </c>
      <c r="G71">
        <v>2423.5806169451998</v>
      </c>
      <c r="H71">
        <v>0.56826542091623933</v>
      </c>
    </row>
    <row r="72" spans="1:8" x14ac:dyDescent="0.25">
      <c r="A72" t="s">
        <v>9</v>
      </c>
      <c r="B72">
        <v>2010</v>
      </c>
      <c r="C72" t="s">
        <v>56</v>
      </c>
      <c r="D72" t="s">
        <v>63</v>
      </c>
      <c r="E72" t="s">
        <v>32</v>
      </c>
    </row>
    <row r="73" spans="1:8" x14ac:dyDescent="0.25">
      <c r="A73" t="s">
        <v>9</v>
      </c>
      <c r="B73">
        <v>2010</v>
      </c>
      <c r="C73" t="s">
        <v>56</v>
      </c>
      <c r="D73" t="s">
        <v>63</v>
      </c>
      <c r="E73" t="s">
        <v>58</v>
      </c>
      <c r="F73">
        <v>9480.100190090001</v>
      </c>
      <c r="G73">
        <v>2423.5806169451998</v>
      </c>
      <c r="H73">
        <v>0.56826542091623933</v>
      </c>
    </row>
    <row r="74" spans="1:8" x14ac:dyDescent="0.25">
      <c r="A74" t="s">
        <v>9</v>
      </c>
      <c r="B74">
        <v>2011</v>
      </c>
      <c r="C74" t="s">
        <v>56</v>
      </c>
      <c r="D74" t="s">
        <v>63</v>
      </c>
      <c r="E74" t="s">
        <v>64</v>
      </c>
      <c r="F74">
        <v>8916.8436906400002</v>
      </c>
      <c r="G74">
        <v>2159.4779629257828</v>
      </c>
      <c r="H74">
        <v>0.407327106872866</v>
      </c>
    </row>
    <row r="75" spans="1:8" x14ac:dyDescent="0.25">
      <c r="A75" t="s">
        <v>9</v>
      </c>
      <c r="B75">
        <v>2011</v>
      </c>
      <c r="C75" t="s">
        <v>56</v>
      </c>
      <c r="D75" t="s">
        <v>63</v>
      </c>
      <c r="E75" t="s">
        <v>32</v>
      </c>
    </row>
    <row r="76" spans="1:8" x14ac:dyDescent="0.25">
      <c r="A76" t="s">
        <v>9</v>
      </c>
      <c r="B76">
        <v>2011</v>
      </c>
      <c r="C76" t="s">
        <v>56</v>
      </c>
      <c r="D76" t="s">
        <v>63</v>
      </c>
      <c r="E76" t="s">
        <v>58</v>
      </c>
      <c r="F76">
        <v>8916.8436906400002</v>
      </c>
      <c r="G76">
        <v>2159.4779629257828</v>
      </c>
      <c r="H76">
        <v>0.407327106872866</v>
      </c>
    </row>
    <row r="77" spans="1:8" x14ac:dyDescent="0.25">
      <c r="A77" t="s">
        <v>9</v>
      </c>
      <c r="B77">
        <v>2012</v>
      </c>
      <c r="C77" t="s">
        <v>56</v>
      </c>
      <c r="D77" t="s">
        <v>63</v>
      </c>
      <c r="E77" t="s">
        <v>64</v>
      </c>
      <c r="F77">
        <v>10601.575227880001</v>
      </c>
      <c r="G77">
        <v>2329.7174667057011</v>
      </c>
      <c r="H77">
        <v>0.40068690004323088</v>
      </c>
    </row>
    <row r="78" spans="1:8" x14ac:dyDescent="0.25">
      <c r="A78" t="s">
        <v>9</v>
      </c>
      <c r="B78">
        <v>2012</v>
      </c>
      <c r="C78" t="s">
        <v>56</v>
      </c>
      <c r="D78" t="s">
        <v>63</v>
      </c>
      <c r="E78" t="s">
        <v>32</v>
      </c>
    </row>
    <row r="79" spans="1:8" x14ac:dyDescent="0.25">
      <c r="A79" t="s">
        <v>9</v>
      </c>
      <c r="B79">
        <v>2012</v>
      </c>
      <c r="C79" t="s">
        <v>56</v>
      </c>
      <c r="D79" t="s">
        <v>63</v>
      </c>
      <c r="E79" t="s">
        <v>58</v>
      </c>
      <c r="F79">
        <v>10601.575227880001</v>
      </c>
      <c r="G79">
        <v>2329.7174667057011</v>
      </c>
      <c r="H79">
        <v>0.40068690004323088</v>
      </c>
    </row>
    <row r="80" spans="1:8" x14ac:dyDescent="0.25">
      <c r="A80" t="s">
        <v>9</v>
      </c>
      <c r="B80">
        <v>2013</v>
      </c>
      <c r="C80" t="s">
        <v>56</v>
      </c>
      <c r="D80" t="s">
        <v>63</v>
      </c>
      <c r="E80" t="s">
        <v>64</v>
      </c>
      <c r="F80">
        <v>13929.496653100001</v>
      </c>
      <c r="G80">
        <v>2542.8140501354974</v>
      </c>
      <c r="H80">
        <v>0.41460094579530776</v>
      </c>
    </row>
    <row r="81" spans="1:8" x14ac:dyDescent="0.25">
      <c r="A81" t="s">
        <v>9</v>
      </c>
      <c r="B81">
        <v>2013</v>
      </c>
      <c r="C81" t="s">
        <v>56</v>
      </c>
      <c r="D81" t="s">
        <v>63</v>
      </c>
      <c r="E81" t="s">
        <v>32</v>
      </c>
    </row>
    <row r="82" spans="1:8" x14ac:dyDescent="0.25">
      <c r="A82" t="s">
        <v>9</v>
      </c>
      <c r="B82">
        <v>2013</v>
      </c>
      <c r="C82" t="s">
        <v>56</v>
      </c>
      <c r="D82" t="s">
        <v>63</v>
      </c>
      <c r="E82" t="s">
        <v>58</v>
      </c>
      <c r="F82">
        <v>13929.496653100001</v>
      </c>
      <c r="G82">
        <v>2542.8140501354974</v>
      </c>
      <c r="H82">
        <v>0.41460094579530776</v>
      </c>
    </row>
    <row r="83" spans="1:8" x14ac:dyDescent="0.25">
      <c r="A83" t="s">
        <v>9</v>
      </c>
      <c r="B83">
        <v>2014</v>
      </c>
      <c r="C83" t="s">
        <v>56</v>
      </c>
      <c r="D83" t="s">
        <v>63</v>
      </c>
      <c r="E83" t="s">
        <v>64</v>
      </c>
      <c r="F83">
        <v>23236.807104</v>
      </c>
      <c r="G83">
        <v>2861.5409022291869</v>
      </c>
      <c r="H83">
        <v>0.50463630522446956</v>
      </c>
    </row>
    <row r="84" spans="1:8" x14ac:dyDescent="0.25">
      <c r="A84" t="s">
        <v>9</v>
      </c>
      <c r="B84">
        <v>2014</v>
      </c>
      <c r="C84" t="s">
        <v>56</v>
      </c>
      <c r="D84" t="s">
        <v>63</v>
      </c>
      <c r="E84" t="s">
        <v>32</v>
      </c>
    </row>
    <row r="85" spans="1:8" x14ac:dyDescent="0.25">
      <c r="A85" t="s">
        <v>9</v>
      </c>
      <c r="B85">
        <v>2014</v>
      </c>
      <c r="C85" t="s">
        <v>56</v>
      </c>
      <c r="D85" t="s">
        <v>63</v>
      </c>
      <c r="E85" t="s">
        <v>58</v>
      </c>
      <c r="F85">
        <v>23236.807104</v>
      </c>
      <c r="G85">
        <v>2861.5409022291869</v>
      </c>
      <c r="H85">
        <v>0.50463630522446956</v>
      </c>
    </row>
    <row r="86" spans="1:8" x14ac:dyDescent="0.25">
      <c r="A86" t="s">
        <v>9</v>
      </c>
      <c r="B86">
        <v>2015</v>
      </c>
      <c r="C86" t="s">
        <v>56</v>
      </c>
      <c r="D86" t="s">
        <v>63</v>
      </c>
      <c r="E86" t="s">
        <v>64</v>
      </c>
      <c r="F86">
        <v>37721.914121990005</v>
      </c>
      <c r="G86">
        <v>4075.3201973693949</v>
      </c>
      <c r="H86">
        <v>0.63192742635149002</v>
      </c>
    </row>
    <row r="87" spans="1:8" x14ac:dyDescent="0.25">
      <c r="A87" t="s">
        <v>9</v>
      </c>
      <c r="B87">
        <v>2015</v>
      </c>
      <c r="C87" t="s">
        <v>56</v>
      </c>
      <c r="D87" t="s">
        <v>63</v>
      </c>
      <c r="E87" t="s">
        <v>32</v>
      </c>
    </row>
    <row r="88" spans="1:8" x14ac:dyDescent="0.25">
      <c r="A88" t="s">
        <v>9</v>
      </c>
      <c r="B88">
        <v>2015</v>
      </c>
      <c r="C88" t="s">
        <v>56</v>
      </c>
      <c r="D88" t="s">
        <v>63</v>
      </c>
      <c r="E88" t="s">
        <v>58</v>
      </c>
      <c r="F88">
        <v>37721.914121990005</v>
      </c>
      <c r="G88">
        <v>4075.3201973693949</v>
      </c>
      <c r="H88">
        <v>0.63192742635149002</v>
      </c>
    </row>
    <row r="89" spans="1:8" x14ac:dyDescent="0.25">
      <c r="A89" t="s">
        <v>9</v>
      </c>
      <c r="B89">
        <v>2016</v>
      </c>
      <c r="C89" t="s">
        <v>56</v>
      </c>
      <c r="D89" t="s">
        <v>63</v>
      </c>
      <c r="E89" t="s">
        <v>64</v>
      </c>
      <c r="F89">
        <v>25091.808406430002</v>
      </c>
      <c r="G89">
        <v>1700.5603551062891</v>
      </c>
      <c r="H89">
        <v>0.30501556629768889</v>
      </c>
    </row>
    <row r="90" spans="1:8" x14ac:dyDescent="0.25">
      <c r="A90" t="s">
        <v>9</v>
      </c>
      <c r="B90">
        <v>2016</v>
      </c>
      <c r="C90" t="s">
        <v>56</v>
      </c>
      <c r="D90" t="s">
        <v>63</v>
      </c>
      <c r="E90" t="s">
        <v>32</v>
      </c>
    </row>
    <row r="91" spans="1:8" x14ac:dyDescent="0.25">
      <c r="A91" t="s">
        <v>9</v>
      </c>
      <c r="B91">
        <v>2016</v>
      </c>
      <c r="C91" t="s">
        <v>56</v>
      </c>
      <c r="D91" t="s">
        <v>63</v>
      </c>
      <c r="E91" t="s">
        <v>58</v>
      </c>
      <c r="F91">
        <v>25091.808406430002</v>
      </c>
      <c r="G91">
        <v>1700.5603551062891</v>
      </c>
      <c r="H91">
        <v>0.30501556629768889</v>
      </c>
    </row>
    <row r="92" spans="1:8" x14ac:dyDescent="0.25">
      <c r="A92" t="s">
        <v>9</v>
      </c>
      <c r="B92">
        <v>2017</v>
      </c>
      <c r="C92" t="s">
        <v>56</v>
      </c>
      <c r="D92" t="s">
        <v>63</v>
      </c>
      <c r="E92" t="s">
        <v>64</v>
      </c>
      <c r="F92">
        <v>28959.417665959998</v>
      </c>
      <c r="G92">
        <v>1748.9990665544633</v>
      </c>
      <c r="H92">
        <v>0.27174050692998136</v>
      </c>
    </row>
    <row r="93" spans="1:8" x14ac:dyDescent="0.25">
      <c r="A93" t="s">
        <v>9</v>
      </c>
      <c r="B93">
        <v>2017</v>
      </c>
      <c r="C93" t="s">
        <v>56</v>
      </c>
      <c r="D93" t="s">
        <v>63</v>
      </c>
      <c r="E93" t="s">
        <v>32</v>
      </c>
    </row>
    <row r="94" spans="1:8" x14ac:dyDescent="0.25">
      <c r="A94" t="s">
        <v>9</v>
      </c>
      <c r="B94">
        <v>2017</v>
      </c>
      <c r="C94" t="s">
        <v>56</v>
      </c>
      <c r="D94" t="s">
        <v>63</v>
      </c>
      <c r="E94" t="s">
        <v>58</v>
      </c>
      <c r="F94">
        <v>28959.417665959998</v>
      </c>
      <c r="G94">
        <v>1748.9990665544633</v>
      </c>
      <c r="H94">
        <v>0.27174050692998136</v>
      </c>
    </row>
    <row r="95" spans="1:8" x14ac:dyDescent="0.25">
      <c r="A95" t="s">
        <v>9</v>
      </c>
      <c r="B95">
        <v>2018</v>
      </c>
      <c r="C95" t="s">
        <v>56</v>
      </c>
      <c r="D95" t="s">
        <v>63</v>
      </c>
      <c r="E95" t="s">
        <v>64</v>
      </c>
      <c r="F95">
        <v>30083.331795720002</v>
      </c>
      <c r="G95">
        <v>1069.9951937166729</v>
      </c>
      <c r="H95">
        <v>0.20671168536889489</v>
      </c>
    </row>
    <row r="96" spans="1:8" x14ac:dyDescent="0.25">
      <c r="A96" t="s">
        <v>9</v>
      </c>
      <c r="B96">
        <v>2018</v>
      </c>
      <c r="C96" t="s">
        <v>56</v>
      </c>
      <c r="D96" t="s">
        <v>63</v>
      </c>
      <c r="E96" t="s">
        <v>32</v>
      </c>
    </row>
    <row r="97" spans="1:8" x14ac:dyDescent="0.25">
      <c r="A97" t="s">
        <v>9</v>
      </c>
      <c r="B97">
        <v>2018</v>
      </c>
      <c r="C97" t="s">
        <v>56</v>
      </c>
      <c r="D97" t="s">
        <v>63</v>
      </c>
      <c r="E97" t="s">
        <v>58</v>
      </c>
      <c r="F97">
        <v>30083.331795720002</v>
      </c>
      <c r="G97">
        <v>1069.9951937166729</v>
      </c>
      <c r="H97">
        <v>0.20671168536889489</v>
      </c>
    </row>
    <row r="98" spans="1:8" x14ac:dyDescent="0.25">
      <c r="A98" t="s">
        <v>9</v>
      </c>
      <c r="B98">
        <v>2019</v>
      </c>
      <c r="C98" t="s">
        <v>56</v>
      </c>
      <c r="D98" t="s">
        <v>63</v>
      </c>
      <c r="E98" t="s">
        <v>64</v>
      </c>
      <c r="F98">
        <v>12472.2011282</v>
      </c>
      <c r="G98">
        <v>258.69876808224484</v>
      </c>
      <c r="H98">
        <v>5.807644495843519E-2</v>
      </c>
    </row>
    <row r="99" spans="1:8" x14ac:dyDescent="0.25">
      <c r="A99" t="s">
        <v>9</v>
      </c>
      <c r="B99">
        <v>2019</v>
      </c>
      <c r="C99" t="s">
        <v>56</v>
      </c>
      <c r="D99" t="s">
        <v>63</v>
      </c>
      <c r="E99" t="s">
        <v>32</v>
      </c>
    </row>
    <row r="100" spans="1:8" x14ac:dyDescent="0.25">
      <c r="A100" t="s">
        <v>9</v>
      </c>
      <c r="B100">
        <v>2019</v>
      </c>
      <c r="C100" t="s">
        <v>56</v>
      </c>
      <c r="D100" t="s">
        <v>63</v>
      </c>
      <c r="E100" t="s">
        <v>58</v>
      </c>
      <c r="F100">
        <v>12472.2011282</v>
      </c>
      <c r="G100">
        <v>258.69876808224484</v>
      </c>
      <c r="H100">
        <v>5.807644495843519E-2</v>
      </c>
    </row>
    <row r="101" spans="1:8" x14ac:dyDescent="0.25">
      <c r="A101" t="s">
        <v>9</v>
      </c>
      <c r="B101">
        <v>2008</v>
      </c>
      <c r="C101" t="s">
        <v>56</v>
      </c>
      <c r="D101" t="s">
        <v>65</v>
      </c>
      <c r="E101" t="s">
        <v>66</v>
      </c>
    </row>
    <row r="102" spans="1:8" x14ac:dyDescent="0.25">
      <c r="A102" t="s">
        <v>9</v>
      </c>
      <c r="B102">
        <v>2008</v>
      </c>
      <c r="C102" t="s">
        <v>56</v>
      </c>
      <c r="D102" t="s">
        <v>65</v>
      </c>
      <c r="E102" t="s">
        <v>83</v>
      </c>
      <c r="F102">
        <v>8578.3790268600005</v>
      </c>
      <c r="G102">
        <v>2712.2545298196596</v>
      </c>
      <c r="H102">
        <v>0.74177389371332891</v>
      </c>
    </row>
    <row r="103" spans="1:8" x14ac:dyDescent="0.25">
      <c r="A103" t="s">
        <v>9</v>
      </c>
      <c r="B103">
        <v>2008</v>
      </c>
      <c r="C103" t="s">
        <v>56</v>
      </c>
      <c r="D103" t="s">
        <v>65</v>
      </c>
      <c r="E103" t="s">
        <v>67</v>
      </c>
    </row>
    <row r="104" spans="1:8" x14ac:dyDescent="0.25">
      <c r="A104" t="s">
        <v>9</v>
      </c>
      <c r="B104">
        <v>2008</v>
      </c>
      <c r="C104" t="s">
        <v>56</v>
      </c>
      <c r="D104" t="s">
        <v>65</v>
      </c>
      <c r="E104" t="s">
        <v>68</v>
      </c>
    </row>
    <row r="105" spans="1:8" x14ac:dyDescent="0.25">
      <c r="A105" t="s">
        <v>9</v>
      </c>
      <c r="B105">
        <v>2008</v>
      </c>
      <c r="C105" t="s">
        <v>56</v>
      </c>
      <c r="D105" t="s">
        <v>65</v>
      </c>
      <c r="E105" t="s">
        <v>58</v>
      </c>
      <c r="F105">
        <v>8578.3790268600005</v>
      </c>
      <c r="G105">
        <v>2712.2545298196596</v>
      </c>
      <c r="H105">
        <v>0.74177389371332891</v>
      </c>
    </row>
    <row r="106" spans="1:8" x14ac:dyDescent="0.25">
      <c r="A106" t="s">
        <v>9</v>
      </c>
      <c r="B106">
        <v>2009</v>
      </c>
      <c r="C106" t="s">
        <v>56</v>
      </c>
      <c r="D106" t="s">
        <v>65</v>
      </c>
      <c r="E106" t="s">
        <v>66</v>
      </c>
    </row>
    <row r="107" spans="1:8" x14ac:dyDescent="0.25">
      <c r="A107" t="s">
        <v>9</v>
      </c>
      <c r="B107">
        <v>2009</v>
      </c>
      <c r="C107" t="s">
        <v>56</v>
      </c>
      <c r="D107" t="s">
        <v>65</v>
      </c>
      <c r="E107" t="s">
        <v>83</v>
      </c>
      <c r="F107">
        <v>11589.536692669997</v>
      </c>
      <c r="G107">
        <v>3107.7979236969113</v>
      </c>
      <c r="H107">
        <v>0.92395158858051996</v>
      </c>
    </row>
    <row r="108" spans="1:8" x14ac:dyDescent="0.25">
      <c r="A108" t="s">
        <v>9</v>
      </c>
      <c r="B108">
        <v>2009</v>
      </c>
      <c r="C108" t="s">
        <v>56</v>
      </c>
      <c r="D108" t="s">
        <v>65</v>
      </c>
      <c r="E108" t="s">
        <v>67</v>
      </c>
    </row>
    <row r="109" spans="1:8" x14ac:dyDescent="0.25">
      <c r="A109" t="s">
        <v>9</v>
      </c>
      <c r="B109">
        <v>2009</v>
      </c>
      <c r="C109" t="s">
        <v>56</v>
      </c>
      <c r="D109" t="s">
        <v>65</v>
      </c>
      <c r="E109" t="s">
        <v>68</v>
      </c>
    </row>
    <row r="110" spans="1:8" x14ac:dyDescent="0.25">
      <c r="A110" t="s">
        <v>9</v>
      </c>
      <c r="B110">
        <v>2009</v>
      </c>
      <c r="C110" t="s">
        <v>56</v>
      </c>
      <c r="D110" t="s">
        <v>65</v>
      </c>
      <c r="E110" t="s">
        <v>58</v>
      </c>
      <c r="F110">
        <v>11589.536692669997</v>
      </c>
      <c r="G110">
        <v>3107.7979236969113</v>
      </c>
      <c r="H110">
        <v>0.92395158858051996</v>
      </c>
    </row>
    <row r="111" spans="1:8" x14ac:dyDescent="0.25">
      <c r="A111" t="s">
        <v>9</v>
      </c>
      <c r="B111">
        <v>2010</v>
      </c>
      <c r="C111" t="s">
        <v>56</v>
      </c>
      <c r="D111" t="s">
        <v>65</v>
      </c>
      <c r="E111" t="s">
        <v>66</v>
      </c>
    </row>
    <row r="112" spans="1:8" x14ac:dyDescent="0.25">
      <c r="A112" t="s">
        <v>9</v>
      </c>
      <c r="B112">
        <v>2010</v>
      </c>
      <c r="C112" t="s">
        <v>56</v>
      </c>
      <c r="D112" t="s">
        <v>65</v>
      </c>
      <c r="E112" t="s">
        <v>83</v>
      </c>
      <c r="F112">
        <v>14955.036068740003</v>
      </c>
      <c r="G112">
        <v>3823.2439336245579</v>
      </c>
      <c r="H112">
        <v>0.89644937247645251</v>
      </c>
    </row>
    <row r="113" spans="1:8" x14ac:dyDescent="0.25">
      <c r="A113" t="s">
        <v>9</v>
      </c>
      <c r="B113">
        <v>2010</v>
      </c>
      <c r="C113" t="s">
        <v>56</v>
      </c>
      <c r="D113" t="s">
        <v>65</v>
      </c>
      <c r="E113" t="s">
        <v>67</v>
      </c>
    </row>
    <row r="114" spans="1:8" x14ac:dyDescent="0.25">
      <c r="A114" t="s">
        <v>9</v>
      </c>
      <c r="B114">
        <v>2010</v>
      </c>
      <c r="C114" t="s">
        <v>56</v>
      </c>
      <c r="D114" t="s">
        <v>65</v>
      </c>
      <c r="E114" t="s">
        <v>68</v>
      </c>
    </row>
    <row r="115" spans="1:8" x14ac:dyDescent="0.25">
      <c r="A115" t="s">
        <v>9</v>
      </c>
      <c r="B115">
        <v>2010</v>
      </c>
      <c r="C115" t="s">
        <v>56</v>
      </c>
      <c r="D115" t="s">
        <v>65</v>
      </c>
      <c r="E115" t="s">
        <v>58</v>
      </c>
      <c r="F115">
        <v>14955.036068740003</v>
      </c>
      <c r="G115">
        <v>3823.2439336245579</v>
      </c>
      <c r="H115">
        <v>0.89644937247645251</v>
      </c>
    </row>
    <row r="116" spans="1:8" x14ac:dyDescent="0.25">
      <c r="A116" t="s">
        <v>9</v>
      </c>
      <c r="B116">
        <v>2011</v>
      </c>
      <c r="C116" t="s">
        <v>56</v>
      </c>
      <c r="D116" t="s">
        <v>65</v>
      </c>
      <c r="E116" t="s">
        <v>66</v>
      </c>
    </row>
    <row r="117" spans="1:8" x14ac:dyDescent="0.25">
      <c r="A117" t="s">
        <v>9</v>
      </c>
      <c r="B117">
        <v>2011</v>
      </c>
      <c r="C117" t="s">
        <v>56</v>
      </c>
      <c r="D117" t="s">
        <v>65</v>
      </c>
      <c r="E117" t="s">
        <v>83</v>
      </c>
      <c r="F117">
        <v>16289.38311653</v>
      </c>
      <c r="G117">
        <v>3944.9568805076888</v>
      </c>
      <c r="H117">
        <v>0.7441094099882829</v>
      </c>
    </row>
    <row r="118" spans="1:8" x14ac:dyDescent="0.25">
      <c r="A118" t="s">
        <v>9</v>
      </c>
      <c r="B118">
        <v>2011</v>
      </c>
      <c r="C118" t="s">
        <v>56</v>
      </c>
      <c r="D118" t="s">
        <v>65</v>
      </c>
      <c r="E118" t="s">
        <v>67</v>
      </c>
    </row>
    <row r="119" spans="1:8" x14ac:dyDescent="0.25">
      <c r="A119" t="s">
        <v>9</v>
      </c>
      <c r="B119">
        <v>2011</v>
      </c>
      <c r="C119" t="s">
        <v>56</v>
      </c>
      <c r="D119" t="s">
        <v>65</v>
      </c>
      <c r="E119" t="s">
        <v>68</v>
      </c>
    </row>
    <row r="120" spans="1:8" x14ac:dyDescent="0.25">
      <c r="A120" t="s">
        <v>9</v>
      </c>
      <c r="B120">
        <v>2011</v>
      </c>
      <c r="C120" t="s">
        <v>56</v>
      </c>
      <c r="D120" t="s">
        <v>65</v>
      </c>
      <c r="E120" t="s">
        <v>58</v>
      </c>
      <c r="F120">
        <v>16289.38311653</v>
      </c>
      <c r="G120">
        <v>3944.9568805076888</v>
      </c>
      <c r="H120">
        <v>0.7441094099882829</v>
      </c>
    </row>
    <row r="121" spans="1:8" x14ac:dyDescent="0.25">
      <c r="A121" t="s">
        <v>9</v>
      </c>
      <c r="B121">
        <v>2012</v>
      </c>
      <c r="C121" t="s">
        <v>56</v>
      </c>
      <c r="D121" t="s">
        <v>65</v>
      </c>
      <c r="E121" t="s">
        <v>66</v>
      </c>
    </row>
    <row r="122" spans="1:8" x14ac:dyDescent="0.25">
      <c r="A122" t="s">
        <v>9</v>
      </c>
      <c r="B122">
        <v>2012</v>
      </c>
      <c r="C122" t="s">
        <v>56</v>
      </c>
      <c r="D122" t="s">
        <v>65</v>
      </c>
      <c r="E122" t="s">
        <v>83</v>
      </c>
      <c r="F122">
        <v>16295.44947901</v>
      </c>
      <c r="G122">
        <v>3580.9577787301655</v>
      </c>
      <c r="H122">
        <v>0.61588707302521106</v>
      </c>
    </row>
    <row r="123" spans="1:8" x14ac:dyDescent="0.25">
      <c r="A123" t="s">
        <v>9</v>
      </c>
      <c r="B123">
        <v>2012</v>
      </c>
      <c r="C123" t="s">
        <v>56</v>
      </c>
      <c r="D123" t="s">
        <v>65</v>
      </c>
      <c r="E123" t="s">
        <v>67</v>
      </c>
    </row>
    <row r="124" spans="1:8" x14ac:dyDescent="0.25">
      <c r="A124" t="s">
        <v>9</v>
      </c>
      <c r="B124">
        <v>2012</v>
      </c>
      <c r="C124" t="s">
        <v>56</v>
      </c>
      <c r="D124" t="s">
        <v>65</v>
      </c>
      <c r="E124" t="s">
        <v>68</v>
      </c>
    </row>
    <row r="125" spans="1:8" x14ac:dyDescent="0.25">
      <c r="A125" t="s">
        <v>9</v>
      </c>
      <c r="B125">
        <v>2012</v>
      </c>
      <c r="C125" t="s">
        <v>56</v>
      </c>
      <c r="D125" t="s">
        <v>65</v>
      </c>
      <c r="E125" t="s">
        <v>58</v>
      </c>
      <c r="F125">
        <v>16295.44947901</v>
      </c>
      <c r="G125">
        <v>3580.9577787301655</v>
      </c>
      <c r="H125">
        <v>0.61588707302521106</v>
      </c>
    </row>
    <row r="126" spans="1:8" x14ac:dyDescent="0.25">
      <c r="A126" t="s">
        <v>9</v>
      </c>
      <c r="B126">
        <v>2013</v>
      </c>
      <c r="C126" t="s">
        <v>56</v>
      </c>
      <c r="D126" t="s">
        <v>65</v>
      </c>
      <c r="E126" t="s">
        <v>66</v>
      </c>
    </row>
    <row r="127" spans="1:8" x14ac:dyDescent="0.25">
      <c r="A127" t="s">
        <v>9</v>
      </c>
      <c r="B127">
        <v>2013</v>
      </c>
      <c r="C127" t="s">
        <v>56</v>
      </c>
      <c r="D127" t="s">
        <v>65</v>
      </c>
      <c r="E127" t="s">
        <v>83</v>
      </c>
      <c r="F127">
        <v>22838.620110790001</v>
      </c>
      <c r="G127">
        <v>4169.1645828781284</v>
      </c>
      <c r="H127">
        <v>0.67977427572632154</v>
      </c>
    </row>
    <row r="128" spans="1:8" x14ac:dyDescent="0.25">
      <c r="A128" t="s">
        <v>9</v>
      </c>
      <c r="B128">
        <v>2013</v>
      </c>
      <c r="C128" t="s">
        <v>56</v>
      </c>
      <c r="D128" t="s">
        <v>65</v>
      </c>
      <c r="E128" t="s">
        <v>67</v>
      </c>
    </row>
    <row r="129" spans="1:8" x14ac:dyDescent="0.25">
      <c r="A129" t="s">
        <v>9</v>
      </c>
      <c r="B129">
        <v>2013</v>
      </c>
      <c r="C129" t="s">
        <v>56</v>
      </c>
      <c r="D129" t="s">
        <v>65</v>
      </c>
      <c r="E129" t="s">
        <v>68</v>
      </c>
    </row>
    <row r="130" spans="1:8" x14ac:dyDescent="0.25">
      <c r="A130" t="s">
        <v>9</v>
      </c>
      <c r="B130">
        <v>2013</v>
      </c>
      <c r="C130" t="s">
        <v>56</v>
      </c>
      <c r="D130" t="s">
        <v>65</v>
      </c>
      <c r="E130" t="s">
        <v>58</v>
      </c>
      <c r="F130">
        <v>22838.620110790001</v>
      </c>
      <c r="G130">
        <v>4169.1645828781284</v>
      </c>
      <c r="H130">
        <v>0.67977427572632154</v>
      </c>
    </row>
    <row r="131" spans="1:8" x14ac:dyDescent="0.25">
      <c r="A131" t="s">
        <v>9</v>
      </c>
      <c r="B131">
        <v>2014</v>
      </c>
      <c r="C131" t="s">
        <v>56</v>
      </c>
      <c r="D131" t="s">
        <v>65</v>
      </c>
      <c r="E131" t="s">
        <v>66</v>
      </c>
    </row>
    <row r="132" spans="1:8" x14ac:dyDescent="0.25">
      <c r="A132" t="s">
        <v>9</v>
      </c>
      <c r="B132">
        <v>2014</v>
      </c>
      <c r="C132" t="s">
        <v>56</v>
      </c>
      <c r="D132" t="s">
        <v>65</v>
      </c>
      <c r="E132" t="s">
        <v>83</v>
      </c>
      <c r="F132">
        <v>28570.185057040002</v>
      </c>
      <c r="G132">
        <v>3518.3298961458331</v>
      </c>
      <c r="H132">
        <v>0.62046186303634498</v>
      </c>
    </row>
    <row r="133" spans="1:8" x14ac:dyDescent="0.25">
      <c r="A133" t="s">
        <v>9</v>
      </c>
      <c r="B133">
        <v>2014</v>
      </c>
      <c r="C133" t="s">
        <v>56</v>
      </c>
      <c r="D133" t="s">
        <v>65</v>
      </c>
      <c r="E133" t="s">
        <v>67</v>
      </c>
    </row>
    <row r="134" spans="1:8" x14ac:dyDescent="0.25">
      <c r="A134" t="s">
        <v>9</v>
      </c>
      <c r="B134">
        <v>2014</v>
      </c>
      <c r="C134" t="s">
        <v>56</v>
      </c>
      <c r="D134" t="s">
        <v>65</v>
      </c>
      <c r="E134" t="s">
        <v>68</v>
      </c>
    </row>
    <row r="135" spans="1:8" x14ac:dyDescent="0.25">
      <c r="A135" t="s">
        <v>9</v>
      </c>
      <c r="B135">
        <v>2014</v>
      </c>
      <c r="C135" t="s">
        <v>56</v>
      </c>
      <c r="D135" t="s">
        <v>65</v>
      </c>
      <c r="E135" t="s">
        <v>58</v>
      </c>
      <c r="F135">
        <v>28570.185057040002</v>
      </c>
      <c r="G135">
        <v>3518.3298961458331</v>
      </c>
      <c r="H135">
        <v>0.62046186303634498</v>
      </c>
    </row>
    <row r="136" spans="1:8" x14ac:dyDescent="0.25">
      <c r="A136" t="s">
        <v>9</v>
      </c>
      <c r="B136">
        <v>2015</v>
      </c>
      <c r="C136" t="s">
        <v>56</v>
      </c>
      <c r="D136" t="s">
        <v>65</v>
      </c>
      <c r="E136" t="s">
        <v>66</v>
      </c>
    </row>
    <row r="137" spans="1:8" x14ac:dyDescent="0.25">
      <c r="A137" t="s">
        <v>9</v>
      </c>
      <c r="B137">
        <v>2015</v>
      </c>
      <c r="C137" t="s">
        <v>56</v>
      </c>
      <c r="D137" t="s">
        <v>65</v>
      </c>
      <c r="E137" t="s">
        <v>83</v>
      </c>
      <c r="F137">
        <v>32785.41815677</v>
      </c>
      <c r="G137">
        <v>3542.0015103527694</v>
      </c>
      <c r="H137">
        <v>0.54922994762843991</v>
      </c>
    </row>
    <row r="138" spans="1:8" x14ac:dyDescent="0.25">
      <c r="A138" t="s">
        <v>9</v>
      </c>
      <c r="B138">
        <v>2015</v>
      </c>
      <c r="C138" t="s">
        <v>56</v>
      </c>
      <c r="D138" t="s">
        <v>65</v>
      </c>
      <c r="E138" t="s">
        <v>67</v>
      </c>
    </row>
    <row r="139" spans="1:8" x14ac:dyDescent="0.25">
      <c r="A139" t="s">
        <v>9</v>
      </c>
      <c r="B139">
        <v>2015</v>
      </c>
      <c r="C139" t="s">
        <v>56</v>
      </c>
      <c r="D139" t="s">
        <v>65</v>
      </c>
      <c r="E139" t="s">
        <v>68</v>
      </c>
    </row>
    <row r="140" spans="1:8" x14ac:dyDescent="0.25">
      <c r="A140" t="s">
        <v>9</v>
      </c>
      <c r="B140">
        <v>2015</v>
      </c>
      <c r="C140" t="s">
        <v>56</v>
      </c>
      <c r="D140" t="s">
        <v>65</v>
      </c>
      <c r="E140" t="s">
        <v>58</v>
      </c>
      <c r="F140">
        <v>32785.41815677</v>
      </c>
      <c r="G140">
        <v>3542.0015103527694</v>
      </c>
      <c r="H140">
        <v>0.54922994762843991</v>
      </c>
    </row>
    <row r="141" spans="1:8" x14ac:dyDescent="0.25">
      <c r="A141" t="s">
        <v>9</v>
      </c>
      <c r="B141">
        <v>2016</v>
      </c>
      <c r="C141" t="s">
        <v>56</v>
      </c>
      <c r="D141" t="s">
        <v>65</v>
      </c>
      <c r="E141" t="s">
        <v>66</v>
      </c>
      <c r="F141">
        <v>969.34960207000006</v>
      </c>
      <c r="G141">
        <v>65.696241451288628</v>
      </c>
      <c r="H141">
        <v>1.1783396119829016E-2</v>
      </c>
    </row>
    <row r="142" spans="1:8" x14ac:dyDescent="0.25">
      <c r="A142" t="s">
        <v>9</v>
      </c>
      <c r="B142">
        <v>2016</v>
      </c>
      <c r="C142" t="s">
        <v>56</v>
      </c>
      <c r="D142" t="s">
        <v>65</v>
      </c>
      <c r="E142" t="s">
        <v>83</v>
      </c>
      <c r="F142">
        <v>32494.13556273</v>
      </c>
      <c r="G142">
        <v>2202.2421746719378</v>
      </c>
      <c r="H142">
        <v>0.39499812048142863</v>
      </c>
    </row>
    <row r="143" spans="1:8" x14ac:dyDescent="0.25">
      <c r="A143" t="s">
        <v>9</v>
      </c>
      <c r="B143">
        <v>2016</v>
      </c>
      <c r="C143" t="s">
        <v>56</v>
      </c>
      <c r="D143" t="s">
        <v>65</v>
      </c>
      <c r="E143" t="s">
        <v>67</v>
      </c>
      <c r="F143">
        <v>12795.928375149999</v>
      </c>
      <c r="G143">
        <v>867.22519752635537</v>
      </c>
      <c r="H143">
        <v>0.15554707243224744</v>
      </c>
    </row>
    <row r="144" spans="1:8" x14ac:dyDescent="0.25">
      <c r="A144" t="s">
        <v>9</v>
      </c>
      <c r="B144">
        <v>2016</v>
      </c>
      <c r="C144" t="s">
        <v>56</v>
      </c>
      <c r="D144" t="s">
        <v>65</v>
      </c>
      <c r="E144" t="s">
        <v>68</v>
      </c>
      <c r="F144">
        <v>167.83969467</v>
      </c>
      <c r="G144">
        <v>11.375088082364142</v>
      </c>
      <c r="H144">
        <v>2.0402562735925556E-3</v>
      </c>
    </row>
    <row r="145" spans="1:8" x14ac:dyDescent="0.25">
      <c r="A145" t="s">
        <v>9</v>
      </c>
      <c r="B145">
        <v>2016</v>
      </c>
      <c r="C145" t="s">
        <v>56</v>
      </c>
      <c r="D145" t="s">
        <v>65</v>
      </c>
      <c r="E145" t="s">
        <v>58</v>
      </c>
      <c r="F145">
        <v>46427.253234619995</v>
      </c>
      <c r="G145">
        <v>3146.5387017319458</v>
      </c>
      <c r="H145">
        <v>0.56436884530709752</v>
      </c>
    </row>
    <row r="146" spans="1:8" x14ac:dyDescent="0.25">
      <c r="A146" t="s">
        <v>9</v>
      </c>
      <c r="B146">
        <v>2017</v>
      </c>
      <c r="C146" t="s">
        <v>56</v>
      </c>
      <c r="D146" t="s">
        <v>65</v>
      </c>
      <c r="E146" t="s">
        <v>66</v>
      </c>
      <c r="F146">
        <v>409.81754329</v>
      </c>
      <c r="G146">
        <v>24.750860287994421</v>
      </c>
      <c r="H146">
        <v>3.8455202465388556E-3</v>
      </c>
    </row>
    <row r="147" spans="1:8" x14ac:dyDescent="0.25">
      <c r="A147" t="s">
        <v>9</v>
      </c>
      <c r="B147">
        <v>2017</v>
      </c>
      <c r="C147" t="s">
        <v>56</v>
      </c>
      <c r="D147" t="s">
        <v>65</v>
      </c>
      <c r="E147" t="s">
        <v>83</v>
      </c>
      <c r="F147">
        <v>50432.315147250003</v>
      </c>
      <c r="G147">
        <v>3045.8510296773525</v>
      </c>
      <c r="H147">
        <v>0.47323130049935663</v>
      </c>
    </row>
    <row r="148" spans="1:8" x14ac:dyDescent="0.25">
      <c r="A148" t="s">
        <v>9</v>
      </c>
      <c r="B148">
        <v>2017</v>
      </c>
      <c r="C148" t="s">
        <v>56</v>
      </c>
      <c r="D148" t="s">
        <v>65</v>
      </c>
      <c r="E148" t="s">
        <v>67</v>
      </c>
      <c r="F148">
        <v>28322.1765438</v>
      </c>
      <c r="G148">
        <v>1710.5129981989514</v>
      </c>
      <c r="H148">
        <v>0.26576095901331409</v>
      </c>
    </row>
    <row r="149" spans="1:8" x14ac:dyDescent="0.25">
      <c r="A149" t="s">
        <v>9</v>
      </c>
      <c r="B149">
        <v>2017</v>
      </c>
      <c r="C149" t="s">
        <v>56</v>
      </c>
      <c r="D149" t="s">
        <v>65</v>
      </c>
      <c r="E149" t="s">
        <v>68</v>
      </c>
      <c r="F149">
        <v>322.54351763</v>
      </c>
      <c r="G149">
        <v>19.479960466234132</v>
      </c>
      <c r="H149">
        <v>3.0265849955532962E-3</v>
      </c>
    </row>
    <row r="150" spans="1:8" x14ac:dyDescent="0.25">
      <c r="A150" t="s">
        <v>9</v>
      </c>
      <c r="B150">
        <v>2017</v>
      </c>
      <c r="C150" t="s">
        <v>56</v>
      </c>
      <c r="D150" t="s">
        <v>65</v>
      </c>
      <c r="E150" t="s">
        <v>58</v>
      </c>
      <c r="F150">
        <v>79486.85275197</v>
      </c>
      <c r="G150">
        <v>4800.5948486305324</v>
      </c>
      <c r="H150">
        <v>0.74586436475476292</v>
      </c>
    </row>
    <row r="151" spans="1:8" x14ac:dyDescent="0.25">
      <c r="A151" t="s">
        <v>9</v>
      </c>
      <c r="B151">
        <v>2018</v>
      </c>
      <c r="C151" t="s">
        <v>56</v>
      </c>
      <c r="D151" t="s">
        <v>65</v>
      </c>
      <c r="E151" t="s">
        <v>66</v>
      </c>
      <c r="F151">
        <v>17233.300551839999</v>
      </c>
      <c r="G151">
        <v>612.9490206589121</v>
      </c>
      <c r="H151">
        <v>0.1184152282642566</v>
      </c>
    </row>
    <row r="152" spans="1:8" x14ac:dyDescent="0.25">
      <c r="A152" t="s">
        <v>9</v>
      </c>
      <c r="B152">
        <v>2018</v>
      </c>
      <c r="C152" t="s">
        <v>56</v>
      </c>
      <c r="D152" t="s">
        <v>65</v>
      </c>
      <c r="E152" t="s">
        <v>83</v>
      </c>
      <c r="F152">
        <v>69865.147445979994</v>
      </c>
      <c r="G152">
        <v>2484.9432397691016</v>
      </c>
      <c r="H152">
        <v>0.48006459108892791</v>
      </c>
    </row>
    <row r="153" spans="1:8" x14ac:dyDescent="0.25">
      <c r="A153" t="s">
        <v>9</v>
      </c>
      <c r="B153">
        <v>2018</v>
      </c>
      <c r="C153" t="s">
        <v>56</v>
      </c>
      <c r="D153" t="s">
        <v>65</v>
      </c>
      <c r="E153" t="s">
        <v>67</v>
      </c>
      <c r="F153">
        <v>27933.714997859999</v>
      </c>
      <c r="G153">
        <v>993.538248799087</v>
      </c>
      <c r="H153">
        <v>0.19194101720619669</v>
      </c>
    </row>
    <row r="154" spans="1:8" x14ac:dyDescent="0.25">
      <c r="A154" t="s">
        <v>9</v>
      </c>
      <c r="B154">
        <v>2018</v>
      </c>
      <c r="C154" t="s">
        <v>56</v>
      </c>
      <c r="D154" t="s">
        <v>65</v>
      </c>
      <c r="E154" t="s">
        <v>68</v>
      </c>
      <c r="F154">
        <v>783.4085515700001</v>
      </c>
      <c r="G154">
        <v>27.864047459520375</v>
      </c>
      <c r="H154">
        <v>5.3830374616444217E-3</v>
      </c>
    </row>
    <row r="155" spans="1:8" x14ac:dyDescent="0.25">
      <c r="A155" t="s">
        <v>9</v>
      </c>
      <c r="B155">
        <v>2018</v>
      </c>
      <c r="C155" t="s">
        <v>56</v>
      </c>
      <c r="D155" t="s">
        <v>65</v>
      </c>
      <c r="E155" t="s">
        <v>58</v>
      </c>
      <c r="F155">
        <v>115815.57154725</v>
      </c>
      <c r="G155">
        <v>4119.294556686621</v>
      </c>
      <c r="H155">
        <v>0.79580387402102559</v>
      </c>
    </row>
    <row r="156" spans="1:8" x14ac:dyDescent="0.25">
      <c r="A156" t="s">
        <v>9</v>
      </c>
      <c r="B156">
        <v>2019</v>
      </c>
      <c r="C156" t="s">
        <v>56</v>
      </c>
      <c r="D156" t="s">
        <v>65</v>
      </c>
      <c r="E156" t="s">
        <v>66</v>
      </c>
      <c r="F156">
        <v>6127.2025666600002</v>
      </c>
      <c r="G156">
        <v>127.09061852773969</v>
      </c>
      <c r="H156">
        <v>2.8531142093854964E-2</v>
      </c>
    </row>
    <row r="157" spans="1:8" x14ac:dyDescent="0.25">
      <c r="A157" t="s">
        <v>9</v>
      </c>
      <c r="B157">
        <v>2019</v>
      </c>
      <c r="C157" t="s">
        <v>56</v>
      </c>
      <c r="D157" t="s">
        <v>65</v>
      </c>
      <c r="E157" t="s">
        <v>83</v>
      </c>
      <c r="F157">
        <v>70360.285187329995</v>
      </c>
      <c r="G157">
        <v>1459.4151355306631</v>
      </c>
      <c r="H157">
        <v>0.32763063936666237</v>
      </c>
    </row>
    <row r="158" spans="1:8" x14ac:dyDescent="0.25">
      <c r="A158" t="s">
        <v>9</v>
      </c>
      <c r="B158">
        <v>2019</v>
      </c>
      <c r="C158" t="s">
        <v>56</v>
      </c>
      <c r="D158" t="s">
        <v>65</v>
      </c>
      <c r="E158" t="s">
        <v>67</v>
      </c>
      <c r="F158">
        <v>22640.330391209998</v>
      </c>
      <c r="G158">
        <v>469.60640876277523</v>
      </c>
      <c r="H158">
        <v>0.10542404570697125</v>
      </c>
    </row>
    <row r="159" spans="1:8" x14ac:dyDescent="0.25">
      <c r="A159" t="s">
        <v>9</v>
      </c>
      <c r="B159">
        <v>2019</v>
      </c>
      <c r="C159" t="s">
        <v>56</v>
      </c>
      <c r="D159" t="s">
        <v>65</v>
      </c>
      <c r="E159" t="s">
        <v>68</v>
      </c>
      <c r="F159">
        <v>906.44565711000007</v>
      </c>
      <c r="G159">
        <v>18.801522876154955</v>
      </c>
      <c r="H159">
        <v>4.2208380679440698E-3</v>
      </c>
    </row>
    <row r="160" spans="1:8" x14ac:dyDescent="0.25">
      <c r="A160" t="s">
        <v>9</v>
      </c>
      <c r="B160">
        <v>2019</v>
      </c>
      <c r="C160" t="s">
        <v>56</v>
      </c>
      <c r="D160" t="s">
        <v>65</v>
      </c>
      <c r="E160" t="s">
        <v>58</v>
      </c>
      <c r="F160">
        <v>100034.26380230999</v>
      </c>
      <c r="G160">
        <v>2074.9136856973328</v>
      </c>
      <c r="H160">
        <v>0.46580666523543268</v>
      </c>
    </row>
    <row r="161" spans="1:8" x14ac:dyDescent="0.25">
      <c r="A161" t="s">
        <v>9</v>
      </c>
      <c r="B161">
        <v>2008</v>
      </c>
      <c r="C161" t="s">
        <v>56</v>
      </c>
      <c r="D161" t="s">
        <v>84</v>
      </c>
      <c r="E161" t="s">
        <v>58</v>
      </c>
      <c r="F161">
        <v>60.164406480000004</v>
      </c>
      <c r="G161">
        <v>19.022379810725333</v>
      </c>
      <c r="H161">
        <v>5.2024264628415069E-3</v>
      </c>
    </row>
    <row r="162" spans="1:8" x14ac:dyDescent="0.25">
      <c r="A162" t="s">
        <v>9</v>
      </c>
      <c r="B162">
        <v>2009</v>
      </c>
      <c r="C162" t="s">
        <v>56</v>
      </c>
      <c r="D162" t="s">
        <v>84</v>
      </c>
      <c r="E162" t="s">
        <v>58</v>
      </c>
      <c r="F162">
        <v>617.04125825999995</v>
      </c>
      <c r="G162">
        <v>165.46300271594131</v>
      </c>
      <c r="H162">
        <v>4.9192324586161386E-2</v>
      </c>
    </row>
    <row r="163" spans="1:8" x14ac:dyDescent="0.25">
      <c r="A163" t="s">
        <v>9</v>
      </c>
      <c r="B163">
        <v>2010</v>
      </c>
      <c r="C163" t="s">
        <v>56</v>
      </c>
      <c r="D163" t="s">
        <v>84</v>
      </c>
      <c r="E163" t="s">
        <v>58</v>
      </c>
      <c r="F163">
        <v>3197.9436878800002</v>
      </c>
      <c r="G163">
        <v>817.55194361027509</v>
      </c>
      <c r="H163">
        <v>0.19169426265760875</v>
      </c>
    </row>
    <row r="164" spans="1:8" x14ac:dyDescent="0.25">
      <c r="A164" t="s">
        <v>9</v>
      </c>
      <c r="B164">
        <v>2011</v>
      </c>
      <c r="C164" t="s">
        <v>56</v>
      </c>
      <c r="D164" t="s">
        <v>84</v>
      </c>
      <c r="E164" t="s">
        <v>58</v>
      </c>
      <c r="F164">
        <v>2408.1552441999997</v>
      </c>
      <c r="G164">
        <v>583.20616145967278</v>
      </c>
      <c r="H164">
        <v>0.11000606745527712</v>
      </c>
    </row>
    <row r="165" spans="1:8" x14ac:dyDescent="0.25">
      <c r="A165" t="s">
        <v>9</v>
      </c>
      <c r="B165">
        <v>2012</v>
      </c>
      <c r="C165" t="s">
        <v>56</v>
      </c>
      <c r="D165" t="s">
        <v>84</v>
      </c>
      <c r="E165" t="s">
        <v>58</v>
      </c>
      <c r="F165">
        <v>2778.9721757499992</v>
      </c>
      <c r="G165">
        <v>610.68472167306118</v>
      </c>
      <c r="H165">
        <v>0.10503134887722963</v>
      </c>
    </row>
    <row r="166" spans="1:8" x14ac:dyDescent="0.25">
      <c r="A166" t="s">
        <v>9</v>
      </c>
      <c r="B166">
        <v>2013</v>
      </c>
      <c r="C166" t="s">
        <v>56</v>
      </c>
      <c r="D166" t="s">
        <v>84</v>
      </c>
      <c r="E166" t="s">
        <v>58</v>
      </c>
      <c r="F166">
        <v>3879.6949060000002</v>
      </c>
      <c r="G166">
        <v>708.23397017869934</v>
      </c>
      <c r="H166">
        <v>0.11547618822729404</v>
      </c>
    </row>
    <row r="167" spans="1:8" x14ac:dyDescent="0.25">
      <c r="A167" t="s">
        <v>9</v>
      </c>
      <c r="B167">
        <v>2014</v>
      </c>
      <c r="C167" t="s">
        <v>56</v>
      </c>
      <c r="D167" t="s">
        <v>84</v>
      </c>
      <c r="E167" t="s">
        <v>58</v>
      </c>
      <c r="F167">
        <v>4018.2715549999998</v>
      </c>
      <c r="G167">
        <v>494.83770982103761</v>
      </c>
      <c r="H167">
        <v>8.7265246977702132E-2</v>
      </c>
    </row>
    <row r="168" spans="1:8" x14ac:dyDescent="0.25">
      <c r="A168" t="s">
        <v>9</v>
      </c>
      <c r="B168">
        <v>2015</v>
      </c>
      <c r="C168" t="s">
        <v>56</v>
      </c>
      <c r="D168" t="s">
        <v>84</v>
      </c>
      <c r="E168" t="s">
        <v>58</v>
      </c>
      <c r="F168">
        <v>4399.2825469999998</v>
      </c>
      <c r="G168">
        <v>475.28036249020448</v>
      </c>
      <c r="H168">
        <v>7.3697938252240483E-2</v>
      </c>
    </row>
    <row r="169" spans="1:8" x14ac:dyDescent="0.25">
      <c r="A169" t="s">
        <v>9</v>
      </c>
      <c r="B169">
        <v>2016</v>
      </c>
      <c r="C169" t="s">
        <v>56</v>
      </c>
      <c r="D169" t="s">
        <v>84</v>
      </c>
      <c r="E169" t="s">
        <v>58</v>
      </c>
      <c r="F169">
        <v>2050.8772602200002</v>
      </c>
      <c r="G169">
        <v>138.99518541777951</v>
      </c>
      <c r="H169">
        <v>2.4930426647636655E-2</v>
      </c>
    </row>
    <row r="170" spans="1:8" x14ac:dyDescent="0.25">
      <c r="A170" t="s">
        <v>9</v>
      </c>
      <c r="B170">
        <v>2017</v>
      </c>
      <c r="C170" t="s">
        <v>56</v>
      </c>
      <c r="D170" t="s">
        <v>84</v>
      </c>
      <c r="E170" t="s">
        <v>58</v>
      </c>
      <c r="F170">
        <v>1763.2745692599999</v>
      </c>
      <c r="G170">
        <v>106.49266540120983</v>
      </c>
      <c r="H170">
        <v>1.6545675428780174E-2</v>
      </c>
    </row>
    <row r="171" spans="1:8" x14ac:dyDescent="0.25">
      <c r="A171" t="s">
        <v>9</v>
      </c>
      <c r="B171">
        <v>2018</v>
      </c>
      <c r="C171" t="s">
        <v>56</v>
      </c>
      <c r="D171" t="s">
        <v>84</v>
      </c>
      <c r="E171" t="s">
        <v>58</v>
      </c>
      <c r="F171">
        <v>1804.6422905499999</v>
      </c>
      <c r="G171">
        <v>64.186991998707668</v>
      </c>
      <c r="H171">
        <v>1.2400243826072696E-2</v>
      </c>
    </row>
    <row r="172" spans="1:8" x14ac:dyDescent="0.25">
      <c r="A172" t="s">
        <v>9</v>
      </c>
      <c r="B172">
        <v>2019</v>
      </c>
      <c r="C172" t="s">
        <v>56</v>
      </c>
      <c r="D172" t="s">
        <v>84</v>
      </c>
      <c r="E172" t="s">
        <v>58</v>
      </c>
      <c r="F172">
        <v>1945.97513779</v>
      </c>
      <c r="G172">
        <v>40.363474393200711</v>
      </c>
      <c r="H172">
        <v>9.0613771233061229E-3</v>
      </c>
    </row>
    <row r="173" spans="1:8" x14ac:dyDescent="0.25">
      <c r="A173" t="s">
        <v>38</v>
      </c>
      <c r="B173">
        <v>2008</v>
      </c>
      <c r="C173" t="s">
        <v>56</v>
      </c>
      <c r="D173" t="s">
        <v>57</v>
      </c>
      <c r="E173" t="s">
        <v>58</v>
      </c>
      <c r="F173">
        <v>119.19110334</v>
      </c>
      <c r="G173">
        <v>60.926802300260697</v>
      </c>
      <c r="H173">
        <v>4.5086188957787483</v>
      </c>
    </row>
    <row r="174" spans="1:8" x14ac:dyDescent="0.25">
      <c r="A174" t="s">
        <v>38</v>
      </c>
      <c r="B174">
        <v>2009</v>
      </c>
      <c r="C174" t="s">
        <v>56</v>
      </c>
      <c r="D174" t="s">
        <v>57</v>
      </c>
      <c r="E174" t="s">
        <v>58</v>
      </c>
      <c r="F174">
        <v>136.28314958000001</v>
      </c>
      <c r="G174">
        <v>69.881627310019496</v>
      </c>
      <c r="H174">
        <v>5.3048680950270741</v>
      </c>
    </row>
    <row r="175" spans="1:8" x14ac:dyDescent="0.25">
      <c r="A175" t="s">
        <v>38</v>
      </c>
      <c r="B175">
        <v>2010</v>
      </c>
      <c r="C175" t="s">
        <v>56</v>
      </c>
      <c r="D175" t="s">
        <v>57</v>
      </c>
      <c r="E175" t="s">
        <v>58</v>
      </c>
      <c r="F175">
        <v>103.31921423</v>
      </c>
      <c r="G175">
        <v>52.984212425641026</v>
      </c>
      <c r="H175">
        <v>3.8472999619238579</v>
      </c>
    </row>
    <row r="176" spans="1:8" x14ac:dyDescent="0.25">
      <c r="A176" t="s">
        <v>38</v>
      </c>
      <c r="B176">
        <v>2011</v>
      </c>
      <c r="C176" t="s">
        <v>56</v>
      </c>
      <c r="D176" t="s">
        <v>57</v>
      </c>
      <c r="E176" t="s">
        <v>58</v>
      </c>
      <c r="F176">
        <v>84.240646850000005</v>
      </c>
      <c r="G176">
        <v>42.651332514809376</v>
      </c>
      <c r="H176">
        <v>2.9197238722010947</v>
      </c>
    </row>
    <row r="177" spans="1:8" x14ac:dyDescent="0.25">
      <c r="A177" t="s">
        <v>38</v>
      </c>
      <c r="B177">
        <v>2012</v>
      </c>
      <c r="C177" t="s">
        <v>56</v>
      </c>
      <c r="D177" t="s">
        <v>57</v>
      </c>
      <c r="E177" t="s">
        <v>58</v>
      </c>
      <c r="F177">
        <v>90.828269390000003</v>
      </c>
      <c r="G177">
        <v>47.034472264512452</v>
      </c>
      <c r="H177">
        <v>3.0884811053103096</v>
      </c>
    </row>
    <row r="178" spans="1:8" x14ac:dyDescent="0.25">
      <c r="A178" t="s">
        <v>38</v>
      </c>
      <c r="B178">
        <v>2013</v>
      </c>
      <c r="C178" t="s">
        <v>56</v>
      </c>
      <c r="D178" t="s">
        <v>57</v>
      </c>
      <c r="E178" t="s">
        <v>58</v>
      </c>
      <c r="F178">
        <v>90.505221749999976</v>
      </c>
      <c r="G178">
        <v>45.049886386261811</v>
      </c>
      <c r="H178">
        <v>2.8523173919131062</v>
      </c>
    </row>
    <row r="179" spans="1:8" x14ac:dyDescent="0.25">
      <c r="A179" t="s">
        <v>38</v>
      </c>
      <c r="B179">
        <v>2014</v>
      </c>
      <c r="C179" t="s">
        <v>56</v>
      </c>
      <c r="D179" t="s">
        <v>57</v>
      </c>
      <c r="E179" t="s">
        <v>58</v>
      </c>
      <c r="F179">
        <v>133.58801774</v>
      </c>
      <c r="G179">
        <v>66.494782349427581</v>
      </c>
      <c r="H179">
        <v>3.9989582879736552</v>
      </c>
    </row>
    <row r="180" spans="1:8" x14ac:dyDescent="0.25">
      <c r="A180" t="s">
        <v>38</v>
      </c>
      <c r="B180">
        <v>2015</v>
      </c>
      <c r="C180" t="s">
        <v>56</v>
      </c>
      <c r="D180" t="s">
        <v>57</v>
      </c>
      <c r="E180" t="s">
        <v>58</v>
      </c>
      <c r="F180">
        <v>142.11443639000001</v>
      </c>
      <c r="G180">
        <v>70.88001814962594</v>
      </c>
      <c r="H180">
        <v>4.1118819045287403</v>
      </c>
    </row>
    <row r="181" spans="1:8" x14ac:dyDescent="0.25">
      <c r="A181" t="s">
        <v>38</v>
      </c>
      <c r="B181">
        <v>2016</v>
      </c>
      <c r="C181" t="s">
        <v>56</v>
      </c>
      <c r="D181" t="s">
        <v>57</v>
      </c>
      <c r="E181" t="s">
        <v>58</v>
      </c>
      <c r="F181">
        <v>225.03256791000001</v>
      </c>
      <c r="G181">
        <v>112.63455023274439</v>
      </c>
      <c r="H181">
        <v>6.3452503461485286</v>
      </c>
    </row>
    <row r="182" spans="1:8" x14ac:dyDescent="0.25">
      <c r="A182" t="s">
        <v>38</v>
      </c>
      <c r="B182">
        <v>2017</v>
      </c>
      <c r="C182" t="s">
        <v>56</v>
      </c>
      <c r="D182" t="s">
        <v>57</v>
      </c>
      <c r="E182" t="s">
        <v>58</v>
      </c>
      <c r="F182">
        <v>199.32362097999999</v>
      </c>
      <c r="G182">
        <v>99.612004487756124</v>
      </c>
      <c r="H182">
        <v>5.4237372789340119</v>
      </c>
    </row>
    <row r="183" spans="1:8" x14ac:dyDescent="0.25">
      <c r="A183" t="s">
        <v>38</v>
      </c>
      <c r="B183">
        <v>2018</v>
      </c>
      <c r="C183" t="s">
        <v>56</v>
      </c>
      <c r="D183" t="s">
        <v>57</v>
      </c>
      <c r="E183" t="s">
        <v>58</v>
      </c>
      <c r="F183">
        <v>173.52253844999998</v>
      </c>
      <c r="G183">
        <v>86.804671560780378</v>
      </c>
      <c r="H183">
        <v>4.5305152171597269</v>
      </c>
    </row>
    <row r="184" spans="1:8" x14ac:dyDescent="0.25">
      <c r="A184" t="s">
        <v>38</v>
      </c>
      <c r="B184">
        <v>2019</v>
      </c>
      <c r="C184" t="s">
        <v>56</v>
      </c>
      <c r="D184" t="s">
        <v>57</v>
      </c>
      <c r="E184" t="s">
        <v>58</v>
      </c>
      <c r="F184">
        <v>194.05609826593167</v>
      </c>
      <c r="G184">
        <v>97.028049132965833</v>
      </c>
      <c r="H184">
        <v>4.8929928962665574</v>
      </c>
    </row>
    <row r="185" spans="1:8" x14ac:dyDescent="0.25">
      <c r="A185" t="s">
        <v>38</v>
      </c>
      <c r="B185">
        <v>2020</v>
      </c>
      <c r="C185" t="s">
        <v>56</v>
      </c>
      <c r="D185" t="s">
        <v>57</v>
      </c>
      <c r="E185" t="s">
        <v>58</v>
      </c>
      <c r="F185">
        <v>159.83229292000001</v>
      </c>
      <c r="G185">
        <v>79.916146460000007</v>
      </c>
      <c r="H185">
        <v>4.6844165568581486</v>
      </c>
    </row>
    <row r="186" spans="1:8" x14ac:dyDescent="0.25">
      <c r="A186" t="s">
        <v>38</v>
      </c>
      <c r="B186">
        <v>2021</v>
      </c>
      <c r="C186" t="s">
        <v>56</v>
      </c>
      <c r="D186" t="s">
        <v>57</v>
      </c>
      <c r="E186" t="s">
        <v>58</v>
      </c>
      <c r="F186">
        <v>121.27279614180192</v>
      </c>
      <c r="G186">
        <v>60.63639807090096</v>
      </c>
      <c r="H186">
        <v>3.1763435343583528</v>
      </c>
    </row>
    <row r="187" spans="1:8" x14ac:dyDescent="0.25">
      <c r="A187" t="s">
        <v>38</v>
      </c>
      <c r="B187">
        <v>2008</v>
      </c>
      <c r="C187" t="s">
        <v>56</v>
      </c>
      <c r="D187" t="s">
        <v>59</v>
      </c>
      <c r="E187" t="s">
        <v>60</v>
      </c>
      <c r="F187">
        <v>4.8699037599999997</v>
      </c>
      <c r="G187">
        <v>2.4893440474364872</v>
      </c>
      <c r="H187">
        <v>0.18421291101171858</v>
      </c>
    </row>
    <row r="188" spans="1:8" x14ac:dyDescent="0.25">
      <c r="A188" t="s">
        <v>38</v>
      </c>
      <c r="B188">
        <v>2008</v>
      </c>
      <c r="C188" t="s">
        <v>56</v>
      </c>
      <c r="D188" t="s">
        <v>59</v>
      </c>
      <c r="E188" t="s">
        <v>61</v>
      </c>
    </row>
    <row r="189" spans="1:8" x14ac:dyDescent="0.25">
      <c r="A189" t="s">
        <v>38</v>
      </c>
      <c r="B189">
        <v>2008</v>
      </c>
      <c r="C189" t="s">
        <v>56</v>
      </c>
      <c r="D189" t="s">
        <v>59</v>
      </c>
      <c r="E189" t="s">
        <v>62</v>
      </c>
    </row>
    <row r="190" spans="1:8" x14ac:dyDescent="0.25">
      <c r="A190" t="s">
        <v>38</v>
      </c>
      <c r="B190">
        <v>2008</v>
      </c>
      <c r="C190" t="s">
        <v>56</v>
      </c>
      <c r="D190" t="s">
        <v>59</v>
      </c>
      <c r="E190" t="s">
        <v>58</v>
      </c>
      <c r="F190">
        <v>4.8699037599999997</v>
      </c>
      <c r="G190">
        <v>2.4893440474364872</v>
      </c>
      <c r="H190">
        <v>0.18421291101171858</v>
      </c>
    </row>
    <row r="191" spans="1:8" x14ac:dyDescent="0.25">
      <c r="A191" t="s">
        <v>38</v>
      </c>
      <c r="B191">
        <v>2009</v>
      </c>
      <c r="C191" t="s">
        <v>56</v>
      </c>
      <c r="D191" t="s">
        <v>59</v>
      </c>
      <c r="E191" t="s">
        <v>60</v>
      </c>
      <c r="F191">
        <v>6.6306699099999999</v>
      </c>
      <c r="G191">
        <v>3.3999948261716746</v>
      </c>
      <c r="H191">
        <v>0.25810108852501201</v>
      </c>
    </row>
    <row r="192" spans="1:8" x14ac:dyDescent="0.25">
      <c r="A192" t="s">
        <v>38</v>
      </c>
      <c r="B192">
        <v>2009</v>
      </c>
      <c r="C192" t="s">
        <v>56</v>
      </c>
      <c r="D192" t="s">
        <v>59</v>
      </c>
      <c r="E192" t="s">
        <v>61</v>
      </c>
    </row>
    <row r="193" spans="1:8" x14ac:dyDescent="0.25">
      <c r="A193" t="s">
        <v>38</v>
      </c>
      <c r="B193">
        <v>2009</v>
      </c>
      <c r="C193" t="s">
        <v>56</v>
      </c>
      <c r="D193" t="s">
        <v>59</v>
      </c>
      <c r="E193" t="s">
        <v>62</v>
      </c>
    </row>
    <row r="194" spans="1:8" x14ac:dyDescent="0.25">
      <c r="A194" t="s">
        <v>38</v>
      </c>
      <c r="B194">
        <v>2009</v>
      </c>
      <c r="C194" t="s">
        <v>56</v>
      </c>
      <c r="D194" t="s">
        <v>59</v>
      </c>
      <c r="E194" t="s">
        <v>58</v>
      </c>
      <c r="F194">
        <v>6.6306699099999999</v>
      </c>
      <c r="G194">
        <v>3.3999948261716746</v>
      </c>
      <c r="H194">
        <v>0.25810108852501201</v>
      </c>
    </row>
    <row r="195" spans="1:8" x14ac:dyDescent="0.25">
      <c r="A195" t="s">
        <v>38</v>
      </c>
      <c r="B195">
        <v>2010</v>
      </c>
      <c r="C195" t="s">
        <v>56</v>
      </c>
      <c r="D195" t="s">
        <v>59</v>
      </c>
      <c r="E195" t="s">
        <v>60</v>
      </c>
      <c r="F195">
        <v>7.25265878</v>
      </c>
      <c r="G195">
        <v>3.7193121948717951</v>
      </c>
      <c r="H195">
        <v>0.27006742217401331</v>
      </c>
    </row>
    <row r="196" spans="1:8" x14ac:dyDescent="0.25">
      <c r="A196" t="s">
        <v>38</v>
      </c>
      <c r="B196">
        <v>2010</v>
      </c>
      <c r="C196" t="s">
        <v>56</v>
      </c>
      <c r="D196" t="s">
        <v>59</v>
      </c>
      <c r="E196" t="s">
        <v>61</v>
      </c>
    </row>
    <row r="197" spans="1:8" x14ac:dyDescent="0.25">
      <c r="A197" t="s">
        <v>38</v>
      </c>
      <c r="B197">
        <v>2010</v>
      </c>
      <c r="C197" t="s">
        <v>56</v>
      </c>
      <c r="D197" t="s">
        <v>59</v>
      </c>
      <c r="E197" t="s">
        <v>62</v>
      </c>
    </row>
    <row r="198" spans="1:8" x14ac:dyDescent="0.25">
      <c r="A198" t="s">
        <v>38</v>
      </c>
      <c r="B198">
        <v>2010</v>
      </c>
      <c r="C198" t="s">
        <v>56</v>
      </c>
      <c r="D198" t="s">
        <v>59</v>
      </c>
      <c r="E198" t="s">
        <v>58</v>
      </c>
      <c r="F198">
        <v>7.25265878</v>
      </c>
      <c r="G198">
        <v>3.7193121948717951</v>
      </c>
      <c r="H198">
        <v>0.27006742217401331</v>
      </c>
    </row>
    <row r="199" spans="1:8" x14ac:dyDescent="0.25">
      <c r="A199" t="s">
        <v>38</v>
      </c>
      <c r="B199">
        <v>2011</v>
      </c>
      <c r="C199" t="s">
        <v>56</v>
      </c>
      <c r="D199" t="s">
        <v>59</v>
      </c>
      <c r="E199" t="s">
        <v>60</v>
      </c>
      <c r="F199">
        <v>11.77754515</v>
      </c>
      <c r="G199">
        <v>5.9630120753379572</v>
      </c>
      <c r="H199">
        <v>0.40820175314669044</v>
      </c>
    </row>
    <row r="200" spans="1:8" x14ac:dyDescent="0.25">
      <c r="A200" t="s">
        <v>38</v>
      </c>
      <c r="B200">
        <v>2011</v>
      </c>
      <c r="C200" t="s">
        <v>56</v>
      </c>
      <c r="D200" t="s">
        <v>59</v>
      </c>
      <c r="E200" t="s">
        <v>61</v>
      </c>
    </row>
    <row r="201" spans="1:8" x14ac:dyDescent="0.25">
      <c r="A201" t="s">
        <v>38</v>
      </c>
      <c r="B201">
        <v>2011</v>
      </c>
      <c r="C201" t="s">
        <v>56</v>
      </c>
      <c r="D201" t="s">
        <v>59</v>
      </c>
      <c r="E201" t="s">
        <v>62</v>
      </c>
    </row>
    <row r="202" spans="1:8" x14ac:dyDescent="0.25">
      <c r="A202" t="s">
        <v>38</v>
      </c>
      <c r="B202">
        <v>2011</v>
      </c>
      <c r="C202" t="s">
        <v>56</v>
      </c>
      <c r="D202" t="s">
        <v>59</v>
      </c>
      <c r="E202" t="s">
        <v>58</v>
      </c>
      <c r="F202">
        <v>11.77754515</v>
      </c>
      <c r="G202">
        <v>5.9630120753379572</v>
      </c>
      <c r="H202">
        <v>0.40820175314669044</v>
      </c>
    </row>
    <row r="203" spans="1:8" x14ac:dyDescent="0.25">
      <c r="A203" t="s">
        <v>38</v>
      </c>
      <c r="B203">
        <v>2012</v>
      </c>
      <c r="C203" t="s">
        <v>56</v>
      </c>
      <c r="D203" t="s">
        <v>59</v>
      </c>
      <c r="E203" t="s">
        <v>60</v>
      </c>
      <c r="F203">
        <v>8.9215969899999994</v>
      </c>
      <c r="G203">
        <v>4.619955978457873</v>
      </c>
      <c r="H203">
        <v>0.30336572432637349</v>
      </c>
    </row>
    <row r="204" spans="1:8" x14ac:dyDescent="0.25">
      <c r="A204" t="s">
        <v>38</v>
      </c>
      <c r="B204">
        <v>2012</v>
      </c>
      <c r="C204" t="s">
        <v>56</v>
      </c>
      <c r="D204" t="s">
        <v>59</v>
      </c>
      <c r="E204" t="s">
        <v>61</v>
      </c>
    </row>
    <row r="205" spans="1:8" x14ac:dyDescent="0.25">
      <c r="A205" t="s">
        <v>38</v>
      </c>
      <c r="B205">
        <v>2012</v>
      </c>
      <c r="C205" t="s">
        <v>56</v>
      </c>
      <c r="D205" t="s">
        <v>59</v>
      </c>
      <c r="E205" t="s">
        <v>62</v>
      </c>
    </row>
    <row r="206" spans="1:8" x14ac:dyDescent="0.25">
      <c r="A206" t="s">
        <v>38</v>
      </c>
      <c r="B206">
        <v>2012</v>
      </c>
      <c r="C206" t="s">
        <v>56</v>
      </c>
      <c r="D206" t="s">
        <v>59</v>
      </c>
      <c r="E206" t="s">
        <v>58</v>
      </c>
      <c r="F206">
        <v>8.9215969899999994</v>
      </c>
      <c r="G206">
        <v>4.619955978457873</v>
      </c>
      <c r="H206">
        <v>0.30336572432637349</v>
      </c>
    </row>
    <row r="207" spans="1:8" x14ac:dyDescent="0.25">
      <c r="A207" t="s">
        <v>38</v>
      </c>
      <c r="B207">
        <v>2013</v>
      </c>
      <c r="C207" t="s">
        <v>56</v>
      </c>
      <c r="D207" t="s">
        <v>59</v>
      </c>
      <c r="E207" t="s">
        <v>60</v>
      </c>
      <c r="F207">
        <v>11.744931410000001</v>
      </c>
      <c r="G207">
        <v>5.8461579940268802</v>
      </c>
      <c r="H207">
        <v>0.37014739569509458</v>
      </c>
    </row>
    <row r="208" spans="1:8" x14ac:dyDescent="0.25">
      <c r="A208" t="s">
        <v>38</v>
      </c>
      <c r="B208">
        <v>2013</v>
      </c>
      <c r="C208" t="s">
        <v>56</v>
      </c>
      <c r="D208" t="s">
        <v>59</v>
      </c>
      <c r="E208" t="s">
        <v>61</v>
      </c>
    </row>
    <row r="209" spans="1:8" x14ac:dyDescent="0.25">
      <c r="A209" t="s">
        <v>38</v>
      </c>
      <c r="B209">
        <v>2013</v>
      </c>
      <c r="C209" t="s">
        <v>56</v>
      </c>
      <c r="D209" t="s">
        <v>59</v>
      </c>
      <c r="E209" t="s">
        <v>62</v>
      </c>
    </row>
    <row r="210" spans="1:8" x14ac:dyDescent="0.25">
      <c r="A210" t="s">
        <v>38</v>
      </c>
      <c r="B210">
        <v>2013</v>
      </c>
      <c r="C210" t="s">
        <v>56</v>
      </c>
      <c r="D210" t="s">
        <v>59</v>
      </c>
      <c r="E210" t="s">
        <v>58</v>
      </c>
      <c r="F210">
        <v>11.744931410000001</v>
      </c>
      <c r="G210">
        <v>5.8461579940268802</v>
      </c>
      <c r="H210">
        <v>0.37014739569509458</v>
      </c>
    </row>
    <row r="211" spans="1:8" x14ac:dyDescent="0.25">
      <c r="A211" t="s">
        <v>38</v>
      </c>
      <c r="B211">
        <v>2014</v>
      </c>
      <c r="C211" t="s">
        <v>56</v>
      </c>
      <c r="D211" t="s">
        <v>59</v>
      </c>
      <c r="E211" t="s">
        <v>60</v>
      </c>
      <c r="F211">
        <v>19.876044490000002</v>
      </c>
      <c r="G211">
        <v>9.8935014883026398</v>
      </c>
      <c r="H211">
        <v>0.59498953716130354</v>
      </c>
    </row>
    <row r="212" spans="1:8" x14ac:dyDescent="0.25">
      <c r="A212" t="s">
        <v>38</v>
      </c>
      <c r="B212">
        <v>2014</v>
      </c>
      <c r="C212" t="s">
        <v>56</v>
      </c>
      <c r="D212" t="s">
        <v>59</v>
      </c>
      <c r="E212" t="s">
        <v>61</v>
      </c>
    </row>
    <row r="213" spans="1:8" x14ac:dyDescent="0.25">
      <c r="A213" t="s">
        <v>38</v>
      </c>
      <c r="B213">
        <v>2014</v>
      </c>
      <c r="C213" t="s">
        <v>56</v>
      </c>
      <c r="D213" t="s">
        <v>59</v>
      </c>
      <c r="E213" t="s">
        <v>62</v>
      </c>
    </row>
    <row r="214" spans="1:8" x14ac:dyDescent="0.25">
      <c r="A214" t="s">
        <v>38</v>
      </c>
      <c r="B214">
        <v>2014</v>
      </c>
      <c r="C214" t="s">
        <v>56</v>
      </c>
      <c r="D214" t="s">
        <v>59</v>
      </c>
      <c r="E214" t="s">
        <v>58</v>
      </c>
      <c r="F214">
        <v>19.876044490000002</v>
      </c>
      <c r="G214">
        <v>9.8935014883026398</v>
      </c>
      <c r="H214">
        <v>0.59498953716130354</v>
      </c>
    </row>
    <row r="215" spans="1:8" x14ac:dyDescent="0.25">
      <c r="A215" t="s">
        <v>38</v>
      </c>
      <c r="B215">
        <v>2015</v>
      </c>
      <c r="C215" t="s">
        <v>56</v>
      </c>
      <c r="D215" t="s">
        <v>59</v>
      </c>
      <c r="E215" t="s">
        <v>60</v>
      </c>
      <c r="F215">
        <v>23.37257645</v>
      </c>
      <c r="G215">
        <v>11.657145361596012</v>
      </c>
      <c r="H215">
        <v>0.6762527200490106</v>
      </c>
    </row>
    <row r="216" spans="1:8" x14ac:dyDescent="0.25">
      <c r="A216" t="s">
        <v>38</v>
      </c>
      <c r="B216">
        <v>2015</v>
      </c>
      <c r="C216" t="s">
        <v>56</v>
      </c>
      <c r="D216" t="s">
        <v>59</v>
      </c>
      <c r="E216" t="s">
        <v>61</v>
      </c>
    </row>
    <row r="217" spans="1:8" x14ac:dyDescent="0.25">
      <c r="A217" t="s">
        <v>38</v>
      </c>
      <c r="B217">
        <v>2015</v>
      </c>
      <c r="C217" t="s">
        <v>56</v>
      </c>
      <c r="D217" t="s">
        <v>59</v>
      </c>
      <c r="E217" t="s">
        <v>62</v>
      </c>
    </row>
    <row r="218" spans="1:8" x14ac:dyDescent="0.25">
      <c r="A218" t="s">
        <v>38</v>
      </c>
      <c r="B218">
        <v>2015</v>
      </c>
      <c r="C218" t="s">
        <v>56</v>
      </c>
      <c r="D218" t="s">
        <v>59</v>
      </c>
      <c r="E218" t="s">
        <v>58</v>
      </c>
      <c r="F218">
        <v>23.37257645</v>
      </c>
      <c r="G218">
        <v>11.657145361596012</v>
      </c>
      <c r="H218">
        <v>0.6762527200490106</v>
      </c>
    </row>
    <row r="219" spans="1:8" x14ac:dyDescent="0.25">
      <c r="A219" t="s">
        <v>38</v>
      </c>
      <c r="B219">
        <v>2016</v>
      </c>
      <c r="C219" t="s">
        <v>56</v>
      </c>
      <c r="D219" t="s">
        <v>59</v>
      </c>
      <c r="E219" t="s">
        <v>60</v>
      </c>
      <c r="F219">
        <v>29.188199300000001</v>
      </c>
      <c r="G219">
        <v>14.609439561539617</v>
      </c>
      <c r="H219">
        <v>0.82302056734227491</v>
      </c>
    </row>
    <row r="220" spans="1:8" x14ac:dyDescent="0.25">
      <c r="A220" t="s">
        <v>38</v>
      </c>
      <c r="B220">
        <v>2016</v>
      </c>
      <c r="C220" t="s">
        <v>56</v>
      </c>
      <c r="D220" t="s">
        <v>59</v>
      </c>
      <c r="E220" t="s">
        <v>61</v>
      </c>
    </row>
    <row r="221" spans="1:8" x14ac:dyDescent="0.25">
      <c r="A221" t="s">
        <v>38</v>
      </c>
      <c r="B221">
        <v>2016</v>
      </c>
      <c r="C221" t="s">
        <v>56</v>
      </c>
      <c r="D221" t="s">
        <v>59</v>
      </c>
      <c r="E221" t="s">
        <v>62</v>
      </c>
    </row>
    <row r="222" spans="1:8" x14ac:dyDescent="0.25">
      <c r="A222" t="s">
        <v>38</v>
      </c>
      <c r="B222">
        <v>2016</v>
      </c>
      <c r="C222" t="s">
        <v>56</v>
      </c>
      <c r="D222" t="s">
        <v>59</v>
      </c>
      <c r="E222" t="s">
        <v>58</v>
      </c>
      <c r="F222">
        <v>29.188199300000001</v>
      </c>
      <c r="G222">
        <v>14.609439561539617</v>
      </c>
      <c r="H222">
        <v>0.82302056734227491</v>
      </c>
    </row>
    <row r="223" spans="1:8" x14ac:dyDescent="0.25">
      <c r="A223" t="s">
        <v>38</v>
      </c>
      <c r="B223">
        <v>2017</v>
      </c>
      <c r="C223" t="s">
        <v>56</v>
      </c>
      <c r="D223" t="s">
        <v>59</v>
      </c>
      <c r="E223" t="s">
        <v>60</v>
      </c>
      <c r="F223">
        <v>17.788476409999998</v>
      </c>
      <c r="G223">
        <v>8.8897933083458263</v>
      </c>
      <c r="H223">
        <v>0.48403707581669897</v>
      </c>
    </row>
    <row r="224" spans="1:8" x14ac:dyDescent="0.25">
      <c r="A224" t="s">
        <v>38</v>
      </c>
      <c r="B224">
        <v>2017</v>
      </c>
      <c r="C224" t="s">
        <v>56</v>
      </c>
      <c r="D224" t="s">
        <v>59</v>
      </c>
      <c r="E224" t="s">
        <v>61</v>
      </c>
    </row>
    <row r="225" spans="1:8" x14ac:dyDescent="0.25">
      <c r="A225" t="s">
        <v>38</v>
      </c>
      <c r="B225">
        <v>2017</v>
      </c>
      <c r="C225" t="s">
        <v>56</v>
      </c>
      <c r="D225" t="s">
        <v>59</v>
      </c>
      <c r="E225" t="s">
        <v>62</v>
      </c>
    </row>
    <row r="226" spans="1:8" x14ac:dyDescent="0.25">
      <c r="A226" t="s">
        <v>38</v>
      </c>
      <c r="B226">
        <v>2017</v>
      </c>
      <c r="C226" t="s">
        <v>56</v>
      </c>
      <c r="D226" t="s">
        <v>59</v>
      </c>
      <c r="E226" t="s">
        <v>58</v>
      </c>
      <c r="F226">
        <v>17.788476409999998</v>
      </c>
      <c r="G226">
        <v>8.8897933083458263</v>
      </c>
      <c r="H226">
        <v>0.48403707581669897</v>
      </c>
    </row>
    <row r="227" spans="1:8" x14ac:dyDescent="0.25">
      <c r="A227" t="s">
        <v>38</v>
      </c>
      <c r="B227">
        <v>2018</v>
      </c>
      <c r="C227" t="s">
        <v>56</v>
      </c>
      <c r="D227" t="s">
        <v>59</v>
      </c>
      <c r="E227" t="s">
        <v>60</v>
      </c>
      <c r="F227">
        <v>17.275676179999998</v>
      </c>
      <c r="G227">
        <v>8.6421591695847901</v>
      </c>
      <c r="H227">
        <v>0.45105214872571975</v>
      </c>
    </row>
    <row r="228" spans="1:8" x14ac:dyDescent="0.25">
      <c r="A228" t="s">
        <v>38</v>
      </c>
      <c r="B228">
        <v>2018</v>
      </c>
      <c r="C228" t="s">
        <v>56</v>
      </c>
      <c r="D228" t="s">
        <v>59</v>
      </c>
      <c r="E228" t="s">
        <v>61</v>
      </c>
    </row>
    <row r="229" spans="1:8" x14ac:dyDescent="0.25">
      <c r="A229" t="s">
        <v>38</v>
      </c>
      <c r="B229">
        <v>2018</v>
      </c>
      <c r="C229" t="s">
        <v>56</v>
      </c>
      <c r="D229" t="s">
        <v>59</v>
      </c>
      <c r="E229" t="s">
        <v>62</v>
      </c>
    </row>
    <row r="230" spans="1:8" x14ac:dyDescent="0.25">
      <c r="A230" t="s">
        <v>38</v>
      </c>
      <c r="B230">
        <v>2018</v>
      </c>
      <c r="C230" t="s">
        <v>56</v>
      </c>
      <c r="D230" t="s">
        <v>59</v>
      </c>
      <c r="E230" t="s">
        <v>58</v>
      </c>
      <c r="F230">
        <v>17.275676179999998</v>
      </c>
      <c r="G230">
        <v>8.6421591695847901</v>
      </c>
      <c r="H230">
        <v>0.45105214872571975</v>
      </c>
    </row>
    <row r="231" spans="1:8" x14ac:dyDescent="0.25">
      <c r="A231" t="s">
        <v>38</v>
      </c>
      <c r="B231">
        <v>2019</v>
      </c>
      <c r="C231" t="s">
        <v>56</v>
      </c>
      <c r="D231" t="s">
        <v>59</v>
      </c>
      <c r="E231" t="s">
        <v>60</v>
      </c>
      <c r="F231">
        <v>21.677105859999998</v>
      </c>
      <c r="G231">
        <v>10.838552929999999</v>
      </c>
      <c r="H231">
        <v>0.54657352143217341</v>
      </c>
    </row>
    <row r="232" spans="1:8" x14ac:dyDescent="0.25">
      <c r="A232" t="s">
        <v>38</v>
      </c>
      <c r="B232">
        <v>2019</v>
      </c>
      <c r="C232" t="s">
        <v>56</v>
      </c>
      <c r="D232" t="s">
        <v>59</v>
      </c>
      <c r="E232" t="s">
        <v>61</v>
      </c>
    </row>
    <row r="233" spans="1:8" x14ac:dyDescent="0.25">
      <c r="A233" t="s">
        <v>38</v>
      </c>
      <c r="B233">
        <v>2019</v>
      </c>
      <c r="C233" t="s">
        <v>56</v>
      </c>
      <c r="D233" t="s">
        <v>59</v>
      </c>
      <c r="E233" t="s">
        <v>62</v>
      </c>
    </row>
    <row r="234" spans="1:8" x14ac:dyDescent="0.25">
      <c r="A234" t="s">
        <v>38</v>
      </c>
      <c r="B234">
        <v>2019</v>
      </c>
      <c r="C234" t="s">
        <v>56</v>
      </c>
      <c r="D234" t="s">
        <v>59</v>
      </c>
      <c r="E234" t="s">
        <v>58</v>
      </c>
      <c r="F234">
        <v>21.677105859999998</v>
      </c>
      <c r="G234">
        <v>10.838552929999999</v>
      </c>
      <c r="H234">
        <v>0.54657352143217341</v>
      </c>
    </row>
    <row r="235" spans="1:8" x14ac:dyDescent="0.25">
      <c r="A235" t="s">
        <v>38</v>
      </c>
      <c r="B235">
        <v>2020</v>
      </c>
      <c r="C235" t="s">
        <v>56</v>
      </c>
      <c r="D235" t="s">
        <v>59</v>
      </c>
      <c r="E235" t="s">
        <v>60</v>
      </c>
      <c r="F235">
        <v>23.013225860000002</v>
      </c>
      <c r="G235">
        <v>11.506612930000001</v>
      </c>
      <c r="H235">
        <v>0.67447906975381011</v>
      </c>
    </row>
    <row r="236" spans="1:8" x14ac:dyDescent="0.25">
      <c r="A236" t="s">
        <v>38</v>
      </c>
      <c r="B236">
        <v>2020</v>
      </c>
      <c r="C236" t="s">
        <v>56</v>
      </c>
      <c r="D236" t="s">
        <v>59</v>
      </c>
      <c r="E236" t="s">
        <v>61</v>
      </c>
    </row>
    <row r="237" spans="1:8" x14ac:dyDescent="0.25">
      <c r="A237" t="s">
        <v>38</v>
      </c>
      <c r="B237">
        <v>2020</v>
      </c>
      <c r="C237" t="s">
        <v>56</v>
      </c>
      <c r="D237" t="s">
        <v>59</v>
      </c>
      <c r="E237" t="s">
        <v>62</v>
      </c>
    </row>
    <row r="238" spans="1:8" x14ac:dyDescent="0.25">
      <c r="A238" t="s">
        <v>38</v>
      </c>
      <c r="B238">
        <v>2020</v>
      </c>
      <c r="C238" t="s">
        <v>56</v>
      </c>
      <c r="D238" t="s">
        <v>59</v>
      </c>
      <c r="E238" t="s">
        <v>58</v>
      </c>
      <c r="F238">
        <v>23.013225860000002</v>
      </c>
      <c r="G238">
        <v>11.506612930000001</v>
      </c>
      <c r="H238">
        <v>0.67447906975381011</v>
      </c>
    </row>
    <row r="239" spans="1:8" x14ac:dyDescent="0.25">
      <c r="A239" t="s">
        <v>38</v>
      </c>
      <c r="B239">
        <v>2021</v>
      </c>
      <c r="C239" t="s">
        <v>56</v>
      </c>
      <c r="D239" t="s">
        <v>59</v>
      </c>
      <c r="E239" t="s">
        <v>60</v>
      </c>
      <c r="F239">
        <v>10.122059539999999</v>
      </c>
      <c r="G239">
        <v>5.0610297699999993</v>
      </c>
      <c r="H239">
        <v>0.26511418386589836</v>
      </c>
    </row>
    <row r="240" spans="1:8" x14ac:dyDescent="0.25">
      <c r="A240" t="s">
        <v>38</v>
      </c>
      <c r="B240">
        <v>2021</v>
      </c>
      <c r="C240" t="s">
        <v>56</v>
      </c>
      <c r="D240" t="s">
        <v>59</v>
      </c>
      <c r="E240" t="s">
        <v>61</v>
      </c>
    </row>
    <row r="241" spans="1:8" x14ac:dyDescent="0.25">
      <c r="A241" t="s">
        <v>38</v>
      </c>
      <c r="B241">
        <v>2021</v>
      </c>
      <c r="C241" t="s">
        <v>56</v>
      </c>
      <c r="D241" t="s">
        <v>59</v>
      </c>
      <c r="E241" t="s">
        <v>62</v>
      </c>
    </row>
    <row r="242" spans="1:8" x14ac:dyDescent="0.25">
      <c r="A242" t="s">
        <v>38</v>
      </c>
      <c r="B242">
        <v>2021</v>
      </c>
      <c r="C242" t="s">
        <v>56</v>
      </c>
      <c r="D242" t="s">
        <v>59</v>
      </c>
      <c r="E242" t="s">
        <v>58</v>
      </c>
      <c r="F242">
        <v>10.122059539999999</v>
      </c>
      <c r="G242">
        <v>5.0610297699999993</v>
      </c>
      <c r="H242">
        <v>0.26511418386589836</v>
      </c>
    </row>
    <row r="243" spans="1:8" x14ac:dyDescent="0.25">
      <c r="A243" t="s">
        <v>38</v>
      </c>
      <c r="B243">
        <v>2008</v>
      </c>
      <c r="C243" t="s">
        <v>56</v>
      </c>
      <c r="D243" t="s">
        <v>63</v>
      </c>
      <c r="E243" t="s">
        <v>64</v>
      </c>
      <c r="F243">
        <v>41.652000000000001</v>
      </c>
      <c r="G243">
        <v>21.29121300414047</v>
      </c>
      <c r="H243">
        <v>1.5755621769125272</v>
      </c>
    </row>
    <row r="244" spans="1:8" x14ac:dyDescent="0.25">
      <c r="A244" t="s">
        <v>38</v>
      </c>
      <c r="B244">
        <v>2008</v>
      </c>
      <c r="C244" t="s">
        <v>56</v>
      </c>
      <c r="D244" t="s">
        <v>63</v>
      </c>
      <c r="E244" t="s">
        <v>32</v>
      </c>
    </row>
    <row r="245" spans="1:8" x14ac:dyDescent="0.25">
      <c r="A245" t="s">
        <v>38</v>
      </c>
      <c r="B245">
        <v>2008</v>
      </c>
      <c r="C245" t="s">
        <v>56</v>
      </c>
      <c r="D245" t="s">
        <v>63</v>
      </c>
      <c r="E245" t="s">
        <v>58</v>
      </c>
      <c r="F245">
        <v>41.652000000000001</v>
      </c>
      <c r="G245">
        <v>21.29121300414047</v>
      </c>
      <c r="H245">
        <v>1.5755621769125272</v>
      </c>
    </row>
    <row r="246" spans="1:8" x14ac:dyDescent="0.25">
      <c r="A246" t="s">
        <v>38</v>
      </c>
      <c r="B246">
        <v>2009</v>
      </c>
      <c r="C246" t="s">
        <v>56</v>
      </c>
      <c r="D246" t="s">
        <v>63</v>
      </c>
      <c r="E246" t="s">
        <v>64</v>
      </c>
      <c r="F246">
        <v>43.643344000000006</v>
      </c>
      <c r="G246">
        <v>22.378906778791922</v>
      </c>
      <c r="H246">
        <v>1.6988320556092278</v>
      </c>
    </row>
    <row r="247" spans="1:8" x14ac:dyDescent="0.25">
      <c r="A247" t="s">
        <v>38</v>
      </c>
      <c r="B247">
        <v>2009</v>
      </c>
      <c r="C247" t="s">
        <v>56</v>
      </c>
      <c r="D247" t="s">
        <v>63</v>
      </c>
      <c r="E247" t="s">
        <v>32</v>
      </c>
    </row>
    <row r="248" spans="1:8" x14ac:dyDescent="0.25">
      <c r="A248" t="s">
        <v>38</v>
      </c>
      <c r="B248">
        <v>2009</v>
      </c>
      <c r="C248" t="s">
        <v>56</v>
      </c>
      <c r="D248" t="s">
        <v>63</v>
      </c>
      <c r="E248" t="s">
        <v>58</v>
      </c>
      <c r="F248">
        <v>43.643344000000006</v>
      </c>
      <c r="G248">
        <v>22.378906778791922</v>
      </c>
      <c r="H248">
        <v>1.6988320556092278</v>
      </c>
    </row>
    <row r="249" spans="1:8" x14ac:dyDescent="0.25">
      <c r="A249" t="s">
        <v>38</v>
      </c>
      <c r="B249">
        <v>2010</v>
      </c>
      <c r="C249" t="s">
        <v>56</v>
      </c>
      <c r="D249" t="s">
        <v>63</v>
      </c>
      <c r="E249" t="s">
        <v>64</v>
      </c>
      <c r="F249">
        <v>44.372</v>
      </c>
      <c r="G249">
        <v>22.754871794871796</v>
      </c>
      <c r="H249">
        <v>1.6522811868319165</v>
      </c>
    </row>
    <row r="250" spans="1:8" x14ac:dyDescent="0.25">
      <c r="A250" t="s">
        <v>38</v>
      </c>
      <c r="B250">
        <v>2010</v>
      </c>
      <c r="C250" t="s">
        <v>56</v>
      </c>
      <c r="D250" t="s">
        <v>63</v>
      </c>
      <c r="E250" t="s">
        <v>32</v>
      </c>
    </row>
    <row r="251" spans="1:8" x14ac:dyDescent="0.25">
      <c r="A251" t="s">
        <v>38</v>
      </c>
      <c r="B251">
        <v>2010</v>
      </c>
      <c r="C251" t="s">
        <v>56</v>
      </c>
      <c r="D251" t="s">
        <v>63</v>
      </c>
      <c r="E251" t="s">
        <v>58</v>
      </c>
      <c r="F251">
        <v>44.372</v>
      </c>
      <c r="G251">
        <v>22.754871794871796</v>
      </c>
      <c r="H251">
        <v>1.6522811868319165</v>
      </c>
    </row>
    <row r="252" spans="1:8" x14ac:dyDescent="0.25">
      <c r="A252" t="s">
        <v>38</v>
      </c>
      <c r="B252">
        <v>2011</v>
      </c>
      <c r="C252" t="s">
        <v>56</v>
      </c>
      <c r="D252" t="s">
        <v>63</v>
      </c>
      <c r="E252" t="s">
        <v>64</v>
      </c>
      <c r="F252">
        <v>31.471</v>
      </c>
      <c r="G252">
        <v>15.93387676573338</v>
      </c>
      <c r="H252">
        <v>1.0907635852518465</v>
      </c>
    </row>
    <row r="253" spans="1:8" x14ac:dyDescent="0.25">
      <c r="A253" t="s">
        <v>38</v>
      </c>
      <c r="B253">
        <v>2011</v>
      </c>
      <c r="C253" t="s">
        <v>56</v>
      </c>
      <c r="D253" t="s">
        <v>63</v>
      </c>
      <c r="E253" t="s">
        <v>32</v>
      </c>
    </row>
    <row r="254" spans="1:8" x14ac:dyDescent="0.25">
      <c r="A254" t="s">
        <v>38</v>
      </c>
      <c r="B254">
        <v>2011</v>
      </c>
      <c r="C254" t="s">
        <v>56</v>
      </c>
      <c r="D254" t="s">
        <v>63</v>
      </c>
      <c r="E254" t="s">
        <v>58</v>
      </c>
      <c r="F254">
        <v>31.471</v>
      </c>
      <c r="G254">
        <v>15.93387676573338</v>
      </c>
      <c r="H254">
        <v>1.0907635852518465</v>
      </c>
    </row>
    <row r="255" spans="1:8" x14ac:dyDescent="0.25">
      <c r="A255" t="s">
        <v>38</v>
      </c>
      <c r="B255">
        <v>2012</v>
      </c>
      <c r="C255" t="s">
        <v>56</v>
      </c>
      <c r="D255" t="s">
        <v>63</v>
      </c>
      <c r="E255" t="s">
        <v>64</v>
      </c>
      <c r="F255">
        <v>17.781208499999998</v>
      </c>
      <c r="G255">
        <v>9.2078134224017383</v>
      </c>
      <c r="H255">
        <v>0.60462372398652464</v>
      </c>
    </row>
    <row r="256" spans="1:8" x14ac:dyDescent="0.25">
      <c r="A256" t="s">
        <v>38</v>
      </c>
      <c r="B256">
        <v>2012</v>
      </c>
      <c r="C256" t="s">
        <v>56</v>
      </c>
      <c r="D256" t="s">
        <v>63</v>
      </c>
      <c r="E256" t="s">
        <v>32</v>
      </c>
    </row>
    <row r="257" spans="1:8" x14ac:dyDescent="0.25">
      <c r="A257" t="s">
        <v>38</v>
      </c>
      <c r="B257">
        <v>2012</v>
      </c>
      <c r="C257" t="s">
        <v>56</v>
      </c>
      <c r="D257" t="s">
        <v>63</v>
      </c>
      <c r="E257" t="s">
        <v>58</v>
      </c>
      <c r="F257">
        <v>17.781208499999998</v>
      </c>
      <c r="G257">
        <v>9.2078134224017383</v>
      </c>
      <c r="H257">
        <v>0.60462372398652464</v>
      </c>
    </row>
    <row r="258" spans="1:8" x14ac:dyDescent="0.25">
      <c r="A258" t="s">
        <v>38</v>
      </c>
      <c r="B258">
        <v>2013</v>
      </c>
      <c r="C258" t="s">
        <v>56</v>
      </c>
      <c r="D258" t="s">
        <v>63</v>
      </c>
      <c r="E258" t="s">
        <v>64</v>
      </c>
      <c r="F258">
        <v>14.82479764</v>
      </c>
      <c r="G258">
        <v>7.3791924539571934</v>
      </c>
      <c r="H258">
        <v>0.46721092244784629</v>
      </c>
    </row>
    <row r="259" spans="1:8" x14ac:dyDescent="0.25">
      <c r="A259" t="s">
        <v>38</v>
      </c>
      <c r="B259">
        <v>2013</v>
      </c>
      <c r="C259" t="s">
        <v>56</v>
      </c>
      <c r="D259" t="s">
        <v>63</v>
      </c>
      <c r="E259" t="s">
        <v>32</v>
      </c>
    </row>
    <row r="260" spans="1:8" x14ac:dyDescent="0.25">
      <c r="A260" t="s">
        <v>38</v>
      </c>
      <c r="B260">
        <v>2013</v>
      </c>
      <c r="C260" t="s">
        <v>56</v>
      </c>
      <c r="D260" t="s">
        <v>63</v>
      </c>
      <c r="E260" t="s">
        <v>58</v>
      </c>
      <c r="F260">
        <v>14.82479764</v>
      </c>
      <c r="G260">
        <v>7.3791924539571934</v>
      </c>
      <c r="H260">
        <v>0.46721092244784629</v>
      </c>
    </row>
    <row r="261" spans="1:8" x14ac:dyDescent="0.25">
      <c r="A261" t="s">
        <v>38</v>
      </c>
      <c r="B261">
        <v>2014</v>
      </c>
      <c r="C261" t="s">
        <v>56</v>
      </c>
      <c r="D261" t="s">
        <v>63</v>
      </c>
      <c r="E261" t="s">
        <v>64</v>
      </c>
      <c r="F261">
        <v>23.013784690000001</v>
      </c>
      <c r="G261">
        <v>11.455343300149329</v>
      </c>
      <c r="H261">
        <v>0.68891781299454091</v>
      </c>
    </row>
    <row r="262" spans="1:8" x14ac:dyDescent="0.25">
      <c r="A262" t="s">
        <v>38</v>
      </c>
      <c r="B262">
        <v>2014</v>
      </c>
      <c r="C262" t="s">
        <v>56</v>
      </c>
      <c r="D262" t="s">
        <v>63</v>
      </c>
      <c r="E262" t="s">
        <v>32</v>
      </c>
    </row>
    <row r="263" spans="1:8" x14ac:dyDescent="0.25">
      <c r="A263" t="s">
        <v>38</v>
      </c>
      <c r="B263">
        <v>2014</v>
      </c>
      <c r="C263" t="s">
        <v>56</v>
      </c>
      <c r="D263" t="s">
        <v>63</v>
      </c>
      <c r="E263" t="s">
        <v>58</v>
      </c>
      <c r="F263">
        <v>23.013784690000001</v>
      </c>
      <c r="G263">
        <v>11.455343300149329</v>
      </c>
      <c r="H263">
        <v>0.68891781299454091</v>
      </c>
    </row>
    <row r="264" spans="1:8" x14ac:dyDescent="0.25">
      <c r="A264" t="s">
        <v>38</v>
      </c>
      <c r="B264">
        <v>2015</v>
      </c>
      <c r="C264" t="s">
        <v>56</v>
      </c>
      <c r="D264" t="s">
        <v>63</v>
      </c>
      <c r="E264" t="s">
        <v>64</v>
      </c>
      <c r="F264">
        <v>27.786093359999999</v>
      </c>
      <c r="G264">
        <v>13.858400678304239</v>
      </c>
      <c r="H264">
        <v>0.80395164197808189</v>
      </c>
    </row>
    <row r="265" spans="1:8" x14ac:dyDescent="0.25">
      <c r="A265" t="s">
        <v>38</v>
      </c>
      <c r="B265">
        <v>2015</v>
      </c>
      <c r="C265" t="s">
        <v>56</v>
      </c>
      <c r="D265" t="s">
        <v>63</v>
      </c>
      <c r="E265" t="s">
        <v>32</v>
      </c>
    </row>
    <row r="266" spans="1:8" x14ac:dyDescent="0.25">
      <c r="A266" t="s">
        <v>38</v>
      </c>
      <c r="B266">
        <v>2015</v>
      </c>
      <c r="C266" t="s">
        <v>56</v>
      </c>
      <c r="D266" t="s">
        <v>63</v>
      </c>
      <c r="E266" t="s">
        <v>58</v>
      </c>
      <c r="F266">
        <v>27.786093359999999</v>
      </c>
      <c r="G266">
        <v>13.858400678304239</v>
      </c>
      <c r="H266">
        <v>0.80395164197808189</v>
      </c>
    </row>
    <row r="267" spans="1:8" x14ac:dyDescent="0.25">
      <c r="A267" t="s">
        <v>38</v>
      </c>
      <c r="B267">
        <v>2016</v>
      </c>
      <c r="C267" t="s">
        <v>56</v>
      </c>
      <c r="D267" t="s">
        <v>63</v>
      </c>
      <c r="E267" t="s">
        <v>64</v>
      </c>
      <c r="F267">
        <v>39.149005339999995</v>
      </c>
      <c r="G267">
        <v>19.595077501376444</v>
      </c>
      <c r="H267">
        <v>1.1038857263734168</v>
      </c>
    </row>
    <row r="268" spans="1:8" x14ac:dyDescent="0.25">
      <c r="A268" t="s">
        <v>38</v>
      </c>
      <c r="B268">
        <v>2016</v>
      </c>
      <c r="C268" t="s">
        <v>56</v>
      </c>
      <c r="D268" t="s">
        <v>63</v>
      </c>
      <c r="E268" t="s">
        <v>32</v>
      </c>
    </row>
    <row r="269" spans="1:8" x14ac:dyDescent="0.25">
      <c r="A269" t="s">
        <v>38</v>
      </c>
      <c r="B269">
        <v>2016</v>
      </c>
      <c r="C269" t="s">
        <v>56</v>
      </c>
      <c r="D269" t="s">
        <v>63</v>
      </c>
      <c r="E269" t="s">
        <v>58</v>
      </c>
      <c r="F269">
        <v>39.149005339999995</v>
      </c>
      <c r="G269">
        <v>19.595077501376444</v>
      </c>
      <c r="H269">
        <v>1.1038857263734168</v>
      </c>
    </row>
    <row r="270" spans="1:8" x14ac:dyDescent="0.25">
      <c r="A270" t="s">
        <v>38</v>
      </c>
      <c r="B270">
        <v>2017</v>
      </c>
      <c r="C270" t="s">
        <v>56</v>
      </c>
      <c r="D270" t="s">
        <v>63</v>
      </c>
      <c r="E270" t="s">
        <v>64</v>
      </c>
      <c r="F270">
        <v>33.757219130000003</v>
      </c>
      <c r="G270">
        <v>16.870174477761122</v>
      </c>
      <c r="H270">
        <v>0.91855790562271866</v>
      </c>
    </row>
    <row r="271" spans="1:8" x14ac:dyDescent="0.25">
      <c r="A271" t="s">
        <v>38</v>
      </c>
      <c r="B271">
        <v>2017</v>
      </c>
      <c r="C271" t="s">
        <v>56</v>
      </c>
      <c r="D271" t="s">
        <v>63</v>
      </c>
      <c r="E271" t="s">
        <v>32</v>
      </c>
    </row>
    <row r="272" spans="1:8" x14ac:dyDescent="0.25">
      <c r="A272" t="s">
        <v>38</v>
      </c>
      <c r="B272">
        <v>2017</v>
      </c>
      <c r="C272" t="s">
        <v>56</v>
      </c>
      <c r="D272" t="s">
        <v>63</v>
      </c>
      <c r="E272" t="s">
        <v>58</v>
      </c>
      <c r="F272">
        <v>33.757219130000003</v>
      </c>
      <c r="G272">
        <v>16.870174477761122</v>
      </c>
      <c r="H272">
        <v>0.91855790562271866</v>
      </c>
    </row>
    <row r="273" spans="1:8" x14ac:dyDescent="0.25">
      <c r="A273" t="s">
        <v>38</v>
      </c>
      <c r="B273">
        <v>2018</v>
      </c>
      <c r="C273" t="s">
        <v>56</v>
      </c>
      <c r="D273" t="s">
        <v>63</v>
      </c>
      <c r="E273" t="s">
        <v>64</v>
      </c>
      <c r="F273">
        <v>30.603999999999999</v>
      </c>
      <c r="G273">
        <v>15.309654827413706</v>
      </c>
      <c r="H273">
        <v>0.79904252752681137</v>
      </c>
    </row>
    <row r="274" spans="1:8" x14ac:dyDescent="0.25">
      <c r="A274" t="s">
        <v>38</v>
      </c>
      <c r="B274">
        <v>2018</v>
      </c>
      <c r="C274" t="s">
        <v>56</v>
      </c>
      <c r="D274" t="s">
        <v>63</v>
      </c>
      <c r="E274" t="s">
        <v>32</v>
      </c>
    </row>
    <row r="275" spans="1:8" x14ac:dyDescent="0.25">
      <c r="A275" t="s">
        <v>38</v>
      </c>
      <c r="B275">
        <v>2018</v>
      </c>
      <c r="C275" t="s">
        <v>56</v>
      </c>
      <c r="D275" t="s">
        <v>63</v>
      </c>
      <c r="E275" t="s">
        <v>58</v>
      </c>
      <c r="F275">
        <v>30.603999999999999</v>
      </c>
      <c r="G275">
        <v>15.309654827413706</v>
      </c>
      <c r="H275">
        <v>0.79904252752681137</v>
      </c>
    </row>
    <row r="276" spans="1:8" x14ac:dyDescent="0.25">
      <c r="A276" t="s">
        <v>38</v>
      </c>
      <c r="B276">
        <v>2019</v>
      </c>
      <c r="C276" t="s">
        <v>56</v>
      </c>
      <c r="D276" t="s">
        <v>63</v>
      </c>
      <c r="E276" t="s">
        <v>64</v>
      </c>
      <c r="F276">
        <v>32.520422285931694</v>
      </c>
      <c r="G276">
        <v>16.260211142965847</v>
      </c>
      <c r="H276">
        <v>0.81998039046726412</v>
      </c>
    </row>
    <row r="277" spans="1:8" x14ac:dyDescent="0.25">
      <c r="A277" t="s">
        <v>38</v>
      </c>
      <c r="B277">
        <v>2019</v>
      </c>
      <c r="C277" t="s">
        <v>56</v>
      </c>
      <c r="D277" t="s">
        <v>63</v>
      </c>
      <c r="E277" t="s">
        <v>32</v>
      </c>
    </row>
    <row r="278" spans="1:8" x14ac:dyDescent="0.25">
      <c r="A278" t="s">
        <v>38</v>
      </c>
      <c r="B278">
        <v>2019</v>
      </c>
      <c r="C278" t="s">
        <v>56</v>
      </c>
      <c r="D278" t="s">
        <v>63</v>
      </c>
      <c r="E278" t="s">
        <v>58</v>
      </c>
      <c r="F278">
        <v>32.520422285931694</v>
      </c>
      <c r="G278">
        <v>16.260211142965847</v>
      </c>
      <c r="H278">
        <v>0.81998039046726412</v>
      </c>
    </row>
    <row r="279" spans="1:8" x14ac:dyDescent="0.25">
      <c r="A279" t="s">
        <v>38</v>
      </c>
      <c r="B279">
        <v>2020</v>
      </c>
      <c r="C279" t="s">
        <v>56</v>
      </c>
      <c r="D279" t="s">
        <v>63</v>
      </c>
      <c r="E279" t="s">
        <v>64</v>
      </c>
      <c r="F279">
        <v>30.839073159999998</v>
      </c>
      <c r="G279">
        <v>15.419536579999999</v>
      </c>
      <c r="H279">
        <v>0.90384153458382177</v>
      </c>
    </row>
    <row r="280" spans="1:8" x14ac:dyDescent="0.25">
      <c r="A280" t="s">
        <v>38</v>
      </c>
      <c r="B280">
        <v>2020</v>
      </c>
      <c r="C280" t="s">
        <v>56</v>
      </c>
      <c r="D280" t="s">
        <v>63</v>
      </c>
      <c r="E280" t="s">
        <v>32</v>
      </c>
    </row>
    <row r="281" spans="1:8" x14ac:dyDescent="0.25">
      <c r="A281" t="s">
        <v>38</v>
      </c>
      <c r="B281">
        <v>2020</v>
      </c>
      <c r="C281" t="s">
        <v>56</v>
      </c>
      <c r="D281" t="s">
        <v>63</v>
      </c>
      <c r="E281" t="s">
        <v>58</v>
      </c>
      <c r="F281">
        <v>30.839073159999998</v>
      </c>
      <c r="G281">
        <v>15.419536579999999</v>
      </c>
      <c r="H281">
        <v>0.90384153458382177</v>
      </c>
    </row>
    <row r="282" spans="1:8" x14ac:dyDescent="0.25">
      <c r="A282" t="s">
        <v>38</v>
      </c>
      <c r="B282">
        <v>2021</v>
      </c>
      <c r="C282" t="s">
        <v>56</v>
      </c>
      <c r="D282" t="s">
        <v>63</v>
      </c>
      <c r="E282" t="s">
        <v>64</v>
      </c>
      <c r="F282">
        <v>30.603999999999999</v>
      </c>
      <c r="G282">
        <v>15.302</v>
      </c>
      <c r="H282">
        <v>0.80157150340492411</v>
      </c>
    </row>
    <row r="283" spans="1:8" x14ac:dyDescent="0.25">
      <c r="A283" t="s">
        <v>38</v>
      </c>
      <c r="B283">
        <v>2021</v>
      </c>
      <c r="C283" t="s">
        <v>56</v>
      </c>
      <c r="D283" t="s">
        <v>63</v>
      </c>
      <c r="E283" t="s">
        <v>32</v>
      </c>
    </row>
    <row r="284" spans="1:8" x14ac:dyDescent="0.25">
      <c r="A284" t="s">
        <v>38</v>
      </c>
      <c r="B284">
        <v>2021</v>
      </c>
      <c r="C284" t="s">
        <v>56</v>
      </c>
      <c r="D284" t="s">
        <v>63</v>
      </c>
      <c r="E284" t="s">
        <v>58</v>
      </c>
      <c r="F284">
        <v>30.603999999999999</v>
      </c>
      <c r="G284">
        <v>15.302</v>
      </c>
      <c r="H284">
        <v>0.80157150340492411</v>
      </c>
    </row>
    <row r="285" spans="1:8" x14ac:dyDescent="0.25">
      <c r="A285" t="s">
        <v>38</v>
      </c>
      <c r="B285">
        <v>2008</v>
      </c>
      <c r="C285" t="s">
        <v>56</v>
      </c>
      <c r="D285" t="s">
        <v>65</v>
      </c>
      <c r="E285" t="s">
        <v>66</v>
      </c>
    </row>
    <row r="286" spans="1:8" x14ac:dyDescent="0.25">
      <c r="A286" t="s">
        <v>38</v>
      </c>
      <c r="B286">
        <v>2008</v>
      </c>
      <c r="C286" t="s">
        <v>56</v>
      </c>
      <c r="D286" t="s">
        <v>65</v>
      </c>
      <c r="E286" t="s">
        <v>83</v>
      </c>
      <c r="F286">
        <v>17.196243979999998</v>
      </c>
      <c r="G286">
        <v>8.7901875888156216</v>
      </c>
      <c r="H286">
        <v>0.65047900700681227</v>
      </c>
    </row>
    <row r="287" spans="1:8" x14ac:dyDescent="0.25">
      <c r="A287" t="s">
        <v>38</v>
      </c>
      <c r="B287">
        <v>2008</v>
      </c>
      <c r="C287" t="s">
        <v>56</v>
      </c>
      <c r="D287" t="s">
        <v>65</v>
      </c>
      <c r="E287" t="s">
        <v>67</v>
      </c>
    </row>
    <row r="288" spans="1:8" x14ac:dyDescent="0.25">
      <c r="A288" t="s">
        <v>38</v>
      </c>
      <c r="B288">
        <v>2008</v>
      </c>
      <c r="C288" t="s">
        <v>56</v>
      </c>
      <c r="D288" t="s">
        <v>65</v>
      </c>
      <c r="E288" t="s">
        <v>68</v>
      </c>
      <c r="F288">
        <v>9.3859555999999991</v>
      </c>
      <c r="G288">
        <v>4.7978099473495881</v>
      </c>
      <c r="H288">
        <v>0.35504073363920885</v>
      </c>
    </row>
    <row r="289" spans="1:8" x14ac:dyDescent="0.25">
      <c r="A289" t="s">
        <v>38</v>
      </c>
      <c r="B289">
        <v>2008</v>
      </c>
      <c r="C289" t="s">
        <v>56</v>
      </c>
      <c r="D289" t="s">
        <v>65</v>
      </c>
      <c r="E289" t="s">
        <v>58</v>
      </c>
      <c r="F289">
        <v>26.582199579999997</v>
      </c>
      <c r="G289">
        <v>13.58799753616521</v>
      </c>
      <c r="H289">
        <v>1.0055197406460212</v>
      </c>
    </row>
    <row r="290" spans="1:8" x14ac:dyDescent="0.25">
      <c r="A290" t="s">
        <v>38</v>
      </c>
      <c r="B290">
        <v>2009</v>
      </c>
      <c r="C290" t="s">
        <v>56</v>
      </c>
      <c r="D290" t="s">
        <v>65</v>
      </c>
      <c r="E290" t="s">
        <v>66</v>
      </c>
    </row>
    <row r="291" spans="1:8" x14ac:dyDescent="0.25">
      <c r="A291" t="s">
        <v>38</v>
      </c>
      <c r="B291">
        <v>2009</v>
      </c>
      <c r="C291" t="s">
        <v>56</v>
      </c>
      <c r="D291" t="s">
        <v>65</v>
      </c>
      <c r="E291" t="s">
        <v>83</v>
      </c>
      <c r="F291">
        <v>25.708370630000001</v>
      </c>
      <c r="G291">
        <v>13.182427766382936</v>
      </c>
      <c r="H291">
        <v>1.0007070980566202</v>
      </c>
    </row>
    <row r="292" spans="1:8" x14ac:dyDescent="0.25">
      <c r="A292" t="s">
        <v>38</v>
      </c>
      <c r="B292">
        <v>2009</v>
      </c>
      <c r="C292" t="s">
        <v>56</v>
      </c>
      <c r="D292" t="s">
        <v>65</v>
      </c>
      <c r="E292" t="s">
        <v>67</v>
      </c>
    </row>
    <row r="293" spans="1:8" x14ac:dyDescent="0.25">
      <c r="A293" t="s">
        <v>38</v>
      </c>
      <c r="B293">
        <v>2009</v>
      </c>
      <c r="C293" t="s">
        <v>56</v>
      </c>
      <c r="D293" t="s">
        <v>65</v>
      </c>
      <c r="E293" t="s">
        <v>68</v>
      </c>
    </row>
    <row r="294" spans="1:8" x14ac:dyDescent="0.25">
      <c r="A294" t="s">
        <v>38</v>
      </c>
      <c r="B294">
        <v>2009</v>
      </c>
      <c r="C294" t="s">
        <v>56</v>
      </c>
      <c r="D294" t="s">
        <v>65</v>
      </c>
      <c r="E294" t="s">
        <v>58</v>
      </c>
      <c r="F294">
        <v>25.708370630000001</v>
      </c>
      <c r="G294">
        <v>13.182427766382936</v>
      </c>
      <c r="H294">
        <v>1.0007070980566202</v>
      </c>
    </row>
    <row r="295" spans="1:8" x14ac:dyDescent="0.25">
      <c r="A295" t="s">
        <v>38</v>
      </c>
      <c r="B295">
        <v>2010</v>
      </c>
      <c r="C295" t="s">
        <v>56</v>
      </c>
      <c r="D295" t="s">
        <v>65</v>
      </c>
      <c r="E295" t="s">
        <v>66</v>
      </c>
    </row>
    <row r="296" spans="1:8" x14ac:dyDescent="0.25">
      <c r="A296" t="s">
        <v>38</v>
      </c>
      <c r="B296">
        <v>2010</v>
      </c>
      <c r="C296" t="s">
        <v>56</v>
      </c>
      <c r="D296" t="s">
        <v>65</v>
      </c>
      <c r="E296" t="s">
        <v>83</v>
      </c>
      <c r="F296">
        <v>28.812555449999998</v>
      </c>
      <c r="G296">
        <v>14.775669461538461</v>
      </c>
      <c r="H296">
        <v>1.072893791458271</v>
      </c>
    </row>
    <row r="297" spans="1:8" x14ac:dyDescent="0.25">
      <c r="A297" t="s">
        <v>38</v>
      </c>
      <c r="B297">
        <v>2010</v>
      </c>
      <c r="C297" t="s">
        <v>56</v>
      </c>
      <c r="D297" t="s">
        <v>65</v>
      </c>
      <c r="E297" t="s">
        <v>67</v>
      </c>
    </row>
    <row r="298" spans="1:8" x14ac:dyDescent="0.25">
      <c r="A298" t="s">
        <v>38</v>
      </c>
      <c r="B298">
        <v>2010</v>
      </c>
      <c r="C298" t="s">
        <v>56</v>
      </c>
      <c r="D298" t="s">
        <v>65</v>
      </c>
      <c r="E298" t="s">
        <v>68</v>
      </c>
    </row>
    <row r="299" spans="1:8" x14ac:dyDescent="0.25">
      <c r="A299" t="s">
        <v>38</v>
      </c>
      <c r="B299">
        <v>2010</v>
      </c>
      <c r="C299" t="s">
        <v>56</v>
      </c>
      <c r="D299" t="s">
        <v>65</v>
      </c>
      <c r="E299" t="s">
        <v>58</v>
      </c>
      <c r="F299">
        <v>28.812555449999998</v>
      </c>
      <c r="G299">
        <v>14.775669461538461</v>
      </c>
      <c r="H299">
        <v>1.072893791458271</v>
      </c>
    </row>
    <row r="300" spans="1:8" x14ac:dyDescent="0.25">
      <c r="A300" t="s">
        <v>38</v>
      </c>
      <c r="B300">
        <v>2011</v>
      </c>
      <c r="C300" t="s">
        <v>56</v>
      </c>
      <c r="D300" t="s">
        <v>65</v>
      </c>
      <c r="E300" t="s">
        <v>66</v>
      </c>
    </row>
    <row r="301" spans="1:8" x14ac:dyDescent="0.25">
      <c r="A301" t="s">
        <v>38</v>
      </c>
      <c r="B301">
        <v>2011</v>
      </c>
      <c r="C301" t="s">
        <v>56</v>
      </c>
      <c r="D301" t="s">
        <v>65</v>
      </c>
      <c r="E301" t="s">
        <v>83</v>
      </c>
      <c r="F301">
        <v>12.966295059999998</v>
      </c>
      <c r="G301">
        <v>6.5648802896055889</v>
      </c>
      <c r="H301">
        <v>0.44940302141904936</v>
      </c>
    </row>
    <row r="302" spans="1:8" x14ac:dyDescent="0.25">
      <c r="A302" t="s">
        <v>38</v>
      </c>
      <c r="B302">
        <v>2011</v>
      </c>
      <c r="C302" t="s">
        <v>56</v>
      </c>
      <c r="D302" t="s">
        <v>65</v>
      </c>
      <c r="E302" t="s">
        <v>67</v>
      </c>
    </row>
    <row r="303" spans="1:8" x14ac:dyDescent="0.25">
      <c r="A303" t="s">
        <v>38</v>
      </c>
      <c r="B303">
        <v>2011</v>
      </c>
      <c r="C303" t="s">
        <v>56</v>
      </c>
      <c r="D303" t="s">
        <v>65</v>
      </c>
      <c r="E303" t="s">
        <v>68</v>
      </c>
    </row>
    <row r="304" spans="1:8" x14ac:dyDescent="0.25">
      <c r="A304" t="s">
        <v>38</v>
      </c>
      <c r="B304">
        <v>2011</v>
      </c>
      <c r="C304" t="s">
        <v>56</v>
      </c>
      <c r="D304" t="s">
        <v>65</v>
      </c>
      <c r="E304" t="s">
        <v>58</v>
      </c>
      <c r="F304">
        <v>12.966295059999998</v>
      </c>
      <c r="G304">
        <v>6.5648802896055889</v>
      </c>
      <c r="H304">
        <v>0.44940302141904936</v>
      </c>
    </row>
    <row r="305" spans="1:8" x14ac:dyDescent="0.25">
      <c r="A305" t="s">
        <v>38</v>
      </c>
      <c r="B305">
        <v>2012</v>
      </c>
      <c r="C305" t="s">
        <v>56</v>
      </c>
      <c r="D305" t="s">
        <v>65</v>
      </c>
      <c r="E305" t="s">
        <v>66</v>
      </c>
    </row>
    <row r="306" spans="1:8" x14ac:dyDescent="0.25">
      <c r="A306" t="s">
        <v>38</v>
      </c>
      <c r="B306">
        <v>2012</v>
      </c>
      <c r="C306" t="s">
        <v>56</v>
      </c>
      <c r="D306" t="s">
        <v>65</v>
      </c>
      <c r="E306" t="s">
        <v>83</v>
      </c>
      <c r="F306">
        <v>31.815463899999997</v>
      </c>
      <c r="G306">
        <v>16.475306250323648</v>
      </c>
      <c r="H306">
        <v>1.0818378437875491</v>
      </c>
    </row>
    <row r="307" spans="1:8" x14ac:dyDescent="0.25">
      <c r="A307" t="s">
        <v>38</v>
      </c>
      <c r="B307">
        <v>2012</v>
      </c>
      <c r="C307" t="s">
        <v>56</v>
      </c>
      <c r="D307" t="s">
        <v>65</v>
      </c>
      <c r="E307" t="s">
        <v>67</v>
      </c>
    </row>
    <row r="308" spans="1:8" x14ac:dyDescent="0.25">
      <c r="A308" t="s">
        <v>38</v>
      </c>
      <c r="B308">
        <v>2012</v>
      </c>
      <c r="C308" t="s">
        <v>56</v>
      </c>
      <c r="D308" t="s">
        <v>65</v>
      </c>
      <c r="E308" t="s">
        <v>68</v>
      </c>
    </row>
    <row r="309" spans="1:8" x14ac:dyDescent="0.25">
      <c r="A309" t="s">
        <v>38</v>
      </c>
      <c r="B309">
        <v>2012</v>
      </c>
      <c r="C309" t="s">
        <v>56</v>
      </c>
      <c r="D309" t="s">
        <v>65</v>
      </c>
      <c r="E309" t="s">
        <v>58</v>
      </c>
      <c r="F309">
        <v>31.815463899999997</v>
      </c>
      <c r="G309">
        <v>16.475306250323648</v>
      </c>
      <c r="H309">
        <v>1.0818378437875491</v>
      </c>
    </row>
    <row r="310" spans="1:8" x14ac:dyDescent="0.25">
      <c r="A310" t="s">
        <v>38</v>
      </c>
      <c r="B310">
        <v>2013</v>
      </c>
      <c r="C310" t="s">
        <v>56</v>
      </c>
      <c r="D310" t="s">
        <v>65</v>
      </c>
      <c r="E310" t="s">
        <v>66</v>
      </c>
    </row>
    <row r="311" spans="1:8" x14ac:dyDescent="0.25">
      <c r="A311" t="s">
        <v>38</v>
      </c>
      <c r="B311">
        <v>2013</v>
      </c>
      <c r="C311" t="s">
        <v>56</v>
      </c>
      <c r="D311" t="s">
        <v>65</v>
      </c>
      <c r="E311" t="s">
        <v>83</v>
      </c>
      <c r="F311">
        <v>26.19649269999999</v>
      </c>
      <c r="G311">
        <v>13.039568292682922</v>
      </c>
      <c r="H311">
        <v>0.82559558764171204</v>
      </c>
    </row>
    <row r="312" spans="1:8" x14ac:dyDescent="0.25">
      <c r="A312" t="s">
        <v>38</v>
      </c>
      <c r="B312">
        <v>2013</v>
      </c>
      <c r="C312" t="s">
        <v>56</v>
      </c>
      <c r="D312" t="s">
        <v>65</v>
      </c>
      <c r="E312" t="s">
        <v>67</v>
      </c>
    </row>
    <row r="313" spans="1:8" x14ac:dyDescent="0.25">
      <c r="A313" t="s">
        <v>38</v>
      </c>
      <c r="B313">
        <v>2013</v>
      </c>
      <c r="C313" t="s">
        <v>56</v>
      </c>
      <c r="D313" t="s">
        <v>65</v>
      </c>
      <c r="E313" t="s">
        <v>68</v>
      </c>
    </row>
    <row r="314" spans="1:8" x14ac:dyDescent="0.25">
      <c r="A314" t="s">
        <v>38</v>
      </c>
      <c r="B314">
        <v>2013</v>
      </c>
      <c r="C314" t="s">
        <v>56</v>
      </c>
      <c r="D314" t="s">
        <v>65</v>
      </c>
      <c r="E314" t="s">
        <v>58</v>
      </c>
      <c r="F314">
        <v>26.19649269999999</v>
      </c>
      <c r="G314">
        <v>13.039568292682922</v>
      </c>
      <c r="H314">
        <v>0.82559558764171204</v>
      </c>
    </row>
    <row r="315" spans="1:8" x14ac:dyDescent="0.25">
      <c r="A315" t="s">
        <v>38</v>
      </c>
      <c r="B315">
        <v>2014</v>
      </c>
      <c r="C315" t="s">
        <v>56</v>
      </c>
      <c r="D315" t="s">
        <v>65</v>
      </c>
      <c r="E315" t="s">
        <v>66</v>
      </c>
    </row>
    <row r="316" spans="1:8" x14ac:dyDescent="0.25">
      <c r="A316" t="s">
        <v>38</v>
      </c>
      <c r="B316">
        <v>2014</v>
      </c>
      <c r="C316" t="s">
        <v>56</v>
      </c>
      <c r="D316" t="s">
        <v>65</v>
      </c>
      <c r="E316" t="s">
        <v>83</v>
      </c>
      <c r="F316">
        <v>55.092694079999994</v>
      </c>
      <c r="G316">
        <v>27.422943792931804</v>
      </c>
      <c r="H316">
        <v>1.6492002001766743</v>
      </c>
    </row>
    <row r="317" spans="1:8" x14ac:dyDescent="0.25">
      <c r="A317" t="s">
        <v>38</v>
      </c>
      <c r="B317">
        <v>2014</v>
      </c>
      <c r="C317" t="s">
        <v>56</v>
      </c>
      <c r="D317" t="s">
        <v>65</v>
      </c>
      <c r="E317" t="s">
        <v>67</v>
      </c>
    </row>
    <row r="318" spans="1:8" x14ac:dyDescent="0.25">
      <c r="A318" t="s">
        <v>38</v>
      </c>
      <c r="B318">
        <v>2014</v>
      </c>
      <c r="C318" t="s">
        <v>56</v>
      </c>
      <c r="D318" t="s">
        <v>65</v>
      </c>
      <c r="E318" t="s">
        <v>68</v>
      </c>
    </row>
    <row r="319" spans="1:8" x14ac:dyDescent="0.25">
      <c r="A319" t="s">
        <v>38</v>
      </c>
      <c r="B319">
        <v>2014</v>
      </c>
      <c r="C319" t="s">
        <v>56</v>
      </c>
      <c r="D319" t="s">
        <v>65</v>
      </c>
      <c r="E319" t="s">
        <v>58</v>
      </c>
      <c r="F319">
        <v>55.092694079999994</v>
      </c>
      <c r="G319">
        <v>27.422943792931804</v>
      </c>
      <c r="H319">
        <v>1.6492002001766743</v>
      </c>
    </row>
    <row r="320" spans="1:8" x14ac:dyDescent="0.25">
      <c r="A320" t="s">
        <v>38</v>
      </c>
      <c r="B320">
        <v>2015</v>
      </c>
      <c r="C320" t="s">
        <v>56</v>
      </c>
      <c r="D320" t="s">
        <v>65</v>
      </c>
      <c r="E320" t="s">
        <v>66</v>
      </c>
    </row>
    <row r="321" spans="1:8" x14ac:dyDescent="0.25">
      <c r="A321" t="s">
        <v>38</v>
      </c>
      <c r="B321">
        <v>2015</v>
      </c>
      <c r="C321" t="s">
        <v>56</v>
      </c>
      <c r="D321" t="s">
        <v>65</v>
      </c>
      <c r="E321" t="s">
        <v>83</v>
      </c>
      <c r="F321">
        <v>51.61566701000001</v>
      </c>
      <c r="G321">
        <v>25.743474817955118</v>
      </c>
      <c r="H321">
        <v>1.4934269350804275</v>
      </c>
    </row>
    <row r="322" spans="1:8" x14ac:dyDescent="0.25">
      <c r="A322" t="s">
        <v>38</v>
      </c>
      <c r="B322">
        <v>2015</v>
      </c>
      <c r="C322" t="s">
        <v>56</v>
      </c>
      <c r="D322" t="s">
        <v>65</v>
      </c>
      <c r="E322" t="s">
        <v>67</v>
      </c>
    </row>
    <row r="323" spans="1:8" x14ac:dyDescent="0.25">
      <c r="A323" t="s">
        <v>38</v>
      </c>
      <c r="B323">
        <v>2015</v>
      </c>
      <c r="C323" t="s">
        <v>56</v>
      </c>
      <c r="D323" t="s">
        <v>65</v>
      </c>
      <c r="E323" t="s">
        <v>68</v>
      </c>
      <c r="F323">
        <v>0.36403032000000002</v>
      </c>
      <c r="G323">
        <v>0.18156125685785537</v>
      </c>
      <c r="H323">
        <v>1.0532706764568597E-2</v>
      </c>
    </row>
    <row r="324" spans="1:8" x14ac:dyDescent="0.25">
      <c r="A324" t="s">
        <v>38</v>
      </c>
      <c r="B324">
        <v>2015</v>
      </c>
      <c r="C324" t="s">
        <v>56</v>
      </c>
      <c r="D324" t="s">
        <v>65</v>
      </c>
      <c r="E324" t="s">
        <v>58</v>
      </c>
      <c r="F324">
        <v>51.979697330000008</v>
      </c>
      <c r="G324">
        <v>25.925036074812972</v>
      </c>
      <c r="H324">
        <v>1.5039596418449963</v>
      </c>
    </row>
    <row r="325" spans="1:8" x14ac:dyDescent="0.25">
      <c r="A325" t="s">
        <v>38</v>
      </c>
      <c r="B325">
        <v>2016</v>
      </c>
      <c r="C325" t="s">
        <v>56</v>
      </c>
      <c r="D325" t="s">
        <v>65</v>
      </c>
      <c r="E325" t="s">
        <v>66</v>
      </c>
    </row>
    <row r="326" spans="1:8" x14ac:dyDescent="0.25">
      <c r="A326" t="s">
        <v>38</v>
      </c>
      <c r="B326">
        <v>2016</v>
      </c>
      <c r="C326" t="s">
        <v>56</v>
      </c>
      <c r="D326" t="s">
        <v>65</v>
      </c>
      <c r="E326" t="s">
        <v>83</v>
      </c>
      <c r="F326">
        <v>115.65662817000002</v>
      </c>
      <c r="G326">
        <v>57.889097637519406</v>
      </c>
      <c r="H326">
        <v>3.2611735569918476</v>
      </c>
    </row>
    <row r="327" spans="1:8" x14ac:dyDescent="0.25">
      <c r="A327" t="s">
        <v>38</v>
      </c>
      <c r="B327">
        <v>2016</v>
      </c>
      <c r="C327" t="s">
        <v>56</v>
      </c>
      <c r="D327" t="s">
        <v>65</v>
      </c>
      <c r="E327" t="s">
        <v>67</v>
      </c>
    </row>
    <row r="328" spans="1:8" x14ac:dyDescent="0.25">
      <c r="A328" t="s">
        <v>38</v>
      </c>
      <c r="B328">
        <v>2016</v>
      </c>
      <c r="C328" t="s">
        <v>56</v>
      </c>
      <c r="D328" t="s">
        <v>65</v>
      </c>
      <c r="E328" t="s">
        <v>68</v>
      </c>
      <c r="F328">
        <v>0.71524012000000003</v>
      </c>
      <c r="G328">
        <v>0.35799595575354126</v>
      </c>
      <c r="H328">
        <v>2.0167648003840952E-2</v>
      </c>
    </row>
    <row r="329" spans="1:8" x14ac:dyDescent="0.25">
      <c r="A329" t="s">
        <v>38</v>
      </c>
      <c r="B329">
        <v>2016</v>
      </c>
      <c r="C329" t="s">
        <v>56</v>
      </c>
      <c r="D329" t="s">
        <v>65</v>
      </c>
      <c r="E329" t="s">
        <v>58</v>
      </c>
      <c r="F329">
        <v>116.37186829000002</v>
      </c>
      <c r="G329">
        <v>58.24709359327295</v>
      </c>
      <c r="H329">
        <v>3.2813412049956887</v>
      </c>
    </row>
    <row r="330" spans="1:8" x14ac:dyDescent="0.25">
      <c r="A330" t="s">
        <v>38</v>
      </c>
      <c r="B330">
        <v>2017</v>
      </c>
      <c r="C330" t="s">
        <v>56</v>
      </c>
      <c r="D330" t="s">
        <v>65</v>
      </c>
      <c r="E330" t="s">
        <v>66</v>
      </c>
    </row>
    <row r="331" spans="1:8" x14ac:dyDescent="0.25">
      <c r="A331" t="s">
        <v>38</v>
      </c>
      <c r="B331">
        <v>2017</v>
      </c>
      <c r="C331" t="s">
        <v>56</v>
      </c>
      <c r="D331" t="s">
        <v>65</v>
      </c>
      <c r="E331" t="s">
        <v>83</v>
      </c>
      <c r="F331">
        <v>74.447743269999975</v>
      </c>
      <c r="G331">
        <v>37.20526900049974</v>
      </c>
      <c r="H331">
        <v>2.0257759643375284</v>
      </c>
    </row>
    <row r="332" spans="1:8" x14ac:dyDescent="0.25">
      <c r="A332" t="s">
        <v>38</v>
      </c>
      <c r="B332">
        <v>2017</v>
      </c>
      <c r="C332" t="s">
        <v>56</v>
      </c>
      <c r="D332" t="s">
        <v>65</v>
      </c>
      <c r="E332" t="s">
        <v>67</v>
      </c>
    </row>
    <row r="333" spans="1:8" x14ac:dyDescent="0.25">
      <c r="A333" t="s">
        <v>38</v>
      </c>
      <c r="B333">
        <v>2017</v>
      </c>
      <c r="C333" t="s">
        <v>56</v>
      </c>
      <c r="D333" t="s">
        <v>65</v>
      </c>
      <c r="E333" t="s">
        <v>68</v>
      </c>
      <c r="F333">
        <v>1.2997951699999999</v>
      </c>
      <c r="G333">
        <v>0.64957279860069961</v>
      </c>
      <c r="H333">
        <v>3.5368349640882438E-2</v>
      </c>
    </row>
    <row r="334" spans="1:8" x14ac:dyDescent="0.25">
      <c r="A334" t="s">
        <v>38</v>
      </c>
      <c r="B334">
        <v>2017</v>
      </c>
      <c r="C334" t="s">
        <v>56</v>
      </c>
      <c r="D334" t="s">
        <v>65</v>
      </c>
      <c r="E334" t="s">
        <v>58</v>
      </c>
      <c r="F334">
        <v>75.747538439999971</v>
      </c>
      <c r="G334">
        <v>37.854841799100434</v>
      </c>
      <c r="H334">
        <v>2.0611443139784109</v>
      </c>
    </row>
    <row r="335" spans="1:8" x14ac:dyDescent="0.25">
      <c r="A335" t="s">
        <v>38</v>
      </c>
      <c r="B335">
        <v>2018</v>
      </c>
      <c r="C335" t="s">
        <v>56</v>
      </c>
      <c r="D335" t="s">
        <v>65</v>
      </c>
      <c r="E335" t="s">
        <v>66</v>
      </c>
    </row>
    <row r="336" spans="1:8" x14ac:dyDescent="0.25">
      <c r="A336" t="s">
        <v>38</v>
      </c>
      <c r="B336">
        <v>2018</v>
      </c>
      <c r="C336" t="s">
        <v>56</v>
      </c>
      <c r="D336" t="s">
        <v>65</v>
      </c>
      <c r="E336" t="s">
        <v>83</v>
      </c>
      <c r="F336">
        <v>46.807910919999998</v>
      </c>
      <c r="G336">
        <v>23.415663291645821</v>
      </c>
      <c r="H336">
        <v>1.222111862820763</v>
      </c>
    </row>
    <row r="337" spans="1:8" x14ac:dyDescent="0.25">
      <c r="A337" t="s">
        <v>38</v>
      </c>
      <c r="B337">
        <v>2018</v>
      </c>
      <c r="C337" t="s">
        <v>56</v>
      </c>
      <c r="D337" t="s">
        <v>65</v>
      </c>
      <c r="E337" t="s">
        <v>67</v>
      </c>
    </row>
    <row r="338" spans="1:8" x14ac:dyDescent="0.25">
      <c r="A338" t="s">
        <v>38</v>
      </c>
      <c r="B338">
        <v>2018</v>
      </c>
      <c r="C338" t="s">
        <v>56</v>
      </c>
      <c r="D338" t="s">
        <v>65</v>
      </c>
      <c r="E338" t="s">
        <v>68</v>
      </c>
      <c r="F338">
        <v>0.64835134999999999</v>
      </c>
      <c r="G338">
        <v>0.32433784392196097</v>
      </c>
      <c r="H338">
        <v>1.692786241763888E-2</v>
      </c>
    </row>
    <row r="339" spans="1:8" x14ac:dyDescent="0.25">
      <c r="A339" t="s">
        <v>38</v>
      </c>
      <c r="B339">
        <v>2018</v>
      </c>
      <c r="C339" t="s">
        <v>56</v>
      </c>
      <c r="D339" t="s">
        <v>65</v>
      </c>
      <c r="E339" t="s">
        <v>58</v>
      </c>
      <c r="F339">
        <v>47.456262269999996</v>
      </c>
      <c r="G339">
        <v>23.74000113556778</v>
      </c>
      <c r="H339">
        <v>1.239039725238402</v>
      </c>
    </row>
    <row r="340" spans="1:8" x14ac:dyDescent="0.25">
      <c r="A340" t="s">
        <v>38</v>
      </c>
      <c r="B340">
        <v>2019</v>
      </c>
      <c r="C340" t="s">
        <v>56</v>
      </c>
      <c r="D340" t="s">
        <v>65</v>
      </c>
      <c r="E340" t="s">
        <v>66</v>
      </c>
    </row>
    <row r="341" spans="1:8" x14ac:dyDescent="0.25">
      <c r="A341" t="s">
        <v>38</v>
      </c>
      <c r="B341">
        <v>2019</v>
      </c>
      <c r="C341" t="s">
        <v>56</v>
      </c>
      <c r="D341" t="s">
        <v>65</v>
      </c>
      <c r="E341" t="s">
        <v>83</v>
      </c>
      <c r="F341">
        <v>56.569689150000002</v>
      </c>
      <c r="G341">
        <v>28.284844575000001</v>
      </c>
      <c r="H341">
        <v>1.4263663426626325</v>
      </c>
    </row>
    <row r="342" spans="1:8" x14ac:dyDescent="0.25">
      <c r="A342" t="s">
        <v>38</v>
      </c>
      <c r="B342">
        <v>2019</v>
      </c>
      <c r="C342" t="s">
        <v>56</v>
      </c>
      <c r="D342" t="s">
        <v>65</v>
      </c>
      <c r="E342" t="s">
        <v>67</v>
      </c>
    </row>
    <row r="343" spans="1:8" x14ac:dyDescent="0.25">
      <c r="A343" t="s">
        <v>38</v>
      </c>
      <c r="B343">
        <v>2019</v>
      </c>
      <c r="C343" t="s">
        <v>56</v>
      </c>
      <c r="D343" t="s">
        <v>65</v>
      </c>
      <c r="E343" t="s">
        <v>68</v>
      </c>
      <c r="F343">
        <v>0.21524279999999998</v>
      </c>
      <c r="G343">
        <v>0.10762139999999999</v>
      </c>
      <c r="H343">
        <v>5.4272012102874424E-3</v>
      </c>
    </row>
    <row r="344" spans="1:8" x14ac:dyDescent="0.25">
      <c r="A344" t="s">
        <v>38</v>
      </c>
      <c r="B344">
        <v>2019</v>
      </c>
      <c r="C344" t="s">
        <v>56</v>
      </c>
      <c r="D344" t="s">
        <v>65</v>
      </c>
      <c r="E344" t="s">
        <v>58</v>
      </c>
      <c r="F344">
        <v>56.784931950000001</v>
      </c>
      <c r="G344">
        <v>28.392465975</v>
      </c>
      <c r="H344">
        <v>1.4317935438729199</v>
      </c>
    </row>
    <row r="345" spans="1:8" x14ac:dyDescent="0.25">
      <c r="A345" t="s">
        <v>38</v>
      </c>
      <c r="B345">
        <v>2020</v>
      </c>
      <c r="C345" t="s">
        <v>56</v>
      </c>
      <c r="D345" t="s">
        <v>65</v>
      </c>
      <c r="E345" t="s">
        <v>66</v>
      </c>
    </row>
    <row r="346" spans="1:8" x14ac:dyDescent="0.25">
      <c r="A346" t="s">
        <v>38</v>
      </c>
      <c r="B346">
        <v>2020</v>
      </c>
      <c r="C346" t="s">
        <v>56</v>
      </c>
      <c r="D346" t="s">
        <v>65</v>
      </c>
      <c r="E346" t="s">
        <v>83</v>
      </c>
      <c r="F346">
        <v>66.62225749000001</v>
      </c>
      <c r="G346">
        <v>33.311128745000005</v>
      </c>
      <c r="H346">
        <v>1.9525866790738573</v>
      </c>
    </row>
    <row r="347" spans="1:8" x14ac:dyDescent="0.25">
      <c r="A347" t="s">
        <v>38</v>
      </c>
      <c r="B347">
        <v>2020</v>
      </c>
      <c r="C347" t="s">
        <v>56</v>
      </c>
      <c r="D347" t="s">
        <v>65</v>
      </c>
      <c r="E347" t="s">
        <v>67</v>
      </c>
    </row>
    <row r="348" spans="1:8" x14ac:dyDescent="0.25">
      <c r="A348" t="s">
        <v>38</v>
      </c>
      <c r="B348">
        <v>2020</v>
      </c>
      <c r="C348" t="s">
        <v>56</v>
      </c>
      <c r="D348" t="s">
        <v>65</v>
      </c>
      <c r="E348" t="s">
        <v>68</v>
      </c>
      <c r="F348">
        <v>0.30287888000000002</v>
      </c>
      <c r="G348">
        <v>0.15143944000000001</v>
      </c>
      <c r="H348">
        <v>8.8768722157092621E-3</v>
      </c>
    </row>
    <row r="349" spans="1:8" x14ac:dyDescent="0.25">
      <c r="A349" t="s">
        <v>38</v>
      </c>
      <c r="B349">
        <v>2020</v>
      </c>
      <c r="C349" t="s">
        <v>56</v>
      </c>
      <c r="D349" t="s">
        <v>65</v>
      </c>
      <c r="E349" t="s">
        <v>58</v>
      </c>
      <c r="F349">
        <v>66.925136370000004</v>
      </c>
      <c r="G349">
        <v>33.462568185000002</v>
      </c>
      <c r="H349">
        <v>1.9614635512895662</v>
      </c>
    </row>
    <row r="350" spans="1:8" x14ac:dyDescent="0.25">
      <c r="A350" t="s">
        <v>38</v>
      </c>
      <c r="B350">
        <v>2021</v>
      </c>
      <c r="C350" t="s">
        <v>56</v>
      </c>
      <c r="D350" t="s">
        <v>65</v>
      </c>
      <c r="E350" t="s">
        <v>66</v>
      </c>
    </row>
    <row r="351" spans="1:8" x14ac:dyDescent="0.25">
      <c r="A351" t="s">
        <v>38</v>
      </c>
      <c r="B351">
        <v>2021</v>
      </c>
      <c r="C351" t="s">
        <v>56</v>
      </c>
      <c r="D351" t="s">
        <v>65</v>
      </c>
      <c r="E351" t="s">
        <v>83</v>
      </c>
      <c r="F351">
        <v>36.647237309999987</v>
      </c>
      <c r="G351">
        <v>18.323618654999994</v>
      </c>
      <c r="H351">
        <v>0.95985430356207402</v>
      </c>
    </row>
    <row r="352" spans="1:8" x14ac:dyDescent="0.25">
      <c r="A352" t="s">
        <v>38</v>
      </c>
      <c r="B352">
        <v>2021</v>
      </c>
      <c r="C352" t="s">
        <v>56</v>
      </c>
      <c r="D352" t="s">
        <v>65</v>
      </c>
      <c r="E352" t="s">
        <v>67</v>
      </c>
    </row>
    <row r="353" spans="1:8" x14ac:dyDescent="0.25">
      <c r="A353" t="s">
        <v>38</v>
      </c>
      <c r="B353">
        <v>2021</v>
      </c>
      <c r="C353" t="s">
        <v>56</v>
      </c>
      <c r="D353" t="s">
        <v>65</v>
      </c>
      <c r="E353" t="s">
        <v>68</v>
      </c>
      <c r="F353">
        <v>0.26501897999999996</v>
      </c>
      <c r="G353">
        <v>0.13250948999999998</v>
      </c>
      <c r="H353">
        <v>6.9413038239916182E-3</v>
      </c>
    </row>
    <row r="354" spans="1:8" x14ac:dyDescent="0.25">
      <c r="A354" t="s">
        <v>38</v>
      </c>
      <c r="B354">
        <v>2021</v>
      </c>
      <c r="C354" t="s">
        <v>56</v>
      </c>
      <c r="D354" t="s">
        <v>65</v>
      </c>
      <c r="E354" t="s">
        <v>58</v>
      </c>
      <c r="F354">
        <v>36.912256289999988</v>
      </c>
      <c r="G354">
        <v>18.456128144999994</v>
      </c>
      <c r="H354">
        <v>0.96679560738606563</v>
      </c>
    </row>
    <row r="355" spans="1:8" x14ac:dyDescent="0.25">
      <c r="A355" t="s">
        <v>38</v>
      </c>
      <c r="B355">
        <v>2008</v>
      </c>
      <c r="C355" t="s">
        <v>56</v>
      </c>
      <c r="D355" t="s">
        <v>84</v>
      </c>
      <c r="E355" t="s">
        <v>58</v>
      </c>
      <c r="F355">
        <v>46.087000000000003</v>
      </c>
      <c r="G355">
        <v>23.558247712518533</v>
      </c>
      <c r="H355">
        <v>1.7433240672084811</v>
      </c>
    </row>
    <row r="356" spans="1:8" x14ac:dyDescent="0.25">
      <c r="A356" t="s">
        <v>38</v>
      </c>
      <c r="B356">
        <v>2009</v>
      </c>
      <c r="C356" t="s">
        <v>56</v>
      </c>
      <c r="D356" t="s">
        <v>84</v>
      </c>
      <c r="E356" t="s">
        <v>58</v>
      </c>
      <c r="F356">
        <v>60.300765040000002</v>
      </c>
      <c r="G356">
        <v>30.92029793867296</v>
      </c>
      <c r="H356">
        <v>2.3472278528362143</v>
      </c>
    </row>
    <row r="357" spans="1:8" x14ac:dyDescent="0.25">
      <c r="A357" t="s">
        <v>38</v>
      </c>
      <c r="B357">
        <v>2010</v>
      </c>
      <c r="C357" t="s">
        <v>56</v>
      </c>
      <c r="D357" t="s">
        <v>84</v>
      </c>
      <c r="E357" t="s">
        <v>58</v>
      </c>
      <c r="F357">
        <v>22.881999999999998</v>
      </c>
      <c r="G357">
        <v>11.734358974358974</v>
      </c>
      <c r="H357">
        <v>0.85205756145965716</v>
      </c>
    </row>
    <row r="358" spans="1:8" x14ac:dyDescent="0.25">
      <c r="A358" t="s">
        <v>38</v>
      </c>
      <c r="B358">
        <v>2011</v>
      </c>
      <c r="C358" t="s">
        <v>56</v>
      </c>
      <c r="D358" t="s">
        <v>84</v>
      </c>
      <c r="E358" t="s">
        <v>58</v>
      </c>
      <c r="F358">
        <v>28.025806640000003</v>
      </c>
      <c r="G358">
        <v>14.18956338413245</v>
      </c>
      <c r="H358">
        <v>0.97135551238350881</v>
      </c>
    </row>
    <row r="359" spans="1:8" x14ac:dyDescent="0.25">
      <c r="A359" t="s">
        <v>38</v>
      </c>
      <c r="B359">
        <v>2012</v>
      </c>
      <c r="C359" t="s">
        <v>56</v>
      </c>
      <c r="D359" t="s">
        <v>84</v>
      </c>
      <c r="E359" t="s">
        <v>58</v>
      </c>
      <c r="F359">
        <v>32.31</v>
      </c>
      <c r="G359">
        <v>16.731396613329192</v>
      </c>
      <c r="H359">
        <v>1.0986538132098622</v>
      </c>
    </row>
    <row r="360" spans="1:8" x14ac:dyDescent="0.25">
      <c r="A360" t="s">
        <v>38</v>
      </c>
      <c r="B360">
        <v>2013</v>
      </c>
      <c r="C360" t="s">
        <v>56</v>
      </c>
      <c r="D360" t="s">
        <v>84</v>
      </c>
      <c r="E360" t="s">
        <v>58</v>
      </c>
      <c r="F360">
        <v>37.738999999999997</v>
      </c>
      <c r="G360">
        <v>18.784967645594822</v>
      </c>
      <c r="H360">
        <v>1.1893634861284534</v>
      </c>
    </row>
    <row r="361" spans="1:8" x14ac:dyDescent="0.25">
      <c r="A361" t="s">
        <v>38</v>
      </c>
      <c r="B361">
        <v>2014</v>
      </c>
      <c r="C361" t="s">
        <v>56</v>
      </c>
      <c r="D361" t="s">
        <v>84</v>
      </c>
      <c r="E361" t="s">
        <v>58</v>
      </c>
      <c r="F361">
        <v>35.605494479999997</v>
      </c>
      <c r="G361">
        <v>17.722993768043803</v>
      </c>
      <c r="H361">
        <v>1.0658507376411364</v>
      </c>
    </row>
    <row r="362" spans="1:8" x14ac:dyDescent="0.25">
      <c r="A362" t="s">
        <v>38</v>
      </c>
      <c r="B362">
        <v>2015</v>
      </c>
      <c r="C362" t="s">
        <v>56</v>
      </c>
      <c r="D362" t="s">
        <v>84</v>
      </c>
      <c r="E362" t="s">
        <v>58</v>
      </c>
      <c r="F362">
        <v>38.976069250000002</v>
      </c>
      <c r="G362">
        <v>19.43943603491272</v>
      </c>
      <c r="H362">
        <v>1.1277179006566518</v>
      </c>
    </row>
    <row r="363" spans="1:8" x14ac:dyDescent="0.25">
      <c r="A363" t="s">
        <v>38</v>
      </c>
      <c r="B363">
        <v>2016</v>
      </c>
      <c r="C363" t="s">
        <v>56</v>
      </c>
      <c r="D363" t="s">
        <v>84</v>
      </c>
      <c r="E363" t="s">
        <v>58</v>
      </c>
      <c r="F363">
        <v>40.32349498</v>
      </c>
      <c r="G363">
        <v>20.182939576555384</v>
      </c>
      <c r="H363">
        <v>1.1370028474371483</v>
      </c>
    </row>
    <row r="364" spans="1:8" x14ac:dyDescent="0.25">
      <c r="A364" t="s">
        <v>38</v>
      </c>
      <c r="B364">
        <v>2017</v>
      </c>
      <c r="C364" t="s">
        <v>56</v>
      </c>
      <c r="D364" t="s">
        <v>84</v>
      </c>
      <c r="E364" t="s">
        <v>58</v>
      </c>
      <c r="F364">
        <v>72.030387000000005</v>
      </c>
      <c r="G364">
        <v>35.997194902548728</v>
      </c>
      <c r="H364">
        <v>1.9599979835161823</v>
      </c>
    </row>
    <row r="365" spans="1:8" x14ac:dyDescent="0.25">
      <c r="A365" t="s">
        <v>38</v>
      </c>
      <c r="B365">
        <v>2018</v>
      </c>
      <c r="C365" t="s">
        <v>56</v>
      </c>
      <c r="D365" t="s">
        <v>84</v>
      </c>
      <c r="E365" t="s">
        <v>58</v>
      </c>
      <c r="F365">
        <v>78.186599999999999</v>
      </c>
      <c r="G365">
        <v>39.112856428214101</v>
      </c>
      <c r="H365">
        <v>2.0413808156687945</v>
      </c>
    </row>
    <row r="366" spans="1:8" x14ac:dyDescent="0.25">
      <c r="A366" t="s">
        <v>38</v>
      </c>
      <c r="B366">
        <v>2019</v>
      </c>
      <c r="C366" t="s">
        <v>56</v>
      </c>
      <c r="D366" t="s">
        <v>84</v>
      </c>
      <c r="E366" t="s">
        <v>58</v>
      </c>
      <c r="F366">
        <v>83.073638169999995</v>
      </c>
      <c r="G366">
        <v>41.536819084999998</v>
      </c>
      <c r="H366">
        <v>2.0946454404942005</v>
      </c>
    </row>
    <row r="367" spans="1:8" x14ac:dyDescent="0.25">
      <c r="A367" t="s">
        <v>38</v>
      </c>
      <c r="B367">
        <v>2020</v>
      </c>
      <c r="C367" t="s">
        <v>56</v>
      </c>
      <c r="D367" t="s">
        <v>84</v>
      </c>
      <c r="E367" t="s">
        <v>58</v>
      </c>
      <c r="F367">
        <v>39.05485753</v>
      </c>
      <c r="G367">
        <v>19.527428765</v>
      </c>
      <c r="H367">
        <v>1.1446324012309497</v>
      </c>
    </row>
    <row r="368" spans="1:8" x14ac:dyDescent="0.25">
      <c r="A368" t="s">
        <v>38</v>
      </c>
      <c r="B368">
        <v>2021</v>
      </c>
      <c r="C368" t="s">
        <v>56</v>
      </c>
      <c r="D368" t="s">
        <v>84</v>
      </c>
      <c r="E368" t="s">
        <v>58</v>
      </c>
      <c r="F368">
        <v>43.634480311801937</v>
      </c>
      <c r="G368">
        <v>21.817240155900969</v>
      </c>
      <c r="H368">
        <v>1.1428622397014649</v>
      </c>
    </row>
    <row r="369" spans="1:8" x14ac:dyDescent="0.25">
      <c r="A369" t="s">
        <v>11</v>
      </c>
      <c r="B369">
        <v>2008</v>
      </c>
      <c r="C369" t="s">
        <v>56</v>
      </c>
      <c r="D369" t="s">
        <v>57</v>
      </c>
      <c r="E369" t="s">
        <v>58</v>
      </c>
      <c r="F369">
        <v>4119.0999999999995</v>
      </c>
      <c r="G369">
        <v>569.37360707268022</v>
      </c>
      <c r="H369">
        <v>3.4146824400066134</v>
      </c>
    </row>
    <row r="370" spans="1:8" x14ac:dyDescent="0.25">
      <c r="A370" t="s">
        <v>11</v>
      </c>
      <c r="B370">
        <v>2009</v>
      </c>
      <c r="C370" t="s">
        <v>56</v>
      </c>
      <c r="D370" t="s">
        <v>57</v>
      </c>
      <c r="E370" t="s">
        <v>58</v>
      </c>
      <c r="F370">
        <v>4486.8000000000011</v>
      </c>
      <c r="G370">
        <v>637.95017809500121</v>
      </c>
      <c r="H370">
        <v>3.6790684333396895</v>
      </c>
    </row>
    <row r="371" spans="1:8" x14ac:dyDescent="0.25">
      <c r="A371" t="s">
        <v>11</v>
      </c>
      <c r="B371">
        <v>2010</v>
      </c>
      <c r="C371" t="s">
        <v>56</v>
      </c>
      <c r="D371" t="s">
        <v>57</v>
      </c>
      <c r="E371" t="s">
        <v>58</v>
      </c>
      <c r="F371">
        <v>5487.2000000000007</v>
      </c>
      <c r="G371">
        <v>781.42794565928102</v>
      </c>
      <c r="H371">
        <v>3.9767882723857944</v>
      </c>
    </row>
    <row r="372" spans="1:8" x14ac:dyDescent="0.25">
      <c r="A372" t="s">
        <v>11</v>
      </c>
      <c r="B372">
        <v>2011</v>
      </c>
      <c r="C372" t="s">
        <v>56</v>
      </c>
      <c r="D372" t="s">
        <v>57</v>
      </c>
      <c r="E372" t="s">
        <v>58</v>
      </c>
      <c r="F372">
        <v>7646.5</v>
      </c>
      <c r="G372">
        <v>1099.4880408944766</v>
      </c>
      <c r="H372">
        <v>4.5882425522783929</v>
      </c>
    </row>
    <row r="373" spans="1:8" x14ac:dyDescent="0.25">
      <c r="A373" t="s">
        <v>11</v>
      </c>
      <c r="B373">
        <v>2012</v>
      </c>
      <c r="C373" t="s">
        <v>56</v>
      </c>
      <c r="D373" t="s">
        <v>57</v>
      </c>
      <c r="E373" t="s">
        <v>58</v>
      </c>
      <c r="F373">
        <v>9040.2000000000007</v>
      </c>
      <c r="G373">
        <v>1305.9147789743176</v>
      </c>
      <c r="H373">
        <v>4.8216319208264187</v>
      </c>
    </row>
    <row r="374" spans="1:8" x14ac:dyDescent="0.25">
      <c r="A374" t="s">
        <v>11</v>
      </c>
      <c r="B374">
        <v>2013</v>
      </c>
      <c r="C374" t="s">
        <v>56</v>
      </c>
      <c r="D374" t="s">
        <v>57</v>
      </c>
      <c r="E374" t="s">
        <v>58</v>
      </c>
      <c r="F374">
        <v>11442.900000000001</v>
      </c>
      <c r="G374">
        <v>1654.2887112958049</v>
      </c>
      <c r="H374">
        <v>5.3957090044308975</v>
      </c>
    </row>
    <row r="375" spans="1:8" x14ac:dyDescent="0.25">
      <c r="A375" t="s">
        <v>11</v>
      </c>
      <c r="B375">
        <v>2014</v>
      </c>
      <c r="C375" t="s">
        <v>56</v>
      </c>
      <c r="D375" t="s">
        <v>57</v>
      </c>
      <c r="E375" t="s">
        <v>58</v>
      </c>
      <c r="F375">
        <v>12508.27817786</v>
      </c>
      <c r="G375">
        <v>1809.8325658478707</v>
      </c>
      <c r="H375">
        <v>5.4849747082386857</v>
      </c>
    </row>
    <row r="376" spans="1:8" x14ac:dyDescent="0.25">
      <c r="A376" t="s">
        <v>11</v>
      </c>
      <c r="B376">
        <v>2015</v>
      </c>
      <c r="C376" t="s">
        <v>56</v>
      </c>
      <c r="D376" t="s">
        <v>57</v>
      </c>
      <c r="E376" t="s">
        <v>58</v>
      </c>
      <c r="F376">
        <v>14942.4882459</v>
      </c>
      <c r="G376">
        <v>2164.3689336406746</v>
      </c>
      <c r="H376">
        <v>6.558654334031786</v>
      </c>
    </row>
    <row r="377" spans="1:8" x14ac:dyDescent="0.25">
      <c r="A377" t="s">
        <v>11</v>
      </c>
      <c r="B377">
        <v>2016</v>
      </c>
      <c r="C377" t="s">
        <v>56</v>
      </c>
      <c r="D377" t="s">
        <v>57</v>
      </c>
      <c r="E377" t="s">
        <v>58</v>
      </c>
      <c r="F377">
        <v>20426.847992750001</v>
      </c>
      <c r="G377">
        <v>2957.186731020186</v>
      </c>
      <c r="H377">
        <v>8.7126947825018277</v>
      </c>
    </row>
    <row r="378" spans="1:8" x14ac:dyDescent="0.25">
      <c r="A378" t="s">
        <v>11</v>
      </c>
      <c r="B378">
        <v>2017</v>
      </c>
      <c r="C378" t="s">
        <v>56</v>
      </c>
      <c r="D378" t="s">
        <v>57</v>
      </c>
      <c r="E378" t="s">
        <v>58</v>
      </c>
      <c r="F378">
        <v>19298.777362429511</v>
      </c>
      <c r="G378">
        <v>2791.8319807592675</v>
      </c>
      <c r="H378">
        <v>7.4431699562928051</v>
      </c>
    </row>
    <row r="379" spans="1:8" x14ac:dyDescent="0.25">
      <c r="A379" t="s">
        <v>11</v>
      </c>
      <c r="B379">
        <v>2018</v>
      </c>
      <c r="C379" t="s">
        <v>56</v>
      </c>
      <c r="D379" t="s">
        <v>57</v>
      </c>
      <c r="E379" t="s">
        <v>58</v>
      </c>
      <c r="F379">
        <v>17571.745842869997</v>
      </c>
      <c r="G379">
        <v>2542.5984402999766</v>
      </c>
      <c r="H379">
        <v>6.3111116501777946</v>
      </c>
    </row>
    <row r="380" spans="1:8" x14ac:dyDescent="0.25">
      <c r="A380" t="s">
        <v>11</v>
      </c>
      <c r="B380">
        <v>2019</v>
      </c>
      <c r="C380" t="s">
        <v>56</v>
      </c>
      <c r="D380" t="s">
        <v>57</v>
      </c>
      <c r="E380" t="s">
        <v>58</v>
      </c>
      <c r="F380">
        <v>14888.284934530002</v>
      </c>
      <c r="G380">
        <v>2156.0102568182801</v>
      </c>
      <c r="H380">
        <v>5.2720216048025028</v>
      </c>
    </row>
    <row r="381" spans="1:8" x14ac:dyDescent="0.25">
      <c r="A381" t="s">
        <v>11</v>
      </c>
      <c r="B381">
        <v>2008</v>
      </c>
      <c r="C381" t="s">
        <v>56</v>
      </c>
      <c r="D381" t="s">
        <v>59</v>
      </c>
      <c r="E381" t="s">
        <v>60</v>
      </c>
      <c r="F381">
        <v>163.4</v>
      </c>
      <c r="G381">
        <v>22.586401737194038</v>
      </c>
      <c r="H381">
        <v>0.13545655864074208</v>
      </c>
    </row>
    <row r="382" spans="1:8" x14ac:dyDescent="0.25">
      <c r="A382" t="s">
        <v>11</v>
      </c>
      <c r="B382">
        <v>2008</v>
      </c>
      <c r="C382" t="s">
        <v>56</v>
      </c>
      <c r="D382" t="s">
        <v>59</v>
      </c>
      <c r="E382" t="s">
        <v>61</v>
      </c>
    </row>
    <row r="383" spans="1:8" x14ac:dyDescent="0.25">
      <c r="A383" t="s">
        <v>11</v>
      </c>
      <c r="B383">
        <v>2008</v>
      </c>
      <c r="C383" t="s">
        <v>56</v>
      </c>
      <c r="D383" t="s">
        <v>59</v>
      </c>
      <c r="E383" t="s">
        <v>62</v>
      </c>
      <c r="F383">
        <v>246.1</v>
      </c>
      <c r="G383">
        <v>34.017830278601302</v>
      </c>
      <c r="H383">
        <v>0.20401382546809441</v>
      </c>
    </row>
    <row r="384" spans="1:8" x14ac:dyDescent="0.25">
      <c r="A384" t="s">
        <v>11</v>
      </c>
      <c r="B384">
        <v>2008</v>
      </c>
      <c r="C384" t="s">
        <v>56</v>
      </c>
      <c r="D384" t="s">
        <v>59</v>
      </c>
      <c r="E384" t="s">
        <v>58</v>
      </c>
      <c r="F384">
        <v>409.5</v>
      </c>
      <c r="G384">
        <v>56.604232015795333</v>
      </c>
      <c r="H384">
        <v>0.33947038410883645</v>
      </c>
    </row>
    <row r="385" spans="1:8" x14ac:dyDescent="0.25">
      <c r="A385" t="s">
        <v>11</v>
      </c>
      <c r="B385">
        <v>2009</v>
      </c>
      <c r="C385" t="s">
        <v>56</v>
      </c>
      <c r="D385" t="s">
        <v>59</v>
      </c>
      <c r="E385" t="s">
        <v>60</v>
      </c>
      <c r="F385">
        <v>383.8</v>
      </c>
      <c r="G385">
        <v>54.570134249991405</v>
      </c>
      <c r="H385">
        <v>0.31470679876878238</v>
      </c>
    </row>
    <row r="386" spans="1:8" x14ac:dyDescent="0.25">
      <c r="A386" t="s">
        <v>11</v>
      </c>
      <c r="B386">
        <v>2009</v>
      </c>
      <c r="C386" t="s">
        <v>56</v>
      </c>
      <c r="D386" t="s">
        <v>59</v>
      </c>
      <c r="E386" t="s">
        <v>61</v>
      </c>
    </row>
    <row r="387" spans="1:8" x14ac:dyDescent="0.25">
      <c r="A387" t="s">
        <v>11</v>
      </c>
      <c r="B387">
        <v>2009</v>
      </c>
      <c r="C387" t="s">
        <v>56</v>
      </c>
      <c r="D387" t="s">
        <v>59</v>
      </c>
      <c r="E387" t="s">
        <v>62</v>
      </c>
      <c r="F387">
        <v>268.39999999999998</v>
      </c>
      <c r="G387">
        <v>38.162126192542182</v>
      </c>
      <c r="H387">
        <v>0.22008156537139439</v>
      </c>
    </row>
    <row r="388" spans="1:8" x14ac:dyDescent="0.25">
      <c r="A388" t="s">
        <v>11</v>
      </c>
      <c r="B388">
        <v>2009</v>
      </c>
      <c r="C388" t="s">
        <v>56</v>
      </c>
      <c r="D388" t="s">
        <v>59</v>
      </c>
      <c r="E388" t="s">
        <v>58</v>
      </c>
      <c r="F388">
        <v>652.20000000000005</v>
      </c>
      <c r="G388">
        <v>92.732260442533601</v>
      </c>
      <c r="H388">
        <v>0.53478836414017683</v>
      </c>
    </row>
    <row r="389" spans="1:8" x14ac:dyDescent="0.25">
      <c r="A389" t="s">
        <v>11</v>
      </c>
      <c r="B389">
        <v>2010</v>
      </c>
      <c r="C389" t="s">
        <v>56</v>
      </c>
      <c r="D389" t="s">
        <v>59</v>
      </c>
      <c r="E389" t="s">
        <v>60</v>
      </c>
      <c r="F389">
        <v>482.1</v>
      </c>
      <c r="G389">
        <v>68.655491435037789</v>
      </c>
      <c r="H389">
        <v>0.3493967098187038</v>
      </c>
    </row>
    <row r="390" spans="1:8" x14ac:dyDescent="0.25">
      <c r="A390" t="s">
        <v>11</v>
      </c>
      <c r="B390">
        <v>2010</v>
      </c>
      <c r="C390" t="s">
        <v>56</v>
      </c>
      <c r="D390" t="s">
        <v>59</v>
      </c>
      <c r="E390" t="s">
        <v>61</v>
      </c>
    </row>
    <row r="391" spans="1:8" x14ac:dyDescent="0.25">
      <c r="A391" t="s">
        <v>11</v>
      </c>
      <c r="B391">
        <v>2010</v>
      </c>
      <c r="C391" t="s">
        <v>56</v>
      </c>
      <c r="D391" t="s">
        <v>59</v>
      </c>
      <c r="E391" t="s">
        <v>62</v>
      </c>
      <c r="F391">
        <v>244.1</v>
      </c>
      <c r="G391">
        <v>34.762093879470491</v>
      </c>
      <c r="H391">
        <v>0.17690880909924414</v>
      </c>
    </row>
    <row r="392" spans="1:8" x14ac:dyDescent="0.25">
      <c r="A392" t="s">
        <v>11</v>
      </c>
      <c r="B392">
        <v>2010</v>
      </c>
      <c r="C392" t="s">
        <v>56</v>
      </c>
      <c r="D392" t="s">
        <v>59</v>
      </c>
      <c r="E392" t="s">
        <v>58</v>
      </c>
      <c r="F392">
        <v>726.2</v>
      </c>
      <c r="G392">
        <v>103.41758531450827</v>
      </c>
      <c r="H392">
        <v>0.52630551891794786</v>
      </c>
    </row>
    <row r="393" spans="1:8" x14ac:dyDescent="0.25">
      <c r="A393" t="s">
        <v>11</v>
      </c>
      <c r="B393">
        <v>2011</v>
      </c>
      <c r="C393" t="s">
        <v>56</v>
      </c>
      <c r="D393" t="s">
        <v>59</v>
      </c>
      <c r="E393" t="s">
        <v>60</v>
      </c>
      <c r="F393">
        <v>732</v>
      </c>
      <c r="G393">
        <v>105.25406995811899</v>
      </c>
      <c r="H393">
        <v>0.43923279255447384</v>
      </c>
    </row>
    <row r="394" spans="1:8" x14ac:dyDescent="0.25">
      <c r="A394" t="s">
        <v>11</v>
      </c>
      <c r="B394">
        <v>2011</v>
      </c>
      <c r="C394" t="s">
        <v>56</v>
      </c>
      <c r="D394" t="s">
        <v>59</v>
      </c>
      <c r="E394" t="s">
        <v>61</v>
      </c>
    </row>
    <row r="395" spans="1:8" x14ac:dyDescent="0.25">
      <c r="A395" t="s">
        <v>11</v>
      </c>
      <c r="B395">
        <v>2011</v>
      </c>
      <c r="C395" t="s">
        <v>56</v>
      </c>
      <c r="D395" t="s">
        <v>59</v>
      </c>
      <c r="E395" t="s">
        <v>62</v>
      </c>
      <c r="F395">
        <v>449.4</v>
      </c>
      <c r="G395">
        <v>64.619097048058293</v>
      </c>
      <c r="H395">
        <v>0.26966013247811543</v>
      </c>
    </row>
    <row r="396" spans="1:8" x14ac:dyDescent="0.25">
      <c r="A396" t="s">
        <v>11</v>
      </c>
      <c r="B396">
        <v>2011</v>
      </c>
      <c r="C396" t="s">
        <v>56</v>
      </c>
      <c r="D396" t="s">
        <v>59</v>
      </c>
      <c r="E396" t="s">
        <v>58</v>
      </c>
      <c r="F396">
        <v>1181.4000000000001</v>
      </c>
      <c r="G396">
        <v>169.87316700617728</v>
      </c>
      <c r="H396">
        <v>0.70889292503258927</v>
      </c>
    </row>
    <row r="397" spans="1:8" x14ac:dyDescent="0.25">
      <c r="A397" t="s">
        <v>11</v>
      </c>
      <c r="B397">
        <v>2012</v>
      </c>
      <c r="C397" t="s">
        <v>56</v>
      </c>
      <c r="D397" t="s">
        <v>59</v>
      </c>
      <c r="E397" t="s">
        <v>60</v>
      </c>
      <c r="F397">
        <v>911.8</v>
      </c>
      <c r="G397">
        <v>131.71534871670789</v>
      </c>
      <c r="H397">
        <v>0.48631269058312077</v>
      </c>
    </row>
    <row r="398" spans="1:8" x14ac:dyDescent="0.25">
      <c r="A398" t="s">
        <v>11</v>
      </c>
      <c r="B398">
        <v>2012</v>
      </c>
      <c r="C398" t="s">
        <v>56</v>
      </c>
      <c r="D398" t="s">
        <v>59</v>
      </c>
      <c r="E398" t="s">
        <v>61</v>
      </c>
    </row>
    <row r="399" spans="1:8" x14ac:dyDescent="0.25">
      <c r="A399" t="s">
        <v>11</v>
      </c>
      <c r="B399">
        <v>2012</v>
      </c>
      <c r="C399" t="s">
        <v>56</v>
      </c>
      <c r="D399" t="s">
        <v>59</v>
      </c>
      <c r="E399" t="s">
        <v>62</v>
      </c>
      <c r="F399">
        <v>564.70000000000005</v>
      </c>
      <c r="G399">
        <v>81.574531059799256</v>
      </c>
      <c r="H399">
        <v>0.30118532175070012</v>
      </c>
    </row>
    <row r="400" spans="1:8" x14ac:dyDescent="0.25">
      <c r="A400" t="s">
        <v>11</v>
      </c>
      <c r="B400">
        <v>2012</v>
      </c>
      <c r="C400" t="s">
        <v>56</v>
      </c>
      <c r="D400" t="s">
        <v>59</v>
      </c>
      <c r="E400" t="s">
        <v>58</v>
      </c>
      <c r="F400">
        <v>1476.5</v>
      </c>
      <c r="G400">
        <v>213.28987977650715</v>
      </c>
      <c r="H400">
        <v>0.78749801233382088</v>
      </c>
    </row>
    <row r="401" spans="1:8" x14ac:dyDescent="0.25">
      <c r="A401" t="s">
        <v>11</v>
      </c>
      <c r="B401">
        <v>2013</v>
      </c>
      <c r="C401" t="s">
        <v>56</v>
      </c>
      <c r="D401" t="s">
        <v>59</v>
      </c>
      <c r="E401" t="s">
        <v>60</v>
      </c>
      <c r="F401">
        <v>1205.9000000000001</v>
      </c>
      <c r="G401">
        <v>174.3357677644313</v>
      </c>
      <c r="H401">
        <v>0.56862207031812029</v>
      </c>
    </row>
    <row r="402" spans="1:8" x14ac:dyDescent="0.25">
      <c r="A402" t="s">
        <v>11</v>
      </c>
      <c r="B402">
        <v>2013</v>
      </c>
      <c r="C402" t="s">
        <v>56</v>
      </c>
      <c r="D402" t="s">
        <v>59</v>
      </c>
      <c r="E402" t="s">
        <v>61</v>
      </c>
    </row>
    <row r="403" spans="1:8" x14ac:dyDescent="0.25">
      <c r="A403" t="s">
        <v>11</v>
      </c>
      <c r="B403">
        <v>2013</v>
      </c>
      <c r="C403" t="s">
        <v>56</v>
      </c>
      <c r="D403" t="s">
        <v>59</v>
      </c>
      <c r="E403" t="s">
        <v>62</v>
      </c>
      <c r="F403">
        <v>703.4</v>
      </c>
      <c r="G403">
        <v>101.68984082054976</v>
      </c>
      <c r="H403">
        <v>0.33167656046253069</v>
      </c>
    </row>
    <row r="404" spans="1:8" x14ac:dyDescent="0.25">
      <c r="A404" t="s">
        <v>11</v>
      </c>
      <c r="B404">
        <v>2013</v>
      </c>
      <c r="C404" t="s">
        <v>56</v>
      </c>
      <c r="D404" t="s">
        <v>59</v>
      </c>
      <c r="E404" t="s">
        <v>58</v>
      </c>
      <c r="F404">
        <v>1909.3000000000002</v>
      </c>
      <c r="G404">
        <v>276.02560858498106</v>
      </c>
      <c r="H404">
        <v>0.90029863078065098</v>
      </c>
    </row>
    <row r="405" spans="1:8" x14ac:dyDescent="0.25">
      <c r="A405" t="s">
        <v>11</v>
      </c>
      <c r="B405">
        <v>2014</v>
      </c>
      <c r="C405" t="s">
        <v>56</v>
      </c>
      <c r="D405" t="s">
        <v>59</v>
      </c>
      <c r="E405" t="s">
        <v>60</v>
      </c>
      <c r="F405">
        <v>2404.6781778599998</v>
      </c>
      <c r="G405">
        <v>347.9347688619543</v>
      </c>
      <c r="H405">
        <v>1.0544695920147942</v>
      </c>
    </row>
    <row r="406" spans="1:8" x14ac:dyDescent="0.25">
      <c r="A406" t="s">
        <v>11</v>
      </c>
      <c r="B406">
        <v>2014</v>
      </c>
      <c r="C406" t="s">
        <v>56</v>
      </c>
      <c r="D406" t="s">
        <v>59</v>
      </c>
      <c r="E406" t="s">
        <v>61</v>
      </c>
    </row>
    <row r="407" spans="1:8" x14ac:dyDescent="0.25">
      <c r="A407" t="s">
        <v>11</v>
      </c>
      <c r="B407">
        <v>2014</v>
      </c>
      <c r="C407" t="s">
        <v>56</v>
      </c>
      <c r="D407" t="s">
        <v>59</v>
      </c>
      <c r="E407" t="s">
        <v>62</v>
      </c>
    </row>
    <row r="408" spans="1:8" x14ac:dyDescent="0.25">
      <c r="A408" t="s">
        <v>11</v>
      </c>
      <c r="B408">
        <v>2014</v>
      </c>
      <c r="C408" t="s">
        <v>56</v>
      </c>
      <c r="D408" t="s">
        <v>59</v>
      </c>
      <c r="E408" t="s">
        <v>58</v>
      </c>
      <c r="F408">
        <v>2404.6781778599998</v>
      </c>
      <c r="G408">
        <v>347.9347688619543</v>
      </c>
      <c r="H408">
        <v>1.0544695920147942</v>
      </c>
    </row>
    <row r="409" spans="1:8" x14ac:dyDescent="0.25">
      <c r="A409" t="s">
        <v>11</v>
      </c>
      <c r="B409">
        <v>2015</v>
      </c>
      <c r="C409" t="s">
        <v>56</v>
      </c>
      <c r="D409" t="s">
        <v>59</v>
      </c>
      <c r="E409" t="s">
        <v>60</v>
      </c>
      <c r="F409">
        <v>2041.0882459000002</v>
      </c>
      <c r="G409">
        <v>295.64473583957761</v>
      </c>
      <c r="H409">
        <v>0.89588775643082841</v>
      </c>
    </row>
    <row r="410" spans="1:8" x14ac:dyDescent="0.25">
      <c r="A410" t="s">
        <v>11</v>
      </c>
      <c r="B410">
        <v>2015</v>
      </c>
      <c r="C410" t="s">
        <v>56</v>
      </c>
      <c r="D410" t="s">
        <v>59</v>
      </c>
      <c r="E410" t="s">
        <v>61</v>
      </c>
    </row>
    <row r="411" spans="1:8" x14ac:dyDescent="0.25">
      <c r="A411" t="s">
        <v>11</v>
      </c>
      <c r="B411">
        <v>2015</v>
      </c>
      <c r="C411" t="s">
        <v>56</v>
      </c>
      <c r="D411" t="s">
        <v>59</v>
      </c>
      <c r="E411" t="s">
        <v>62</v>
      </c>
      <c r="F411">
        <v>806</v>
      </c>
      <c r="G411">
        <v>116.74637662793839</v>
      </c>
      <c r="H411">
        <v>0.35377477340028002</v>
      </c>
    </row>
    <row r="412" spans="1:8" x14ac:dyDescent="0.25">
      <c r="A412" t="s">
        <v>11</v>
      </c>
      <c r="B412">
        <v>2015</v>
      </c>
      <c r="C412" t="s">
        <v>56</v>
      </c>
      <c r="D412" t="s">
        <v>59</v>
      </c>
      <c r="E412" t="s">
        <v>58</v>
      </c>
      <c r="F412">
        <v>2847.0882459000004</v>
      </c>
      <c r="G412">
        <v>412.391112467516</v>
      </c>
      <c r="H412">
        <v>1.2496625298311084</v>
      </c>
    </row>
    <row r="413" spans="1:8" x14ac:dyDescent="0.25">
      <c r="A413" t="s">
        <v>11</v>
      </c>
      <c r="B413">
        <v>2016</v>
      </c>
      <c r="C413" t="s">
        <v>56</v>
      </c>
      <c r="D413" t="s">
        <v>59</v>
      </c>
      <c r="E413" t="s">
        <v>60</v>
      </c>
      <c r="F413">
        <v>1597.2479927500001</v>
      </c>
      <c r="G413">
        <v>231.23296222625075</v>
      </c>
      <c r="H413">
        <v>0.68127663444373299</v>
      </c>
    </row>
    <row r="414" spans="1:8" x14ac:dyDescent="0.25">
      <c r="A414" t="s">
        <v>11</v>
      </c>
      <c r="B414">
        <v>2016</v>
      </c>
      <c r="C414" t="s">
        <v>56</v>
      </c>
      <c r="D414" t="s">
        <v>59</v>
      </c>
      <c r="E414" t="s">
        <v>61</v>
      </c>
    </row>
    <row r="415" spans="1:8" x14ac:dyDescent="0.25">
      <c r="A415" t="s">
        <v>11</v>
      </c>
      <c r="B415">
        <v>2016</v>
      </c>
      <c r="C415" t="s">
        <v>56</v>
      </c>
      <c r="D415" t="s">
        <v>59</v>
      </c>
      <c r="E415" t="s">
        <v>62</v>
      </c>
      <c r="F415">
        <v>810.9</v>
      </c>
      <c r="G415">
        <v>117.39367331833932</v>
      </c>
      <c r="H415">
        <v>0.34587441986342293</v>
      </c>
    </row>
    <row r="416" spans="1:8" x14ac:dyDescent="0.25">
      <c r="A416" t="s">
        <v>11</v>
      </c>
      <c r="B416">
        <v>2016</v>
      </c>
      <c r="C416" t="s">
        <v>56</v>
      </c>
      <c r="D416" t="s">
        <v>59</v>
      </c>
      <c r="E416" t="s">
        <v>58</v>
      </c>
      <c r="F416">
        <v>2408.14799275</v>
      </c>
      <c r="G416">
        <v>348.62663554459004</v>
      </c>
      <c r="H416">
        <v>1.0271510543071558</v>
      </c>
    </row>
    <row r="417" spans="1:8" x14ac:dyDescent="0.25">
      <c r="A417" t="s">
        <v>11</v>
      </c>
      <c r="B417">
        <v>2017</v>
      </c>
      <c r="C417" t="s">
        <v>56</v>
      </c>
      <c r="D417" t="s">
        <v>59</v>
      </c>
      <c r="E417" t="s">
        <v>60</v>
      </c>
      <c r="F417">
        <v>1822.1955358099999</v>
      </c>
      <c r="G417">
        <v>263.60549565046091</v>
      </c>
      <c r="H417">
        <v>0.70278602690323144</v>
      </c>
    </row>
    <row r="418" spans="1:8" x14ac:dyDescent="0.25">
      <c r="A418" t="s">
        <v>11</v>
      </c>
      <c r="B418">
        <v>2017</v>
      </c>
      <c r="C418" t="s">
        <v>56</v>
      </c>
      <c r="D418" t="s">
        <v>59</v>
      </c>
      <c r="E418" t="s">
        <v>61</v>
      </c>
    </row>
    <row r="419" spans="1:8" x14ac:dyDescent="0.25">
      <c r="A419" t="s">
        <v>11</v>
      </c>
      <c r="B419">
        <v>2017</v>
      </c>
      <c r="C419" t="s">
        <v>56</v>
      </c>
      <c r="D419" t="s">
        <v>59</v>
      </c>
      <c r="E419" t="s">
        <v>62</v>
      </c>
      <c r="F419">
        <v>816.83915030939966</v>
      </c>
      <c r="G419">
        <v>118.16695017216988</v>
      </c>
      <c r="H419">
        <v>0.31503926432888152</v>
      </c>
    </row>
    <row r="420" spans="1:8" x14ac:dyDescent="0.25">
      <c r="A420" t="s">
        <v>11</v>
      </c>
      <c r="B420">
        <v>2017</v>
      </c>
      <c r="C420" t="s">
        <v>56</v>
      </c>
      <c r="D420" t="s">
        <v>59</v>
      </c>
      <c r="E420" t="s">
        <v>58</v>
      </c>
      <c r="F420">
        <v>2639.0346861193993</v>
      </c>
      <c r="G420">
        <v>381.7724458226308</v>
      </c>
      <c r="H420">
        <v>1.0178252912321131</v>
      </c>
    </row>
    <row r="421" spans="1:8" x14ac:dyDescent="0.25">
      <c r="A421" t="s">
        <v>11</v>
      </c>
      <c r="B421">
        <v>2018</v>
      </c>
      <c r="C421" t="s">
        <v>56</v>
      </c>
      <c r="D421" t="s">
        <v>59</v>
      </c>
      <c r="E421" t="s">
        <v>60</v>
      </c>
      <c r="F421">
        <v>2039.4749776699996</v>
      </c>
      <c r="G421">
        <v>295.10817784555496</v>
      </c>
      <c r="H421">
        <v>0.73250287176455942</v>
      </c>
    </row>
    <row r="422" spans="1:8" x14ac:dyDescent="0.25">
      <c r="A422" t="s">
        <v>11</v>
      </c>
      <c r="B422">
        <v>2018</v>
      </c>
      <c r="C422" t="s">
        <v>56</v>
      </c>
      <c r="D422" t="s">
        <v>59</v>
      </c>
      <c r="E422" t="s">
        <v>61</v>
      </c>
    </row>
    <row r="423" spans="1:8" x14ac:dyDescent="0.25">
      <c r="A423" t="s">
        <v>11</v>
      </c>
      <c r="B423">
        <v>2018</v>
      </c>
      <c r="C423" t="s">
        <v>56</v>
      </c>
      <c r="D423" t="s">
        <v>59</v>
      </c>
      <c r="E423" t="s">
        <v>62</v>
      </c>
      <c r="F423">
        <v>1148.4302984499998</v>
      </c>
      <c r="G423">
        <v>166.17569544559737</v>
      </c>
      <c r="H423">
        <v>0.412473063335701</v>
      </c>
    </row>
    <row r="424" spans="1:8" x14ac:dyDescent="0.25">
      <c r="A424" t="s">
        <v>11</v>
      </c>
      <c r="B424">
        <v>2018</v>
      </c>
      <c r="C424" t="s">
        <v>56</v>
      </c>
      <c r="D424" t="s">
        <v>59</v>
      </c>
      <c r="E424" t="s">
        <v>58</v>
      </c>
      <c r="F424">
        <v>3187.9052761199991</v>
      </c>
      <c r="G424">
        <v>461.2838732911523</v>
      </c>
      <c r="H424">
        <v>1.1449759351002602</v>
      </c>
    </row>
    <row r="425" spans="1:8" x14ac:dyDescent="0.25">
      <c r="A425" t="s">
        <v>11</v>
      </c>
      <c r="B425">
        <v>2019</v>
      </c>
      <c r="C425" t="s">
        <v>56</v>
      </c>
      <c r="D425" t="s">
        <v>59</v>
      </c>
      <c r="E425" t="s">
        <v>60</v>
      </c>
      <c r="F425">
        <v>2045.2155100199998</v>
      </c>
      <c r="G425">
        <v>296.17283900713778</v>
      </c>
      <c r="H425">
        <v>0.72422178932747516</v>
      </c>
    </row>
    <row r="426" spans="1:8" x14ac:dyDescent="0.25">
      <c r="A426" t="s">
        <v>11</v>
      </c>
      <c r="B426">
        <v>2019</v>
      </c>
      <c r="C426" t="s">
        <v>56</v>
      </c>
      <c r="D426" t="s">
        <v>59</v>
      </c>
      <c r="E426" t="s">
        <v>61</v>
      </c>
    </row>
    <row r="427" spans="1:8" x14ac:dyDescent="0.25">
      <c r="A427" t="s">
        <v>11</v>
      </c>
      <c r="B427">
        <v>2019</v>
      </c>
      <c r="C427" t="s">
        <v>56</v>
      </c>
      <c r="D427" t="s">
        <v>59</v>
      </c>
      <c r="E427" t="s">
        <v>62</v>
      </c>
      <c r="F427">
        <v>1126.2441239099999</v>
      </c>
      <c r="G427">
        <v>163.09426461872934</v>
      </c>
      <c r="H427">
        <v>0.39880908913588214</v>
      </c>
    </row>
    <row r="428" spans="1:8" x14ac:dyDescent="0.25">
      <c r="A428" t="s">
        <v>11</v>
      </c>
      <c r="B428">
        <v>2019</v>
      </c>
      <c r="C428" t="s">
        <v>56</v>
      </c>
      <c r="D428" t="s">
        <v>59</v>
      </c>
      <c r="E428" t="s">
        <v>58</v>
      </c>
      <c r="F428">
        <v>3171.4596339299997</v>
      </c>
      <c r="G428">
        <v>459.26710362586709</v>
      </c>
      <c r="H428">
        <v>1.1230308784633571</v>
      </c>
    </row>
    <row r="429" spans="1:8" x14ac:dyDescent="0.25">
      <c r="A429" t="s">
        <v>11</v>
      </c>
      <c r="B429">
        <v>2008</v>
      </c>
      <c r="C429" t="s">
        <v>56</v>
      </c>
      <c r="D429" t="s">
        <v>63</v>
      </c>
      <c r="E429" t="s">
        <v>64</v>
      </c>
      <c r="F429">
        <v>484.2</v>
      </c>
      <c r="G429">
        <v>66.929839174720641</v>
      </c>
      <c r="H429">
        <v>0.40139575088033846</v>
      </c>
    </row>
    <row r="430" spans="1:8" x14ac:dyDescent="0.25">
      <c r="A430" t="s">
        <v>11</v>
      </c>
      <c r="B430">
        <v>2008</v>
      </c>
      <c r="C430" t="s">
        <v>56</v>
      </c>
      <c r="D430" t="s">
        <v>63</v>
      </c>
      <c r="E430" t="s">
        <v>32</v>
      </c>
    </row>
    <row r="431" spans="1:8" x14ac:dyDescent="0.25">
      <c r="A431" t="s">
        <v>11</v>
      </c>
      <c r="B431">
        <v>2008</v>
      </c>
      <c r="C431" t="s">
        <v>56</v>
      </c>
      <c r="D431" t="s">
        <v>63</v>
      </c>
      <c r="E431" t="s">
        <v>58</v>
      </c>
      <c r="F431">
        <v>484.2</v>
      </c>
      <c r="G431">
        <v>66.929839174720641</v>
      </c>
      <c r="H431">
        <v>0.40139575088033846</v>
      </c>
    </row>
    <row r="432" spans="1:8" x14ac:dyDescent="0.25">
      <c r="A432" t="s">
        <v>11</v>
      </c>
      <c r="B432">
        <v>2009</v>
      </c>
      <c r="C432" t="s">
        <v>56</v>
      </c>
      <c r="D432" t="s">
        <v>63</v>
      </c>
      <c r="E432" t="s">
        <v>64</v>
      </c>
      <c r="F432">
        <v>505.1</v>
      </c>
      <c r="G432">
        <v>71.81702660153897</v>
      </c>
      <c r="H432">
        <v>0.41416989071941629</v>
      </c>
    </row>
    <row r="433" spans="1:8" x14ac:dyDescent="0.25">
      <c r="A433" t="s">
        <v>11</v>
      </c>
      <c r="B433">
        <v>2009</v>
      </c>
      <c r="C433" t="s">
        <v>56</v>
      </c>
      <c r="D433" t="s">
        <v>63</v>
      </c>
      <c r="E433" t="s">
        <v>32</v>
      </c>
    </row>
    <row r="434" spans="1:8" x14ac:dyDescent="0.25">
      <c r="A434" t="s">
        <v>11</v>
      </c>
      <c r="B434">
        <v>2009</v>
      </c>
      <c r="C434" t="s">
        <v>56</v>
      </c>
      <c r="D434" t="s">
        <v>63</v>
      </c>
      <c r="E434" t="s">
        <v>58</v>
      </c>
      <c r="F434">
        <v>505.1</v>
      </c>
      <c r="G434">
        <v>71.81702660153897</v>
      </c>
      <c r="H434">
        <v>0.41416989071941629</v>
      </c>
    </row>
    <row r="435" spans="1:8" x14ac:dyDescent="0.25">
      <c r="A435" t="s">
        <v>11</v>
      </c>
      <c r="B435">
        <v>2010</v>
      </c>
      <c r="C435" t="s">
        <v>56</v>
      </c>
      <c r="D435" t="s">
        <v>63</v>
      </c>
      <c r="E435" t="s">
        <v>64</v>
      </c>
      <c r="F435">
        <v>496.7</v>
      </c>
      <c r="G435">
        <v>70.734666243068375</v>
      </c>
      <c r="H435">
        <v>0.35997790036704036</v>
      </c>
    </row>
    <row r="436" spans="1:8" x14ac:dyDescent="0.25">
      <c r="A436" t="s">
        <v>11</v>
      </c>
      <c r="B436">
        <v>2010</v>
      </c>
      <c r="C436" t="s">
        <v>56</v>
      </c>
      <c r="D436" t="s">
        <v>63</v>
      </c>
      <c r="E436" t="s">
        <v>32</v>
      </c>
    </row>
    <row r="437" spans="1:8" x14ac:dyDescent="0.25">
      <c r="A437" t="s">
        <v>11</v>
      </c>
      <c r="B437">
        <v>2010</v>
      </c>
      <c r="C437" t="s">
        <v>56</v>
      </c>
      <c r="D437" t="s">
        <v>63</v>
      </c>
      <c r="E437" t="s">
        <v>58</v>
      </c>
      <c r="F437">
        <v>496.7</v>
      </c>
      <c r="G437">
        <v>70.734666243068375</v>
      </c>
      <c r="H437">
        <v>0.35997790036704036</v>
      </c>
    </row>
    <row r="438" spans="1:8" x14ac:dyDescent="0.25">
      <c r="A438" t="s">
        <v>11</v>
      </c>
      <c r="B438">
        <v>2011</v>
      </c>
      <c r="C438" t="s">
        <v>56</v>
      </c>
      <c r="D438" t="s">
        <v>63</v>
      </c>
      <c r="E438" t="s">
        <v>64</v>
      </c>
      <c r="F438">
        <v>755.6</v>
      </c>
      <c r="G438">
        <v>108.64750718627693</v>
      </c>
      <c r="H438">
        <v>0.45339384980076558</v>
      </c>
    </row>
    <row r="439" spans="1:8" x14ac:dyDescent="0.25">
      <c r="A439" t="s">
        <v>11</v>
      </c>
      <c r="B439">
        <v>2011</v>
      </c>
      <c r="C439" t="s">
        <v>56</v>
      </c>
      <c r="D439" t="s">
        <v>63</v>
      </c>
      <c r="E439" t="s">
        <v>32</v>
      </c>
    </row>
    <row r="440" spans="1:8" x14ac:dyDescent="0.25">
      <c r="A440" t="s">
        <v>11</v>
      </c>
      <c r="B440">
        <v>2011</v>
      </c>
      <c r="C440" t="s">
        <v>56</v>
      </c>
      <c r="D440" t="s">
        <v>63</v>
      </c>
      <c r="E440" t="s">
        <v>58</v>
      </c>
      <c r="F440">
        <v>755.6</v>
      </c>
      <c r="G440">
        <v>108.64750718627693</v>
      </c>
      <c r="H440">
        <v>0.45339384980076558</v>
      </c>
    </row>
    <row r="441" spans="1:8" x14ac:dyDescent="0.25">
      <c r="A441" t="s">
        <v>11</v>
      </c>
      <c r="B441">
        <v>2012</v>
      </c>
      <c r="C441" t="s">
        <v>56</v>
      </c>
      <c r="D441" t="s">
        <v>63</v>
      </c>
      <c r="E441" t="s">
        <v>64</v>
      </c>
      <c r="F441">
        <v>847.1</v>
      </c>
      <c r="G441">
        <v>122.36901940987417</v>
      </c>
      <c r="H441">
        <v>0.45180465035420225</v>
      </c>
    </row>
    <row r="442" spans="1:8" x14ac:dyDescent="0.25">
      <c r="A442" t="s">
        <v>11</v>
      </c>
      <c r="B442">
        <v>2012</v>
      </c>
      <c r="C442" t="s">
        <v>56</v>
      </c>
      <c r="D442" t="s">
        <v>63</v>
      </c>
      <c r="E442" t="s">
        <v>32</v>
      </c>
    </row>
    <row r="443" spans="1:8" x14ac:dyDescent="0.25">
      <c r="A443" t="s">
        <v>11</v>
      </c>
      <c r="B443">
        <v>2012</v>
      </c>
      <c r="C443" t="s">
        <v>56</v>
      </c>
      <c r="D443" t="s">
        <v>63</v>
      </c>
      <c r="E443" t="s">
        <v>58</v>
      </c>
      <c r="F443">
        <v>847.1</v>
      </c>
      <c r="G443">
        <v>122.36901940987417</v>
      </c>
      <c r="H443">
        <v>0.45180465035420225</v>
      </c>
    </row>
    <row r="444" spans="1:8" x14ac:dyDescent="0.25">
      <c r="A444" t="s">
        <v>11</v>
      </c>
      <c r="B444">
        <v>2013</v>
      </c>
      <c r="C444" t="s">
        <v>56</v>
      </c>
      <c r="D444" t="s">
        <v>63</v>
      </c>
      <c r="E444" t="s">
        <v>64</v>
      </c>
      <c r="F444">
        <v>1190.2</v>
      </c>
      <c r="G444">
        <v>172.06603432558762</v>
      </c>
      <c r="H444">
        <v>0.56121899667686104</v>
      </c>
    </row>
    <row r="445" spans="1:8" x14ac:dyDescent="0.25">
      <c r="A445" t="s">
        <v>11</v>
      </c>
      <c r="B445">
        <v>2013</v>
      </c>
      <c r="C445" t="s">
        <v>56</v>
      </c>
      <c r="D445" t="s">
        <v>63</v>
      </c>
      <c r="E445" t="s">
        <v>32</v>
      </c>
    </row>
    <row r="446" spans="1:8" x14ac:dyDescent="0.25">
      <c r="A446" t="s">
        <v>11</v>
      </c>
      <c r="B446">
        <v>2013</v>
      </c>
      <c r="C446" t="s">
        <v>56</v>
      </c>
      <c r="D446" t="s">
        <v>63</v>
      </c>
      <c r="E446" t="s">
        <v>58</v>
      </c>
      <c r="F446">
        <v>1190.2</v>
      </c>
      <c r="G446">
        <v>172.06603432558762</v>
      </c>
      <c r="H446">
        <v>0.56121899667686104</v>
      </c>
    </row>
    <row r="447" spans="1:8" x14ac:dyDescent="0.25">
      <c r="A447" t="s">
        <v>11</v>
      </c>
      <c r="B447">
        <v>2014</v>
      </c>
      <c r="C447" t="s">
        <v>56</v>
      </c>
      <c r="D447" t="s">
        <v>63</v>
      </c>
      <c r="E447" t="s">
        <v>64</v>
      </c>
      <c r="F447">
        <v>1471.1</v>
      </c>
      <c r="G447">
        <v>212.85461114315507</v>
      </c>
      <c r="H447">
        <v>0.64508849088215747</v>
      </c>
    </row>
    <row r="448" spans="1:8" x14ac:dyDescent="0.25">
      <c r="A448" t="s">
        <v>11</v>
      </c>
      <c r="B448">
        <v>2014</v>
      </c>
      <c r="C448" t="s">
        <v>56</v>
      </c>
      <c r="D448" t="s">
        <v>63</v>
      </c>
      <c r="E448" t="s">
        <v>32</v>
      </c>
    </row>
    <row r="449" spans="1:8" x14ac:dyDescent="0.25">
      <c r="A449" t="s">
        <v>11</v>
      </c>
      <c r="B449">
        <v>2014</v>
      </c>
      <c r="C449" t="s">
        <v>56</v>
      </c>
      <c r="D449" t="s">
        <v>63</v>
      </c>
      <c r="E449" t="s">
        <v>58</v>
      </c>
      <c r="F449">
        <v>1471.1</v>
      </c>
      <c r="G449">
        <v>212.85461114315507</v>
      </c>
      <c r="H449">
        <v>0.64508849088215747</v>
      </c>
    </row>
    <row r="450" spans="1:8" x14ac:dyDescent="0.25">
      <c r="A450" t="s">
        <v>11</v>
      </c>
      <c r="B450">
        <v>2015</v>
      </c>
      <c r="C450" t="s">
        <v>56</v>
      </c>
      <c r="D450" t="s">
        <v>63</v>
      </c>
      <c r="E450" t="s">
        <v>64</v>
      </c>
      <c r="F450">
        <v>2143.3000000000002</v>
      </c>
      <c r="G450">
        <v>310.44976306037267</v>
      </c>
      <c r="H450">
        <v>0.94075120574295323</v>
      </c>
    </row>
    <row r="451" spans="1:8" x14ac:dyDescent="0.25">
      <c r="A451" t="s">
        <v>11</v>
      </c>
      <c r="B451">
        <v>2015</v>
      </c>
      <c r="C451" t="s">
        <v>56</v>
      </c>
      <c r="D451" t="s">
        <v>63</v>
      </c>
      <c r="E451" t="s">
        <v>32</v>
      </c>
    </row>
    <row r="452" spans="1:8" x14ac:dyDescent="0.25">
      <c r="A452" t="s">
        <v>11</v>
      </c>
      <c r="B452">
        <v>2015</v>
      </c>
      <c r="C452" t="s">
        <v>56</v>
      </c>
      <c r="D452" t="s">
        <v>63</v>
      </c>
      <c r="E452" t="s">
        <v>58</v>
      </c>
      <c r="F452">
        <v>2143.3000000000002</v>
      </c>
      <c r="G452">
        <v>310.44976306037267</v>
      </c>
      <c r="H452">
        <v>0.94075120574295323</v>
      </c>
    </row>
    <row r="453" spans="1:8" x14ac:dyDescent="0.25">
      <c r="A453" t="s">
        <v>11</v>
      </c>
      <c r="B453">
        <v>2016</v>
      </c>
      <c r="C453" t="s">
        <v>56</v>
      </c>
      <c r="D453" t="s">
        <v>63</v>
      </c>
      <c r="E453" t="s">
        <v>64</v>
      </c>
      <c r="F453">
        <v>6004.6</v>
      </c>
      <c r="G453">
        <v>869.28357480244222</v>
      </c>
      <c r="H453">
        <v>2.5611512412281536</v>
      </c>
    </row>
    <row r="454" spans="1:8" x14ac:dyDescent="0.25">
      <c r="A454" t="s">
        <v>11</v>
      </c>
      <c r="B454">
        <v>2016</v>
      </c>
      <c r="C454" t="s">
        <v>56</v>
      </c>
      <c r="D454" t="s">
        <v>63</v>
      </c>
      <c r="E454" t="s">
        <v>32</v>
      </c>
    </row>
    <row r="455" spans="1:8" x14ac:dyDescent="0.25">
      <c r="A455" t="s">
        <v>11</v>
      </c>
      <c r="B455">
        <v>2016</v>
      </c>
      <c r="C455" t="s">
        <v>56</v>
      </c>
      <c r="D455" t="s">
        <v>63</v>
      </c>
      <c r="E455" t="s">
        <v>58</v>
      </c>
      <c r="F455">
        <v>6004.6</v>
      </c>
      <c r="G455">
        <v>869.28357480244222</v>
      </c>
      <c r="H455">
        <v>2.5611512412281536</v>
      </c>
    </row>
    <row r="456" spans="1:8" x14ac:dyDescent="0.25">
      <c r="A456" t="s">
        <v>11</v>
      </c>
      <c r="B456">
        <v>2017</v>
      </c>
      <c r="C456" t="s">
        <v>56</v>
      </c>
      <c r="D456" t="s">
        <v>63</v>
      </c>
      <c r="E456" t="s">
        <v>64</v>
      </c>
      <c r="F456">
        <v>5648.4426438300006</v>
      </c>
      <c r="G456">
        <v>817.12444878652195</v>
      </c>
      <c r="H456">
        <v>2.1784964817639554</v>
      </c>
    </row>
    <row r="457" spans="1:8" x14ac:dyDescent="0.25">
      <c r="A457" t="s">
        <v>11</v>
      </c>
      <c r="B457">
        <v>2017</v>
      </c>
      <c r="C457" t="s">
        <v>56</v>
      </c>
      <c r="D457" t="s">
        <v>63</v>
      </c>
      <c r="E457" t="s">
        <v>32</v>
      </c>
    </row>
    <row r="458" spans="1:8" x14ac:dyDescent="0.25">
      <c r="A458" t="s">
        <v>11</v>
      </c>
      <c r="B458">
        <v>2017</v>
      </c>
      <c r="C458" t="s">
        <v>56</v>
      </c>
      <c r="D458" t="s">
        <v>63</v>
      </c>
      <c r="E458" t="s">
        <v>58</v>
      </c>
      <c r="F458">
        <v>5648.4426438300006</v>
      </c>
      <c r="G458">
        <v>817.12444878652195</v>
      </c>
      <c r="H458">
        <v>2.1784964817639554</v>
      </c>
    </row>
    <row r="459" spans="1:8" x14ac:dyDescent="0.25">
      <c r="A459" t="s">
        <v>11</v>
      </c>
      <c r="B459">
        <v>2018</v>
      </c>
      <c r="C459" t="s">
        <v>56</v>
      </c>
      <c r="D459" t="s">
        <v>63</v>
      </c>
      <c r="E459" t="s">
        <v>64</v>
      </c>
      <c r="F459">
        <v>4129.3665738499994</v>
      </c>
      <c r="G459">
        <v>597.51154518081796</v>
      </c>
      <c r="H459">
        <v>1.4831135007938954</v>
      </c>
    </row>
    <row r="460" spans="1:8" x14ac:dyDescent="0.25">
      <c r="A460" t="s">
        <v>11</v>
      </c>
      <c r="B460">
        <v>2018</v>
      </c>
      <c r="C460" t="s">
        <v>56</v>
      </c>
      <c r="D460" t="s">
        <v>63</v>
      </c>
      <c r="E460" t="s">
        <v>32</v>
      </c>
    </row>
    <row r="461" spans="1:8" x14ac:dyDescent="0.25">
      <c r="A461" t="s">
        <v>11</v>
      </c>
      <c r="B461">
        <v>2018</v>
      </c>
      <c r="C461" t="s">
        <v>56</v>
      </c>
      <c r="D461" t="s">
        <v>63</v>
      </c>
      <c r="E461" t="s">
        <v>58</v>
      </c>
      <c r="F461">
        <v>4129.3665738499994</v>
      </c>
      <c r="G461">
        <v>597.51154518081796</v>
      </c>
      <c r="H461">
        <v>1.4831135007938954</v>
      </c>
    </row>
    <row r="462" spans="1:8" x14ac:dyDescent="0.25">
      <c r="A462" t="s">
        <v>11</v>
      </c>
      <c r="B462">
        <v>2019</v>
      </c>
      <c r="C462" t="s">
        <v>56</v>
      </c>
      <c r="D462" t="s">
        <v>63</v>
      </c>
      <c r="E462" t="s">
        <v>64</v>
      </c>
      <c r="F462">
        <v>3051.43866192</v>
      </c>
      <c r="G462">
        <v>441.88656262838066</v>
      </c>
      <c r="H462">
        <v>1.0805308080893286</v>
      </c>
    </row>
    <row r="463" spans="1:8" x14ac:dyDescent="0.25">
      <c r="A463" t="s">
        <v>11</v>
      </c>
      <c r="B463">
        <v>2019</v>
      </c>
      <c r="C463" t="s">
        <v>56</v>
      </c>
      <c r="D463" t="s">
        <v>63</v>
      </c>
      <c r="E463" t="s">
        <v>32</v>
      </c>
    </row>
    <row r="464" spans="1:8" x14ac:dyDescent="0.25">
      <c r="A464" t="s">
        <v>11</v>
      </c>
      <c r="B464">
        <v>2019</v>
      </c>
      <c r="C464" t="s">
        <v>56</v>
      </c>
      <c r="D464" t="s">
        <v>63</v>
      </c>
      <c r="E464" t="s">
        <v>58</v>
      </c>
      <c r="F464">
        <v>3051.43866192</v>
      </c>
      <c r="G464">
        <v>441.88656262838066</v>
      </c>
      <c r="H464">
        <v>1.0805308080893286</v>
      </c>
    </row>
    <row r="465" spans="1:8" x14ac:dyDescent="0.25">
      <c r="A465" t="s">
        <v>11</v>
      </c>
      <c r="B465">
        <v>2008</v>
      </c>
      <c r="C465" t="s">
        <v>56</v>
      </c>
      <c r="D465" t="s">
        <v>65</v>
      </c>
      <c r="E465" t="s">
        <v>66</v>
      </c>
      <c r="F465">
        <v>18.5</v>
      </c>
      <c r="G465">
        <v>2.5572119469895327</v>
      </c>
      <c r="H465">
        <v>1.5336268879153783E-2</v>
      </c>
    </row>
    <row r="466" spans="1:8" x14ac:dyDescent="0.25">
      <c r="A466" t="s">
        <v>11</v>
      </c>
      <c r="B466">
        <v>2008</v>
      </c>
      <c r="C466" t="s">
        <v>56</v>
      </c>
      <c r="D466" t="s">
        <v>65</v>
      </c>
      <c r="E466" t="s">
        <v>83</v>
      </c>
      <c r="F466">
        <v>3155.5</v>
      </c>
      <c r="G466">
        <v>436.17742155272816</v>
      </c>
      <c r="H466">
        <v>2.6158700782794471</v>
      </c>
    </row>
    <row r="467" spans="1:8" x14ac:dyDescent="0.25">
      <c r="A467" t="s">
        <v>11</v>
      </c>
      <c r="B467">
        <v>2008</v>
      </c>
      <c r="C467" t="s">
        <v>56</v>
      </c>
      <c r="D467" t="s">
        <v>65</v>
      </c>
      <c r="E467" t="s">
        <v>67</v>
      </c>
    </row>
    <row r="468" spans="1:8" x14ac:dyDescent="0.25">
      <c r="A468" t="s">
        <v>11</v>
      </c>
      <c r="B468">
        <v>2008</v>
      </c>
      <c r="C468" t="s">
        <v>56</v>
      </c>
      <c r="D468" t="s">
        <v>65</v>
      </c>
      <c r="E468" t="s">
        <v>68</v>
      </c>
      <c r="F468">
        <v>0.5</v>
      </c>
      <c r="G468">
        <v>6.9113836405122517E-2</v>
      </c>
      <c r="H468">
        <v>4.1449375349064286E-4</v>
      </c>
    </row>
    <row r="469" spans="1:8" x14ac:dyDescent="0.25">
      <c r="A469" t="s">
        <v>11</v>
      </c>
      <c r="B469">
        <v>2008</v>
      </c>
      <c r="C469" t="s">
        <v>56</v>
      </c>
      <c r="D469" t="s">
        <v>65</v>
      </c>
      <c r="E469" t="s">
        <v>58</v>
      </c>
      <c r="F469">
        <v>3174.5</v>
      </c>
      <c r="G469">
        <v>438.8037473361228</v>
      </c>
      <c r="H469">
        <v>2.6316208409120909</v>
      </c>
    </row>
    <row r="470" spans="1:8" x14ac:dyDescent="0.25">
      <c r="A470" t="s">
        <v>11</v>
      </c>
      <c r="B470">
        <v>2009</v>
      </c>
      <c r="C470" t="s">
        <v>56</v>
      </c>
      <c r="D470" t="s">
        <v>65</v>
      </c>
      <c r="E470" t="s">
        <v>66</v>
      </c>
      <c r="F470">
        <v>38.1</v>
      </c>
      <c r="G470">
        <v>5.4172019669741331</v>
      </c>
      <c r="H470">
        <v>3.1241086589605539E-2</v>
      </c>
    </row>
    <row r="471" spans="1:8" x14ac:dyDescent="0.25">
      <c r="A471" t="s">
        <v>11</v>
      </c>
      <c r="B471">
        <v>2009</v>
      </c>
      <c r="C471" t="s">
        <v>56</v>
      </c>
      <c r="D471" t="s">
        <v>65</v>
      </c>
      <c r="E471" t="s">
        <v>83</v>
      </c>
      <c r="F471">
        <v>3281.4</v>
      </c>
      <c r="G471">
        <v>466.561851297347</v>
      </c>
      <c r="H471">
        <v>2.6906693316307515</v>
      </c>
    </row>
    <row r="472" spans="1:8" x14ac:dyDescent="0.25">
      <c r="A472" t="s">
        <v>11</v>
      </c>
      <c r="B472">
        <v>2009</v>
      </c>
      <c r="C472" t="s">
        <v>56</v>
      </c>
      <c r="D472" t="s">
        <v>65</v>
      </c>
      <c r="E472" t="s">
        <v>67</v>
      </c>
    </row>
    <row r="473" spans="1:8" x14ac:dyDescent="0.25">
      <c r="A473" t="s">
        <v>11</v>
      </c>
      <c r="B473">
        <v>2009</v>
      </c>
      <c r="C473" t="s">
        <v>56</v>
      </c>
      <c r="D473" t="s">
        <v>65</v>
      </c>
      <c r="E473" t="s">
        <v>68</v>
      </c>
      <c r="F473">
        <v>0.4</v>
      </c>
      <c r="G473">
        <v>5.6873511464295368E-2</v>
      </c>
      <c r="H473">
        <v>3.2799041038955953E-4</v>
      </c>
    </row>
    <row r="474" spans="1:8" x14ac:dyDescent="0.25">
      <c r="A474" t="s">
        <v>11</v>
      </c>
      <c r="B474">
        <v>2009</v>
      </c>
      <c r="C474" t="s">
        <v>56</v>
      </c>
      <c r="D474" t="s">
        <v>65</v>
      </c>
      <c r="E474" t="s">
        <v>58</v>
      </c>
      <c r="F474">
        <v>3319.9</v>
      </c>
      <c r="G474">
        <v>472.03592677578547</v>
      </c>
      <c r="H474">
        <v>2.722238408630747</v>
      </c>
    </row>
    <row r="475" spans="1:8" x14ac:dyDescent="0.25">
      <c r="A475" t="s">
        <v>11</v>
      </c>
      <c r="B475">
        <v>2010</v>
      </c>
      <c r="C475" t="s">
        <v>56</v>
      </c>
      <c r="D475" t="s">
        <v>65</v>
      </c>
      <c r="E475" t="s">
        <v>66</v>
      </c>
      <c r="F475">
        <v>75</v>
      </c>
      <c r="G475">
        <v>10.6806925070065</v>
      </c>
      <c r="H475">
        <v>5.4355430898989386E-2</v>
      </c>
    </row>
    <row r="476" spans="1:8" x14ac:dyDescent="0.25">
      <c r="A476" t="s">
        <v>11</v>
      </c>
      <c r="B476">
        <v>2010</v>
      </c>
      <c r="C476" t="s">
        <v>56</v>
      </c>
      <c r="D476" t="s">
        <v>65</v>
      </c>
      <c r="E476" t="s">
        <v>83</v>
      </c>
      <c r="F476">
        <v>3944.4</v>
      </c>
      <c r="G476">
        <v>561.71898032848583</v>
      </c>
      <c r="H476">
        <v>2.8586608218396496</v>
      </c>
    </row>
    <row r="477" spans="1:8" x14ac:dyDescent="0.25">
      <c r="A477" t="s">
        <v>11</v>
      </c>
      <c r="B477">
        <v>2010</v>
      </c>
      <c r="C477" t="s">
        <v>56</v>
      </c>
      <c r="D477" t="s">
        <v>65</v>
      </c>
      <c r="E477" t="s">
        <v>67</v>
      </c>
      <c r="F477">
        <v>1.5</v>
      </c>
      <c r="G477">
        <v>0.21361385014013001</v>
      </c>
      <c r="H477">
        <v>1.0871086179797878E-3</v>
      </c>
    </row>
    <row r="478" spans="1:8" x14ac:dyDescent="0.25">
      <c r="A478" t="s">
        <v>11</v>
      </c>
      <c r="B478">
        <v>2010</v>
      </c>
      <c r="C478" t="s">
        <v>56</v>
      </c>
      <c r="D478" t="s">
        <v>65</v>
      </c>
      <c r="E478" t="s">
        <v>68</v>
      </c>
      <c r="F478">
        <v>183.9</v>
      </c>
      <c r="G478">
        <v>26.189058027179939</v>
      </c>
      <c r="H478">
        <v>0.13327951656432199</v>
      </c>
    </row>
    <row r="479" spans="1:8" x14ac:dyDescent="0.25">
      <c r="A479" t="s">
        <v>11</v>
      </c>
      <c r="B479">
        <v>2010</v>
      </c>
      <c r="C479" t="s">
        <v>56</v>
      </c>
      <c r="D479" t="s">
        <v>65</v>
      </c>
      <c r="E479" t="s">
        <v>58</v>
      </c>
      <c r="F479">
        <v>4204.8</v>
      </c>
      <c r="G479">
        <v>598.80234471281244</v>
      </c>
      <c r="H479">
        <v>3.0473828779209411</v>
      </c>
    </row>
    <row r="480" spans="1:8" x14ac:dyDescent="0.25">
      <c r="A480" t="s">
        <v>11</v>
      </c>
      <c r="B480">
        <v>2011</v>
      </c>
      <c r="C480" t="s">
        <v>56</v>
      </c>
      <c r="D480" t="s">
        <v>65</v>
      </c>
      <c r="E480" t="s">
        <v>66</v>
      </c>
      <c r="F480">
        <v>243.3</v>
      </c>
      <c r="G480">
        <v>34.984037186899386</v>
      </c>
      <c r="H480">
        <v>0.14599089949249108</v>
      </c>
    </row>
    <row r="481" spans="1:8" x14ac:dyDescent="0.25">
      <c r="A481" t="s">
        <v>11</v>
      </c>
      <c r="B481">
        <v>2011</v>
      </c>
      <c r="C481" t="s">
        <v>56</v>
      </c>
      <c r="D481" t="s">
        <v>65</v>
      </c>
      <c r="E481" t="s">
        <v>83</v>
      </c>
      <c r="F481">
        <v>4840.3</v>
      </c>
      <c r="G481">
        <v>695.98534811240893</v>
      </c>
      <c r="H481">
        <v>2.9043968385265293</v>
      </c>
    </row>
    <row r="482" spans="1:8" x14ac:dyDescent="0.25">
      <c r="A482" t="s">
        <v>11</v>
      </c>
      <c r="B482">
        <v>2011</v>
      </c>
      <c r="C482" t="s">
        <v>56</v>
      </c>
      <c r="D482" t="s">
        <v>65</v>
      </c>
      <c r="E482" t="s">
        <v>67</v>
      </c>
      <c r="F482">
        <v>1.3</v>
      </c>
      <c r="G482">
        <v>0.18692662697480147</v>
      </c>
      <c r="H482">
        <v>7.8005823814319118E-4</v>
      </c>
    </row>
    <row r="483" spans="1:8" x14ac:dyDescent="0.25">
      <c r="A483" t="s">
        <v>11</v>
      </c>
      <c r="B483">
        <v>2011</v>
      </c>
      <c r="C483" t="s">
        <v>56</v>
      </c>
      <c r="D483" t="s">
        <v>65</v>
      </c>
      <c r="E483" t="s">
        <v>68</v>
      </c>
      <c r="F483">
        <v>22.2</v>
      </c>
      <c r="G483">
        <v>3.192131629877379</v>
      </c>
      <c r="H483">
        <v>1.3320994528291418E-2</v>
      </c>
    </row>
    <row r="484" spans="1:8" x14ac:dyDescent="0.25">
      <c r="A484" t="s">
        <v>11</v>
      </c>
      <c r="B484">
        <v>2011</v>
      </c>
      <c r="C484" t="s">
        <v>56</v>
      </c>
      <c r="D484" t="s">
        <v>65</v>
      </c>
      <c r="E484" t="s">
        <v>58</v>
      </c>
      <c r="F484">
        <v>5107.1000000000004</v>
      </c>
      <c r="G484">
        <v>734.34844355616053</v>
      </c>
      <c r="H484">
        <v>3.0644887907854552</v>
      </c>
    </row>
    <row r="485" spans="1:8" x14ac:dyDescent="0.25">
      <c r="A485" t="s">
        <v>11</v>
      </c>
      <c r="B485">
        <v>2012</v>
      </c>
      <c r="C485" t="s">
        <v>56</v>
      </c>
      <c r="D485" t="s">
        <v>65</v>
      </c>
      <c r="E485" t="s">
        <v>66</v>
      </c>
      <c r="F485">
        <v>193.8</v>
      </c>
      <c r="G485">
        <v>27.995650999449435</v>
      </c>
      <c r="H485">
        <v>0.10336411431784254</v>
      </c>
    </row>
    <row r="486" spans="1:8" x14ac:dyDescent="0.25">
      <c r="A486" t="s">
        <v>11</v>
      </c>
      <c r="B486">
        <v>2012</v>
      </c>
      <c r="C486" t="s">
        <v>56</v>
      </c>
      <c r="D486" t="s">
        <v>65</v>
      </c>
      <c r="E486" t="s">
        <v>83</v>
      </c>
      <c r="F486">
        <v>5957.6</v>
      </c>
      <c r="G486">
        <v>860.61346952693475</v>
      </c>
      <c r="H486">
        <v>3.1775131447883318</v>
      </c>
    </row>
    <row r="487" spans="1:8" x14ac:dyDescent="0.25">
      <c r="A487" t="s">
        <v>11</v>
      </c>
      <c r="B487">
        <v>2012</v>
      </c>
      <c r="C487" t="s">
        <v>56</v>
      </c>
      <c r="D487" t="s">
        <v>65</v>
      </c>
      <c r="E487" t="s">
        <v>67</v>
      </c>
      <c r="F487">
        <v>7.5</v>
      </c>
      <c r="G487">
        <v>1.0834230262944826</v>
      </c>
      <c r="H487">
        <v>4.0001592228267229E-3</v>
      </c>
    </row>
    <row r="488" spans="1:8" x14ac:dyDescent="0.25">
      <c r="A488" t="s">
        <v>11</v>
      </c>
      <c r="B488">
        <v>2012</v>
      </c>
      <c r="C488" t="s">
        <v>56</v>
      </c>
      <c r="D488" t="s">
        <v>65</v>
      </c>
      <c r="E488" t="s">
        <v>68</v>
      </c>
      <c r="F488">
        <v>1.5</v>
      </c>
      <c r="G488">
        <v>0.21668460525889652</v>
      </c>
      <c r="H488">
        <v>8.0003184456534462E-4</v>
      </c>
    </row>
    <row r="489" spans="1:8" x14ac:dyDescent="0.25">
      <c r="A489" t="s">
        <v>11</v>
      </c>
      <c r="B489">
        <v>2012</v>
      </c>
      <c r="C489" t="s">
        <v>56</v>
      </c>
      <c r="D489" t="s">
        <v>65</v>
      </c>
      <c r="E489" t="s">
        <v>58</v>
      </c>
      <c r="F489">
        <v>6160.4000000000005</v>
      </c>
      <c r="G489">
        <v>889.90922815793749</v>
      </c>
      <c r="H489">
        <v>3.2856774501735662</v>
      </c>
    </row>
    <row r="490" spans="1:8" x14ac:dyDescent="0.25">
      <c r="A490" t="s">
        <v>11</v>
      </c>
      <c r="B490">
        <v>2013</v>
      </c>
      <c r="C490" t="s">
        <v>56</v>
      </c>
      <c r="D490" t="s">
        <v>65</v>
      </c>
      <c r="E490" t="s">
        <v>66</v>
      </c>
      <c r="F490">
        <v>305.5</v>
      </c>
      <c r="G490">
        <v>44.16583220170309</v>
      </c>
      <c r="H490">
        <v>0.1440534393251395</v>
      </c>
    </row>
    <row r="491" spans="1:8" x14ac:dyDescent="0.25">
      <c r="A491" t="s">
        <v>11</v>
      </c>
      <c r="B491">
        <v>2013</v>
      </c>
      <c r="C491" t="s">
        <v>56</v>
      </c>
      <c r="D491" t="s">
        <v>65</v>
      </c>
      <c r="E491" t="s">
        <v>83</v>
      </c>
      <c r="F491">
        <v>6790.2</v>
      </c>
      <c r="G491">
        <v>981.6524838494413</v>
      </c>
      <c r="H491">
        <v>3.2018057731769636</v>
      </c>
    </row>
    <row r="492" spans="1:8" x14ac:dyDescent="0.25">
      <c r="A492" t="s">
        <v>11</v>
      </c>
      <c r="B492">
        <v>2013</v>
      </c>
      <c r="C492" t="s">
        <v>56</v>
      </c>
      <c r="D492" t="s">
        <v>65</v>
      </c>
      <c r="E492" t="s">
        <v>67</v>
      </c>
      <c r="F492">
        <v>331.5</v>
      </c>
      <c r="G492">
        <v>47.924626431635268</v>
      </c>
      <c r="H492">
        <v>0.15631330650174713</v>
      </c>
    </row>
    <row r="493" spans="1:8" x14ac:dyDescent="0.25">
      <c r="A493" t="s">
        <v>11</v>
      </c>
      <c r="B493">
        <v>2013</v>
      </c>
      <c r="C493" t="s">
        <v>56</v>
      </c>
      <c r="D493" t="s">
        <v>65</v>
      </c>
      <c r="E493" t="s">
        <v>68</v>
      </c>
      <c r="F493">
        <v>1.5</v>
      </c>
      <c r="G493">
        <v>0.21685351326531796</v>
      </c>
      <c r="H493">
        <v>7.0730002941967027E-4</v>
      </c>
    </row>
    <row r="494" spans="1:8" x14ac:dyDescent="0.25">
      <c r="A494" t="s">
        <v>11</v>
      </c>
      <c r="B494">
        <v>2013</v>
      </c>
      <c r="C494" t="s">
        <v>56</v>
      </c>
      <c r="D494" t="s">
        <v>65</v>
      </c>
      <c r="E494" t="s">
        <v>58</v>
      </c>
      <c r="F494">
        <v>7428.7</v>
      </c>
      <c r="G494">
        <v>1073.9597959960449</v>
      </c>
      <c r="H494">
        <v>3.5028798190332697</v>
      </c>
    </row>
    <row r="495" spans="1:8" x14ac:dyDescent="0.25">
      <c r="A495" t="s">
        <v>11</v>
      </c>
      <c r="B495">
        <v>2014</v>
      </c>
      <c r="C495" t="s">
        <v>56</v>
      </c>
      <c r="D495" t="s">
        <v>65</v>
      </c>
      <c r="E495" t="s">
        <v>66</v>
      </c>
      <c r="F495">
        <v>302.89999999999998</v>
      </c>
      <c r="G495">
        <v>43.826838226675051</v>
      </c>
      <c r="H495">
        <v>0.13282394391149854</v>
      </c>
    </row>
    <row r="496" spans="1:8" x14ac:dyDescent="0.25">
      <c r="A496" t="s">
        <v>11</v>
      </c>
      <c r="B496">
        <v>2014</v>
      </c>
      <c r="C496" t="s">
        <v>56</v>
      </c>
      <c r="D496" t="s">
        <v>65</v>
      </c>
      <c r="E496" t="s">
        <v>83</v>
      </c>
      <c r="F496">
        <v>7726.5</v>
      </c>
      <c r="G496">
        <v>1117.953336277335</v>
      </c>
      <c r="H496">
        <v>3.3881287640547817</v>
      </c>
    </row>
    <row r="497" spans="1:8" x14ac:dyDescent="0.25">
      <c r="A497" t="s">
        <v>11</v>
      </c>
      <c r="B497">
        <v>2014</v>
      </c>
      <c r="C497" t="s">
        <v>56</v>
      </c>
      <c r="D497" t="s">
        <v>65</v>
      </c>
      <c r="E497" t="s">
        <v>67</v>
      </c>
      <c r="F497">
        <v>356</v>
      </c>
      <c r="G497">
        <v>51.509918813787785</v>
      </c>
      <c r="H497">
        <v>0.15610869604652849</v>
      </c>
    </row>
    <row r="498" spans="1:8" x14ac:dyDescent="0.25">
      <c r="A498" t="s">
        <v>11</v>
      </c>
      <c r="B498">
        <v>2014</v>
      </c>
      <c r="C498" t="s">
        <v>56</v>
      </c>
      <c r="D498" t="s">
        <v>65</v>
      </c>
      <c r="E498" t="s">
        <v>68</v>
      </c>
      <c r="F498">
        <v>10.6</v>
      </c>
      <c r="G498">
        <v>1.5337223017588497</v>
      </c>
      <c r="H498">
        <v>4.6481802755427024E-3</v>
      </c>
    </row>
    <row r="499" spans="1:8" x14ac:dyDescent="0.25">
      <c r="A499" t="s">
        <v>11</v>
      </c>
      <c r="B499">
        <v>2014</v>
      </c>
      <c r="C499" t="s">
        <v>56</v>
      </c>
      <c r="D499" t="s">
        <v>65</v>
      </c>
      <c r="E499" t="s">
        <v>58</v>
      </c>
      <c r="F499">
        <v>8396</v>
      </c>
      <c r="G499">
        <v>1214.8238156195569</v>
      </c>
      <c r="H499">
        <v>3.681709584288352</v>
      </c>
    </row>
    <row r="500" spans="1:8" x14ac:dyDescent="0.25">
      <c r="A500" t="s">
        <v>11</v>
      </c>
      <c r="B500">
        <v>2015</v>
      </c>
      <c r="C500" t="s">
        <v>56</v>
      </c>
      <c r="D500" t="s">
        <v>65</v>
      </c>
      <c r="E500" t="s">
        <v>66</v>
      </c>
      <c r="F500">
        <v>205.5</v>
      </c>
      <c r="G500">
        <v>29.765980641490493</v>
      </c>
      <c r="H500">
        <v>9.0199399421535403E-2</v>
      </c>
    </row>
    <row r="501" spans="1:8" x14ac:dyDescent="0.25">
      <c r="A501" t="s">
        <v>11</v>
      </c>
      <c r="B501">
        <v>2015</v>
      </c>
      <c r="C501" t="s">
        <v>56</v>
      </c>
      <c r="D501" t="s">
        <v>65</v>
      </c>
      <c r="E501" t="s">
        <v>83</v>
      </c>
      <c r="F501">
        <v>9255.1</v>
      </c>
      <c r="G501">
        <v>1340.5699631876334</v>
      </c>
      <c r="H501">
        <v>4.0623088155048785</v>
      </c>
    </row>
    <row r="502" spans="1:8" x14ac:dyDescent="0.25">
      <c r="A502" t="s">
        <v>11</v>
      </c>
      <c r="B502">
        <v>2015</v>
      </c>
      <c r="C502" t="s">
        <v>56</v>
      </c>
      <c r="D502" t="s">
        <v>65</v>
      </c>
      <c r="E502" t="s">
        <v>67</v>
      </c>
      <c r="F502">
        <v>339.1</v>
      </c>
      <c r="G502">
        <v>49.117489223987484</v>
      </c>
      <c r="H502">
        <v>0.1488399822084801</v>
      </c>
    </row>
    <row r="503" spans="1:8" x14ac:dyDescent="0.25">
      <c r="A503" t="s">
        <v>11</v>
      </c>
      <c r="B503">
        <v>2015</v>
      </c>
      <c r="C503" t="s">
        <v>56</v>
      </c>
      <c r="D503" t="s">
        <v>65</v>
      </c>
      <c r="E503" t="s">
        <v>68</v>
      </c>
      <c r="F503">
        <v>17.100000000000001</v>
      </c>
      <c r="G503">
        <v>2.476877221262713</v>
      </c>
      <c r="H503">
        <v>7.5056434555146262E-3</v>
      </c>
    </row>
    <row r="504" spans="1:8" x14ac:dyDescent="0.25">
      <c r="A504" t="s">
        <v>11</v>
      </c>
      <c r="B504">
        <v>2015</v>
      </c>
      <c r="C504" t="s">
        <v>56</v>
      </c>
      <c r="D504" t="s">
        <v>65</v>
      </c>
      <c r="E504" t="s">
        <v>58</v>
      </c>
      <c r="F504">
        <v>9816.8000000000011</v>
      </c>
      <c r="G504">
        <v>1421.9303102743743</v>
      </c>
      <c r="H504">
        <v>4.308853840590408</v>
      </c>
    </row>
    <row r="505" spans="1:8" x14ac:dyDescent="0.25">
      <c r="A505" t="s">
        <v>11</v>
      </c>
      <c r="B505">
        <v>2016</v>
      </c>
      <c r="C505" t="s">
        <v>56</v>
      </c>
      <c r="D505" t="s">
        <v>65</v>
      </c>
      <c r="E505" t="s">
        <v>66</v>
      </c>
      <c r="F505">
        <v>170.9</v>
      </c>
      <c r="G505">
        <v>24.741125625976313</v>
      </c>
      <c r="H505">
        <v>7.2894238937796271E-2</v>
      </c>
    </row>
    <row r="506" spans="1:8" x14ac:dyDescent="0.25">
      <c r="A506" t="s">
        <v>11</v>
      </c>
      <c r="B506">
        <v>2016</v>
      </c>
      <c r="C506" t="s">
        <v>56</v>
      </c>
      <c r="D506" t="s">
        <v>65</v>
      </c>
      <c r="E506" t="s">
        <v>83</v>
      </c>
      <c r="F506">
        <v>10876</v>
      </c>
      <c r="G506">
        <v>1574.5142323470939</v>
      </c>
      <c r="H506">
        <v>4.6389569496048688</v>
      </c>
    </row>
    <row r="507" spans="1:8" x14ac:dyDescent="0.25">
      <c r="A507" t="s">
        <v>11</v>
      </c>
      <c r="B507">
        <v>2016</v>
      </c>
      <c r="C507" t="s">
        <v>56</v>
      </c>
      <c r="D507" t="s">
        <v>65</v>
      </c>
      <c r="E507" t="s">
        <v>67</v>
      </c>
      <c r="F507">
        <v>397.3</v>
      </c>
      <c r="G507">
        <v>57.516964372149729</v>
      </c>
      <c r="H507">
        <v>0.16946097794023673</v>
      </c>
    </row>
    <row r="508" spans="1:8" x14ac:dyDescent="0.25">
      <c r="A508" t="s">
        <v>11</v>
      </c>
      <c r="B508">
        <v>2016</v>
      </c>
      <c r="C508" t="s">
        <v>56</v>
      </c>
      <c r="D508" t="s">
        <v>65</v>
      </c>
      <c r="E508" t="s">
        <v>68</v>
      </c>
      <c r="F508">
        <v>2.2000000000000002</v>
      </c>
      <c r="G508">
        <v>0.3184931326924979</v>
      </c>
      <c r="H508">
        <v>9.3836937193184197E-4</v>
      </c>
    </row>
    <row r="509" spans="1:8" x14ac:dyDescent="0.25">
      <c r="A509" t="s">
        <v>11</v>
      </c>
      <c r="B509">
        <v>2016</v>
      </c>
      <c r="C509" t="s">
        <v>56</v>
      </c>
      <c r="D509" t="s">
        <v>65</v>
      </c>
      <c r="E509" t="s">
        <v>58</v>
      </c>
      <c r="F509">
        <v>11446.4</v>
      </c>
      <c r="G509">
        <v>1657.0908154779124</v>
      </c>
      <c r="H509">
        <v>4.8822505358548343</v>
      </c>
    </row>
    <row r="510" spans="1:8" x14ac:dyDescent="0.25">
      <c r="A510" t="s">
        <v>11</v>
      </c>
      <c r="B510">
        <v>2017</v>
      </c>
      <c r="C510" t="s">
        <v>56</v>
      </c>
      <c r="D510" t="s">
        <v>65</v>
      </c>
      <c r="E510" t="s">
        <v>66</v>
      </c>
      <c r="F510">
        <v>185.93416363</v>
      </c>
      <c r="G510">
        <v>26.897918691394853</v>
      </c>
      <c r="H510">
        <v>7.1711256863011094E-2</v>
      </c>
    </row>
    <row r="511" spans="1:8" x14ac:dyDescent="0.25">
      <c r="A511" t="s">
        <v>11</v>
      </c>
      <c r="B511">
        <v>2017</v>
      </c>
      <c r="C511" t="s">
        <v>56</v>
      </c>
      <c r="D511" t="s">
        <v>65</v>
      </c>
      <c r="E511" t="s">
        <v>83</v>
      </c>
      <c r="F511">
        <v>9748.0142299098097</v>
      </c>
      <c r="G511">
        <v>1410.1835243169296</v>
      </c>
      <c r="H511">
        <v>3.7596229692161907</v>
      </c>
    </row>
    <row r="512" spans="1:8" x14ac:dyDescent="0.25">
      <c r="A512" t="s">
        <v>11</v>
      </c>
      <c r="B512">
        <v>2017</v>
      </c>
      <c r="C512" t="s">
        <v>56</v>
      </c>
      <c r="D512" t="s">
        <v>65</v>
      </c>
      <c r="E512" t="s">
        <v>67</v>
      </c>
      <c r="F512">
        <v>399.7775448003004</v>
      </c>
      <c r="G512">
        <v>57.833287249363487</v>
      </c>
      <c r="H512">
        <v>0.15418656605941064</v>
      </c>
    </row>
    <row r="513" spans="1:8" x14ac:dyDescent="0.25">
      <c r="A513" t="s">
        <v>11</v>
      </c>
      <c r="B513">
        <v>2017</v>
      </c>
      <c r="C513" t="s">
        <v>56</v>
      </c>
      <c r="D513" t="s">
        <v>65</v>
      </c>
      <c r="E513" t="s">
        <v>68</v>
      </c>
    </row>
    <row r="514" spans="1:8" x14ac:dyDescent="0.25">
      <c r="A514" t="s">
        <v>11</v>
      </c>
      <c r="B514">
        <v>2017</v>
      </c>
      <c r="C514" t="s">
        <v>56</v>
      </c>
      <c r="D514" t="s">
        <v>65</v>
      </c>
      <c r="E514" t="s">
        <v>58</v>
      </c>
      <c r="F514">
        <v>10333.725938340111</v>
      </c>
      <c r="G514">
        <v>1494.914730257688</v>
      </c>
      <c r="H514">
        <v>3.9855207921386122</v>
      </c>
    </row>
    <row r="515" spans="1:8" x14ac:dyDescent="0.25">
      <c r="A515" t="s">
        <v>11</v>
      </c>
      <c r="B515">
        <v>2018</v>
      </c>
      <c r="C515" t="s">
        <v>56</v>
      </c>
      <c r="D515" t="s">
        <v>65</v>
      </c>
      <c r="E515" t="s">
        <v>66</v>
      </c>
      <c r="F515">
        <v>212.96929079000003</v>
      </c>
      <c r="G515">
        <v>30.816254197881324</v>
      </c>
      <c r="H515">
        <v>7.6490576648093847E-2</v>
      </c>
    </row>
    <row r="516" spans="1:8" x14ac:dyDescent="0.25">
      <c r="A516" t="s">
        <v>11</v>
      </c>
      <c r="B516">
        <v>2018</v>
      </c>
      <c r="C516" t="s">
        <v>56</v>
      </c>
      <c r="D516" t="s">
        <v>65</v>
      </c>
      <c r="E516" t="s">
        <v>83</v>
      </c>
      <c r="F516">
        <v>8201.370642959997</v>
      </c>
      <c r="G516">
        <v>1186.7228442513265</v>
      </c>
      <c r="H516">
        <v>2.945624542663944</v>
      </c>
    </row>
    <row r="517" spans="1:8" x14ac:dyDescent="0.25">
      <c r="A517" t="s">
        <v>11</v>
      </c>
      <c r="B517">
        <v>2018</v>
      </c>
      <c r="C517" t="s">
        <v>56</v>
      </c>
      <c r="D517" t="s">
        <v>65</v>
      </c>
      <c r="E517" t="s">
        <v>67</v>
      </c>
      <c r="F517">
        <v>1212.78828404</v>
      </c>
      <c r="G517">
        <v>175.48817442436547</v>
      </c>
      <c r="H517">
        <v>0.4355880364448661</v>
      </c>
    </row>
    <row r="518" spans="1:8" x14ac:dyDescent="0.25">
      <c r="A518" t="s">
        <v>11</v>
      </c>
      <c r="B518">
        <v>2018</v>
      </c>
      <c r="C518" t="s">
        <v>56</v>
      </c>
      <c r="D518" t="s">
        <v>65</v>
      </c>
      <c r="E518" t="s">
        <v>68</v>
      </c>
      <c r="F518">
        <v>2.2346694299999998</v>
      </c>
      <c r="G518">
        <v>0.32335244648496558</v>
      </c>
      <c r="H518">
        <v>8.0260939351634074E-4</v>
      </c>
    </row>
    <row r="519" spans="1:8" x14ac:dyDescent="0.25">
      <c r="A519" t="s">
        <v>11</v>
      </c>
      <c r="B519">
        <v>2018</v>
      </c>
      <c r="C519" t="s">
        <v>56</v>
      </c>
      <c r="D519" t="s">
        <v>65</v>
      </c>
      <c r="E519" t="s">
        <v>58</v>
      </c>
      <c r="F519">
        <v>9629.362887219997</v>
      </c>
      <c r="G519">
        <v>1393.3506253200583</v>
      </c>
      <c r="H519">
        <v>3.4585057651504205</v>
      </c>
    </row>
    <row r="520" spans="1:8" x14ac:dyDescent="0.25">
      <c r="A520" t="s">
        <v>11</v>
      </c>
      <c r="B520">
        <v>2019</v>
      </c>
      <c r="C520" t="s">
        <v>56</v>
      </c>
      <c r="D520" t="s">
        <v>65</v>
      </c>
      <c r="E520" t="s">
        <v>66</v>
      </c>
      <c r="F520">
        <v>349.62515528999995</v>
      </c>
      <c r="G520">
        <v>50.630104418452269</v>
      </c>
      <c r="H520">
        <v>0.12380414402174372</v>
      </c>
    </row>
    <row r="521" spans="1:8" x14ac:dyDescent="0.25">
      <c r="A521" t="s">
        <v>11</v>
      </c>
      <c r="B521">
        <v>2019</v>
      </c>
      <c r="C521" t="s">
        <v>56</v>
      </c>
      <c r="D521" t="s">
        <v>65</v>
      </c>
      <c r="E521" t="s">
        <v>83</v>
      </c>
      <c r="F521">
        <v>6853.0583782500016</v>
      </c>
      <c r="G521">
        <v>992.40874412697292</v>
      </c>
      <c r="H521">
        <v>2.4267047539715398</v>
      </c>
    </row>
    <row r="522" spans="1:8" x14ac:dyDescent="0.25">
      <c r="A522" t="s">
        <v>11</v>
      </c>
      <c r="B522">
        <v>2019</v>
      </c>
      <c r="C522" t="s">
        <v>56</v>
      </c>
      <c r="D522" t="s">
        <v>65</v>
      </c>
      <c r="E522" t="s">
        <v>67</v>
      </c>
      <c r="F522">
        <v>857.76923736000003</v>
      </c>
      <c r="G522">
        <v>124.21573618880602</v>
      </c>
      <c r="H522">
        <v>0.30374069083059529</v>
      </c>
    </row>
    <row r="523" spans="1:8" x14ac:dyDescent="0.25">
      <c r="A523" t="s">
        <v>11</v>
      </c>
      <c r="B523">
        <v>2019</v>
      </c>
      <c r="C523" t="s">
        <v>56</v>
      </c>
      <c r="D523" t="s">
        <v>65</v>
      </c>
      <c r="E523" t="s">
        <v>68</v>
      </c>
      <c r="F523">
        <v>1.8790736000000001</v>
      </c>
      <c r="G523">
        <v>0.27211340814148266</v>
      </c>
      <c r="H523">
        <v>6.6539004726045355E-4</v>
      </c>
    </row>
    <row r="524" spans="1:8" x14ac:dyDescent="0.25">
      <c r="A524" t="s">
        <v>11</v>
      </c>
      <c r="B524">
        <v>2019</v>
      </c>
      <c r="C524" t="s">
        <v>56</v>
      </c>
      <c r="D524" t="s">
        <v>65</v>
      </c>
      <c r="E524" t="s">
        <v>58</v>
      </c>
      <c r="F524">
        <v>8062.3318445000023</v>
      </c>
      <c r="G524">
        <v>1167.5266981423729</v>
      </c>
      <c r="H524">
        <v>2.8549149788711397</v>
      </c>
    </row>
    <row r="525" spans="1:8" x14ac:dyDescent="0.25">
      <c r="A525" t="s">
        <v>11</v>
      </c>
      <c r="B525">
        <v>2008</v>
      </c>
      <c r="C525" t="s">
        <v>56</v>
      </c>
      <c r="D525" t="s">
        <v>84</v>
      </c>
      <c r="E525" t="s">
        <v>58</v>
      </c>
      <c r="F525">
        <v>50.9</v>
      </c>
      <c r="G525">
        <v>7.0357885460414717</v>
      </c>
      <c r="H525">
        <v>4.2195464105347441E-2</v>
      </c>
    </row>
    <row r="526" spans="1:8" x14ac:dyDescent="0.25">
      <c r="A526" t="s">
        <v>11</v>
      </c>
      <c r="B526">
        <v>2009</v>
      </c>
      <c r="C526" t="s">
        <v>56</v>
      </c>
      <c r="D526" t="s">
        <v>84</v>
      </c>
      <c r="E526" t="s">
        <v>58</v>
      </c>
      <c r="F526">
        <v>9.6</v>
      </c>
      <c r="G526">
        <v>1.3649642751430886</v>
      </c>
      <c r="H526">
        <v>7.8717698493494283E-3</v>
      </c>
    </row>
    <row r="527" spans="1:8" x14ac:dyDescent="0.25">
      <c r="A527" t="s">
        <v>11</v>
      </c>
      <c r="B527">
        <v>2010</v>
      </c>
      <c r="C527" t="s">
        <v>56</v>
      </c>
      <c r="D527" t="s">
        <v>84</v>
      </c>
      <c r="E527" t="s">
        <v>58</v>
      </c>
      <c r="F527">
        <v>59.5</v>
      </c>
      <c r="G527">
        <v>8.4733493888918225</v>
      </c>
      <c r="H527">
        <v>4.3121975179864908E-2</v>
      </c>
    </row>
    <row r="528" spans="1:8" x14ac:dyDescent="0.25">
      <c r="A528" t="s">
        <v>11</v>
      </c>
      <c r="B528">
        <v>2011</v>
      </c>
      <c r="C528" t="s">
        <v>56</v>
      </c>
      <c r="D528" t="s">
        <v>84</v>
      </c>
      <c r="E528" t="s">
        <v>58</v>
      </c>
      <c r="F528">
        <v>602.4</v>
      </c>
      <c r="G528">
        <v>86.618923145861856</v>
      </c>
      <c r="H528">
        <v>0.36146698665958338</v>
      </c>
    </row>
    <row r="529" spans="1:8" x14ac:dyDescent="0.25">
      <c r="A529" t="s">
        <v>11</v>
      </c>
      <c r="B529">
        <v>2012</v>
      </c>
      <c r="C529" t="s">
        <v>56</v>
      </c>
      <c r="D529" t="s">
        <v>84</v>
      </c>
      <c r="E529" t="s">
        <v>58</v>
      </c>
      <c r="F529">
        <v>556.20000000000005</v>
      </c>
      <c r="G529">
        <v>80.346651629998846</v>
      </c>
      <c r="H529">
        <v>0.29665180796482982</v>
      </c>
    </row>
    <row r="530" spans="1:8" x14ac:dyDescent="0.25">
      <c r="A530" t="s">
        <v>11</v>
      </c>
      <c r="B530">
        <v>2013</v>
      </c>
      <c r="C530" t="s">
        <v>56</v>
      </c>
      <c r="D530" t="s">
        <v>84</v>
      </c>
      <c r="E530" t="s">
        <v>58</v>
      </c>
      <c r="F530">
        <v>914.7</v>
      </c>
      <c r="G530">
        <v>132.23727238919091</v>
      </c>
      <c r="H530">
        <v>0.431311557940115</v>
      </c>
    </row>
    <row r="531" spans="1:8" x14ac:dyDescent="0.25">
      <c r="A531" t="s">
        <v>11</v>
      </c>
      <c r="B531">
        <v>2014</v>
      </c>
      <c r="C531" t="s">
        <v>56</v>
      </c>
      <c r="D531" t="s">
        <v>84</v>
      </c>
      <c r="E531" t="s">
        <v>58</v>
      </c>
      <c r="F531">
        <v>236.5</v>
      </c>
      <c r="G531">
        <v>34.219370223204521</v>
      </c>
      <c r="H531">
        <v>0.10370704105338199</v>
      </c>
    </row>
    <row r="532" spans="1:8" x14ac:dyDescent="0.25">
      <c r="A532" t="s">
        <v>11</v>
      </c>
      <c r="B532">
        <v>2015</v>
      </c>
      <c r="C532" t="s">
        <v>56</v>
      </c>
      <c r="D532" t="s">
        <v>84</v>
      </c>
      <c r="E532" t="s">
        <v>58</v>
      </c>
      <c r="F532">
        <v>135.30000000000001</v>
      </c>
      <c r="G532">
        <v>19.597747838411991</v>
      </c>
      <c r="H532">
        <v>5.938675786731748E-2</v>
      </c>
    </row>
    <row r="533" spans="1:8" x14ac:dyDescent="0.25">
      <c r="A533" t="s">
        <v>11</v>
      </c>
      <c r="B533">
        <v>2016</v>
      </c>
      <c r="C533" t="s">
        <v>56</v>
      </c>
      <c r="D533" t="s">
        <v>84</v>
      </c>
      <c r="E533" t="s">
        <v>58</v>
      </c>
      <c r="F533">
        <v>567.70000000000005</v>
      </c>
      <c r="G533">
        <v>82.185705195241383</v>
      </c>
      <c r="H533">
        <v>0.24214195111168485</v>
      </c>
    </row>
    <row r="534" spans="1:8" x14ac:dyDescent="0.25">
      <c r="A534" t="s">
        <v>11</v>
      </c>
      <c r="B534">
        <v>2017</v>
      </c>
      <c r="C534" t="s">
        <v>56</v>
      </c>
      <c r="D534" t="s">
        <v>84</v>
      </c>
      <c r="E534" t="s">
        <v>58</v>
      </c>
      <c r="F534">
        <v>677.57409414000006</v>
      </c>
      <c r="G534">
        <v>98.020355892426394</v>
      </c>
      <c r="H534">
        <v>0.26132739115812381</v>
      </c>
    </row>
    <row r="535" spans="1:8" x14ac:dyDescent="0.25">
      <c r="A535" t="s">
        <v>11</v>
      </c>
      <c r="B535">
        <v>2018</v>
      </c>
      <c r="C535" t="s">
        <v>56</v>
      </c>
      <c r="D535" t="s">
        <v>84</v>
      </c>
      <c r="E535" t="s">
        <v>58</v>
      </c>
      <c r="F535">
        <v>625.11110568000004</v>
      </c>
      <c r="G535">
        <v>90.452396507947896</v>
      </c>
      <c r="H535">
        <v>0.22451644913321883</v>
      </c>
    </row>
    <row r="536" spans="1:8" x14ac:dyDescent="0.25">
      <c r="A536" t="s">
        <v>11</v>
      </c>
      <c r="B536">
        <v>2019</v>
      </c>
      <c r="C536" t="s">
        <v>56</v>
      </c>
      <c r="D536" t="s">
        <v>84</v>
      </c>
      <c r="E536" t="s">
        <v>58</v>
      </c>
      <c r="F536">
        <v>603.05479417999993</v>
      </c>
      <c r="G536">
        <v>87.329892421659338</v>
      </c>
      <c r="H536">
        <v>0.21354493937867744</v>
      </c>
    </row>
    <row r="537" spans="1:8" x14ac:dyDescent="0.25">
      <c r="A537" t="s">
        <v>70</v>
      </c>
      <c r="B537">
        <v>2008</v>
      </c>
      <c r="C537" t="s">
        <v>56</v>
      </c>
      <c r="D537" t="s">
        <v>57</v>
      </c>
      <c r="E537" t="s">
        <v>58</v>
      </c>
      <c r="F537">
        <v>20523.14362074625</v>
      </c>
      <c r="G537" t="e">
        <v>#N/A</v>
      </c>
      <c r="H537" t="e">
        <v>#N/A</v>
      </c>
    </row>
    <row r="538" spans="1:8" x14ac:dyDescent="0.25">
      <c r="A538" t="s">
        <v>70</v>
      </c>
      <c r="B538">
        <v>2009</v>
      </c>
      <c r="C538" t="s">
        <v>56</v>
      </c>
      <c r="D538" t="s">
        <v>57</v>
      </c>
      <c r="E538" t="s">
        <v>58</v>
      </c>
      <c r="F538">
        <v>34555.011007654022</v>
      </c>
      <c r="G538" t="e">
        <v>#N/A</v>
      </c>
      <c r="H538" t="e">
        <v>#N/A</v>
      </c>
    </row>
    <row r="539" spans="1:8" x14ac:dyDescent="0.25">
      <c r="A539" t="s">
        <v>70</v>
      </c>
      <c r="B539">
        <v>2010</v>
      </c>
      <c r="C539" t="s">
        <v>56</v>
      </c>
      <c r="D539" t="s">
        <v>57</v>
      </c>
      <c r="E539" t="s">
        <v>58</v>
      </c>
      <c r="F539">
        <v>40141.706826762289</v>
      </c>
      <c r="G539" t="e">
        <v>#N/A</v>
      </c>
      <c r="H539" t="e">
        <v>#N/A</v>
      </c>
    </row>
    <row r="540" spans="1:8" x14ac:dyDescent="0.25">
      <c r="A540" t="s">
        <v>70</v>
      </c>
      <c r="B540">
        <v>2011</v>
      </c>
      <c r="C540" t="s">
        <v>56</v>
      </c>
      <c r="D540" t="s">
        <v>57</v>
      </c>
      <c r="E540" t="s">
        <v>58</v>
      </c>
      <c r="F540">
        <v>38555.961471946241</v>
      </c>
      <c r="G540" t="e">
        <v>#N/A</v>
      </c>
      <c r="H540" t="e">
        <v>#N/A</v>
      </c>
    </row>
    <row r="541" spans="1:8" x14ac:dyDescent="0.25">
      <c r="A541" t="s">
        <v>70</v>
      </c>
      <c r="B541">
        <v>2012</v>
      </c>
      <c r="C541" t="s">
        <v>56</v>
      </c>
      <c r="D541" t="s">
        <v>57</v>
      </c>
      <c r="E541" t="s">
        <v>58</v>
      </c>
      <c r="F541">
        <v>38243.146062000968</v>
      </c>
      <c r="G541" t="e">
        <v>#N/A</v>
      </c>
      <c r="H541" t="e">
        <v>#N/A</v>
      </c>
    </row>
    <row r="542" spans="1:8" x14ac:dyDescent="0.25">
      <c r="A542" t="s">
        <v>70</v>
      </c>
      <c r="B542">
        <v>2013</v>
      </c>
      <c r="C542" t="s">
        <v>56</v>
      </c>
      <c r="D542" t="s">
        <v>57</v>
      </c>
      <c r="E542" t="s">
        <v>58</v>
      </c>
      <c r="F542">
        <v>46581.123926141023</v>
      </c>
      <c r="G542" t="e">
        <v>#N/A</v>
      </c>
      <c r="H542" t="e">
        <v>#N/A</v>
      </c>
    </row>
    <row r="543" spans="1:8" x14ac:dyDescent="0.25">
      <c r="A543" t="s">
        <v>70</v>
      </c>
      <c r="B543">
        <v>2014</v>
      </c>
      <c r="C543" t="s">
        <v>56</v>
      </c>
      <c r="D543" t="s">
        <v>57</v>
      </c>
      <c r="E543" t="s">
        <v>58</v>
      </c>
      <c r="F543">
        <v>49845.944368998331</v>
      </c>
      <c r="G543" t="e">
        <v>#N/A</v>
      </c>
      <c r="H543" t="e">
        <v>#N/A</v>
      </c>
    </row>
    <row r="544" spans="1:8" x14ac:dyDescent="0.25">
      <c r="A544" t="s">
        <v>70</v>
      </c>
      <c r="B544">
        <v>2015</v>
      </c>
      <c r="C544" t="s">
        <v>56</v>
      </c>
      <c r="D544" t="s">
        <v>57</v>
      </c>
      <c r="E544" t="s">
        <v>58</v>
      </c>
      <c r="F544">
        <v>33425.64055765255</v>
      </c>
      <c r="G544" t="e">
        <v>#N/A</v>
      </c>
      <c r="H544" t="e">
        <v>#N/A</v>
      </c>
    </row>
    <row r="545" spans="1:8" x14ac:dyDescent="0.25">
      <c r="A545" t="s">
        <v>70</v>
      </c>
      <c r="B545">
        <v>2016</v>
      </c>
      <c r="C545" t="s">
        <v>56</v>
      </c>
      <c r="D545" t="s">
        <v>57</v>
      </c>
      <c r="E545" t="s">
        <v>58</v>
      </c>
      <c r="F545">
        <v>31524.331683322733</v>
      </c>
      <c r="G545" t="e">
        <v>#N/A</v>
      </c>
      <c r="H545" t="e">
        <v>#N/A</v>
      </c>
    </row>
    <row r="546" spans="1:8" x14ac:dyDescent="0.25">
      <c r="A546" t="s">
        <v>70</v>
      </c>
      <c r="B546">
        <v>2017</v>
      </c>
      <c r="C546" t="s">
        <v>56</v>
      </c>
      <c r="D546" t="s">
        <v>57</v>
      </c>
      <c r="E546" t="s">
        <v>58</v>
      </c>
      <c r="F546">
        <v>37655.587450691142</v>
      </c>
      <c r="G546" t="e">
        <v>#N/A</v>
      </c>
      <c r="H546" t="e">
        <v>#N/A</v>
      </c>
    </row>
    <row r="547" spans="1:8" x14ac:dyDescent="0.25">
      <c r="A547" t="s">
        <v>70</v>
      </c>
      <c r="B547">
        <v>2018</v>
      </c>
      <c r="C547" t="s">
        <v>56</v>
      </c>
      <c r="D547" t="s">
        <v>57</v>
      </c>
      <c r="E547" t="s">
        <v>58</v>
      </c>
      <c r="F547">
        <v>31192.942595461154</v>
      </c>
      <c r="G547" t="e">
        <v>#N/A</v>
      </c>
      <c r="H547" t="e">
        <v>#N/A</v>
      </c>
    </row>
    <row r="548" spans="1:8" x14ac:dyDescent="0.25">
      <c r="A548" t="s">
        <v>70</v>
      </c>
      <c r="B548">
        <v>2019</v>
      </c>
      <c r="C548" t="s">
        <v>56</v>
      </c>
      <c r="D548" t="s">
        <v>57</v>
      </c>
      <c r="E548" t="s">
        <v>58</v>
      </c>
      <c r="F548">
        <v>26907.183924067529</v>
      </c>
      <c r="G548" t="e">
        <v>#N/A</v>
      </c>
      <c r="H548" t="e">
        <v>#N/A</v>
      </c>
    </row>
    <row r="549" spans="1:8" x14ac:dyDescent="0.25">
      <c r="A549" t="s">
        <v>70</v>
      </c>
      <c r="B549">
        <v>2008</v>
      </c>
      <c r="C549" t="s">
        <v>56</v>
      </c>
      <c r="D549" t="s">
        <v>59</v>
      </c>
      <c r="E549" t="s">
        <v>60</v>
      </c>
      <c r="F549">
        <v>1676.8447316502441</v>
      </c>
      <c r="G549" t="e">
        <v>#N/A</v>
      </c>
      <c r="H549" t="e">
        <v>#N/A</v>
      </c>
    </row>
    <row r="550" spans="1:8" x14ac:dyDescent="0.25">
      <c r="A550" t="s">
        <v>70</v>
      </c>
      <c r="B550">
        <v>2008</v>
      </c>
      <c r="C550" t="s">
        <v>56</v>
      </c>
      <c r="D550" t="s">
        <v>59</v>
      </c>
      <c r="E550" t="s">
        <v>61</v>
      </c>
    </row>
    <row r="551" spans="1:8" x14ac:dyDescent="0.25">
      <c r="A551" t="s">
        <v>70</v>
      </c>
      <c r="B551">
        <v>2008</v>
      </c>
      <c r="C551" t="s">
        <v>56</v>
      </c>
      <c r="D551" t="s">
        <v>59</v>
      </c>
      <c r="E551" t="s">
        <v>62</v>
      </c>
      <c r="F551">
        <v>536.73276903765191</v>
      </c>
      <c r="G551" t="e">
        <v>#N/A</v>
      </c>
      <c r="H551" t="e">
        <v>#N/A</v>
      </c>
    </row>
    <row r="552" spans="1:8" x14ac:dyDescent="0.25">
      <c r="A552" t="s">
        <v>70</v>
      </c>
      <c r="B552">
        <v>2008</v>
      </c>
      <c r="C552" t="s">
        <v>56</v>
      </c>
      <c r="D552" t="s">
        <v>59</v>
      </c>
      <c r="E552" t="s">
        <v>58</v>
      </c>
      <c r="F552">
        <v>2213.5775006878957</v>
      </c>
      <c r="G552" t="e">
        <v>#N/A</v>
      </c>
      <c r="H552" t="e">
        <v>#N/A</v>
      </c>
    </row>
    <row r="553" spans="1:8" x14ac:dyDescent="0.25">
      <c r="A553" t="s">
        <v>70</v>
      </c>
      <c r="B553">
        <v>2009</v>
      </c>
      <c r="C553" t="s">
        <v>56</v>
      </c>
      <c r="D553" t="s">
        <v>59</v>
      </c>
      <c r="E553" t="s">
        <v>60</v>
      </c>
      <c r="F553">
        <v>2581.929350545186</v>
      </c>
      <c r="G553" t="e">
        <v>#N/A</v>
      </c>
      <c r="H553" t="e">
        <v>#N/A</v>
      </c>
    </row>
    <row r="554" spans="1:8" x14ac:dyDescent="0.25">
      <c r="A554" t="s">
        <v>70</v>
      </c>
      <c r="B554">
        <v>2009</v>
      </c>
      <c r="C554" t="s">
        <v>56</v>
      </c>
      <c r="D554" t="s">
        <v>59</v>
      </c>
      <c r="E554" t="s">
        <v>61</v>
      </c>
    </row>
    <row r="555" spans="1:8" x14ac:dyDescent="0.25">
      <c r="A555" t="s">
        <v>70</v>
      </c>
      <c r="B555">
        <v>2009</v>
      </c>
      <c r="C555" t="s">
        <v>56</v>
      </c>
      <c r="D555" t="s">
        <v>59</v>
      </c>
      <c r="E555" t="s">
        <v>62</v>
      </c>
      <c r="F555">
        <v>605.75540325641555</v>
      </c>
      <c r="G555" t="e">
        <v>#N/A</v>
      </c>
      <c r="H555" t="e">
        <v>#N/A</v>
      </c>
    </row>
    <row r="556" spans="1:8" x14ac:dyDescent="0.25">
      <c r="A556" t="s">
        <v>70</v>
      </c>
      <c r="B556">
        <v>2009</v>
      </c>
      <c r="C556" t="s">
        <v>56</v>
      </c>
      <c r="D556" t="s">
        <v>59</v>
      </c>
      <c r="E556" t="s">
        <v>58</v>
      </c>
      <c r="F556">
        <v>3187.6847538016018</v>
      </c>
      <c r="G556" t="e">
        <v>#N/A</v>
      </c>
      <c r="H556" t="e">
        <v>#N/A</v>
      </c>
    </row>
    <row r="557" spans="1:8" x14ac:dyDescent="0.25">
      <c r="A557" t="s">
        <v>70</v>
      </c>
      <c r="B557">
        <v>2010</v>
      </c>
      <c r="C557" t="s">
        <v>56</v>
      </c>
      <c r="D557" t="s">
        <v>59</v>
      </c>
      <c r="E557" t="s">
        <v>60</v>
      </c>
      <c r="F557">
        <v>2371.363534141361</v>
      </c>
      <c r="G557" t="e">
        <v>#N/A</v>
      </c>
      <c r="H557" t="e">
        <v>#N/A</v>
      </c>
    </row>
    <row r="558" spans="1:8" x14ac:dyDescent="0.25">
      <c r="A558" t="s">
        <v>70</v>
      </c>
      <c r="B558">
        <v>2010</v>
      </c>
      <c r="C558" t="s">
        <v>56</v>
      </c>
      <c r="D558" t="s">
        <v>59</v>
      </c>
      <c r="E558" t="s">
        <v>61</v>
      </c>
    </row>
    <row r="559" spans="1:8" x14ac:dyDescent="0.25">
      <c r="A559" t="s">
        <v>70</v>
      </c>
      <c r="B559">
        <v>2010</v>
      </c>
      <c r="C559" t="s">
        <v>56</v>
      </c>
      <c r="D559" t="s">
        <v>59</v>
      </c>
      <c r="E559" t="s">
        <v>62</v>
      </c>
      <c r="F559">
        <v>557.42423526494326</v>
      </c>
      <c r="G559" t="e">
        <v>#N/A</v>
      </c>
      <c r="H559" t="e">
        <v>#N/A</v>
      </c>
    </row>
    <row r="560" spans="1:8" x14ac:dyDescent="0.25">
      <c r="A560" t="s">
        <v>70</v>
      </c>
      <c r="B560">
        <v>2010</v>
      </c>
      <c r="C560" t="s">
        <v>56</v>
      </c>
      <c r="D560" t="s">
        <v>59</v>
      </c>
      <c r="E560" t="s">
        <v>58</v>
      </c>
      <c r="F560">
        <v>2928.7877694063045</v>
      </c>
      <c r="G560" t="e">
        <v>#N/A</v>
      </c>
      <c r="H560" t="e">
        <v>#N/A</v>
      </c>
    </row>
    <row r="561" spans="1:8" x14ac:dyDescent="0.25">
      <c r="A561" t="s">
        <v>70</v>
      </c>
      <c r="B561">
        <v>2011</v>
      </c>
      <c r="C561" t="s">
        <v>56</v>
      </c>
      <c r="D561" t="s">
        <v>59</v>
      </c>
      <c r="E561" t="s">
        <v>60</v>
      </c>
      <c r="F561">
        <v>2107.1318970157472</v>
      </c>
      <c r="G561" t="e">
        <v>#N/A</v>
      </c>
      <c r="H561" t="e">
        <v>#N/A</v>
      </c>
    </row>
    <row r="562" spans="1:8" x14ac:dyDescent="0.25">
      <c r="A562" t="s">
        <v>70</v>
      </c>
      <c r="B562">
        <v>2011</v>
      </c>
      <c r="C562" t="s">
        <v>56</v>
      </c>
      <c r="D562" t="s">
        <v>59</v>
      </c>
      <c r="E562" t="s">
        <v>61</v>
      </c>
    </row>
    <row r="563" spans="1:8" x14ac:dyDescent="0.25">
      <c r="A563" t="s">
        <v>70</v>
      </c>
      <c r="B563">
        <v>2011</v>
      </c>
      <c r="C563" t="s">
        <v>56</v>
      </c>
      <c r="D563" t="s">
        <v>59</v>
      </c>
      <c r="E563" t="s">
        <v>62</v>
      </c>
      <c r="F563">
        <v>328.80284454270907</v>
      </c>
      <c r="G563" t="e">
        <v>#N/A</v>
      </c>
      <c r="H563" t="e">
        <v>#N/A</v>
      </c>
    </row>
    <row r="564" spans="1:8" x14ac:dyDescent="0.25">
      <c r="A564" t="s">
        <v>70</v>
      </c>
      <c r="B564">
        <v>2011</v>
      </c>
      <c r="C564" t="s">
        <v>56</v>
      </c>
      <c r="D564" t="s">
        <v>59</v>
      </c>
      <c r="E564" t="s">
        <v>58</v>
      </c>
      <c r="F564">
        <v>2435.9347415584562</v>
      </c>
      <c r="G564" t="e">
        <v>#N/A</v>
      </c>
      <c r="H564" t="e">
        <v>#N/A</v>
      </c>
    </row>
    <row r="565" spans="1:8" x14ac:dyDescent="0.25">
      <c r="A565" t="s">
        <v>70</v>
      </c>
      <c r="B565">
        <v>2012</v>
      </c>
      <c r="C565" t="s">
        <v>56</v>
      </c>
      <c r="D565" t="s">
        <v>59</v>
      </c>
      <c r="E565" t="s">
        <v>60</v>
      </c>
      <c r="F565">
        <v>4331.3993226811463</v>
      </c>
      <c r="G565" t="e">
        <v>#N/A</v>
      </c>
      <c r="H565" t="e">
        <v>#N/A</v>
      </c>
    </row>
    <row r="566" spans="1:8" x14ac:dyDescent="0.25">
      <c r="A566" t="s">
        <v>70</v>
      </c>
      <c r="B566">
        <v>2012</v>
      </c>
      <c r="C566" t="s">
        <v>56</v>
      </c>
      <c r="D566" t="s">
        <v>59</v>
      </c>
      <c r="E566" t="s">
        <v>61</v>
      </c>
    </row>
    <row r="567" spans="1:8" x14ac:dyDescent="0.25">
      <c r="A567" t="s">
        <v>70</v>
      </c>
      <c r="B567">
        <v>2012</v>
      </c>
      <c r="C567" t="s">
        <v>56</v>
      </c>
      <c r="D567" t="s">
        <v>59</v>
      </c>
      <c r="E567" t="s">
        <v>62</v>
      </c>
      <c r="F567">
        <v>138.84273007921308</v>
      </c>
      <c r="G567" t="e">
        <v>#N/A</v>
      </c>
      <c r="H567" t="e">
        <v>#N/A</v>
      </c>
    </row>
    <row r="568" spans="1:8" x14ac:dyDescent="0.25">
      <c r="A568" t="s">
        <v>70</v>
      </c>
      <c r="B568">
        <v>2012</v>
      </c>
      <c r="C568" t="s">
        <v>56</v>
      </c>
      <c r="D568" t="s">
        <v>59</v>
      </c>
      <c r="E568" t="s">
        <v>58</v>
      </c>
      <c r="F568">
        <v>4470.242052760359</v>
      </c>
      <c r="G568" t="e">
        <v>#N/A</v>
      </c>
      <c r="H568" t="e">
        <v>#N/A</v>
      </c>
    </row>
    <row r="569" spans="1:8" x14ac:dyDescent="0.25">
      <c r="A569" t="s">
        <v>70</v>
      </c>
      <c r="B569">
        <v>2013</v>
      </c>
      <c r="C569" t="s">
        <v>56</v>
      </c>
      <c r="D569" t="s">
        <v>59</v>
      </c>
      <c r="E569" t="s">
        <v>60</v>
      </c>
      <c r="F569">
        <v>4462.5180155944508</v>
      </c>
      <c r="G569" t="e">
        <v>#N/A</v>
      </c>
      <c r="H569" t="e">
        <v>#N/A</v>
      </c>
    </row>
    <row r="570" spans="1:8" x14ac:dyDescent="0.25">
      <c r="A570" t="s">
        <v>70</v>
      </c>
      <c r="B570">
        <v>2013</v>
      </c>
      <c r="C570" t="s">
        <v>56</v>
      </c>
      <c r="D570" t="s">
        <v>59</v>
      </c>
      <c r="E570" t="s">
        <v>61</v>
      </c>
    </row>
    <row r="571" spans="1:8" x14ac:dyDescent="0.25">
      <c r="A571" t="s">
        <v>70</v>
      </c>
      <c r="B571">
        <v>2013</v>
      </c>
      <c r="C571" t="s">
        <v>56</v>
      </c>
      <c r="D571" t="s">
        <v>59</v>
      </c>
      <c r="E571" t="s">
        <v>62</v>
      </c>
      <c r="F571">
        <v>162.19158979072961</v>
      </c>
      <c r="G571" t="e">
        <v>#N/A</v>
      </c>
      <c r="H571" t="e">
        <v>#N/A</v>
      </c>
    </row>
    <row r="572" spans="1:8" x14ac:dyDescent="0.25">
      <c r="A572" t="s">
        <v>70</v>
      </c>
      <c r="B572">
        <v>2013</v>
      </c>
      <c r="C572" t="s">
        <v>56</v>
      </c>
      <c r="D572" t="s">
        <v>59</v>
      </c>
      <c r="E572" t="s">
        <v>58</v>
      </c>
      <c r="F572">
        <v>4624.7096053851801</v>
      </c>
      <c r="G572" t="e">
        <v>#N/A</v>
      </c>
      <c r="H572" t="e">
        <v>#N/A</v>
      </c>
    </row>
    <row r="573" spans="1:8" x14ac:dyDescent="0.25">
      <c r="A573" t="s">
        <v>70</v>
      </c>
      <c r="B573">
        <v>2014</v>
      </c>
      <c r="C573" t="s">
        <v>56</v>
      </c>
      <c r="D573" t="s">
        <v>59</v>
      </c>
      <c r="E573" t="s">
        <v>60</v>
      </c>
      <c r="F573">
        <v>4307.0063071200348</v>
      </c>
      <c r="G573" t="e">
        <v>#N/A</v>
      </c>
      <c r="H573" t="e">
        <v>#N/A</v>
      </c>
    </row>
    <row r="574" spans="1:8" x14ac:dyDescent="0.25">
      <c r="A574" t="s">
        <v>70</v>
      </c>
      <c r="B574">
        <v>2014</v>
      </c>
      <c r="C574" t="s">
        <v>56</v>
      </c>
      <c r="D574" t="s">
        <v>59</v>
      </c>
      <c r="E574" t="s">
        <v>61</v>
      </c>
    </row>
    <row r="575" spans="1:8" x14ac:dyDescent="0.25">
      <c r="A575" t="s">
        <v>70</v>
      </c>
      <c r="B575">
        <v>2014</v>
      </c>
      <c r="C575" t="s">
        <v>56</v>
      </c>
      <c r="D575" t="s">
        <v>59</v>
      </c>
      <c r="E575" t="s">
        <v>62</v>
      </c>
      <c r="F575">
        <v>149.11167400680722</v>
      </c>
      <c r="G575" t="e">
        <v>#N/A</v>
      </c>
      <c r="H575" t="e">
        <v>#N/A</v>
      </c>
    </row>
    <row r="576" spans="1:8" x14ac:dyDescent="0.25">
      <c r="A576" t="s">
        <v>70</v>
      </c>
      <c r="B576">
        <v>2014</v>
      </c>
      <c r="C576" t="s">
        <v>56</v>
      </c>
      <c r="D576" t="s">
        <v>59</v>
      </c>
      <c r="E576" t="s">
        <v>58</v>
      </c>
      <c r="F576">
        <v>4456.1179811268421</v>
      </c>
      <c r="G576" t="e">
        <v>#N/A</v>
      </c>
      <c r="H576" t="e">
        <v>#N/A</v>
      </c>
    </row>
    <row r="577" spans="1:8" x14ac:dyDescent="0.25">
      <c r="A577" t="s">
        <v>70</v>
      </c>
      <c r="B577">
        <v>2015</v>
      </c>
      <c r="C577" t="s">
        <v>56</v>
      </c>
      <c r="D577" t="s">
        <v>59</v>
      </c>
      <c r="E577" t="s">
        <v>60</v>
      </c>
      <c r="F577">
        <v>2439.150143167195</v>
      </c>
      <c r="G577" t="e">
        <v>#N/A</v>
      </c>
      <c r="H577" t="e">
        <v>#N/A</v>
      </c>
    </row>
    <row r="578" spans="1:8" x14ac:dyDescent="0.25">
      <c r="A578" t="s">
        <v>70</v>
      </c>
      <c r="B578">
        <v>2015</v>
      </c>
      <c r="C578" t="s">
        <v>56</v>
      </c>
      <c r="D578" t="s">
        <v>59</v>
      </c>
      <c r="E578" t="s">
        <v>61</v>
      </c>
    </row>
    <row r="579" spans="1:8" x14ac:dyDescent="0.25">
      <c r="A579" t="s">
        <v>70</v>
      </c>
      <c r="B579">
        <v>2015</v>
      </c>
      <c r="C579" t="s">
        <v>56</v>
      </c>
      <c r="D579" t="s">
        <v>59</v>
      </c>
      <c r="E579" t="s">
        <v>62</v>
      </c>
      <c r="F579">
        <v>30.972040983058349</v>
      </c>
      <c r="G579" t="e">
        <v>#N/A</v>
      </c>
      <c r="H579" t="e">
        <v>#N/A</v>
      </c>
    </row>
    <row r="580" spans="1:8" x14ac:dyDescent="0.25">
      <c r="A580" t="s">
        <v>70</v>
      </c>
      <c r="B580">
        <v>2015</v>
      </c>
      <c r="C580" t="s">
        <v>56</v>
      </c>
      <c r="D580" t="s">
        <v>59</v>
      </c>
      <c r="E580" t="s">
        <v>58</v>
      </c>
      <c r="F580">
        <v>2470.1221841502534</v>
      </c>
      <c r="G580" t="e">
        <v>#N/A</v>
      </c>
      <c r="H580" t="e">
        <v>#N/A</v>
      </c>
    </row>
    <row r="581" spans="1:8" x14ac:dyDescent="0.25">
      <c r="A581" t="s">
        <v>70</v>
      </c>
      <c r="B581">
        <v>2016</v>
      </c>
      <c r="C581" t="s">
        <v>56</v>
      </c>
      <c r="D581" t="s">
        <v>59</v>
      </c>
      <c r="E581" t="s">
        <v>60</v>
      </c>
      <c r="F581">
        <v>3531.0141345405927</v>
      </c>
      <c r="G581" t="e">
        <v>#N/A</v>
      </c>
      <c r="H581" t="e">
        <v>#N/A</v>
      </c>
    </row>
    <row r="582" spans="1:8" x14ac:dyDescent="0.25">
      <c r="A582" t="s">
        <v>70</v>
      </c>
      <c r="B582">
        <v>2016</v>
      </c>
      <c r="C582" t="s">
        <v>56</v>
      </c>
      <c r="D582" t="s">
        <v>59</v>
      </c>
      <c r="E582" t="s">
        <v>61</v>
      </c>
    </row>
    <row r="583" spans="1:8" x14ac:dyDescent="0.25">
      <c r="A583" t="s">
        <v>70</v>
      </c>
      <c r="B583">
        <v>2016</v>
      </c>
      <c r="C583" t="s">
        <v>56</v>
      </c>
      <c r="D583" t="s">
        <v>59</v>
      </c>
      <c r="E583" t="s">
        <v>62</v>
      </c>
      <c r="F583">
        <v>34.239256855128581</v>
      </c>
      <c r="G583" t="e">
        <v>#N/A</v>
      </c>
      <c r="H583" t="e">
        <v>#N/A</v>
      </c>
    </row>
    <row r="584" spans="1:8" x14ac:dyDescent="0.25">
      <c r="A584" t="s">
        <v>70</v>
      </c>
      <c r="B584">
        <v>2016</v>
      </c>
      <c r="C584" t="s">
        <v>56</v>
      </c>
      <c r="D584" t="s">
        <v>59</v>
      </c>
      <c r="E584" t="s">
        <v>58</v>
      </c>
      <c r="F584">
        <v>3565.2533913957213</v>
      </c>
      <c r="G584" t="e">
        <v>#N/A</v>
      </c>
      <c r="H584" t="e">
        <v>#N/A</v>
      </c>
    </row>
    <row r="585" spans="1:8" x14ac:dyDescent="0.25">
      <c r="A585" t="s">
        <v>70</v>
      </c>
      <c r="B585">
        <v>2017</v>
      </c>
      <c r="C585" t="s">
        <v>56</v>
      </c>
      <c r="D585" t="s">
        <v>59</v>
      </c>
      <c r="E585" t="s">
        <v>60</v>
      </c>
      <c r="F585">
        <v>3710.6894203070851</v>
      </c>
      <c r="G585" t="e">
        <v>#N/A</v>
      </c>
      <c r="H585" t="e">
        <v>#N/A</v>
      </c>
    </row>
    <row r="586" spans="1:8" x14ac:dyDescent="0.25">
      <c r="A586" t="s">
        <v>70</v>
      </c>
      <c r="B586">
        <v>2017</v>
      </c>
      <c r="C586" t="s">
        <v>56</v>
      </c>
      <c r="D586" t="s">
        <v>59</v>
      </c>
      <c r="E586" t="s">
        <v>61</v>
      </c>
    </row>
    <row r="587" spans="1:8" x14ac:dyDescent="0.25">
      <c r="A587" t="s">
        <v>70</v>
      </c>
      <c r="B587">
        <v>2017</v>
      </c>
      <c r="C587" t="s">
        <v>56</v>
      </c>
      <c r="D587" t="s">
        <v>59</v>
      </c>
      <c r="E587" t="s">
        <v>62</v>
      </c>
      <c r="F587">
        <v>17.579685470455559</v>
      </c>
      <c r="G587" t="e">
        <v>#N/A</v>
      </c>
      <c r="H587" t="e">
        <v>#N/A</v>
      </c>
    </row>
    <row r="588" spans="1:8" x14ac:dyDescent="0.25">
      <c r="A588" t="s">
        <v>70</v>
      </c>
      <c r="B588">
        <v>2017</v>
      </c>
      <c r="C588" t="s">
        <v>56</v>
      </c>
      <c r="D588" t="s">
        <v>59</v>
      </c>
      <c r="E588" t="s">
        <v>58</v>
      </c>
      <c r="F588">
        <v>3728.2691057775405</v>
      </c>
      <c r="G588" t="e">
        <v>#N/A</v>
      </c>
      <c r="H588" t="e">
        <v>#N/A</v>
      </c>
    </row>
    <row r="589" spans="1:8" x14ac:dyDescent="0.25">
      <c r="A589" t="s">
        <v>70</v>
      </c>
      <c r="B589">
        <v>2018</v>
      </c>
      <c r="C589" t="s">
        <v>56</v>
      </c>
      <c r="D589" t="s">
        <v>59</v>
      </c>
      <c r="E589" t="s">
        <v>60</v>
      </c>
      <c r="F589">
        <v>3878.1080778744436</v>
      </c>
      <c r="G589" t="e">
        <v>#N/A</v>
      </c>
      <c r="H589" t="e">
        <v>#N/A</v>
      </c>
    </row>
    <row r="590" spans="1:8" x14ac:dyDescent="0.25">
      <c r="A590" t="s">
        <v>70</v>
      </c>
      <c r="B590">
        <v>2018</v>
      </c>
      <c r="C590" t="s">
        <v>56</v>
      </c>
      <c r="D590" t="s">
        <v>59</v>
      </c>
      <c r="E590" t="s">
        <v>61</v>
      </c>
    </row>
    <row r="591" spans="1:8" x14ac:dyDescent="0.25">
      <c r="A591" t="s">
        <v>70</v>
      </c>
      <c r="B591">
        <v>2018</v>
      </c>
      <c r="C591" t="s">
        <v>56</v>
      </c>
      <c r="D591" t="s">
        <v>59</v>
      </c>
      <c r="E591" t="s">
        <v>62</v>
      </c>
      <c r="F591">
        <v>45.25256153456246</v>
      </c>
      <c r="G591" t="e">
        <v>#N/A</v>
      </c>
      <c r="H591" t="e">
        <v>#N/A</v>
      </c>
    </row>
    <row r="592" spans="1:8" x14ac:dyDescent="0.25">
      <c r="A592" t="s">
        <v>70</v>
      </c>
      <c r="B592">
        <v>2018</v>
      </c>
      <c r="C592" t="s">
        <v>56</v>
      </c>
      <c r="D592" t="s">
        <v>59</v>
      </c>
      <c r="E592" t="s">
        <v>58</v>
      </c>
      <c r="F592">
        <v>3923.3606394090061</v>
      </c>
      <c r="G592" t="e">
        <v>#N/A</v>
      </c>
      <c r="H592" t="e">
        <v>#N/A</v>
      </c>
    </row>
    <row r="593" spans="1:8" x14ac:dyDescent="0.25">
      <c r="A593" t="s">
        <v>70</v>
      </c>
      <c r="B593">
        <v>2019</v>
      </c>
      <c r="C593" t="s">
        <v>56</v>
      </c>
      <c r="D593" t="s">
        <v>59</v>
      </c>
      <c r="E593" t="s">
        <v>60</v>
      </c>
      <c r="F593">
        <v>4143.7756456639181</v>
      </c>
      <c r="G593" t="e">
        <v>#N/A</v>
      </c>
      <c r="H593" t="e">
        <v>#N/A</v>
      </c>
    </row>
    <row r="594" spans="1:8" x14ac:dyDescent="0.25">
      <c r="A594" t="s">
        <v>70</v>
      </c>
      <c r="B594">
        <v>2019</v>
      </c>
      <c r="C594" t="s">
        <v>56</v>
      </c>
      <c r="D594" t="s">
        <v>59</v>
      </c>
      <c r="E594" t="s">
        <v>61</v>
      </c>
    </row>
    <row r="595" spans="1:8" x14ac:dyDescent="0.25">
      <c r="A595" t="s">
        <v>70</v>
      </c>
      <c r="B595">
        <v>2019</v>
      </c>
      <c r="C595" t="s">
        <v>56</v>
      </c>
      <c r="D595" t="s">
        <v>59</v>
      </c>
      <c r="E595" t="s">
        <v>62</v>
      </c>
      <c r="F595">
        <v>34.668537793233519</v>
      </c>
      <c r="G595" t="e">
        <v>#N/A</v>
      </c>
      <c r="H595" t="e">
        <v>#N/A</v>
      </c>
    </row>
    <row r="596" spans="1:8" x14ac:dyDescent="0.25">
      <c r="A596" t="s">
        <v>70</v>
      </c>
      <c r="B596">
        <v>2019</v>
      </c>
      <c r="C596" t="s">
        <v>56</v>
      </c>
      <c r="D596" t="s">
        <v>59</v>
      </c>
      <c r="E596" t="s">
        <v>58</v>
      </c>
      <c r="F596">
        <v>4178.4441834571517</v>
      </c>
      <c r="G596" t="e">
        <v>#N/A</v>
      </c>
      <c r="H596" t="e">
        <v>#N/A</v>
      </c>
    </row>
    <row r="597" spans="1:8" x14ac:dyDescent="0.25">
      <c r="A597" t="s">
        <v>70</v>
      </c>
      <c r="B597">
        <v>2008</v>
      </c>
      <c r="C597" t="s">
        <v>56</v>
      </c>
      <c r="D597" t="s">
        <v>63</v>
      </c>
      <c r="E597" t="s">
        <v>64</v>
      </c>
      <c r="F597">
        <v>8476.3745196744676</v>
      </c>
      <c r="G597" t="e">
        <v>#N/A</v>
      </c>
      <c r="H597" t="e">
        <v>#N/A</v>
      </c>
    </row>
    <row r="598" spans="1:8" x14ac:dyDescent="0.25">
      <c r="A598" t="s">
        <v>70</v>
      </c>
      <c r="B598">
        <v>2008</v>
      </c>
      <c r="C598" t="s">
        <v>56</v>
      </c>
      <c r="D598" t="s">
        <v>63</v>
      </c>
      <c r="E598" t="s">
        <v>32</v>
      </c>
      <c r="F598">
        <v>3732.3691180036444</v>
      </c>
      <c r="G598" t="e">
        <v>#N/A</v>
      </c>
      <c r="H598" t="e">
        <v>#N/A</v>
      </c>
    </row>
    <row r="599" spans="1:8" x14ac:dyDescent="0.25">
      <c r="A599" t="s">
        <v>70</v>
      </c>
      <c r="B599">
        <v>2008</v>
      </c>
      <c r="C599" t="s">
        <v>56</v>
      </c>
      <c r="D599" t="s">
        <v>63</v>
      </c>
      <c r="E599" t="s">
        <v>58</v>
      </c>
      <c r="F599">
        <v>12208.743637678112</v>
      </c>
      <c r="G599" t="e">
        <v>#N/A</v>
      </c>
      <c r="H599" t="e">
        <v>#N/A</v>
      </c>
    </row>
    <row r="600" spans="1:8" x14ac:dyDescent="0.25">
      <c r="A600" t="s">
        <v>70</v>
      </c>
      <c r="B600">
        <v>2009</v>
      </c>
      <c r="C600" t="s">
        <v>56</v>
      </c>
      <c r="D600" t="s">
        <v>63</v>
      </c>
      <c r="E600" t="s">
        <v>64</v>
      </c>
      <c r="F600">
        <v>11152.693864248766</v>
      </c>
      <c r="G600" t="e">
        <v>#N/A</v>
      </c>
      <c r="H600" t="e">
        <v>#N/A</v>
      </c>
    </row>
    <row r="601" spans="1:8" x14ac:dyDescent="0.25">
      <c r="A601" t="s">
        <v>70</v>
      </c>
      <c r="B601">
        <v>2009</v>
      </c>
      <c r="C601" t="s">
        <v>56</v>
      </c>
      <c r="D601" t="s">
        <v>63</v>
      </c>
      <c r="E601" t="s">
        <v>32</v>
      </c>
      <c r="F601">
        <v>9463.9379028091425</v>
      </c>
      <c r="G601" t="e">
        <v>#N/A</v>
      </c>
      <c r="H601" t="e">
        <v>#N/A</v>
      </c>
    </row>
    <row r="602" spans="1:8" x14ac:dyDescent="0.25">
      <c r="A602" t="s">
        <v>70</v>
      </c>
      <c r="B602">
        <v>2009</v>
      </c>
      <c r="C602" t="s">
        <v>56</v>
      </c>
      <c r="D602" t="s">
        <v>63</v>
      </c>
      <c r="E602" t="s">
        <v>58</v>
      </c>
      <c r="F602">
        <v>20616.631767057908</v>
      </c>
      <c r="G602" t="e">
        <v>#N/A</v>
      </c>
      <c r="H602" t="e">
        <v>#N/A</v>
      </c>
    </row>
    <row r="603" spans="1:8" x14ac:dyDescent="0.25">
      <c r="A603" t="s">
        <v>70</v>
      </c>
      <c r="B603">
        <v>2010</v>
      </c>
      <c r="C603" t="s">
        <v>56</v>
      </c>
      <c r="D603" t="s">
        <v>63</v>
      </c>
      <c r="E603" t="s">
        <v>64</v>
      </c>
      <c r="F603">
        <v>13671.134203611669</v>
      </c>
      <c r="G603" t="e">
        <v>#N/A</v>
      </c>
      <c r="H603" t="e">
        <v>#N/A</v>
      </c>
    </row>
    <row r="604" spans="1:8" x14ac:dyDescent="0.25">
      <c r="A604" t="s">
        <v>70</v>
      </c>
      <c r="B604">
        <v>2010</v>
      </c>
      <c r="C604" t="s">
        <v>56</v>
      </c>
      <c r="D604" t="s">
        <v>63</v>
      </c>
      <c r="E604" t="s">
        <v>32</v>
      </c>
      <c r="F604">
        <v>7764.9640852620059</v>
      </c>
      <c r="G604" t="e">
        <v>#N/A</v>
      </c>
      <c r="H604" t="e">
        <v>#N/A</v>
      </c>
    </row>
    <row r="605" spans="1:8" x14ac:dyDescent="0.25">
      <c r="A605" t="s">
        <v>70</v>
      </c>
      <c r="B605">
        <v>2010</v>
      </c>
      <c r="C605" t="s">
        <v>56</v>
      </c>
      <c r="D605" t="s">
        <v>63</v>
      </c>
      <c r="E605" t="s">
        <v>58</v>
      </c>
      <c r="F605">
        <v>21436.098288873676</v>
      </c>
      <c r="G605" t="e">
        <v>#N/A</v>
      </c>
      <c r="H605" t="e">
        <v>#N/A</v>
      </c>
    </row>
    <row r="606" spans="1:8" x14ac:dyDescent="0.25">
      <c r="A606" t="s">
        <v>70</v>
      </c>
      <c r="B606">
        <v>2011</v>
      </c>
      <c r="C606" t="s">
        <v>56</v>
      </c>
      <c r="D606" t="s">
        <v>63</v>
      </c>
      <c r="E606" t="s">
        <v>64</v>
      </c>
      <c r="F606">
        <v>17886.056101161965</v>
      </c>
      <c r="G606" t="e">
        <v>#N/A</v>
      </c>
      <c r="H606" t="e">
        <v>#N/A</v>
      </c>
    </row>
    <row r="607" spans="1:8" x14ac:dyDescent="0.25">
      <c r="A607" t="s">
        <v>70</v>
      </c>
      <c r="B607">
        <v>2011</v>
      </c>
      <c r="C607" t="s">
        <v>56</v>
      </c>
      <c r="D607" t="s">
        <v>63</v>
      </c>
      <c r="E607" t="s">
        <v>32</v>
      </c>
      <c r="F607">
        <v>3550.0777641290156</v>
      </c>
      <c r="G607" t="e">
        <v>#N/A</v>
      </c>
      <c r="H607" t="e">
        <v>#N/A</v>
      </c>
    </row>
    <row r="608" spans="1:8" x14ac:dyDescent="0.25">
      <c r="A608" t="s">
        <v>70</v>
      </c>
      <c r="B608">
        <v>2011</v>
      </c>
      <c r="C608" t="s">
        <v>56</v>
      </c>
      <c r="D608" t="s">
        <v>63</v>
      </c>
      <c r="E608" t="s">
        <v>58</v>
      </c>
      <c r="F608">
        <v>21436.13386529098</v>
      </c>
      <c r="G608" t="e">
        <v>#N/A</v>
      </c>
      <c r="H608" t="e">
        <v>#N/A</v>
      </c>
    </row>
    <row r="609" spans="1:8" x14ac:dyDescent="0.25">
      <c r="A609" t="s">
        <v>70</v>
      </c>
      <c r="B609">
        <v>2012</v>
      </c>
      <c r="C609" t="s">
        <v>56</v>
      </c>
      <c r="D609" t="s">
        <v>63</v>
      </c>
      <c r="E609" t="s">
        <v>64</v>
      </c>
      <c r="F609">
        <v>17223.239101081468</v>
      </c>
      <c r="G609" t="e">
        <v>#N/A</v>
      </c>
      <c r="H609" t="e">
        <v>#N/A</v>
      </c>
    </row>
    <row r="610" spans="1:8" x14ac:dyDescent="0.25">
      <c r="A610" t="s">
        <v>70</v>
      </c>
      <c r="B610">
        <v>2012</v>
      </c>
      <c r="C610" t="s">
        <v>56</v>
      </c>
      <c r="D610" t="s">
        <v>63</v>
      </c>
      <c r="E610" t="s">
        <v>32</v>
      </c>
      <c r="F610">
        <v>3680.2610250341727</v>
      </c>
      <c r="G610" t="e">
        <v>#N/A</v>
      </c>
      <c r="H610" t="e">
        <v>#N/A</v>
      </c>
    </row>
    <row r="611" spans="1:8" x14ac:dyDescent="0.25">
      <c r="A611" t="s">
        <v>70</v>
      </c>
      <c r="B611">
        <v>2012</v>
      </c>
      <c r="C611" t="s">
        <v>56</v>
      </c>
      <c r="D611" t="s">
        <v>63</v>
      </c>
      <c r="E611" t="s">
        <v>58</v>
      </c>
      <c r="F611">
        <v>20903.500126115639</v>
      </c>
      <c r="G611" t="e">
        <v>#N/A</v>
      </c>
      <c r="H611" t="e">
        <v>#N/A</v>
      </c>
    </row>
    <row r="612" spans="1:8" x14ac:dyDescent="0.25">
      <c r="A612" t="s">
        <v>70</v>
      </c>
      <c r="B612">
        <v>2013</v>
      </c>
      <c r="C612" t="s">
        <v>56</v>
      </c>
      <c r="D612" t="s">
        <v>63</v>
      </c>
      <c r="E612" t="s">
        <v>64</v>
      </c>
      <c r="F612">
        <v>23232.551241527315</v>
      </c>
      <c r="G612" t="e">
        <v>#N/A</v>
      </c>
      <c r="H612" t="e">
        <v>#N/A</v>
      </c>
    </row>
    <row r="613" spans="1:8" x14ac:dyDescent="0.25">
      <c r="A613" t="s">
        <v>70</v>
      </c>
      <c r="B613">
        <v>2013</v>
      </c>
      <c r="C613" t="s">
        <v>56</v>
      </c>
      <c r="D613" t="s">
        <v>63</v>
      </c>
      <c r="E613" t="s">
        <v>32</v>
      </c>
      <c r="F613">
        <v>2520.0915917055181</v>
      </c>
      <c r="G613" t="e">
        <v>#N/A</v>
      </c>
      <c r="H613" t="e">
        <v>#N/A</v>
      </c>
    </row>
    <row r="614" spans="1:8" x14ac:dyDescent="0.25">
      <c r="A614" t="s">
        <v>70</v>
      </c>
      <c r="B614">
        <v>2013</v>
      </c>
      <c r="C614" t="s">
        <v>56</v>
      </c>
      <c r="D614" t="s">
        <v>63</v>
      </c>
      <c r="E614" t="s">
        <v>58</v>
      </c>
      <c r="F614">
        <v>25752.642833232832</v>
      </c>
      <c r="G614" t="e">
        <v>#N/A</v>
      </c>
      <c r="H614" t="e">
        <v>#N/A</v>
      </c>
    </row>
    <row r="615" spans="1:8" x14ac:dyDescent="0.25">
      <c r="A615" t="s">
        <v>70</v>
      </c>
      <c r="B615">
        <v>2014</v>
      </c>
      <c r="C615" t="s">
        <v>56</v>
      </c>
      <c r="D615" t="s">
        <v>63</v>
      </c>
      <c r="E615" t="s">
        <v>64</v>
      </c>
      <c r="F615">
        <v>22518.488134427716</v>
      </c>
      <c r="G615" t="e">
        <v>#N/A</v>
      </c>
      <c r="H615" t="e">
        <v>#N/A</v>
      </c>
    </row>
    <row r="616" spans="1:8" x14ac:dyDescent="0.25">
      <c r="A616" t="s">
        <v>70</v>
      </c>
      <c r="B616">
        <v>2014</v>
      </c>
      <c r="C616" t="s">
        <v>56</v>
      </c>
      <c r="D616" t="s">
        <v>63</v>
      </c>
      <c r="E616" t="s">
        <v>32</v>
      </c>
      <c r="F616">
        <v>4524.9066379171818</v>
      </c>
      <c r="G616" t="e">
        <v>#N/A</v>
      </c>
      <c r="H616" t="e">
        <v>#N/A</v>
      </c>
    </row>
    <row r="617" spans="1:8" x14ac:dyDescent="0.25">
      <c r="A617" t="s">
        <v>70</v>
      </c>
      <c r="B617">
        <v>2014</v>
      </c>
      <c r="C617" t="s">
        <v>56</v>
      </c>
      <c r="D617" t="s">
        <v>63</v>
      </c>
      <c r="E617" t="s">
        <v>58</v>
      </c>
      <c r="F617">
        <v>27043.394772344898</v>
      </c>
      <c r="G617" t="e">
        <v>#N/A</v>
      </c>
      <c r="H617" t="e">
        <v>#N/A</v>
      </c>
    </row>
    <row r="618" spans="1:8" x14ac:dyDescent="0.25">
      <c r="A618" t="s">
        <v>70</v>
      </c>
      <c r="B618">
        <v>2015</v>
      </c>
      <c r="C618" t="s">
        <v>56</v>
      </c>
      <c r="D618" t="s">
        <v>63</v>
      </c>
      <c r="E618" t="s">
        <v>64</v>
      </c>
      <c r="F618">
        <v>18285.588220801677</v>
      </c>
      <c r="G618" t="e">
        <v>#N/A</v>
      </c>
      <c r="H618" t="e">
        <v>#N/A</v>
      </c>
    </row>
    <row r="619" spans="1:8" x14ac:dyDescent="0.25">
      <c r="A619" t="s">
        <v>70</v>
      </c>
      <c r="B619">
        <v>2015</v>
      </c>
      <c r="C619" t="s">
        <v>56</v>
      </c>
      <c r="D619" t="s">
        <v>63</v>
      </c>
      <c r="E619" t="s">
        <v>32</v>
      </c>
      <c r="F619">
        <v>1891.2227942428549</v>
      </c>
      <c r="G619" t="e">
        <v>#N/A</v>
      </c>
      <c r="H619" t="e">
        <v>#N/A</v>
      </c>
    </row>
    <row r="620" spans="1:8" x14ac:dyDescent="0.25">
      <c r="A620" t="s">
        <v>70</v>
      </c>
      <c r="B620">
        <v>2015</v>
      </c>
      <c r="C620" t="s">
        <v>56</v>
      </c>
      <c r="D620" t="s">
        <v>63</v>
      </c>
      <c r="E620" t="s">
        <v>58</v>
      </c>
      <c r="F620">
        <v>20176.811015044532</v>
      </c>
      <c r="G620" t="e">
        <v>#N/A</v>
      </c>
      <c r="H620" t="e">
        <v>#N/A</v>
      </c>
    </row>
    <row r="621" spans="1:8" x14ac:dyDescent="0.25">
      <c r="A621" t="s">
        <v>70</v>
      </c>
      <c r="B621">
        <v>2016</v>
      </c>
      <c r="C621" t="s">
        <v>56</v>
      </c>
      <c r="D621" t="s">
        <v>63</v>
      </c>
      <c r="E621" t="s">
        <v>64</v>
      </c>
      <c r="F621">
        <v>14318.850592478331</v>
      </c>
      <c r="G621" t="e">
        <v>#N/A</v>
      </c>
      <c r="H621" t="e">
        <v>#N/A</v>
      </c>
    </row>
    <row r="622" spans="1:8" x14ac:dyDescent="0.25">
      <c r="A622" t="s">
        <v>70</v>
      </c>
      <c r="B622">
        <v>2016</v>
      </c>
      <c r="C622" t="s">
        <v>56</v>
      </c>
      <c r="D622" t="s">
        <v>63</v>
      </c>
      <c r="E622" t="s">
        <v>32</v>
      </c>
      <c r="F622">
        <v>3229.7357042977947</v>
      </c>
      <c r="G622" t="e">
        <v>#N/A</v>
      </c>
      <c r="H622" t="e">
        <v>#N/A</v>
      </c>
    </row>
    <row r="623" spans="1:8" x14ac:dyDescent="0.25">
      <c r="A623" t="s">
        <v>70</v>
      </c>
      <c r="B623">
        <v>2016</v>
      </c>
      <c r="C623" t="s">
        <v>56</v>
      </c>
      <c r="D623" t="s">
        <v>63</v>
      </c>
      <c r="E623" t="s">
        <v>58</v>
      </c>
      <c r="F623">
        <v>17548.586296776128</v>
      </c>
      <c r="G623" t="e">
        <v>#N/A</v>
      </c>
      <c r="H623" t="e">
        <v>#N/A</v>
      </c>
    </row>
    <row r="624" spans="1:8" x14ac:dyDescent="0.25">
      <c r="A624" t="s">
        <v>70</v>
      </c>
      <c r="B624">
        <v>2017</v>
      </c>
      <c r="C624" t="s">
        <v>56</v>
      </c>
      <c r="D624" t="s">
        <v>63</v>
      </c>
      <c r="E624" t="s">
        <v>64</v>
      </c>
      <c r="F624">
        <v>11968.778917331212</v>
      </c>
      <c r="G624" t="e">
        <v>#N/A</v>
      </c>
      <c r="H624" t="e">
        <v>#N/A</v>
      </c>
    </row>
    <row r="625" spans="1:8" x14ac:dyDescent="0.25">
      <c r="A625" t="s">
        <v>70</v>
      </c>
      <c r="B625">
        <v>2017</v>
      </c>
      <c r="C625" t="s">
        <v>56</v>
      </c>
      <c r="D625" t="s">
        <v>63</v>
      </c>
      <c r="E625" t="s">
        <v>32</v>
      </c>
      <c r="F625">
        <v>4399.3133892751111</v>
      </c>
      <c r="G625" t="e">
        <v>#N/A</v>
      </c>
      <c r="H625" t="e">
        <v>#N/A</v>
      </c>
    </row>
    <row r="626" spans="1:8" x14ac:dyDescent="0.25">
      <c r="A626" t="s">
        <v>70</v>
      </c>
      <c r="B626">
        <v>2017</v>
      </c>
      <c r="C626" t="s">
        <v>56</v>
      </c>
      <c r="D626" t="s">
        <v>63</v>
      </c>
      <c r="E626" t="s">
        <v>58</v>
      </c>
      <c r="F626">
        <v>16368.092306606322</v>
      </c>
      <c r="G626" t="e">
        <v>#N/A</v>
      </c>
      <c r="H626" t="e">
        <v>#N/A</v>
      </c>
    </row>
    <row r="627" spans="1:8" x14ac:dyDescent="0.25">
      <c r="A627" t="s">
        <v>70</v>
      </c>
      <c r="B627">
        <v>2018</v>
      </c>
      <c r="C627" t="s">
        <v>56</v>
      </c>
      <c r="D627" t="s">
        <v>63</v>
      </c>
      <c r="E627" t="s">
        <v>64</v>
      </c>
      <c r="F627">
        <v>10053.517180105137</v>
      </c>
      <c r="G627" t="e">
        <v>#N/A</v>
      </c>
      <c r="H627" t="e">
        <v>#N/A</v>
      </c>
    </row>
    <row r="628" spans="1:8" x14ac:dyDescent="0.25">
      <c r="A628" t="s">
        <v>70</v>
      </c>
      <c r="B628">
        <v>2018</v>
      </c>
      <c r="C628" t="s">
        <v>56</v>
      </c>
      <c r="D628" t="s">
        <v>63</v>
      </c>
      <c r="E628" t="s">
        <v>32</v>
      </c>
      <c r="F628">
        <v>1915.5116101115154</v>
      </c>
      <c r="G628" t="e">
        <v>#N/A</v>
      </c>
      <c r="H628" t="e">
        <v>#N/A</v>
      </c>
    </row>
    <row r="629" spans="1:8" x14ac:dyDescent="0.25">
      <c r="A629" t="s">
        <v>70</v>
      </c>
      <c r="B629">
        <v>2018</v>
      </c>
      <c r="C629" t="s">
        <v>56</v>
      </c>
      <c r="D629" t="s">
        <v>63</v>
      </c>
      <c r="E629" t="s">
        <v>58</v>
      </c>
      <c r="F629">
        <v>11969.028790216653</v>
      </c>
      <c r="G629" t="e">
        <v>#N/A</v>
      </c>
      <c r="H629" t="e">
        <v>#N/A</v>
      </c>
    </row>
    <row r="630" spans="1:8" x14ac:dyDescent="0.25">
      <c r="A630" t="s">
        <v>70</v>
      </c>
      <c r="B630">
        <v>2019</v>
      </c>
      <c r="C630" t="s">
        <v>56</v>
      </c>
      <c r="D630" t="s">
        <v>63</v>
      </c>
      <c r="E630" t="s">
        <v>64</v>
      </c>
      <c r="F630">
        <v>8574.6675486189306</v>
      </c>
      <c r="G630" t="e">
        <v>#N/A</v>
      </c>
      <c r="H630" t="e">
        <v>#N/A</v>
      </c>
    </row>
    <row r="631" spans="1:8" x14ac:dyDescent="0.25">
      <c r="A631" t="s">
        <v>70</v>
      </c>
      <c r="B631">
        <v>2019</v>
      </c>
      <c r="C631" t="s">
        <v>56</v>
      </c>
      <c r="D631" t="s">
        <v>63</v>
      </c>
      <c r="E631" t="s">
        <v>32</v>
      </c>
      <c r="F631">
        <v>1929.3033004746635</v>
      </c>
      <c r="G631" t="e">
        <v>#N/A</v>
      </c>
      <c r="H631" t="e">
        <v>#N/A</v>
      </c>
    </row>
    <row r="632" spans="1:8" x14ac:dyDescent="0.25">
      <c r="A632" t="s">
        <v>70</v>
      </c>
      <c r="B632">
        <v>2019</v>
      </c>
      <c r="C632" t="s">
        <v>56</v>
      </c>
      <c r="D632" t="s">
        <v>63</v>
      </c>
      <c r="E632" t="s">
        <v>58</v>
      </c>
      <c r="F632">
        <v>10503.970849093594</v>
      </c>
      <c r="G632" t="e">
        <v>#N/A</v>
      </c>
      <c r="H632" t="e">
        <v>#N/A</v>
      </c>
    </row>
    <row r="633" spans="1:8" x14ac:dyDescent="0.25">
      <c r="A633" t="s">
        <v>70</v>
      </c>
      <c r="B633">
        <v>2008</v>
      </c>
      <c r="C633" t="s">
        <v>56</v>
      </c>
      <c r="D633" t="s">
        <v>65</v>
      </c>
      <c r="E633" t="s">
        <v>66</v>
      </c>
      <c r="F633">
        <v>748.20431996255206</v>
      </c>
      <c r="G633" t="e">
        <v>#N/A</v>
      </c>
      <c r="H633" t="e">
        <v>#N/A</v>
      </c>
    </row>
    <row r="634" spans="1:8" x14ac:dyDescent="0.25">
      <c r="A634" t="s">
        <v>70</v>
      </c>
      <c r="B634">
        <v>2008</v>
      </c>
      <c r="C634" t="s">
        <v>56</v>
      </c>
      <c r="D634" t="s">
        <v>65</v>
      </c>
      <c r="E634" t="s">
        <v>83</v>
      </c>
      <c r="F634">
        <v>3375.417807655906</v>
      </c>
      <c r="G634" t="e">
        <v>#N/A</v>
      </c>
      <c r="H634" t="e">
        <v>#N/A</v>
      </c>
    </row>
    <row r="635" spans="1:8" x14ac:dyDescent="0.25">
      <c r="A635" t="s">
        <v>70</v>
      </c>
      <c r="B635">
        <v>2008</v>
      </c>
      <c r="C635" t="s">
        <v>56</v>
      </c>
      <c r="D635" t="s">
        <v>65</v>
      </c>
      <c r="E635" t="s">
        <v>67</v>
      </c>
      <c r="F635">
        <v>487.09910099390015</v>
      </c>
      <c r="G635" t="e">
        <v>#N/A</v>
      </c>
      <c r="H635" t="e">
        <v>#N/A</v>
      </c>
    </row>
    <row r="636" spans="1:8" x14ac:dyDescent="0.25">
      <c r="A636" t="s">
        <v>70</v>
      </c>
      <c r="B636">
        <v>2008</v>
      </c>
      <c r="C636" t="s">
        <v>56</v>
      </c>
      <c r="D636" t="s">
        <v>65</v>
      </c>
      <c r="E636" t="s">
        <v>68</v>
      </c>
      <c r="F636">
        <v>1463.0298906901517</v>
      </c>
      <c r="G636" t="e">
        <v>#N/A</v>
      </c>
      <c r="H636" t="e">
        <v>#N/A</v>
      </c>
    </row>
    <row r="637" spans="1:8" x14ac:dyDescent="0.25">
      <c r="A637" t="s">
        <v>70</v>
      </c>
      <c r="B637">
        <v>2008</v>
      </c>
      <c r="C637" t="s">
        <v>56</v>
      </c>
      <c r="D637" t="s">
        <v>65</v>
      </c>
      <c r="E637" t="s">
        <v>58</v>
      </c>
      <c r="F637">
        <v>6073.7511193025093</v>
      </c>
      <c r="G637" t="e">
        <v>#N/A</v>
      </c>
      <c r="H637" t="e">
        <v>#N/A</v>
      </c>
    </row>
    <row r="638" spans="1:8" x14ac:dyDescent="0.25">
      <c r="A638" t="s">
        <v>70</v>
      </c>
      <c r="B638">
        <v>2009</v>
      </c>
      <c r="C638" t="s">
        <v>56</v>
      </c>
      <c r="D638" t="s">
        <v>65</v>
      </c>
      <c r="E638" t="s">
        <v>66</v>
      </c>
      <c r="F638">
        <v>718.65410646601617</v>
      </c>
      <c r="G638" t="e">
        <v>#N/A</v>
      </c>
      <c r="H638" t="e">
        <v>#N/A</v>
      </c>
    </row>
    <row r="639" spans="1:8" x14ac:dyDescent="0.25">
      <c r="A639" t="s">
        <v>70</v>
      </c>
      <c r="B639">
        <v>2009</v>
      </c>
      <c r="C639" t="s">
        <v>56</v>
      </c>
      <c r="D639" t="s">
        <v>65</v>
      </c>
      <c r="E639" t="s">
        <v>83</v>
      </c>
      <c r="F639">
        <v>6735.7189140845521</v>
      </c>
      <c r="G639" t="e">
        <v>#N/A</v>
      </c>
      <c r="H639" t="e">
        <v>#N/A</v>
      </c>
    </row>
    <row r="640" spans="1:8" x14ac:dyDescent="0.25">
      <c r="A640" t="s">
        <v>70</v>
      </c>
      <c r="B640">
        <v>2009</v>
      </c>
      <c r="C640" t="s">
        <v>56</v>
      </c>
      <c r="D640" t="s">
        <v>65</v>
      </c>
      <c r="E640" t="s">
        <v>67</v>
      </c>
      <c r="F640">
        <v>673.31933004376037</v>
      </c>
      <c r="G640" t="e">
        <v>#N/A</v>
      </c>
      <c r="H640" t="e">
        <v>#N/A</v>
      </c>
    </row>
    <row r="641" spans="1:8" x14ac:dyDescent="0.25">
      <c r="A641" t="s">
        <v>70</v>
      </c>
      <c r="B641">
        <v>2009</v>
      </c>
      <c r="C641" t="s">
        <v>56</v>
      </c>
      <c r="D641" t="s">
        <v>65</v>
      </c>
      <c r="E641" t="s">
        <v>68</v>
      </c>
      <c r="F641">
        <v>2580.9576459517002</v>
      </c>
      <c r="G641" t="e">
        <v>#N/A</v>
      </c>
      <c r="H641" t="e">
        <v>#N/A</v>
      </c>
    </row>
    <row r="642" spans="1:8" x14ac:dyDescent="0.25">
      <c r="A642" t="s">
        <v>70</v>
      </c>
      <c r="B642">
        <v>2009</v>
      </c>
      <c r="C642" t="s">
        <v>56</v>
      </c>
      <c r="D642" t="s">
        <v>65</v>
      </c>
      <c r="E642" t="s">
        <v>58</v>
      </c>
      <c r="F642">
        <v>10708.649996546028</v>
      </c>
      <c r="G642" t="e">
        <v>#N/A</v>
      </c>
      <c r="H642" t="e">
        <v>#N/A</v>
      </c>
    </row>
    <row r="643" spans="1:8" x14ac:dyDescent="0.25">
      <c r="A643" t="s">
        <v>70</v>
      </c>
      <c r="B643">
        <v>2010</v>
      </c>
      <c r="C643" t="s">
        <v>56</v>
      </c>
      <c r="D643" t="s">
        <v>65</v>
      </c>
      <c r="E643" t="s">
        <v>66</v>
      </c>
      <c r="F643">
        <v>1081.3235737970967</v>
      </c>
      <c r="G643" t="e">
        <v>#N/A</v>
      </c>
      <c r="H643" t="e">
        <v>#N/A</v>
      </c>
    </row>
    <row r="644" spans="1:8" x14ac:dyDescent="0.25">
      <c r="A644" t="s">
        <v>70</v>
      </c>
      <c r="B644">
        <v>2010</v>
      </c>
      <c r="C644" t="s">
        <v>56</v>
      </c>
      <c r="D644" t="s">
        <v>65</v>
      </c>
      <c r="E644" t="s">
        <v>83</v>
      </c>
      <c r="F644">
        <v>9603.8088828654254</v>
      </c>
      <c r="G644" t="e">
        <v>#N/A</v>
      </c>
      <c r="H644" t="e">
        <v>#N/A</v>
      </c>
    </row>
    <row r="645" spans="1:8" x14ac:dyDescent="0.25">
      <c r="A645" t="s">
        <v>70</v>
      </c>
      <c r="B645">
        <v>2010</v>
      </c>
      <c r="C645" t="s">
        <v>56</v>
      </c>
      <c r="D645" t="s">
        <v>65</v>
      </c>
      <c r="E645" t="s">
        <v>67</v>
      </c>
      <c r="F645">
        <v>2914.0004692934012</v>
      </c>
      <c r="G645" t="e">
        <v>#N/A</v>
      </c>
      <c r="H645" t="e">
        <v>#N/A</v>
      </c>
    </row>
    <row r="646" spans="1:8" x14ac:dyDescent="0.25">
      <c r="A646" t="s">
        <v>70</v>
      </c>
      <c r="B646">
        <v>2010</v>
      </c>
      <c r="C646" t="s">
        <v>56</v>
      </c>
      <c r="D646" t="s">
        <v>65</v>
      </c>
      <c r="E646" t="s">
        <v>68</v>
      </c>
      <c r="F646">
        <v>2100.9070486951323</v>
      </c>
      <c r="G646" t="e">
        <v>#N/A</v>
      </c>
      <c r="H646" t="e">
        <v>#N/A</v>
      </c>
    </row>
    <row r="647" spans="1:8" x14ac:dyDescent="0.25">
      <c r="A647" t="s">
        <v>70</v>
      </c>
      <c r="B647">
        <v>2010</v>
      </c>
      <c r="C647" t="s">
        <v>56</v>
      </c>
      <c r="D647" t="s">
        <v>65</v>
      </c>
      <c r="E647" t="s">
        <v>58</v>
      </c>
      <c r="F647">
        <v>15700.039974651056</v>
      </c>
      <c r="G647" t="e">
        <v>#N/A</v>
      </c>
      <c r="H647" t="e">
        <v>#N/A</v>
      </c>
    </row>
    <row r="648" spans="1:8" x14ac:dyDescent="0.25">
      <c r="A648" t="s">
        <v>70</v>
      </c>
      <c r="B648">
        <v>2011</v>
      </c>
      <c r="C648" t="s">
        <v>56</v>
      </c>
      <c r="D648" t="s">
        <v>65</v>
      </c>
      <c r="E648" t="s">
        <v>66</v>
      </c>
      <c r="F648">
        <v>1916.6885546326314</v>
      </c>
      <c r="G648" t="e">
        <v>#N/A</v>
      </c>
      <c r="H648" t="e">
        <v>#N/A</v>
      </c>
    </row>
    <row r="649" spans="1:8" x14ac:dyDescent="0.25">
      <c r="A649" t="s">
        <v>70</v>
      </c>
      <c r="B649">
        <v>2011</v>
      </c>
      <c r="C649" t="s">
        <v>56</v>
      </c>
      <c r="D649" t="s">
        <v>65</v>
      </c>
      <c r="E649" t="s">
        <v>83</v>
      </c>
      <c r="F649">
        <v>9224.4341220367915</v>
      </c>
      <c r="G649" t="e">
        <v>#N/A</v>
      </c>
      <c r="H649" t="e">
        <v>#N/A</v>
      </c>
    </row>
    <row r="650" spans="1:8" x14ac:dyDescent="0.25">
      <c r="A650" t="s">
        <v>70</v>
      </c>
      <c r="B650">
        <v>2011</v>
      </c>
      <c r="C650" t="s">
        <v>56</v>
      </c>
      <c r="D650" t="s">
        <v>65</v>
      </c>
      <c r="E650" t="s">
        <v>67</v>
      </c>
      <c r="F650">
        <v>1569.8709478459232</v>
      </c>
      <c r="G650" t="e">
        <v>#N/A</v>
      </c>
      <c r="H650" t="e">
        <v>#N/A</v>
      </c>
    </row>
    <row r="651" spans="1:8" x14ac:dyDescent="0.25">
      <c r="A651" t="s">
        <v>70</v>
      </c>
      <c r="B651">
        <v>2011</v>
      </c>
      <c r="C651" t="s">
        <v>56</v>
      </c>
      <c r="D651" t="s">
        <v>65</v>
      </c>
      <c r="E651" t="s">
        <v>68</v>
      </c>
      <c r="F651">
        <v>1810.9848229348884</v>
      </c>
      <c r="G651" t="e">
        <v>#N/A</v>
      </c>
      <c r="H651" t="e">
        <v>#N/A</v>
      </c>
    </row>
    <row r="652" spans="1:8" x14ac:dyDescent="0.25">
      <c r="A652" t="s">
        <v>70</v>
      </c>
      <c r="B652">
        <v>2011</v>
      </c>
      <c r="C652" t="s">
        <v>56</v>
      </c>
      <c r="D652" t="s">
        <v>65</v>
      </c>
      <c r="E652" t="s">
        <v>58</v>
      </c>
      <c r="F652">
        <v>14521.978447450236</v>
      </c>
      <c r="G652" t="e">
        <v>#N/A</v>
      </c>
      <c r="H652" t="e">
        <v>#N/A</v>
      </c>
    </row>
    <row r="653" spans="1:8" x14ac:dyDescent="0.25">
      <c r="A653" t="s">
        <v>70</v>
      </c>
      <c r="B653">
        <v>2012</v>
      </c>
      <c r="C653" t="s">
        <v>56</v>
      </c>
      <c r="D653" t="s">
        <v>65</v>
      </c>
      <c r="E653" t="s">
        <v>66</v>
      </c>
      <c r="F653">
        <v>2692.1410145704986</v>
      </c>
      <c r="G653" t="e">
        <v>#N/A</v>
      </c>
      <c r="H653" t="e">
        <v>#N/A</v>
      </c>
    </row>
    <row r="654" spans="1:8" x14ac:dyDescent="0.25">
      <c r="A654" t="s">
        <v>70</v>
      </c>
      <c r="B654">
        <v>2012</v>
      </c>
      <c r="C654" t="s">
        <v>56</v>
      </c>
      <c r="D654" t="s">
        <v>65</v>
      </c>
      <c r="E654" t="s">
        <v>83</v>
      </c>
      <c r="F654">
        <v>6893.5231398433307</v>
      </c>
      <c r="G654" t="e">
        <v>#N/A</v>
      </c>
      <c r="H654" t="e">
        <v>#N/A</v>
      </c>
    </row>
    <row r="655" spans="1:8" x14ac:dyDescent="0.25">
      <c r="A655" t="s">
        <v>70</v>
      </c>
      <c r="B655">
        <v>2012</v>
      </c>
      <c r="C655" t="s">
        <v>56</v>
      </c>
      <c r="D655" t="s">
        <v>65</v>
      </c>
      <c r="E655" t="s">
        <v>67</v>
      </c>
      <c r="F655">
        <v>817.02822655866203</v>
      </c>
      <c r="G655" t="e">
        <v>#N/A</v>
      </c>
      <c r="H655" t="e">
        <v>#N/A</v>
      </c>
    </row>
    <row r="656" spans="1:8" x14ac:dyDescent="0.25">
      <c r="A656" t="s">
        <v>70</v>
      </c>
      <c r="B656">
        <v>2012</v>
      </c>
      <c r="C656" t="s">
        <v>56</v>
      </c>
      <c r="D656" t="s">
        <v>65</v>
      </c>
      <c r="E656" t="s">
        <v>68</v>
      </c>
      <c r="F656">
        <v>2230.6186604619525</v>
      </c>
      <c r="G656" t="e">
        <v>#N/A</v>
      </c>
      <c r="H656" t="e">
        <v>#N/A</v>
      </c>
    </row>
    <row r="657" spans="1:8" x14ac:dyDescent="0.25">
      <c r="A657" t="s">
        <v>70</v>
      </c>
      <c r="B657">
        <v>2012</v>
      </c>
      <c r="C657" t="s">
        <v>56</v>
      </c>
      <c r="D657" t="s">
        <v>65</v>
      </c>
      <c r="E657" t="s">
        <v>58</v>
      </c>
      <c r="F657">
        <v>12633.311041434443</v>
      </c>
      <c r="G657" t="e">
        <v>#N/A</v>
      </c>
      <c r="H657" t="e">
        <v>#N/A</v>
      </c>
    </row>
    <row r="658" spans="1:8" x14ac:dyDescent="0.25">
      <c r="A658" t="s">
        <v>70</v>
      </c>
      <c r="B658">
        <v>2013</v>
      </c>
      <c r="C658" t="s">
        <v>56</v>
      </c>
      <c r="D658" t="s">
        <v>65</v>
      </c>
      <c r="E658" t="s">
        <v>66</v>
      </c>
      <c r="F658">
        <v>4449.8079080907964</v>
      </c>
      <c r="G658" t="e">
        <v>#N/A</v>
      </c>
      <c r="H658" t="e">
        <v>#N/A</v>
      </c>
    </row>
    <row r="659" spans="1:8" x14ac:dyDescent="0.25">
      <c r="A659" t="s">
        <v>70</v>
      </c>
      <c r="B659">
        <v>2013</v>
      </c>
      <c r="C659" t="s">
        <v>56</v>
      </c>
      <c r="D659" t="s">
        <v>65</v>
      </c>
      <c r="E659" t="s">
        <v>83</v>
      </c>
      <c r="F659">
        <v>5810.8546306212666</v>
      </c>
      <c r="G659" t="e">
        <v>#N/A</v>
      </c>
      <c r="H659" t="e">
        <v>#N/A</v>
      </c>
    </row>
    <row r="660" spans="1:8" x14ac:dyDescent="0.25">
      <c r="A660" t="s">
        <v>70</v>
      </c>
      <c r="B660">
        <v>2013</v>
      </c>
      <c r="C660" t="s">
        <v>56</v>
      </c>
      <c r="D660" t="s">
        <v>65</v>
      </c>
      <c r="E660" t="s">
        <v>67</v>
      </c>
      <c r="F660">
        <v>2332.8139499283975</v>
      </c>
      <c r="G660" t="e">
        <v>#N/A</v>
      </c>
      <c r="H660" t="e">
        <v>#N/A</v>
      </c>
    </row>
    <row r="661" spans="1:8" x14ac:dyDescent="0.25">
      <c r="A661" t="s">
        <v>70</v>
      </c>
      <c r="B661">
        <v>2013</v>
      </c>
      <c r="C661" t="s">
        <v>56</v>
      </c>
      <c r="D661" t="s">
        <v>65</v>
      </c>
      <c r="E661" t="s">
        <v>68</v>
      </c>
      <c r="F661">
        <v>3051.2857319103664</v>
      </c>
      <c r="G661" t="e">
        <v>#N/A</v>
      </c>
      <c r="H661" t="e">
        <v>#N/A</v>
      </c>
    </row>
    <row r="662" spans="1:8" x14ac:dyDescent="0.25">
      <c r="A662" t="s">
        <v>70</v>
      </c>
      <c r="B662">
        <v>2013</v>
      </c>
      <c r="C662" t="s">
        <v>56</v>
      </c>
      <c r="D662" t="s">
        <v>65</v>
      </c>
      <c r="E662" t="s">
        <v>58</v>
      </c>
      <c r="F662">
        <v>15644.762220550825</v>
      </c>
      <c r="G662" t="e">
        <v>#N/A</v>
      </c>
      <c r="H662" t="e">
        <v>#N/A</v>
      </c>
    </row>
    <row r="663" spans="1:8" x14ac:dyDescent="0.25">
      <c r="A663" t="s">
        <v>70</v>
      </c>
      <c r="B663">
        <v>2014</v>
      </c>
      <c r="C663" t="s">
        <v>56</v>
      </c>
      <c r="D663" t="s">
        <v>65</v>
      </c>
      <c r="E663" t="s">
        <v>66</v>
      </c>
      <c r="F663">
        <v>4343.6263057259766</v>
      </c>
      <c r="G663" t="e">
        <v>#N/A</v>
      </c>
      <c r="H663" t="e">
        <v>#N/A</v>
      </c>
    </row>
    <row r="664" spans="1:8" x14ac:dyDescent="0.25">
      <c r="A664" t="s">
        <v>70</v>
      </c>
      <c r="B664">
        <v>2014</v>
      </c>
      <c r="C664" t="s">
        <v>56</v>
      </c>
      <c r="D664" t="s">
        <v>65</v>
      </c>
      <c r="E664" t="s">
        <v>83</v>
      </c>
      <c r="F664">
        <v>5580.71837966577</v>
      </c>
      <c r="G664" t="e">
        <v>#N/A</v>
      </c>
      <c r="H664" t="e">
        <v>#N/A</v>
      </c>
    </row>
    <row r="665" spans="1:8" x14ac:dyDescent="0.25">
      <c r="A665" t="s">
        <v>70</v>
      </c>
      <c r="B665">
        <v>2014</v>
      </c>
      <c r="C665" t="s">
        <v>56</v>
      </c>
      <c r="D665" t="s">
        <v>65</v>
      </c>
      <c r="E665" t="s">
        <v>67</v>
      </c>
      <c r="F665">
        <v>3741.7665898096839</v>
      </c>
      <c r="G665" t="e">
        <v>#N/A</v>
      </c>
      <c r="H665" t="e">
        <v>#N/A</v>
      </c>
    </row>
    <row r="666" spans="1:8" x14ac:dyDescent="0.25">
      <c r="A666" t="s">
        <v>70</v>
      </c>
      <c r="B666">
        <v>2014</v>
      </c>
      <c r="C666" t="s">
        <v>56</v>
      </c>
      <c r="D666" t="s">
        <v>65</v>
      </c>
      <c r="E666" t="s">
        <v>68</v>
      </c>
      <c r="F666">
        <v>3068.114057226293</v>
      </c>
      <c r="G666" t="e">
        <v>#N/A</v>
      </c>
      <c r="H666" t="e">
        <v>#N/A</v>
      </c>
    </row>
    <row r="667" spans="1:8" x14ac:dyDescent="0.25">
      <c r="A667" t="s">
        <v>70</v>
      </c>
      <c r="B667">
        <v>2014</v>
      </c>
      <c r="C667" t="s">
        <v>56</v>
      </c>
      <c r="D667" t="s">
        <v>65</v>
      </c>
      <c r="E667" t="s">
        <v>58</v>
      </c>
      <c r="F667">
        <v>16734.225332427723</v>
      </c>
      <c r="G667" t="e">
        <v>#N/A</v>
      </c>
      <c r="H667" t="e">
        <v>#N/A</v>
      </c>
    </row>
    <row r="668" spans="1:8" x14ac:dyDescent="0.25">
      <c r="A668" t="s">
        <v>70</v>
      </c>
      <c r="B668">
        <v>2015</v>
      </c>
      <c r="C668" t="s">
        <v>56</v>
      </c>
      <c r="D668" t="s">
        <v>65</v>
      </c>
      <c r="E668" t="s">
        <v>66</v>
      </c>
      <c r="F668">
        <v>3250.7205329434501</v>
      </c>
      <c r="G668" t="e">
        <v>#N/A</v>
      </c>
      <c r="H668" t="e">
        <v>#N/A</v>
      </c>
    </row>
    <row r="669" spans="1:8" x14ac:dyDescent="0.25">
      <c r="A669" t="s">
        <v>70</v>
      </c>
      <c r="B669">
        <v>2015</v>
      </c>
      <c r="C669" t="s">
        <v>56</v>
      </c>
      <c r="D669" t="s">
        <v>65</v>
      </c>
      <c r="E669" t="s">
        <v>83</v>
      </c>
      <c r="F669">
        <v>1611.6550406705808</v>
      </c>
      <c r="G669" t="e">
        <v>#N/A</v>
      </c>
      <c r="H669" t="e">
        <v>#N/A</v>
      </c>
    </row>
    <row r="670" spans="1:8" x14ac:dyDescent="0.25">
      <c r="A670" t="s">
        <v>70</v>
      </c>
      <c r="B670">
        <v>2015</v>
      </c>
      <c r="C670" t="s">
        <v>56</v>
      </c>
      <c r="D670" t="s">
        <v>65</v>
      </c>
      <c r="E670" t="s">
        <v>67</v>
      </c>
      <c r="F670">
        <v>1632.1862835006646</v>
      </c>
      <c r="G670" t="e">
        <v>#N/A</v>
      </c>
      <c r="H670" t="e">
        <v>#N/A</v>
      </c>
    </row>
    <row r="671" spans="1:8" x14ac:dyDescent="0.25">
      <c r="A671" t="s">
        <v>70</v>
      </c>
      <c r="B671">
        <v>2015</v>
      </c>
      <c r="C671" t="s">
        <v>56</v>
      </c>
      <c r="D671" t="s">
        <v>65</v>
      </c>
      <c r="E671" t="s">
        <v>68</v>
      </c>
      <c r="F671">
        <v>3262.8930032626909</v>
      </c>
      <c r="G671" t="e">
        <v>#N/A</v>
      </c>
      <c r="H671" t="e">
        <v>#N/A</v>
      </c>
    </row>
    <row r="672" spans="1:8" x14ac:dyDescent="0.25">
      <c r="A672" t="s">
        <v>70</v>
      </c>
      <c r="B672">
        <v>2015</v>
      </c>
      <c r="C672" t="s">
        <v>56</v>
      </c>
      <c r="D672" t="s">
        <v>65</v>
      </c>
      <c r="E672" t="s">
        <v>58</v>
      </c>
      <c r="F672">
        <v>9757.4548603773856</v>
      </c>
      <c r="G672" t="e">
        <v>#N/A</v>
      </c>
      <c r="H672" t="e">
        <v>#N/A</v>
      </c>
    </row>
    <row r="673" spans="1:8" x14ac:dyDescent="0.25">
      <c r="A673" t="s">
        <v>70</v>
      </c>
      <c r="B673">
        <v>2016</v>
      </c>
      <c r="C673" t="s">
        <v>56</v>
      </c>
      <c r="D673" t="s">
        <v>65</v>
      </c>
      <c r="E673" t="s">
        <v>66</v>
      </c>
      <c r="F673">
        <v>2115.6004108115485</v>
      </c>
      <c r="G673" t="e">
        <v>#N/A</v>
      </c>
      <c r="H673" t="e">
        <v>#N/A</v>
      </c>
    </row>
    <row r="674" spans="1:8" x14ac:dyDescent="0.25">
      <c r="A674" t="s">
        <v>70</v>
      </c>
      <c r="B674">
        <v>2016</v>
      </c>
      <c r="C674" t="s">
        <v>56</v>
      </c>
      <c r="D674" t="s">
        <v>65</v>
      </c>
      <c r="E674" t="s">
        <v>83</v>
      </c>
      <c r="F674">
        <v>4567.2066272068105</v>
      </c>
      <c r="G674" t="e">
        <v>#N/A</v>
      </c>
      <c r="H674" t="e">
        <v>#N/A</v>
      </c>
    </row>
    <row r="675" spans="1:8" x14ac:dyDescent="0.25">
      <c r="A675" t="s">
        <v>70</v>
      </c>
      <c r="B675">
        <v>2016</v>
      </c>
      <c r="C675" t="s">
        <v>56</v>
      </c>
      <c r="D675" t="s">
        <v>65</v>
      </c>
      <c r="E675" t="s">
        <v>67</v>
      </c>
      <c r="F675">
        <v>979.08951277026722</v>
      </c>
      <c r="G675" t="e">
        <v>#N/A</v>
      </c>
      <c r="H675" t="e">
        <v>#N/A</v>
      </c>
    </row>
    <row r="676" spans="1:8" x14ac:dyDescent="0.25">
      <c r="A676" t="s">
        <v>70</v>
      </c>
      <c r="B676">
        <v>2016</v>
      </c>
      <c r="C676" t="s">
        <v>56</v>
      </c>
      <c r="D676" t="s">
        <v>65</v>
      </c>
      <c r="E676" t="s">
        <v>68</v>
      </c>
      <c r="F676">
        <v>2227.4157135251485</v>
      </c>
      <c r="G676" t="e">
        <v>#N/A</v>
      </c>
      <c r="H676" t="e">
        <v>#N/A</v>
      </c>
    </row>
    <row r="677" spans="1:8" x14ac:dyDescent="0.25">
      <c r="A677" t="s">
        <v>70</v>
      </c>
      <c r="B677">
        <v>2016</v>
      </c>
      <c r="C677" t="s">
        <v>56</v>
      </c>
      <c r="D677" t="s">
        <v>65</v>
      </c>
      <c r="E677" t="s">
        <v>58</v>
      </c>
      <c r="F677">
        <v>9889.312264313774</v>
      </c>
      <c r="G677" t="e">
        <v>#N/A</v>
      </c>
      <c r="H677" t="e">
        <v>#N/A</v>
      </c>
    </row>
    <row r="678" spans="1:8" x14ac:dyDescent="0.25">
      <c r="A678" t="s">
        <v>70</v>
      </c>
      <c r="B678">
        <v>2017</v>
      </c>
      <c r="C678" t="s">
        <v>56</v>
      </c>
      <c r="D678" t="s">
        <v>65</v>
      </c>
      <c r="E678" t="s">
        <v>66</v>
      </c>
      <c r="F678">
        <v>4911.3147226952306</v>
      </c>
      <c r="G678" t="e">
        <v>#N/A</v>
      </c>
      <c r="H678" t="e">
        <v>#N/A</v>
      </c>
    </row>
    <row r="679" spans="1:8" x14ac:dyDescent="0.25">
      <c r="A679" t="s">
        <v>70</v>
      </c>
      <c r="B679">
        <v>2017</v>
      </c>
      <c r="C679" t="s">
        <v>56</v>
      </c>
      <c r="D679" t="s">
        <v>65</v>
      </c>
      <c r="E679" t="s">
        <v>83</v>
      </c>
      <c r="F679">
        <v>8948.5244493425562</v>
      </c>
      <c r="G679" t="e">
        <v>#N/A</v>
      </c>
      <c r="H679" t="e">
        <v>#N/A</v>
      </c>
    </row>
    <row r="680" spans="1:8" x14ac:dyDescent="0.25">
      <c r="A680" t="s">
        <v>70</v>
      </c>
      <c r="B680">
        <v>2017</v>
      </c>
      <c r="C680" t="s">
        <v>56</v>
      </c>
      <c r="D680" t="s">
        <v>65</v>
      </c>
      <c r="E680" t="s">
        <v>67</v>
      </c>
      <c r="F680">
        <v>622.13294108224068</v>
      </c>
      <c r="G680" t="e">
        <v>#N/A</v>
      </c>
      <c r="H680" t="e">
        <v>#N/A</v>
      </c>
    </row>
    <row r="681" spans="1:8" x14ac:dyDescent="0.25">
      <c r="A681" t="s">
        <v>70</v>
      </c>
      <c r="B681">
        <v>2017</v>
      </c>
      <c r="C681" t="s">
        <v>56</v>
      </c>
      <c r="D681" t="s">
        <v>65</v>
      </c>
      <c r="E681" t="s">
        <v>68</v>
      </c>
      <c r="F681">
        <v>2520.4781198145956</v>
      </c>
      <c r="G681" t="e">
        <v>#N/A</v>
      </c>
      <c r="H681" t="e">
        <v>#N/A</v>
      </c>
    </row>
    <row r="682" spans="1:8" x14ac:dyDescent="0.25">
      <c r="A682" t="s">
        <v>70</v>
      </c>
      <c r="B682">
        <v>2017</v>
      </c>
      <c r="C682" t="s">
        <v>56</v>
      </c>
      <c r="D682" t="s">
        <v>65</v>
      </c>
      <c r="E682" t="s">
        <v>58</v>
      </c>
      <c r="F682">
        <v>17002.450232934621</v>
      </c>
      <c r="G682" t="e">
        <v>#N/A</v>
      </c>
      <c r="H682" t="e">
        <v>#N/A</v>
      </c>
    </row>
    <row r="683" spans="1:8" x14ac:dyDescent="0.25">
      <c r="A683" t="s">
        <v>70</v>
      </c>
      <c r="B683">
        <v>2018</v>
      </c>
      <c r="C683" t="s">
        <v>56</v>
      </c>
      <c r="D683" t="s">
        <v>65</v>
      </c>
      <c r="E683" t="s">
        <v>66</v>
      </c>
      <c r="F683">
        <v>2066.8608640892371</v>
      </c>
      <c r="G683" t="e">
        <v>#N/A</v>
      </c>
      <c r="H683" t="e">
        <v>#N/A</v>
      </c>
    </row>
    <row r="684" spans="1:8" x14ac:dyDescent="0.25">
      <c r="A684" t="s">
        <v>70</v>
      </c>
      <c r="B684">
        <v>2018</v>
      </c>
      <c r="C684" t="s">
        <v>56</v>
      </c>
      <c r="D684" t="s">
        <v>65</v>
      </c>
      <c r="E684" t="s">
        <v>83</v>
      </c>
      <c r="F684">
        <v>9303.6086527787647</v>
      </c>
      <c r="G684" t="e">
        <v>#N/A</v>
      </c>
      <c r="H684" t="e">
        <v>#N/A</v>
      </c>
    </row>
    <row r="685" spans="1:8" x14ac:dyDescent="0.25">
      <c r="A685" t="s">
        <v>70</v>
      </c>
      <c r="B685">
        <v>2018</v>
      </c>
      <c r="C685" t="s">
        <v>56</v>
      </c>
      <c r="D685" t="s">
        <v>65</v>
      </c>
      <c r="E685" t="s">
        <v>67</v>
      </c>
      <c r="F685">
        <v>687.5991044196885</v>
      </c>
      <c r="G685" t="e">
        <v>#N/A</v>
      </c>
      <c r="H685" t="e">
        <v>#N/A</v>
      </c>
    </row>
    <row r="686" spans="1:8" x14ac:dyDescent="0.25">
      <c r="A686" t="s">
        <v>70</v>
      </c>
      <c r="B686">
        <v>2018</v>
      </c>
      <c r="C686" t="s">
        <v>56</v>
      </c>
      <c r="D686" t="s">
        <v>65</v>
      </c>
      <c r="E686" t="s">
        <v>68</v>
      </c>
      <c r="F686">
        <v>2829.2045561782429</v>
      </c>
      <c r="G686" t="e">
        <v>#N/A</v>
      </c>
      <c r="H686" t="e">
        <v>#N/A</v>
      </c>
    </row>
    <row r="687" spans="1:8" x14ac:dyDescent="0.25">
      <c r="A687" t="s">
        <v>70</v>
      </c>
      <c r="B687">
        <v>2018</v>
      </c>
      <c r="C687" t="s">
        <v>56</v>
      </c>
      <c r="D687" t="s">
        <v>65</v>
      </c>
      <c r="E687" t="s">
        <v>58</v>
      </c>
      <c r="F687">
        <v>14887.273177465933</v>
      </c>
      <c r="G687" t="e">
        <v>#N/A</v>
      </c>
      <c r="H687" t="e">
        <v>#N/A</v>
      </c>
    </row>
    <row r="688" spans="1:8" x14ac:dyDescent="0.25">
      <c r="A688" t="s">
        <v>70</v>
      </c>
      <c r="B688">
        <v>2019</v>
      </c>
      <c r="C688" t="s">
        <v>56</v>
      </c>
      <c r="D688" t="s">
        <v>65</v>
      </c>
      <c r="E688" t="s">
        <v>66</v>
      </c>
      <c r="F688">
        <v>1161.4116599396359</v>
      </c>
      <c r="G688" t="e">
        <v>#N/A</v>
      </c>
      <c r="H688" t="e">
        <v>#N/A</v>
      </c>
    </row>
    <row r="689" spans="1:8" x14ac:dyDescent="0.25">
      <c r="A689" t="s">
        <v>70</v>
      </c>
      <c r="B689">
        <v>2019</v>
      </c>
      <c r="C689" t="s">
        <v>56</v>
      </c>
      <c r="D689" t="s">
        <v>65</v>
      </c>
      <c r="E689" t="s">
        <v>83</v>
      </c>
      <c r="F689">
        <v>8408.8123935339972</v>
      </c>
      <c r="G689" t="e">
        <v>#N/A</v>
      </c>
      <c r="H689" t="e">
        <v>#N/A</v>
      </c>
    </row>
    <row r="690" spans="1:8" x14ac:dyDescent="0.25">
      <c r="A690" t="s">
        <v>70</v>
      </c>
      <c r="B690">
        <v>2019</v>
      </c>
      <c r="C690" t="s">
        <v>56</v>
      </c>
      <c r="D690" t="s">
        <v>65</v>
      </c>
      <c r="E690" t="s">
        <v>67</v>
      </c>
      <c r="F690">
        <v>728.56559525604871</v>
      </c>
      <c r="G690" t="e">
        <v>#N/A</v>
      </c>
      <c r="H690" t="e">
        <v>#N/A</v>
      </c>
    </row>
    <row r="691" spans="1:8" x14ac:dyDescent="0.25">
      <c r="A691" t="s">
        <v>70</v>
      </c>
      <c r="B691">
        <v>2019</v>
      </c>
      <c r="C691" t="s">
        <v>56</v>
      </c>
      <c r="D691" t="s">
        <v>65</v>
      </c>
      <c r="E691" t="s">
        <v>68</v>
      </c>
      <c r="F691">
        <v>1710.3400651593256</v>
      </c>
      <c r="G691" t="e">
        <v>#N/A</v>
      </c>
      <c r="H691" t="e">
        <v>#N/A</v>
      </c>
    </row>
    <row r="692" spans="1:8" x14ac:dyDescent="0.25">
      <c r="A692" t="s">
        <v>70</v>
      </c>
      <c r="B692">
        <v>2019</v>
      </c>
      <c r="C692" t="s">
        <v>56</v>
      </c>
      <c r="D692" t="s">
        <v>65</v>
      </c>
      <c r="E692" t="s">
        <v>58</v>
      </c>
      <c r="F692">
        <v>12009.129713889008</v>
      </c>
      <c r="G692" t="e">
        <v>#N/A</v>
      </c>
      <c r="H692" t="e">
        <v>#N/A</v>
      </c>
    </row>
    <row r="693" spans="1:8" x14ac:dyDescent="0.25">
      <c r="A693" t="s">
        <v>70</v>
      </c>
      <c r="B693">
        <v>2008</v>
      </c>
      <c r="C693" t="s">
        <v>56</v>
      </c>
      <c r="D693" t="s">
        <v>84</v>
      </c>
      <c r="E693" t="s">
        <v>58</v>
      </c>
      <c r="F693">
        <v>27.071363077734368</v>
      </c>
      <c r="G693" t="e">
        <v>#N/A</v>
      </c>
      <c r="H693" t="e">
        <v>#N/A</v>
      </c>
    </row>
    <row r="694" spans="1:8" x14ac:dyDescent="0.25">
      <c r="A694" t="s">
        <v>70</v>
      </c>
      <c r="B694">
        <v>2009</v>
      </c>
      <c r="C694" t="s">
        <v>56</v>
      </c>
      <c r="D694" t="s">
        <v>84</v>
      </c>
      <c r="E694" t="s">
        <v>58</v>
      </c>
      <c r="F694">
        <v>42.044490248481814</v>
      </c>
      <c r="G694" t="e">
        <v>#N/A</v>
      </c>
      <c r="H694" t="e">
        <v>#N/A</v>
      </c>
    </row>
    <row r="695" spans="1:8" x14ac:dyDescent="0.25">
      <c r="A695" t="s">
        <v>70</v>
      </c>
      <c r="B695">
        <v>2010</v>
      </c>
      <c r="C695" t="s">
        <v>56</v>
      </c>
      <c r="D695" t="s">
        <v>84</v>
      </c>
      <c r="E695" t="s">
        <v>58</v>
      </c>
      <c r="F695">
        <v>76.780793831255295</v>
      </c>
      <c r="G695" t="e">
        <v>#N/A</v>
      </c>
      <c r="H695" t="e">
        <v>#N/A</v>
      </c>
    </row>
    <row r="696" spans="1:8" x14ac:dyDescent="0.25">
      <c r="A696" t="s">
        <v>70</v>
      </c>
      <c r="B696">
        <v>2011</v>
      </c>
      <c r="C696" t="s">
        <v>56</v>
      </c>
      <c r="D696" t="s">
        <v>84</v>
      </c>
      <c r="E696" t="s">
        <v>58</v>
      </c>
      <c r="F696">
        <v>161.91441764656912</v>
      </c>
      <c r="G696" t="e">
        <v>#N/A</v>
      </c>
      <c r="H696" t="e">
        <v>#N/A</v>
      </c>
    </row>
    <row r="697" spans="1:8" x14ac:dyDescent="0.25">
      <c r="A697" t="s">
        <v>70</v>
      </c>
      <c r="B697">
        <v>2012</v>
      </c>
      <c r="C697" t="s">
        <v>56</v>
      </c>
      <c r="D697" t="s">
        <v>84</v>
      </c>
      <c r="E697" t="s">
        <v>58</v>
      </c>
      <c r="F697">
        <v>236.09284169052648</v>
      </c>
      <c r="G697" t="e">
        <v>#N/A</v>
      </c>
      <c r="H697" t="e">
        <v>#N/A</v>
      </c>
    </row>
    <row r="698" spans="1:8" x14ac:dyDescent="0.25">
      <c r="A698" t="s">
        <v>70</v>
      </c>
      <c r="B698">
        <v>2013</v>
      </c>
      <c r="C698" t="s">
        <v>56</v>
      </c>
      <c r="D698" t="s">
        <v>84</v>
      </c>
      <c r="E698" t="s">
        <v>58</v>
      </c>
      <c r="F698">
        <v>559.00926697218233</v>
      </c>
      <c r="G698" t="e">
        <v>#N/A</v>
      </c>
      <c r="H698" t="e">
        <v>#N/A</v>
      </c>
    </row>
    <row r="699" spans="1:8" x14ac:dyDescent="0.25">
      <c r="A699" t="s">
        <v>70</v>
      </c>
      <c r="B699">
        <v>2014</v>
      </c>
      <c r="C699" t="s">
        <v>56</v>
      </c>
      <c r="D699" t="s">
        <v>84</v>
      </c>
      <c r="E699" t="s">
        <v>58</v>
      </c>
      <c r="F699">
        <v>1612.2062830988739</v>
      </c>
      <c r="G699" t="e">
        <v>#N/A</v>
      </c>
      <c r="H699" t="e">
        <v>#N/A</v>
      </c>
    </row>
    <row r="700" spans="1:8" x14ac:dyDescent="0.25">
      <c r="A700" t="s">
        <v>70</v>
      </c>
      <c r="B700">
        <v>2015</v>
      </c>
      <c r="C700" t="s">
        <v>56</v>
      </c>
      <c r="D700" t="s">
        <v>84</v>
      </c>
      <c r="E700" t="s">
        <v>58</v>
      </c>
      <c r="F700">
        <v>1021.2524980803767</v>
      </c>
      <c r="G700" t="e">
        <v>#N/A</v>
      </c>
      <c r="H700" t="e">
        <v>#N/A</v>
      </c>
    </row>
    <row r="701" spans="1:8" x14ac:dyDescent="0.25">
      <c r="A701" t="s">
        <v>70</v>
      </c>
      <c r="B701">
        <v>2016</v>
      </c>
      <c r="C701" t="s">
        <v>56</v>
      </c>
      <c r="D701" t="s">
        <v>84</v>
      </c>
      <c r="E701" t="s">
        <v>58</v>
      </c>
      <c r="F701">
        <v>521.17973083710558</v>
      </c>
      <c r="G701" t="e">
        <v>#N/A</v>
      </c>
      <c r="H701" t="e">
        <v>#N/A</v>
      </c>
    </row>
    <row r="702" spans="1:8" x14ac:dyDescent="0.25">
      <c r="A702" t="s">
        <v>70</v>
      </c>
      <c r="B702">
        <v>2017</v>
      </c>
      <c r="C702" t="s">
        <v>56</v>
      </c>
      <c r="D702" t="s">
        <v>84</v>
      </c>
      <c r="E702" t="s">
        <v>58</v>
      </c>
      <c r="F702">
        <v>556.77580537265942</v>
      </c>
      <c r="G702" t="e">
        <v>#N/A</v>
      </c>
      <c r="H702" t="e">
        <v>#N/A</v>
      </c>
    </row>
    <row r="703" spans="1:8" x14ac:dyDescent="0.25">
      <c r="A703" t="s">
        <v>70</v>
      </c>
      <c r="B703">
        <v>2018</v>
      </c>
      <c r="C703" t="s">
        <v>56</v>
      </c>
      <c r="D703" t="s">
        <v>84</v>
      </c>
      <c r="E703" t="s">
        <v>58</v>
      </c>
      <c r="F703">
        <v>413.27998836956255</v>
      </c>
      <c r="G703" t="e">
        <v>#N/A</v>
      </c>
      <c r="H703" t="e">
        <v>#N/A</v>
      </c>
    </row>
    <row r="704" spans="1:8" x14ac:dyDescent="0.25">
      <c r="A704" t="s">
        <v>70</v>
      </c>
      <c r="B704">
        <v>2019</v>
      </c>
      <c r="C704" t="s">
        <v>56</v>
      </c>
      <c r="D704" t="s">
        <v>84</v>
      </c>
      <c r="E704" t="s">
        <v>58</v>
      </c>
      <c r="F704">
        <v>215.63917762777658</v>
      </c>
      <c r="G704" t="e">
        <v>#N/A</v>
      </c>
      <c r="H704" t="e">
        <v>#N/A</v>
      </c>
    </row>
    <row r="705" spans="1:8" x14ac:dyDescent="0.25">
      <c r="A705" t="s">
        <v>13</v>
      </c>
      <c r="B705">
        <v>2008</v>
      </c>
      <c r="C705" t="s">
        <v>56</v>
      </c>
      <c r="D705" t="s">
        <v>57</v>
      </c>
      <c r="E705" t="s">
        <v>58</v>
      </c>
      <c r="F705">
        <v>1008949.4047873251</v>
      </c>
      <c r="G705">
        <v>1927.5441980212092</v>
      </c>
      <c r="H705">
        <v>1.0730129510964017</v>
      </c>
    </row>
    <row r="706" spans="1:8" x14ac:dyDescent="0.25">
      <c r="A706" t="s">
        <v>13</v>
      </c>
      <c r="B706">
        <v>2009</v>
      </c>
      <c r="C706" t="s">
        <v>56</v>
      </c>
      <c r="D706" t="s">
        <v>57</v>
      </c>
      <c r="E706" t="s">
        <v>58</v>
      </c>
      <c r="F706">
        <v>1273630.1277528752</v>
      </c>
      <c r="G706">
        <v>2277.7197129131928</v>
      </c>
      <c r="H706">
        <v>1.3212635992985942</v>
      </c>
    </row>
    <row r="707" spans="1:8" x14ac:dyDescent="0.25">
      <c r="A707" t="s">
        <v>13</v>
      </c>
      <c r="B707">
        <v>2010</v>
      </c>
      <c r="C707" t="s">
        <v>56</v>
      </c>
      <c r="D707" t="s">
        <v>57</v>
      </c>
      <c r="E707" t="s">
        <v>58</v>
      </c>
      <c r="F707">
        <v>1079193.370036125</v>
      </c>
      <c r="G707">
        <v>2115.4547436504827</v>
      </c>
      <c r="H707">
        <v>0.96800508363077298</v>
      </c>
    </row>
    <row r="708" spans="1:8" x14ac:dyDescent="0.25">
      <c r="A708" t="s">
        <v>13</v>
      </c>
      <c r="B708">
        <v>2011</v>
      </c>
      <c r="C708" t="s">
        <v>56</v>
      </c>
      <c r="D708" t="s">
        <v>57</v>
      </c>
      <c r="E708" t="s">
        <v>58</v>
      </c>
      <c r="F708">
        <v>1279769.2101484749</v>
      </c>
      <c r="G708">
        <v>2646.0450818450072</v>
      </c>
      <c r="H708">
        <v>1.0489689538449205</v>
      </c>
    </row>
    <row r="709" spans="1:8" x14ac:dyDescent="0.25">
      <c r="A709" t="s">
        <v>13</v>
      </c>
      <c r="B709">
        <v>2012</v>
      </c>
      <c r="C709" t="s">
        <v>56</v>
      </c>
      <c r="D709" t="s">
        <v>57</v>
      </c>
      <c r="E709" t="s">
        <v>58</v>
      </c>
      <c r="F709">
        <v>1516773.5060299498</v>
      </c>
      <c r="G709">
        <v>3119.1870861301895</v>
      </c>
      <c r="H709">
        <v>1.1676999163567583</v>
      </c>
    </row>
    <row r="710" spans="1:8" x14ac:dyDescent="0.25">
      <c r="A710" t="s">
        <v>13</v>
      </c>
      <c r="B710">
        <v>2013</v>
      </c>
      <c r="C710" t="s">
        <v>56</v>
      </c>
      <c r="D710" t="s">
        <v>57</v>
      </c>
      <c r="E710" t="s">
        <v>58</v>
      </c>
      <c r="F710">
        <v>1620031.98725435</v>
      </c>
      <c r="G710">
        <v>3269.6800369712541</v>
      </c>
      <c r="H710">
        <v>1.174520080834522</v>
      </c>
    </row>
    <row r="711" spans="1:8" x14ac:dyDescent="0.25">
      <c r="A711" t="s">
        <v>13</v>
      </c>
      <c r="B711">
        <v>2014</v>
      </c>
      <c r="C711" t="s">
        <v>56</v>
      </c>
      <c r="D711" t="s">
        <v>57</v>
      </c>
      <c r="E711" t="s">
        <v>58</v>
      </c>
      <c r="F711">
        <v>1939636.2363057751</v>
      </c>
      <c r="G711">
        <v>3398.5911109667427</v>
      </c>
      <c r="H711">
        <v>1.304433042612013</v>
      </c>
    </row>
    <row r="712" spans="1:8" x14ac:dyDescent="0.25">
      <c r="A712" t="s">
        <v>13</v>
      </c>
      <c r="B712">
        <v>2015</v>
      </c>
      <c r="C712" t="s">
        <v>56</v>
      </c>
      <c r="D712" t="s">
        <v>57</v>
      </c>
      <c r="E712" t="s">
        <v>58</v>
      </c>
      <c r="F712">
        <v>2366451.4460786246</v>
      </c>
      <c r="G712">
        <v>3616.2215665437589</v>
      </c>
      <c r="H712">
        <v>1.4825496586158791</v>
      </c>
    </row>
    <row r="713" spans="1:8" x14ac:dyDescent="0.25">
      <c r="A713" t="s">
        <v>13</v>
      </c>
      <c r="B713">
        <v>2016</v>
      </c>
      <c r="C713" t="s">
        <v>56</v>
      </c>
      <c r="D713" t="s">
        <v>57</v>
      </c>
      <c r="E713" t="s">
        <v>58</v>
      </c>
      <c r="F713">
        <v>2392264.1362991836</v>
      </c>
      <c r="G713">
        <v>3538.8128805122151</v>
      </c>
      <c r="H713">
        <v>1.4130374356128574</v>
      </c>
    </row>
    <row r="714" spans="1:8" x14ac:dyDescent="0.25">
      <c r="A714" t="s">
        <v>13</v>
      </c>
      <c r="B714">
        <v>2017</v>
      </c>
      <c r="C714" t="s">
        <v>56</v>
      </c>
      <c r="D714" t="s">
        <v>57</v>
      </c>
      <c r="E714" t="s">
        <v>58</v>
      </c>
      <c r="F714">
        <v>2226193.064804825</v>
      </c>
      <c r="G714">
        <v>3431.5147741300184</v>
      </c>
      <c r="H714">
        <v>1.2386130015803036</v>
      </c>
    </row>
    <row r="715" spans="1:8" x14ac:dyDescent="0.25">
      <c r="A715" t="s">
        <v>13</v>
      </c>
      <c r="B715">
        <v>2018</v>
      </c>
      <c r="C715" t="s">
        <v>56</v>
      </c>
      <c r="D715" t="s">
        <v>57</v>
      </c>
      <c r="E715" t="s">
        <v>58</v>
      </c>
      <c r="F715">
        <v>2123824.0499911713</v>
      </c>
      <c r="G715">
        <v>3307.9577064590458</v>
      </c>
      <c r="H715">
        <v>1.1090926287578944</v>
      </c>
    </row>
    <row r="716" spans="1:8" x14ac:dyDescent="0.25">
      <c r="A716" t="s">
        <v>13</v>
      </c>
      <c r="B716">
        <v>2019</v>
      </c>
      <c r="C716" t="s">
        <v>56</v>
      </c>
      <c r="D716" t="s">
        <v>57</v>
      </c>
      <c r="E716" t="s">
        <v>58</v>
      </c>
      <c r="F716">
        <v>2293914.6349795451</v>
      </c>
      <c r="G716">
        <v>3261.5133041010276</v>
      </c>
      <c r="H716">
        <v>1.1673882705178578</v>
      </c>
    </row>
    <row r="717" spans="1:8" x14ac:dyDescent="0.25">
      <c r="A717" t="s">
        <v>13</v>
      </c>
      <c r="B717">
        <v>2020</v>
      </c>
      <c r="C717" t="s">
        <v>56</v>
      </c>
      <c r="D717" t="s">
        <v>57</v>
      </c>
      <c r="E717" t="s">
        <v>58</v>
      </c>
      <c r="F717">
        <v>2283001.3420040556</v>
      </c>
      <c r="G717">
        <v>2882.7230440982571</v>
      </c>
      <c r="H717">
        <v>1.1396864092828265</v>
      </c>
    </row>
    <row r="718" spans="1:8" x14ac:dyDescent="0.25">
      <c r="A718" t="s">
        <v>13</v>
      </c>
      <c r="B718">
        <v>2008</v>
      </c>
      <c r="C718" t="s">
        <v>56</v>
      </c>
      <c r="D718" t="s">
        <v>59</v>
      </c>
      <c r="E718" t="s">
        <v>60</v>
      </c>
      <c r="F718">
        <v>33907.531999999999</v>
      </c>
      <c r="G718">
        <v>64.778537224664163</v>
      </c>
      <c r="H718">
        <v>3.6060500955828245E-2</v>
      </c>
    </row>
    <row r="719" spans="1:8" x14ac:dyDescent="0.25">
      <c r="A719" t="s">
        <v>13</v>
      </c>
      <c r="B719">
        <v>2008</v>
      </c>
      <c r="C719" t="s">
        <v>56</v>
      </c>
      <c r="D719" t="s">
        <v>59</v>
      </c>
      <c r="E719" t="s">
        <v>61</v>
      </c>
      <c r="F719">
        <v>0</v>
      </c>
      <c r="G719" t="s">
        <v>29</v>
      </c>
      <c r="H719" t="s">
        <v>29</v>
      </c>
    </row>
    <row r="720" spans="1:8" x14ac:dyDescent="0.25">
      <c r="A720" t="s">
        <v>13</v>
      </c>
      <c r="B720">
        <v>2008</v>
      </c>
      <c r="C720" t="s">
        <v>56</v>
      </c>
      <c r="D720" t="s">
        <v>59</v>
      </c>
      <c r="E720" t="s">
        <v>62</v>
      </c>
      <c r="F720">
        <v>102412.65789489001</v>
      </c>
      <c r="G720">
        <v>195.65393823770273</v>
      </c>
      <c r="H720">
        <v>0.10891538045020771</v>
      </c>
    </row>
    <row r="721" spans="1:8" x14ac:dyDescent="0.25">
      <c r="A721" t="s">
        <v>13</v>
      </c>
      <c r="B721">
        <v>2008</v>
      </c>
      <c r="C721" t="s">
        <v>56</v>
      </c>
      <c r="D721" t="s">
        <v>59</v>
      </c>
      <c r="E721" t="s">
        <v>58</v>
      </c>
      <c r="F721">
        <v>136320.18989489001</v>
      </c>
      <c r="G721">
        <v>260.43247546236688</v>
      </c>
      <c r="H721">
        <v>0.14497588140603596</v>
      </c>
    </row>
    <row r="722" spans="1:8" x14ac:dyDescent="0.25">
      <c r="A722" t="s">
        <v>13</v>
      </c>
      <c r="B722">
        <v>2009</v>
      </c>
      <c r="C722" t="s">
        <v>56</v>
      </c>
      <c r="D722" t="s">
        <v>59</v>
      </c>
      <c r="E722" t="s">
        <v>60</v>
      </c>
      <c r="F722">
        <v>33678.962</v>
      </c>
      <c r="G722">
        <v>60.23038713225128</v>
      </c>
      <c r="H722">
        <v>3.4938547371890338E-2</v>
      </c>
    </row>
    <row r="723" spans="1:8" x14ac:dyDescent="0.25">
      <c r="A723" t="s">
        <v>13</v>
      </c>
      <c r="B723">
        <v>2009</v>
      </c>
      <c r="C723" t="s">
        <v>56</v>
      </c>
      <c r="D723" t="s">
        <v>59</v>
      </c>
      <c r="E723" t="s">
        <v>61</v>
      </c>
      <c r="F723">
        <v>0</v>
      </c>
      <c r="G723" t="s">
        <v>29</v>
      </c>
      <c r="H723" t="s">
        <v>29</v>
      </c>
    </row>
    <row r="724" spans="1:8" x14ac:dyDescent="0.25">
      <c r="A724" t="s">
        <v>13</v>
      </c>
      <c r="B724">
        <v>2009</v>
      </c>
      <c r="C724" t="s">
        <v>56</v>
      </c>
      <c r="D724" t="s">
        <v>59</v>
      </c>
      <c r="E724" t="s">
        <v>62</v>
      </c>
      <c r="F724">
        <v>120376.66735895</v>
      </c>
      <c r="G724">
        <v>215.27781279956889</v>
      </c>
      <c r="H724">
        <v>0.12487872681441192</v>
      </c>
    </row>
    <row r="725" spans="1:8" x14ac:dyDescent="0.25">
      <c r="A725" t="s">
        <v>13</v>
      </c>
      <c r="B725">
        <v>2009</v>
      </c>
      <c r="C725" t="s">
        <v>56</v>
      </c>
      <c r="D725" t="s">
        <v>59</v>
      </c>
      <c r="E725" t="s">
        <v>58</v>
      </c>
      <c r="F725">
        <v>154055.62935895001</v>
      </c>
      <c r="G725">
        <v>275.50819993182017</v>
      </c>
      <c r="H725">
        <v>0.15981727418630229</v>
      </c>
    </row>
    <row r="726" spans="1:8" x14ac:dyDescent="0.25">
      <c r="A726" t="s">
        <v>13</v>
      </c>
      <c r="B726">
        <v>2010</v>
      </c>
      <c r="C726" t="s">
        <v>56</v>
      </c>
      <c r="D726" t="s">
        <v>59</v>
      </c>
      <c r="E726" t="s">
        <v>60</v>
      </c>
      <c r="F726">
        <v>49159.985999999997</v>
      </c>
      <c r="G726">
        <v>96.364311039095952</v>
      </c>
      <c r="H726">
        <v>4.4095078491470617E-2</v>
      </c>
    </row>
    <row r="727" spans="1:8" x14ac:dyDescent="0.25">
      <c r="A727" t="s">
        <v>13</v>
      </c>
      <c r="B727">
        <v>2010</v>
      </c>
      <c r="C727" t="s">
        <v>56</v>
      </c>
      <c r="D727" t="s">
        <v>59</v>
      </c>
      <c r="E727" t="s">
        <v>61</v>
      </c>
      <c r="F727">
        <v>0</v>
      </c>
      <c r="G727" t="s">
        <v>29</v>
      </c>
      <c r="H727" t="s">
        <v>29</v>
      </c>
    </row>
    <row r="728" spans="1:8" x14ac:dyDescent="0.25">
      <c r="A728" t="s">
        <v>13</v>
      </c>
      <c r="B728">
        <v>2010</v>
      </c>
      <c r="C728" t="s">
        <v>56</v>
      </c>
      <c r="D728" t="s">
        <v>59</v>
      </c>
      <c r="E728" t="s">
        <v>62</v>
      </c>
      <c r="F728">
        <v>119788.99487985</v>
      </c>
      <c r="G728">
        <v>234.81259660372029</v>
      </c>
      <c r="H728">
        <v>0.10744724645855998</v>
      </c>
    </row>
    <row r="729" spans="1:8" x14ac:dyDescent="0.25">
      <c r="A729" t="s">
        <v>13</v>
      </c>
      <c r="B729">
        <v>2010</v>
      </c>
      <c r="C729" t="s">
        <v>56</v>
      </c>
      <c r="D729" t="s">
        <v>59</v>
      </c>
      <c r="E729" t="s">
        <v>58</v>
      </c>
      <c r="F729">
        <v>168948.98087984999</v>
      </c>
      <c r="G729">
        <v>331.17690764281622</v>
      </c>
      <c r="H729">
        <v>0.15154232495003059</v>
      </c>
    </row>
    <row r="730" spans="1:8" x14ac:dyDescent="0.25">
      <c r="A730" t="s">
        <v>13</v>
      </c>
      <c r="B730">
        <v>2011</v>
      </c>
      <c r="C730" t="s">
        <v>56</v>
      </c>
      <c r="D730" t="s">
        <v>59</v>
      </c>
      <c r="E730" t="s">
        <v>60</v>
      </c>
      <c r="F730">
        <v>38615.171000000002</v>
      </c>
      <c r="G730">
        <v>79.840554452235679</v>
      </c>
      <c r="H730">
        <v>3.1651109594763041E-2</v>
      </c>
    </row>
    <row r="731" spans="1:8" x14ac:dyDescent="0.25">
      <c r="A731" t="s">
        <v>13</v>
      </c>
      <c r="B731">
        <v>2011</v>
      </c>
      <c r="C731" t="s">
        <v>56</v>
      </c>
      <c r="D731" t="s">
        <v>59</v>
      </c>
      <c r="E731" t="s">
        <v>61</v>
      </c>
      <c r="F731">
        <v>0</v>
      </c>
      <c r="G731" t="s">
        <v>29</v>
      </c>
      <c r="H731" t="s">
        <v>29</v>
      </c>
    </row>
    <row r="732" spans="1:8" x14ac:dyDescent="0.25">
      <c r="A732" t="s">
        <v>13</v>
      </c>
      <c r="B732">
        <v>2011</v>
      </c>
      <c r="C732" t="s">
        <v>56</v>
      </c>
      <c r="D732" t="s">
        <v>59</v>
      </c>
      <c r="E732" t="s">
        <v>62</v>
      </c>
      <c r="F732">
        <v>139247.70355047</v>
      </c>
      <c r="G732">
        <v>287.90792762953373</v>
      </c>
      <c r="H732">
        <v>0.11413504619453843</v>
      </c>
    </row>
    <row r="733" spans="1:8" x14ac:dyDescent="0.25">
      <c r="A733" t="s">
        <v>13</v>
      </c>
      <c r="B733">
        <v>2011</v>
      </c>
      <c r="C733" t="s">
        <v>56</v>
      </c>
      <c r="D733" t="s">
        <v>59</v>
      </c>
      <c r="E733" t="s">
        <v>58</v>
      </c>
      <c r="F733">
        <v>177862.87455047001</v>
      </c>
      <c r="G733">
        <v>367.74848208176945</v>
      </c>
      <c r="H733">
        <v>0.14578615578930146</v>
      </c>
    </row>
    <row r="734" spans="1:8" x14ac:dyDescent="0.25">
      <c r="A734" t="s">
        <v>13</v>
      </c>
      <c r="B734">
        <v>2012</v>
      </c>
      <c r="C734" t="s">
        <v>56</v>
      </c>
      <c r="D734" t="s">
        <v>59</v>
      </c>
      <c r="E734" t="s">
        <v>60</v>
      </c>
      <c r="F734">
        <v>64817.894</v>
      </c>
      <c r="G734">
        <v>133.29553628883292</v>
      </c>
      <c r="H734">
        <v>4.99005613569352E-2</v>
      </c>
    </row>
    <row r="735" spans="1:8" x14ac:dyDescent="0.25">
      <c r="A735" t="s">
        <v>13</v>
      </c>
      <c r="B735">
        <v>2012</v>
      </c>
      <c r="C735" t="s">
        <v>56</v>
      </c>
      <c r="D735" t="s">
        <v>59</v>
      </c>
      <c r="E735" t="s">
        <v>61</v>
      </c>
      <c r="F735">
        <v>0</v>
      </c>
      <c r="G735" t="s">
        <v>29</v>
      </c>
      <c r="H735" t="s">
        <v>29</v>
      </c>
    </row>
    <row r="736" spans="1:8" x14ac:dyDescent="0.25">
      <c r="A736" t="s">
        <v>13</v>
      </c>
      <c r="B736">
        <v>2012</v>
      </c>
      <c r="C736" t="s">
        <v>56</v>
      </c>
      <c r="D736" t="s">
        <v>59</v>
      </c>
      <c r="E736" t="s">
        <v>62</v>
      </c>
      <c r="F736">
        <v>141839.06611334003</v>
      </c>
      <c r="G736">
        <v>291.68665036054529</v>
      </c>
      <c r="H736">
        <v>0.10919591157033137</v>
      </c>
    </row>
    <row r="737" spans="1:8" x14ac:dyDescent="0.25">
      <c r="A737" t="s">
        <v>13</v>
      </c>
      <c r="B737">
        <v>2012</v>
      </c>
      <c r="C737" t="s">
        <v>56</v>
      </c>
      <c r="D737" t="s">
        <v>59</v>
      </c>
      <c r="E737" t="s">
        <v>58</v>
      </c>
      <c r="F737">
        <v>206656.96011334003</v>
      </c>
      <c r="G737">
        <v>424.98218664937821</v>
      </c>
      <c r="H737">
        <v>0.15909647292726656</v>
      </c>
    </row>
    <row r="738" spans="1:8" x14ac:dyDescent="0.25">
      <c r="A738" t="s">
        <v>13</v>
      </c>
      <c r="B738">
        <v>2013</v>
      </c>
      <c r="C738" t="s">
        <v>56</v>
      </c>
      <c r="D738" t="s">
        <v>59</v>
      </c>
      <c r="E738" t="s">
        <v>60</v>
      </c>
      <c r="F738">
        <v>61969.159</v>
      </c>
      <c r="G738">
        <v>125.07118605330703</v>
      </c>
      <c r="H738">
        <v>4.4927521314738109E-2</v>
      </c>
    </row>
    <row r="739" spans="1:8" x14ac:dyDescent="0.25">
      <c r="A739" t="s">
        <v>13</v>
      </c>
      <c r="B739">
        <v>2013</v>
      </c>
      <c r="C739" t="s">
        <v>56</v>
      </c>
      <c r="D739" t="s">
        <v>59</v>
      </c>
      <c r="E739" t="s">
        <v>61</v>
      </c>
      <c r="F739">
        <v>0</v>
      </c>
      <c r="G739" t="s">
        <v>29</v>
      </c>
      <c r="H739" t="s">
        <v>29</v>
      </c>
    </row>
    <row r="740" spans="1:8" x14ac:dyDescent="0.25">
      <c r="A740" t="s">
        <v>13</v>
      </c>
      <c r="B740">
        <v>2013</v>
      </c>
      <c r="C740" t="s">
        <v>56</v>
      </c>
      <c r="D740" t="s">
        <v>59</v>
      </c>
      <c r="E740" t="s">
        <v>62</v>
      </c>
      <c r="F740">
        <v>148138.31809342001</v>
      </c>
      <c r="G740">
        <v>298.98477634473164</v>
      </c>
      <c r="H740">
        <v>0.10739999624122028</v>
      </c>
    </row>
    <row r="741" spans="1:8" x14ac:dyDescent="0.25">
      <c r="A741" t="s">
        <v>13</v>
      </c>
      <c r="B741">
        <v>2013</v>
      </c>
      <c r="C741" t="s">
        <v>56</v>
      </c>
      <c r="D741" t="s">
        <v>59</v>
      </c>
      <c r="E741" t="s">
        <v>58</v>
      </c>
      <c r="F741">
        <v>210107.47709341999</v>
      </c>
      <c r="G741">
        <v>424.05596239803862</v>
      </c>
      <c r="H741">
        <v>0.15232751755595836</v>
      </c>
    </row>
    <row r="742" spans="1:8" x14ac:dyDescent="0.25">
      <c r="A742" t="s">
        <v>13</v>
      </c>
      <c r="B742">
        <v>2014</v>
      </c>
      <c r="C742" t="s">
        <v>56</v>
      </c>
      <c r="D742" t="s">
        <v>59</v>
      </c>
      <c r="E742" t="s">
        <v>60</v>
      </c>
      <c r="F742">
        <v>67417.599000000002</v>
      </c>
      <c r="G742">
        <v>118.12774395291297</v>
      </c>
      <c r="H742">
        <v>4.533929720588236E-2</v>
      </c>
    </row>
    <row r="743" spans="1:8" x14ac:dyDescent="0.25">
      <c r="A743" t="s">
        <v>13</v>
      </c>
      <c r="B743">
        <v>2014</v>
      </c>
      <c r="C743" t="s">
        <v>56</v>
      </c>
      <c r="D743" t="s">
        <v>59</v>
      </c>
      <c r="E743" t="s">
        <v>61</v>
      </c>
      <c r="F743">
        <v>0</v>
      </c>
      <c r="G743" t="s">
        <v>29</v>
      </c>
      <c r="H743" t="s">
        <v>29</v>
      </c>
    </row>
    <row r="744" spans="1:8" x14ac:dyDescent="0.25">
      <c r="A744" t="s">
        <v>13</v>
      </c>
      <c r="B744">
        <v>2014</v>
      </c>
      <c r="C744" t="s">
        <v>56</v>
      </c>
      <c r="D744" t="s">
        <v>59</v>
      </c>
      <c r="E744" t="s">
        <v>62</v>
      </c>
      <c r="F744">
        <v>158434.21670403</v>
      </c>
      <c r="G744">
        <v>277.60520786558982</v>
      </c>
      <c r="H744">
        <v>0.10654927118845017</v>
      </c>
    </row>
    <row r="745" spans="1:8" x14ac:dyDescent="0.25">
      <c r="A745" t="s">
        <v>13</v>
      </c>
      <c r="B745">
        <v>2014</v>
      </c>
      <c r="C745" t="s">
        <v>56</v>
      </c>
      <c r="D745" t="s">
        <v>59</v>
      </c>
      <c r="E745" t="s">
        <v>58</v>
      </c>
      <c r="F745">
        <v>225851.81570402998</v>
      </c>
      <c r="G745">
        <v>395.73295181850273</v>
      </c>
      <c r="H745">
        <v>0.15188856839433251</v>
      </c>
    </row>
    <row r="746" spans="1:8" x14ac:dyDescent="0.25">
      <c r="A746" t="s">
        <v>13</v>
      </c>
      <c r="B746">
        <v>2015</v>
      </c>
      <c r="C746" t="s">
        <v>56</v>
      </c>
      <c r="D746" t="s">
        <v>59</v>
      </c>
      <c r="E746" t="s">
        <v>60</v>
      </c>
      <c r="F746">
        <v>93526.873999999996</v>
      </c>
      <c r="G746">
        <v>142.92027811120519</v>
      </c>
      <c r="H746">
        <v>5.8593315045561874E-2</v>
      </c>
    </row>
    <row r="747" spans="1:8" x14ac:dyDescent="0.25">
      <c r="A747" t="s">
        <v>13</v>
      </c>
      <c r="B747">
        <v>2015</v>
      </c>
      <c r="C747" t="s">
        <v>56</v>
      </c>
      <c r="D747" t="s">
        <v>59</v>
      </c>
      <c r="E747" t="s">
        <v>61</v>
      </c>
      <c r="F747">
        <v>0</v>
      </c>
      <c r="G747" t="s">
        <v>29</v>
      </c>
      <c r="H747" t="s">
        <v>29</v>
      </c>
    </row>
    <row r="748" spans="1:8" x14ac:dyDescent="0.25">
      <c r="A748" t="s">
        <v>13</v>
      </c>
      <c r="B748">
        <v>2015</v>
      </c>
      <c r="C748" t="s">
        <v>56</v>
      </c>
      <c r="D748" t="s">
        <v>59</v>
      </c>
      <c r="E748" t="s">
        <v>62</v>
      </c>
      <c r="F748">
        <v>186483.46402084999</v>
      </c>
      <c r="G748">
        <v>284.96909392054317</v>
      </c>
      <c r="H748">
        <v>0.1168293549313042</v>
      </c>
    </row>
    <row r="749" spans="1:8" x14ac:dyDescent="0.25">
      <c r="A749" t="s">
        <v>13</v>
      </c>
      <c r="B749">
        <v>2015</v>
      </c>
      <c r="C749" t="s">
        <v>56</v>
      </c>
      <c r="D749" t="s">
        <v>59</v>
      </c>
      <c r="E749" t="s">
        <v>58</v>
      </c>
      <c r="F749">
        <v>280010.33802084997</v>
      </c>
      <c r="G749">
        <v>427.88937203174839</v>
      </c>
      <c r="H749">
        <v>0.17542266997686606</v>
      </c>
    </row>
    <row r="750" spans="1:8" x14ac:dyDescent="0.25">
      <c r="A750" t="s">
        <v>13</v>
      </c>
      <c r="B750">
        <v>2016</v>
      </c>
      <c r="C750" t="s">
        <v>56</v>
      </c>
      <c r="D750" t="s">
        <v>59</v>
      </c>
      <c r="E750" t="s">
        <v>60</v>
      </c>
      <c r="F750">
        <v>80271.975999999995</v>
      </c>
      <c r="G750">
        <v>118.74420483200399</v>
      </c>
      <c r="H750">
        <v>4.7414207067488841E-2</v>
      </c>
    </row>
    <row r="751" spans="1:8" x14ac:dyDescent="0.25">
      <c r="A751" t="s">
        <v>13</v>
      </c>
      <c r="B751">
        <v>2016</v>
      </c>
      <c r="C751" t="s">
        <v>56</v>
      </c>
      <c r="D751" t="s">
        <v>59</v>
      </c>
      <c r="E751" t="s">
        <v>61</v>
      </c>
      <c r="F751">
        <v>0</v>
      </c>
      <c r="G751" t="s">
        <v>29</v>
      </c>
      <c r="H751" t="s">
        <v>29</v>
      </c>
    </row>
    <row r="752" spans="1:8" x14ac:dyDescent="0.25">
      <c r="A752" t="s">
        <v>13</v>
      </c>
      <c r="B752">
        <v>2016</v>
      </c>
      <c r="C752" t="s">
        <v>56</v>
      </c>
      <c r="D752" t="s">
        <v>59</v>
      </c>
      <c r="E752" t="s">
        <v>62</v>
      </c>
      <c r="F752">
        <v>192396.83525761002</v>
      </c>
      <c r="G752">
        <v>284.60753494917049</v>
      </c>
      <c r="H752">
        <v>0.11364294042087439</v>
      </c>
    </row>
    <row r="753" spans="1:8" x14ac:dyDescent="0.25">
      <c r="A753" t="s">
        <v>13</v>
      </c>
      <c r="B753">
        <v>2016</v>
      </c>
      <c r="C753" t="s">
        <v>56</v>
      </c>
      <c r="D753" t="s">
        <v>59</v>
      </c>
      <c r="E753" t="s">
        <v>58</v>
      </c>
      <c r="F753">
        <v>272668.81125760998</v>
      </c>
      <c r="G753">
        <v>403.35173978117439</v>
      </c>
      <c r="H753">
        <v>0.16105714748836322</v>
      </c>
    </row>
    <row r="754" spans="1:8" x14ac:dyDescent="0.25">
      <c r="A754" t="s">
        <v>13</v>
      </c>
      <c r="B754">
        <v>2017</v>
      </c>
      <c r="C754" t="s">
        <v>56</v>
      </c>
      <c r="D754" t="s">
        <v>59</v>
      </c>
      <c r="E754" t="s">
        <v>60</v>
      </c>
      <c r="F754">
        <v>100202.685</v>
      </c>
      <c r="G754">
        <v>154.45515459601083</v>
      </c>
      <c r="H754">
        <v>5.5750936608517765E-2</v>
      </c>
    </row>
    <row r="755" spans="1:8" x14ac:dyDescent="0.25">
      <c r="A755" t="s">
        <v>13</v>
      </c>
      <c r="B755">
        <v>2017</v>
      </c>
      <c r="C755" t="s">
        <v>56</v>
      </c>
      <c r="D755" t="s">
        <v>59</v>
      </c>
      <c r="E755" t="s">
        <v>61</v>
      </c>
      <c r="F755">
        <v>0</v>
      </c>
      <c r="G755" t="s">
        <v>29</v>
      </c>
      <c r="H755" t="s">
        <v>29</v>
      </c>
    </row>
    <row r="756" spans="1:8" x14ac:dyDescent="0.25">
      <c r="A756" t="s">
        <v>13</v>
      </c>
      <c r="B756">
        <v>2017</v>
      </c>
      <c r="C756" t="s">
        <v>56</v>
      </c>
      <c r="D756" t="s">
        <v>59</v>
      </c>
      <c r="E756" t="s">
        <v>62</v>
      </c>
      <c r="F756">
        <v>214980.34962005002</v>
      </c>
      <c r="G756">
        <v>331.37658073403207</v>
      </c>
      <c r="H756">
        <v>0.11961112462948865</v>
      </c>
    </row>
    <row r="757" spans="1:8" x14ac:dyDescent="0.25">
      <c r="A757" t="s">
        <v>13</v>
      </c>
      <c r="B757">
        <v>2017</v>
      </c>
      <c r="C757" t="s">
        <v>56</v>
      </c>
      <c r="D757" t="s">
        <v>59</v>
      </c>
      <c r="E757" t="s">
        <v>58</v>
      </c>
      <c r="F757">
        <v>315183.03462004999</v>
      </c>
      <c r="G757">
        <v>485.83173533004282</v>
      </c>
      <c r="H757">
        <v>0.17536206123800641</v>
      </c>
    </row>
    <row r="758" spans="1:8" x14ac:dyDescent="0.25">
      <c r="A758" t="s">
        <v>13</v>
      </c>
      <c r="B758">
        <v>2018</v>
      </c>
      <c r="C758" t="s">
        <v>56</v>
      </c>
      <c r="D758" t="s">
        <v>59</v>
      </c>
      <c r="E758" t="s">
        <v>60</v>
      </c>
      <c r="F758">
        <v>101837.3582</v>
      </c>
      <c r="G758">
        <v>158.61656424152494</v>
      </c>
      <c r="H758">
        <v>5.3180988939392999E-2</v>
      </c>
    </row>
    <row r="759" spans="1:8" x14ac:dyDescent="0.25">
      <c r="A759" t="s">
        <v>13</v>
      </c>
      <c r="B759">
        <v>2018</v>
      </c>
      <c r="C759" t="s">
        <v>56</v>
      </c>
      <c r="D759" t="s">
        <v>59</v>
      </c>
      <c r="E759" t="s">
        <v>61</v>
      </c>
      <c r="F759">
        <v>0</v>
      </c>
      <c r="G759" t="s">
        <v>29</v>
      </c>
      <c r="H759" t="s">
        <v>29</v>
      </c>
    </row>
    <row r="760" spans="1:8" x14ac:dyDescent="0.25">
      <c r="A760" t="s">
        <v>13</v>
      </c>
      <c r="B760">
        <v>2018</v>
      </c>
      <c r="C760" t="s">
        <v>56</v>
      </c>
      <c r="D760" t="s">
        <v>59</v>
      </c>
      <c r="E760" t="s">
        <v>62</v>
      </c>
      <c r="F760">
        <v>186158.92650073612</v>
      </c>
      <c r="G760">
        <v>289.95144656489458</v>
      </c>
      <c r="H760">
        <v>9.7214970873084991E-2</v>
      </c>
    </row>
    <row r="761" spans="1:8" x14ac:dyDescent="0.25">
      <c r="A761" t="s">
        <v>13</v>
      </c>
      <c r="B761">
        <v>2018</v>
      </c>
      <c r="C761" t="s">
        <v>56</v>
      </c>
      <c r="D761" t="s">
        <v>59</v>
      </c>
      <c r="E761" t="s">
        <v>58</v>
      </c>
      <c r="F761">
        <v>287996.28470073611</v>
      </c>
      <c r="G761">
        <v>448.56801080641952</v>
      </c>
      <c r="H761">
        <v>0.15039595981247797</v>
      </c>
    </row>
    <row r="762" spans="1:8" x14ac:dyDescent="0.25">
      <c r="A762" t="s">
        <v>13</v>
      </c>
      <c r="B762">
        <v>2019</v>
      </c>
      <c r="C762" t="s">
        <v>56</v>
      </c>
      <c r="D762" t="s">
        <v>59</v>
      </c>
      <c r="E762" t="s">
        <v>60</v>
      </c>
      <c r="F762">
        <v>109754.08100000001</v>
      </c>
      <c r="G762">
        <v>156.04957128845982</v>
      </c>
      <c r="H762">
        <v>5.5854574903136868E-2</v>
      </c>
    </row>
    <row r="763" spans="1:8" x14ac:dyDescent="0.25">
      <c r="A763" t="s">
        <v>13</v>
      </c>
      <c r="B763">
        <v>2019</v>
      </c>
      <c r="C763" t="s">
        <v>56</v>
      </c>
      <c r="D763" t="s">
        <v>59</v>
      </c>
      <c r="E763" t="s">
        <v>61</v>
      </c>
      <c r="F763">
        <v>0</v>
      </c>
      <c r="G763" t="s">
        <v>29</v>
      </c>
      <c r="H763" t="s">
        <v>29</v>
      </c>
    </row>
    <row r="764" spans="1:8" x14ac:dyDescent="0.25">
      <c r="A764" t="s">
        <v>13</v>
      </c>
      <c r="B764">
        <v>2019</v>
      </c>
      <c r="C764" t="s">
        <v>56</v>
      </c>
      <c r="D764" t="s">
        <v>59</v>
      </c>
      <c r="E764" t="s">
        <v>62</v>
      </c>
      <c r="F764">
        <v>205136.43990142859</v>
      </c>
      <c r="G764">
        <v>291.66526848563228</v>
      </c>
      <c r="H764">
        <v>0.10439528574647877</v>
      </c>
    </row>
    <row r="765" spans="1:8" x14ac:dyDescent="0.25">
      <c r="A765" t="s">
        <v>13</v>
      </c>
      <c r="B765">
        <v>2019</v>
      </c>
      <c r="C765" t="s">
        <v>56</v>
      </c>
      <c r="D765" t="s">
        <v>59</v>
      </c>
      <c r="E765" t="s">
        <v>58</v>
      </c>
      <c r="F765">
        <v>314890.52090142859</v>
      </c>
      <c r="G765">
        <v>447.71483977409207</v>
      </c>
      <c r="H765">
        <v>0.16024986064961566</v>
      </c>
    </row>
    <row r="766" spans="1:8" x14ac:dyDescent="0.25">
      <c r="A766" t="s">
        <v>13</v>
      </c>
      <c r="B766">
        <v>2020</v>
      </c>
      <c r="C766" t="s">
        <v>56</v>
      </c>
      <c r="D766" t="s">
        <v>59</v>
      </c>
      <c r="E766" t="s">
        <v>60</v>
      </c>
      <c r="F766">
        <v>145498.59</v>
      </c>
      <c r="G766">
        <v>183.7196196777615</v>
      </c>
      <c r="H766">
        <v>7.2633669784553101E-2</v>
      </c>
    </row>
    <row r="767" spans="1:8" x14ac:dyDescent="0.25">
      <c r="A767" t="s">
        <v>13</v>
      </c>
      <c r="B767">
        <v>2020</v>
      </c>
      <c r="C767" t="s">
        <v>56</v>
      </c>
      <c r="D767" t="s">
        <v>59</v>
      </c>
      <c r="E767" t="s">
        <v>61</v>
      </c>
      <c r="F767">
        <v>0</v>
      </c>
      <c r="G767" t="s">
        <v>29</v>
      </c>
      <c r="H767" t="s">
        <v>29</v>
      </c>
    </row>
    <row r="768" spans="1:8" x14ac:dyDescent="0.25">
      <c r="A768" t="s">
        <v>13</v>
      </c>
      <c r="B768">
        <v>2020</v>
      </c>
      <c r="C768" t="s">
        <v>56</v>
      </c>
      <c r="D768" t="s">
        <v>59</v>
      </c>
      <c r="E768" t="s">
        <v>62</v>
      </c>
      <c r="F768">
        <v>216554.56708306348</v>
      </c>
      <c r="G768">
        <v>273.44129385709311</v>
      </c>
      <c r="H768">
        <v>0.10810519136885165</v>
      </c>
    </row>
    <row r="769" spans="1:8" x14ac:dyDescent="0.25">
      <c r="A769" t="s">
        <v>13</v>
      </c>
      <c r="B769">
        <v>2020</v>
      </c>
      <c r="C769" t="s">
        <v>56</v>
      </c>
      <c r="D769" t="s">
        <v>59</v>
      </c>
      <c r="E769" t="s">
        <v>58</v>
      </c>
      <c r="F769">
        <v>362053.1570830635</v>
      </c>
      <c r="G769">
        <v>457.16091353485467</v>
      </c>
      <c r="H769">
        <v>0.18073886115340476</v>
      </c>
    </row>
    <row r="770" spans="1:8" x14ac:dyDescent="0.25">
      <c r="A770" t="s">
        <v>13</v>
      </c>
      <c r="B770">
        <v>2008</v>
      </c>
      <c r="C770" t="s">
        <v>56</v>
      </c>
      <c r="D770" t="s">
        <v>63</v>
      </c>
      <c r="E770" t="s">
        <v>64</v>
      </c>
      <c r="F770">
        <v>14623.845744105001</v>
      </c>
      <c r="G770">
        <v>27.938079831414814</v>
      </c>
      <c r="H770">
        <v>1.555239123369944E-2</v>
      </c>
    </row>
    <row r="771" spans="1:8" x14ac:dyDescent="0.25">
      <c r="A771" t="s">
        <v>13</v>
      </c>
      <c r="B771">
        <v>2008</v>
      </c>
      <c r="C771" t="s">
        <v>56</v>
      </c>
      <c r="D771" t="s">
        <v>63</v>
      </c>
      <c r="E771" t="s">
        <v>32</v>
      </c>
      <c r="G771" t="s">
        <v>29</v>
      </c>
      <c r="H771" t="s">
        <v>29</v>
      </c>
    </row>
    <row r="772" spans="1:8" x14ac:dyDescent="0.25">
      <c r="A772" t="s">
        <v>13</v>
      </c>
      <c r="B772">
        <v>2008</v>
      </c>
      <c r="C772" t="s">
        <v>56</v>
      </c>
      <c r="D772" t="s">
        <v>63</v>
      </c>
      <c r="E772" t="s">
        <v>58</v>
      </c>
      <c r="F772">
        <v>14623.845744105001</v>
      </c>
      <c r="G772">
        <v>27.938079831414814</v>
      </c>
      <c r="H772">
        <v>1.555239123369944E-2</v>
      </c>
    </row>
    <row r="773" spans="1:8" x14ac:dyDescent="0.25">
      <c r="A773" t="s">
        <v>13</v>
      </c>
      <c r="B773">
        <v>2009</v>
      </c>
      <c r="C773" t="s">
        <v>56</v>
      </c>
      <c r="D773" t="s">
        <v>63</v>
      </c>
      <c r="E773" t="s">
        <v>64</v>
      </c>
      <c r="F773">
        <v>17441.443655775001</v>
      </c>
      <c r="G773">
        <v>31.191724481671269</v>
      </c>
      <c r="H773">
        <v>1.8093749605508955E-2</v>
      </c>
    </row>
    <row r="774" spans="1:8" x14ac:dyDescent="0.25">
      <c r="A774" t="s">
        <v>13</v>
      </c>
      <c r="B774">
        <v>2009</v>
      </c>
      <c r="C774" t="s">
        <v>56</v>
      </c>
      <c r="D774" t="s">
        <v>63</v>
      </c>
      <c r="E774" t="s">
        <v>32</v>
      </c>
      <c r="G774" t="s">
        <v>29</v>
      </c>
      <c r="H774" t="s">
        <v>29</v>
      </c>
    </row>
    <row r="775" spans="1:8" x14ac:dyDescent="0.25">
      <c r="A775" t="s">
        <v>13</v>
      </c>
      <c r="B775">
        <v>2009</v>
      </c>
      <c r="C775" t="s">
        <v>56</v>
      </c>
      <c r="D775" t="s">
        <v>63</v>
      </c>
      <c r="E775" t="s">
        <v>58</v>
      </c>
      <c r="F775">
        <v>17441.443655775001</v>
      </c>
      <c r="G775">
        <v>31.191724481671269</v>
      </c>
      <c r="H775">
        <v>1.8093749605508955E-2</v>
      </c>
    </row>
    <row r="776" spans="1:8" x14ac:dyDescent="0.25">
      <c r="A776" t="s">
        <v>13</v>
      </c>
      <c r="B776">
        <v>2010</v>
      </c>
      <c r="C776" t="s">
        <v>56</v>
      </c>
      <c r="D776" t="s">
        <v>63</v>
      </c>
      <c r="E776" t="s">
        <v>64</v>
      </c>
      <c r="F776">
        <v>17447.126250825004</v>
      </c>
      <c r="G776">
        <v>34.20017859185063</v>
      </c>
      <c r="H776">
        <v>1.5649565105261137E-2</v>
      </c>
    </row>
    <row r="777" spans="1:8" x14ac:dyDescent="0.25">
      <c r="A777" t="s">
        <v>13</v>
      </c>
      <c r="B777">
        <v>2010</v>
      </c>
      <c r="C777" t="s">
        <v>56</v>
      </c>
      <c r="D777" t="s">
        <v>63</v>
      </c>
      <c r="E777" t="s">
        <v>32</v>
      </c>
      <c r="G777" t="s">
        <v>29</v>
      </c>
      <c r="H777" t="s">
        <v>29</v>
      </c>
    </row>
    <row r="778" spans="1:8" x14ac:dyDescent="0.25">
      <c r="A778" t="s">
        <v>13</v>
      </c>
      <c r="B778">
        <v>2010</v>
      </c>
      <c r="C778" t="s">
        <v>56</v>
      </c>
      <c r="D778" t="s">
        <v>63</v>
      </c>
      <c r="E778" t="s">
        <v>58</v>
      </c>
      <c r="F778">
        <v>17447.126250825004</v>
      </c>
      <c r="G778">
        <v>34.20017859185063</v>
      </c>
      <c r="H778">
        <v>1.5649565105261137E-2</v>
      </c>
    </row>
    <row r="779" spans="1:8" x14ac:dyDescent="0.25">
      <c r="A779" t="s">
        <v>13</v>
      </c>
      <c r="B779">
        <v>2011</v>
      </c>
      <c r="C779" t="s">
        <v>56</v>
      </c>
      <c r="D779" t="s">
        <v>63</v>
      </c>
      <c r="E779" t="s">
        <v>64</v>
      </c>
      <c r="F779">
        <v>22528.543490415002</v>
      </c>
      <c r="G779">
        <v>46.579915527916178</v>
      </c>
      <c r="H779">
        <v>1.8465628419087169E-2</v>
      </c>
    </row>
    <row r="780" spans="1:8" x14ac:dyDescent="0.25">
      <c r="A780" t="s">
        <v>13</v>
      </c>
      <c r="B780">
        <v>2011</v>
      </c>
      <c r="C780" t="s">
        <v>56</v>
      </c>
      <c r="D780" t="s">
        <v>63</v>
      </c>
      <c r="E780" t="s">
        <v>32</v>
      </c>
      <c r="G780" t="s">
        <v>29</v>
      </c>
      <c r="H780" t="s">
        <v>29</v>
      </c>
    </row>
    <row r="781" spans="1:8" x14ac:dyDescent="0.25">
      <c r="A781" t="s">
        <v>13</v>
      </c>
      <c r="B781">
        <v>2011</v>
      </c>
      <c r="C781" t="s">
        <v>56</v>
      </c>
      <c r="D781" t="s">
        <v>63</v>
      </c>
      <c r="E781" t="s">
        <v>58</v>
      </c>
      <c r="F781">
        <v>22528.543490415002</v>
      </c>
      <c r="G781">
        <v>46.579915527916178</v>
      </c>
      <c r="H781">
        <v>1.8465628419087169E-2</v>
      </c>
    </row>
    <row r="782" spans="1:8" x14ac:dyDescent="0.25">
      <c r="A782" t="s">
        <v>13</v>
      </c>
      <c r="B782">
        <v>2012</v>
      </c>
      <c r="C782" t="s">
        <v>56</v>
      </c>
      <c r="D782" t="s">
        <v>63</v>
      </c>
      <c r="E782" t="s">
        <v>64</v>
      </c>
      <c r="F782">
        <v>24695.177472630006</v>
      </c>
      <c r="G782">
        <v>50.784694192040888</v>
      </c>
      <c r="H782">
        <v>1.9011775030724966E-2</v>
      </c>
    </row>
    <row r="783" spans="1:8" x14ac:dyDescent="0.25">
      <c r="A783" t="s">
        <v>13</v>
      </c>
      <c r="B783">
        <v>2012</v>
      </c>
      <c r="C783" t="s">
        <v>56</v>
      </c>
      <c r="D783" t="s">
        <v>63</v>
      </c>
      <c r="E783" t="s">
        <v>32</v>
      </c>
      <c r="G783" t="s">
        <v>29</v>
      </c>
      <c r="H783" t="s">
        <v>29</v>
      </c>
    </row>
    <row r="784" spans="1:8" x14ac:dyDescent="0.25">
      <c r="A784" t="s">
        <v>13</v>
      </c>
      <c r="B784">
        <v>2012</v>
      </c>
      <c r="C784" t="s">
        <v>56</v>
      </c>
      <c r="D784" t="s">
        <v>63</v>
      </c>
      <c r="E784" t="s">
        <v>58</v>
      </c>
      <c r="F784">
        <v>24695.177472630006</v>
      </c>
      <c r="G784">
        <v>50.784694192040888</v>
      </c>
      <c r="H784">
        <v>1.9011775030724966E-2</v>
      </c>
    </row>
    <row r="785" spans="1:8" x14ac:dyDescent="0.25">
      <c r="A785" t="s">
        <v>13</v>
      </c>
      <c r="B785">
        <v>2013</v>
      </c>
      <c r="C785" t="s">
        <v>56</v>
      </c>
      <c r="D785" t="s">
        <v>63</v>
      </c>
      <c r="E785" t="s">
        <v>64</v>
      </c>
      <c r="F785">
        <v>25130.919734190004</v>
      </c>
      <c r="G785">
        <v>50.721261809694774</v>
      </c>
      <c r="H785">
        <v>1.8219868564244901E-2</v>
      </c>
    </row>
    <row r="786" spans="1:8" x14ac:dyDescent="0.25">
      <c r="A786" t="s">
        <v>13</v>
      </c>
      <c r="B786">
        <v>2013</v>
      </c>
      <c r="C786" t="s">
        <v>56</v>
      </c>
      <c r="D786" t="s">
        <v>63</v>
      </c>
      <c r="E786" t="s">
        <v>32</v>
      </c>
      <c r="G786" t="s">
        <v>29</v>
      </c>
      <c r="H786" t="s">
        <v>29</v>
      </c>
    </row>
    <row r="787" spans="1:8" x14ac:dyDescent="0.25">
      <c r="A787" t="s">
        <v>13</v>
      </c>
      <c r="B787">
        <v>2013</v>
      </c>
      <c r="C787" t="s">
        <v>56</v>
      </c>
      <c r="D787" t="s">
        <v>63</v>
      </c>
      <c r="E787" t="s">
        <v>58</v>
      </c>
      <c r="F787">
        <v>25130.919734190004</v>
      </c>
      <c r="G787">
        <v>50.721261809694774</v>
      </c>
      <c r="H787">
        <v>1.8219868564244901E-2</v>
      </c>
    </row>
    <row r="788" spans="1:8" x14ac:dyDescent="0.25">
      <c r="A788" t="s">
        <v>13</v>
      </c>
      <c r="B788">
        <v>2014</v>
      </c>
      <c r="C788" t="s">
        <v>56</v>
      </c>
      <c r="D788" t="s">
        <v>63</v>
      </c>
      <c r="E788" t="s">
        <v>64</v>
      </c>
      <c r="F788">
        <v>27266.627909835006</v>
      </c>
      <c r="G788">
        <v>47.776030116295594</v>
      </c>
      <c r="H788">
        <v>1.8337196295083368E-2</v>
      </c>
    </row>
    <row r="789" spans="1:8" x14ac:dyDescent="0.25">
      <c r="A789" t="s">
        <v>13</v>
      </c>
      <c r="B789">
        <v>2014</v>
      </c>
      <c r="C789" t="s">
        <v>56</v>
      </c>
      <c r="D789" t="s">
        <v>63</v>
      </c>
      <c r="E789" t="s">
        <v>32</v>
      </c>
      <c r="G789" t="s">
        <v>29</v>
      </c>
      <c r="H789" t="s">
        <v>29</v>
      </c>
    </row>
    <row r="790" spans="1:8" x14ac:dyDescent="0.25">
      <c r="A790" t="s">
        <v>13</v>
      </c>
      <c r="B790">
        <v>2014</v>
      </c>
      <c r="C790" t="s">
        <v>56</v>
      </c>
      <c r="D790" t="s">
        <v>63</v>
      </c>
      <c r="E790" t="s">
        <v>58</v>
      </c>
      <c r="F790">
        <v>27266.627909835006</v>
      </c>
      <c r="G790">
        <v>47.776030116295594</v>
      </c>
      <c r="H790">
        <v>1.8337196295083368E-2</v>
      </c>
    </row>
    <row r="791" spans="1:8" x14ac:dyDescent="0.25">
      <c r="A791" t="s">
        <v>13</v>
      </c>
      <c r="B791">
        <v>2015</v>
      </c>
      <c r="C791" t="s">
        <v>56</v>
      </c>
      <c r="D791" t="s">
        <v>63</v>
      </c>
      <c r="E791" t="s">
        <v>64</v>
      </c>
      <c r="F791">
        <v>30178.590875325004</v>
      </c>
      <c r="G791">
        <v>46.116505518036767</v>
      </c>
      <c r="H791">
        <v>1.8906476899773608E-2</v>
      </c>
    </row>
    <row r="792" spans="1:8" x14ac:dyDescent="0.25">
      <c r="A792" t="s">
        <v>13</v>
      </c>
      <c r="B792">
        <v>2015</v>
      </c>
      <c r="C792" t="s">
        <v>56</v>
      </c>
      <c r="D792" t="s">
        <v>63</v>
      </c>
      <c r="E792" t="s">
        <v>32</v>
      </c>
      <c r="G792" t="s">
        <v>29</v>
      </c>
      <c r="H792" t="s">
        <v>29</v>
      </c>
    </row>
    <row r="793" spans="1:8" x14ac:dyDescent="0.25">
      <c r="A793" t="s">
        <v>13</v>
      </c>
      <c r="B793">
        <v>2015</v>
      </c>
      <c r="C793" t="s">
        <v>56</v>
      </c>
      <c r="D793" t="s">
        <v>63</v>
      </c>
      <c r="E793" t="s">
        <v>58</v>
      </c>
      <c r="F793">
        <v>30178.590875325004</v>
      </c>
      <c r="G793">
        <v>46.116505518036767</v>
      </c>
      <c r="H793">
        <v>1.8906476899773608E-2</v>
      </c>
    </row>
    <row r="794" spans="1:8" x14ac:dyDescent="0.25">
      <c r="A794" t="s">
        <v>13</v>
      </c>
      <c r="B794">
        <v>2016</v>
      </c>
      <c r="C794" t="s">
        <v>56</v>
      </c>
      <c r="D794" t="s">
        <v>63</v>
      </c>
      <c r="E794" t="s">
        <v>64</v>
      </c>
      <c r="F794">
        <v>34267.469417145003</v>
      </c>
      <c r="G794">
        <v>50.690958542541658</v>
      </c>
      <c r="H794">
        <v>2.0240748659573975E-2</v>
      </c>
    </row>
    <row r="795" spans="1:8" x14ac:dyDescent="0.25">
      <c r="A795" t="s">
        <v>13</v>
      </c>
      <c r="B795">
        <v>2016</v>
      </c>
      <c r="C795" t="s">
        <v>56</v>
      </c>
      <c r="D795" t="s">
        <v>63</v>
      </c>
      <c r="E795" t="s">
        <v>32</v>
      </c>
      <c r="G795" t="s">
        <v>29</v>
      </c>
      <c r="H795" t="s">
        <v>29</v>
      </c>
    </row>
    <row r="796" spans="1:8" x14ac:dyDescent="0.25">
      <c r="A796" t="s">
        <v>13</v>
      </c>
      <c r="B796">
        <v>2016</v>
      </c>
      <c r="C796" t="s">
        <v>56</v>
      </c>
      <c r="D796" t="s">
        <v>63</v>
      </c>
      <c r="E796" t="s">
        <v>58</v>
      </c>
      <c r="F796">
        <v>34267.469417145003</v>
      </c>
      <c r="G796">
        <v>50.690958542541658</v>
      </c>
      <c r="H796">
        <v>2.0240748659573975E-2</v>
      </c>
    </row>
    <row r="797" spans="1:8" x14ac:dyDescent="0.25">
      <c r="A797" t="s">
        <v>13</v>
      </c>
      <c r="B797">
        <v>2017</v>
      </c>
      <c r="C797" t="s">
        <v>56</v>
      </c>
      <c r="D797" t="s">
        <v>63</v>
      </c>
      <c r="E797" t="s">
        <v>64</v>
      </c>
      <c r="F797">
        <v>35614.731559724998</v>
      </c>
      <c r="G797">
        <v>54.897519651821206</v>
      </c>
      <c r="H797">
        <v>1.9815383604896469E-2</v>
      </c>
    </row>
    <row r="798" spans="1:8" x14ac:dyDescent="0.25">
      <c r="A798" t="s">
        <v>13</v>
      </c>
      <c r="B798">
        <v>2017</v>
      </c>
      <c r="C798" t="s">
        <v>56</v>
      </c>
      <c r="D798" t="s">
        <v>63</v>
      </c>
      <c r="E798" t="s">
        <v>32</v>
      </c>
      <c r="G798" t="s">
        <v>29</v>
      </c>
      <c r="H798" t="s">
        <v>29</v>
      </c>
    </row>
    <row r="799" spans="1:8" x14ac:dyDescent="0.25">
      <c r="A799" t="s">
        <v>13</v>
      </c>
      <c r="B799">
        <v>2017</v>
      </c>
      <c r="C799" t="s">
        <v>56</v>
      </c>
      <c r="D799" t="s">
        <v>63</v>
      </c>
      <c r="E799" t="s">
        <v>58</v>
      </c>
      <c r="F799">
        <v>35614.731559724998</v>
      </c>
      <c r="G799">
        <v>54.897519651821206</v>
      </c>
      <c r="H799">
        <v>1.9815383604896469E-2</v>
      </c>
    </row>
    <row r="800" spans="1:8" x14ac:dyDescent="0.25">
      <c r="A800" t="s">
        <v>13</v>
      </c>
      <c r="B800">
        <v>2018</v>
      </c>
      <c r="C800" t="s">
        <v>56</v>
      </c>
      <c r="D800" t="s">
        <v>63</v>
      </c>
      <c r="E800" t="s">
        <v>64</v>
      </c>
      <c r="F800">
        <v>35045.164336079346</v>
      </c>
      <c r="G800">
        <v>54.584522404357976</v>
      </c>
      <c r="H800">
        <v>1.8301108059736036E-2</v>
      </c>
    </row>
    <row r="801" spans="1:8" x14ac:dyDescent="0.25">
      <c r="A801" t="s">
        <v>13</v>
      </c>
      <c r="B801">
        <v>2018</v>
      </c>
      <c r="C801" t="s">
        <v>56</v>
      </c>
      <c r="D801" t="s">
        <v>63</v>
      </c>
      <c r="E801" t="s">
        <v>32</v>
      </c>
      <c r="G801" t="s">
        <v>29</v>
      </c>
      <c r="H801" t="s">
        <v>29</v>
      </c>
    </row>
    <row r="802" spans="1:8" x14ac:dyDescent="0.25">
      <c r="A802" t="s">
        <v>13</v>
      </c>
      <c r="B802">
        <v>2018</v>
      </c>
      <c r="C802" t="s">
        <v>56</v>
      </c>
      <c r="D802" t="s">
        <v>63</v>
      </c>
      <c r="E802" t="s">
        <v>58</v>
      </c>
      <c r="F802">
        <v>35045.164336079346</v>
      </c>
      <c r="G802">
        <v>54.584522404357976</v>
      </c>
      <c r="H802">
        <v>1.8301108059736036E-2</v>
      </c>
    </row>
    <row r="803" spans="1:8" x14ac:dyDescent="0.25">
      <c r="A803" t="s">
        <v>13</v>
      </c>
      <c r="B803">
        <v>2019</v>
      </c>
      <c r="C803" t="s">
        <v>56</v>
      </c>
      <c r="D803" t="s">
        <v>63</v>
      </c>
      <c r="E803" t="s">
        <v>64</v>
      </c>
      <c r="F803">
        <v>38089.653868982699</v>
      </c>
      <c r="G803">
        <v>54.156292892476358</v>
      </c>
      <c r="H803">
        <v>1.9384075796321877E-2</v>
      </c>
    </row>
    <row r="804" spans="1:8" x14ac:dyDescent="0.25">
      <c r="A804" t="s">
        <v>13</v>
      </c>
      <c r="B804">
        <v>2019</v>
      </c>
      <c r="C804" t="s">
        <v>56</v>
      </c>
      <c r="D804" t="s">
        <v>63</v>
      </c>
      <c r="E804" t="s">
        <v>32</v>
      </c>
      <c r="G804" t="s">
        <v>29</v>
      </c>
      <c r="H804" t="s">
        <v>29</v>
      </c>
    </row>
    <row r="805" spans="1:8" x14ac:dyDescent="0.25">
      <c r="A805" t="s">
        <v>13</v>
      </c>
      <c r="B805">
        <v>2019</v>
      </c>
      <c r="C805" t="s">
        <v>56</v>
      </c>
      <c r="D805" t="s">
        <v>63</v>
      </c>
      <c r="E805" t="s">
        <v>58</v>
      </c>
      <c r="F805">
        <v>38089.653868982699</v>
      </c>
      <c r="G805">
        <v>54.156292892476358</v>
      </c>
      <c r="H805">
        <v>1.9384075796321877E-2</v>
      </c>
    </row>
    <row r="806" spans="1:8" x14ac:dyDescent="0.25">
      <c r="A806" t="s">
        <v>13</v>
      </c>
      <c r="B806">
        <v>2020</v>
      </c>
      <c r="C806" t="s">
        <v>56</v>
      </c>
      <c r="D806" t="s">
        <v>63</v>
      </c>
      <c r="E806" t="s">
        <v>64</v>
      </c>
      <c r="F806">
        <v>38829.866440505284</v>
      </c>
      <c r="G806">
        <v>49.030085408991972</v>
      </c>
      <c r="H806">
        <v>1.9384075796321884E-2</v>
      </c>
    </row>
    <row r="807" spans="1:8" x14ac:dyDescent="0.25">
      <c r="A807" t="s">
        <v>13</v>
      </c>
      <c r="B807">
        <v>2020</v>
      </c>
      <c r="C807" t="s">
        <v>56</v>
      </c>
      <c r="D807" t="s">
        <v>63</v>
      </c>
      <c r="E807" t="s">
        <v>32</v>
      </c>
    </row>
    <row r="808" spans="1:8" x14ac:dyDescent="0.25">
      <c r="A808" t="s">
        <v>13</v>
      </c>
      <c r="B808">
        <v>2020</v>
      </c>
      <c r="C808" t="s">
        <v>56</v>
      </c>
      <c r="D808" t="s">
        <v>63</v>
      </c>
      <c r="E808" t="s">
        <v>58</v>
      </c>
      <c r="F808">
        <v>38829.866440505284</v>
      </c>
      <c r="G808">
        <v>49.030085408991972</v>
      </c>
      <c r="H808">
        <v>1.9384075796321884E-2</v>
      </c>
    </row>
    <row r="809" spans="1:8" x14ac:dyDescent="0.25">
      <c r="A809" t="s">
        <v>13</v>
      </c>
      <c r="B809">
        <v>2008</v>
      </c>
      <c r="C809" t="s">
        <v>56</v>
      </c>
      <c r="D809" t="s">
        <v>65</v>
      </c>
      <c r="E809" t="s">
        <v>66</v>
      </c>
      <c r="F809">
        <v>15681.290999999999</v>
      </c>
      <c r="G809">
        <v>29.958272774741939</v>
      </c>
      <c r="H809">
        <v>1.6676979294574457E-2</v>
      </c>
    </row>
    <row r="810" spans="1:8" x14ac:dyDescent="0.25">
      <c r="A810" t="s">
        <v>13</v>
      </c>
      <c r="B810">
        <v>2008</v>
      </c>
      <c r="C810" t="s">
        <v>56</v>
      </c>
      <c r="D810" t="s">
        <v>65</v>
      </c>
      <c r="E810" t="s">
        <v>83</v>
      </c>
      <c r="F810">
        <v>613518.18900000001</v>
      </c>
      <c r="G810">
        <v>1172.0938829798949</v>
      </c>
      <c r="H810">
        <v>0.65247371117580943</v>
      </c>
    </row>
    <row r="811" spans="1:8" x14ac:dyDescent="0.25">
      <c r="A811" t="s">
        <v>13</v>
      </c>
      <c r="B811">
        <v>2008</v>
      </c>
      <c r="C811" t="s">
        <v>56</v>
      </c>
      <c r="D811" t="s">
        <v>65</v>
      </c>
      <c r="E811" t="s">
        <v>67</v>
      </c>
      <c r="F811">
        <v>214064.736</v>
      </c>
      <c r="G811">
        <v>408.95929758213919</v>
      </c>
      <c r="H811">
        <v>0.22765684087939878</v>
      </c>
    </row>
    <row r="812" spans="1:8" x14ac:dyDescent="0.25">
      <c r="A812" t="s">
        <v>13</v>
      </c>
      <c r="B812">
        <v>2008</v>
      </c>
      <c r="C812" t="s">
        <v>56</v>
      </c>
      <c r="D812" t="s">
        <v>65</v>
      </c>
      <c r="E812" t="s">
        <v>68</v>
      </c>
      <c r="F812">
        <v>857214.89100000006</v>
      </c>
      <c r="G812">
        <v>1637.6634762500537</v>
      </c>
      <c r="H812">
        <v>0.91164400866025019</v>
      </c>
    </row>
    <row r="813" spans="1:8" x14ac:dyDescent="0.25">
      <c r="A813" t="s">
        <v>13</v>
      </c>
      <c r="B813">
        <v>2008</v>
      </c>
      <c r="C813" t="s">
        <v>56</v>
      </c>
      <c r="D813" t="s">
        <v>65</v>
      </c>
      <c r="E813" t="s">
        <v>58</v>
      </c>
      <c r="F813">
        <v>13950.674999999999</v>
      </c>
      <c r="G813">
        <v>26.652022913277548</v>
      </c>
      <c r="H813">
        <v>1.4836477310467456E-2</v>
      </c>
    </row>
    <row r="814" spans="1:8" x14ac:dyDescent="0.25">
      <c r="A814" t="s">
        <v>13</v>
      </c>
      <c r="B814">
        <v>2009</v>
      </c>
      <c r="C814" t="s">
        <v>56</v>
      </c>
      <c r="D814" t="s">
        <v>65</v>
      </c>
      <c r="E814" t="s">
        <v>66</v>
      </c>
      <c r="F814">
        <v>25520.703000000001</v>
      </c>
      <c r="G814">
        <v>45.640415567950306</v>
      </c>
      <c r="H814">
        <v>2.6475171376405364E-2</v>
      </c>
    </row>
    <row r="815" spans="1:8" x14ac:dyDescent="0.25">
      <c r="A815" t="s">
        <v>13</v>
      </c>
      <c r="B815">
        <v>2009</v>
      </c>
      <c r="C815" t="s">
        <v>56</v>
      </c>
      <c r="D815" t="s">
        <v>65</v>
      </c>
      <c r="E815" t="s">
        <v>83</v>
      </c>
      <c r="F815">
        <v>700068.40100000007</v>
      </c>
      <c r="G815">
        <v>1251.9801177745958</v>
      </c>
      <c r="H815">
        <v>0.72625079691892003</v>
      </c>
    </row>
    <row r="816" spans="1:8" x14ac:dyDescent="0.25">
      <c r="A816" t="s">
        <v>13</v>
      </c>
      <c r="B816">
        <v>2009</v>
      </c>
      <c r="C816" t="s">
        <v>56</v>
      </c>
      <c r="D816" t="s">
        <v>65</v>
      </c>
      <c r="E816" t="s">
        <v>67</v>
      </c>
      <c r="F816">
        <v>344987.44799999997</v>
      </c>
      <c r="G816">
        <v>616.96460683103612</v>
      </c>
      <c r="H816">
        <v>0.3578898985858161</v>
      </c>
    </row>
    <row r="817" spans="1:8" x14ac:dyDescent="0.25">
      <c r="A817" t="s">
        <v>13</v>
      </c>
      <c r="B817">
        <v>2009</v>
      </c>
      <c r="C817" t="s">
        <v>56</v>
      </c>
      <c r="D817" t="s">
        <v>65</v>
      </c>
      <c r="E817" t="s">
        <v>68</v>
      </c>
      <c r="F817">
        <v>1101190.2740000002</v>
      </c>
      <c r="G817">
        <v>1969.3337493385297</v>
      </c>
      <c r="H817">
        <v>1.142374534987566</v>
      </c>
    </row>
    <row r="818" spans="1:8" x14ac:dyDescent="0.25">
      <c r="A818" t="s">
        <v>13</v>
      </c>
      <c r="B818">
        <v>2009</v>
      </c>
      <c r="C818" t="s">
        <v>56</v>
      </c>
      <c r="D818" t="s">
        <v>65</v>
      </c>
      <c r="E818" t="s">
        <v>58</v>
      </c>
      <c r="F818">
        <v>30613.722000000002</v>
      </c>
      <c r="G818">
        <v>54.748609164947482</v>
      </c>
      <c r="H818">
        <v>3.1758668106424463E-2</v>
      </c>
    </row>
    <row r="819" spans="1:8" x14ac:dyDescent="0.25">
      <c r="A819" t="s">
        <v>13</v>
      </c>
      <c r="B819">
        <v>2010</v>
      </c>
      <c r="C819" t="s">
        <v>56</v>
      </c>
      <c r="D819" t="s">
        <v>65</v>
      </c>
      <c r="E819" t="s">
        <v>66</v>
      </c>
      <c r="F819">
        <v>35687.347999999998</v>
      </c>
      <c r="G819">
        <v>69.954997603792208</v>
      </c>
      <c r="H819">
        <v>3.2010513819357621E-2</v>
      </c>
    </row>
    <row r="820" spans="1:8" x14ac:dyDescent="0.25">
      <c r="A820" t="s">
        <v>13</v>
      </c>
      <c r="B820">
        <v>2010</v>
      </c>
      <c r="C820" t="s">
        <v>56</v>
      </c>
      <c r="D820" t="s">
        <v>65</v>
      </c>
      <c r="E820" t="s">
        <v>83</v>
      </c>
      <c r="F820">
        <v>593441.58499999996</v>
      </c>
      <c r="G820">
        <v>1163.2751376388533</v>
      </c>
      <c r="H820">
        <v>0.53229985197061969</v>
      </c>
    </row>
    <row r="821" spans="1:8" x14ac:dyDescent="0.25">
      <c r="A821" t="s">
        <v>13</v>
      </c>
      <c r="B821">
        <v>2010</v>
      </c>
      <c r="C821" t="s">
        <v>56</v>
      </c>
      <c r="D821" t="s">
        <v>65</v>
      </c>
      <c r="E821" t="s">
        <v>67</v>
      </c>
      <c r="F821">
        <v>225437.66899999999</v>
      </c>
      <c r="G821">
        <v>441.90707571488645</v>
      </c>
      <c r="H821">
        <v>0.20221103621732464</v>
      </c>
    </row>
    <row r="822" spans="1:8" x14ac:dyDescent="0.25">
      <c r="A822" t="s">
        <v>13</v>
      </c>
      <c r="B822">
        <v>2010</v>
      </c>
      <c r="C822" t="s">
        <v>56</v>
      </c>
      <c r="D822" t="s">
        <v>65</v>
      </c>
      <c r="E822" t="s">
        <v>68</v>
      </c>
      <c r="F822">
        <v>891854.17499999993</v>
      </c>
      <c r="G822">
        <v>1748.2289991135535</v>
      </c>
      <c r="H822">
        <v>0.7999672711373591</v>
      </c>
    </row>
    <row r="823" spans="1:8" x14ac:dyDescent="0.25">
      <c r="A823" t="s">
        <v>13</v>
      </c>
      <c r="B823">
        <v>2010</v>
      </c>
      <c r="C823" t="s">
        <v>56</v>
      </c>
      <c r="D823" t="s">
        <v>65</v>
      </c>
      <c r="E823" t="s">
        <v>58</v>
      </c>
      <c r="F823">
        <v>37287.572999999997</v>
      </c>
      <c r="G823">
        <v>73.091788156021764</v>
      </c>
      <c r="H823">
        <v>3.3445869130057128E-2</v>
      </c>
    </row>
    <row r="824" spans="1:8" x14ac:dyDescent="0.25">
      <c r="A824" t="s">
        <v>13</v>
      </c>
      <c r="B824">
        <v>2011</v>
      </c>
      <c r="C824" t="s">
        <v>56</v>
      </c>
      <c r="D824" t="s">
        <v>65</v>
      </c>
      <c r="E824" t="s">
        <v>66</v>
      </c>
      <c r="F824">
        <v>33823.737999999998</v>
      </c>
      <c r="G824">
        <v>69.933809060877977</v>
      </c>
      <c r="H824">
        <v>2.772378862034694E-2</v>
      </c>
    </row>
    <row r="825" spans="1:8" x14ac:dyDescent="0.25">
      <c r="A825" t="s">
        <v>13</v>
      </c>
      <c r="B825">
        <v>2011</v>
      </c>
      <c r="C825" t="s">
        <v>56</v>
      </c>
      <c r="D825" t="s">
        <v>65</v>
      </c>
      <c r="E825" t="s">
        <v>83</v>
      </c>
      <c r="F825">
        <v>895970.17400000012</v>
      </c>
      <c r="G825">
        <v>1852.5039152312979</v>
      </c>
      <c r="H825">
        <v>0.73438623827181582</v>
      </c>
    </row>
    <row r="826" spans="1:8" x14ac:dyDescent="0.25">
      <c r="A826" t="s">
        <v>13</v>
      </c>
      <c r="B826">
        <v>2011</v>
      </c>
      <c r="C826" t="s">
        <v>56</v>
      </c>
      <c r="D826" t="s">
        <v>65</v>
      </c>
      <c r="E826" t="s">
        <v>67</v>
      </c>
      <c r="F826">
        <v>107427.30899999999</v>
      </c>
      <c r="G826">
        <v>222.11622250414601</v>
      </c>
      <c r="H826">
        <v>8.8053307613980877E-2</v>
      </c>
    </row>
    <row r="827" spans="1:8" x14ac:dyDescent="0.25">
      <c r="A827" t="s">
        <v>13</v>
      </c>
      <c r="B827">
        <v>2011</v>
      </c>
      <c r="C827" t="s">
        <v>56</v>
      </c>
      <c r="D827" t="s">
        <v>65</v>
      </c>
      <c r="E827" t="s">
        <v>68</v>
      </c>
      <c r="F827">
        <v>1078160.0330000001</v>
      </c>
      <c r="G827">
        <v>2229.1988509635426</v>
      </c>
      <c r="H827">
        <v>0.88371902755982468</v>
      </c>
    </row>
    <row r="828" spans="1:8" x14ac:dyDescent="0.25">
      <c r="A828" t="s">
        <v>13</v>
      </c>
      <c r="B828">
        <v>2011</v>
      </c>
      <c r="C828" t="s">
        <v>56</v>
      </c>
      <c r="D828" t="s">
        <v>65</v>
      </c>
      <c r="E828" t="s">
        <v>58</v>
      </c>
      <c r="F828">
        <v>40938.811999999998</v>
      </c>
      <c r="G828">
        <v>84.644904167220673</v>
      </c>
      <c r="H828">
        <v>3.3555693053680904E-2</v>
      </c>
    </row>
    <row r="829" spans="1:8" x14ac:dyDescent="0.25">
      <c r="A829" t="s">
        <v>13</v>
      </c>
      <c r="B829">
        <v>2012</v>
      </c>
      <c r="C829" t="s">
        <v>56</v>
      </c>
      <c r="D829" t="s">
        <v>65</v>
      </c>
      <c r="E829" t="s">
        <v>66</v>
      </c>
      <c r="F829">
        <v>33113.462999999996</v>
      </c>
      <c r="G829">
        <v>68.096578530697485</v>
      </c>
      <c r="H829">
        <v>2.549265781717782E-2</v>
      </c>
    </row>
    <row r="830" spans="1:8" x14ac:dyDescent="0.25">
      <c r="A830" t="s">
        <v>13</v>
      </c>
      <c r="B830">
        <v>2012</v>
      </c>
      <c r="C830" t="s">
        <v>56</v>
      </c>
      <c r="D830" t="s">
        <v>65</v>
      </c>
      <c r="E830" t="s">
        <v>83</v>
      </c>
      <c r="F830">
        <v>1000198.4609999998</v>
      </c>
      <c r="G830">
        <v>2056.8701330262334</v>
      </c>
      <c r="H830">
        <v>0.77001058800587763</v>
      </c>
    </row>
    <row r="831" spans="1:8" x14ac:dyDescent="0.25">
      <c r="A831" t="s">
        <v>13</v>
      </c>
      <c r="B831">
        <v>2012</v>
      </c>
      <c r="C831" t="s">
        <v>56</v>
      </c>
      <c r="D831" t="s">
        <v>65</v>
      </c>
      <c r="E831" t="s">
        <v>67</v>
      </c>
      <c r="F831">
        <v>199241.818986</v>
      </c>
      <c r="G831">
        <v>409.73323065543354</v>
      </c>
      <c r="H831">
        <v>0.15338786868296383</v>
      </c>
    </row>
    <row r="832" spans="1:8" x14ac:dyDescent="0.25">
      <c r="A832" t="s">
        <v>13</v>
      </c>
      <c r="B832">
        <v>2012</v>
      </c>
      <c r="C832" t="s">
        <v>56</v>
      </c>
      <c r="D832" t="s">
        <v>65</v>
      </c>
      <c r="E832" t="s">
        <v>68</v>
      </c>
      <c r="F832">
        <v>1284086.4939859996</v>
      </c>
      <c r="G832">
        <v>2640.6750866837951</v>
      </c>
      <c r="H832">
        <v>0.98856400488359242</v>
      </c>
    </row>
    <row r="833" spans="1:8" x14ac:dyDescent="0.25">
      <c r="A833" t="s">
        <v>13</v>
      </c>
      <c r="B833">
        <v>2012</v>
      </c>
      <c r="C833" t="s">
        <v>56</v>
      </c>
      <c r="D833" t="s">
        <v>65</v>
      </c>
      <c r="E833" t="s">
        <v>58</v>
      </c>
      <c r="F833">
        <v>51532.750999999997</v>
      </c>
      <c r="G833">
        <v>105.97514447143084</v>
      </c>
      <c r="H833">
        <v>3.967289037757326E-2</v>
      </c>
    </row>
    <row r="834" spans="1:8" x14ac:dyDescent="0.25">
      <c r="A834" t="s">
        <v>13</v>
      </c>
      <c r="B834">
        <v>2013</v>
      </c>
      <c r="C834" t="s">
        <v>56</v>
      </c>
      <c r="D834" t="s">
        <v>65</v>
      </c>
      <c r="E834" t="s">
        <v>66</v>
      </c>
      <c r="F834">
        <v>26545.622999999992</v>
      </c>
      <c r="G834">
        <v>53.576530756758302</v>
      </c>
      <c r="H834">
        <v>1.9245525716195405E-2</v>
      </c>
    </row>
    <row r="835" spans="1:8" x14ac:dyDescent="0.25">
      <c r="A835" t="s">
        <v>13</v>
      </c>
      <c r="B835">
        <v>2013</v>
      </c>
      <c r="C835" t="s">
        <v>56</v>
      </c>
      <c r="D835" t="s">
        <v>65</v>
      </c>
      <c r="E835" t="s">
        <v>83</v>
      </c>
      <c r="F835">
        <v>1125775.1940000001</v>
      </c>
      <c r="G835">
        <v>2272.130863402097</v>
      </c>
      <c r="H835">
        <v>0.81618485453446987</v>
      </c>
    </row>
    <row r="836" spans="1:8" x14ac:dyDescent="0.25">
      <c r="A836" t="s">
        <v>13</v>
      </c>
      <c r="B836">
        <v>2013</v>
      </c>
      <c r="C836" t="s">
        <v>56</v>
      </c>
      <c r="D836" t="s">
        <v>65</v>
      </c>
      <c r="E836" t="s">
        <v>67</v>
      </c>
      <c r="F836">
        <v>185123.715333</v>
      </c>
      <c r="G836">
        <v>373.63170675421128</v>
      </c>
      <c r="H836">
        <v>0.13421433824020215</v>
      </c>
    </row>
    <row r="837" spans="1:8" x14ac:dyDescent="0.25">
      <c r="A837" t="s">
        <v>13</v>
      </c>
      <c r="B837">
        <v>2013</v>
      </c>
      <c r="C837" t="s">
        <v>56</v>
      </c>
      <c r="D837" t="s">
        <v>65</v>
      </c>
      <c r="E837" t="s">
        <v>68</v>
      </c>
      <c r="F837">
        <v>1383435.162333</v>
      </c>
      <c r="G837">
        <v>2792.1611229359696</v>
      </c>
      <c r="H837">
        <v>1.0029878369540892</v>
      </c>
    </row>
    <row r="838" spans="1:8" x14ac:dyDescent="0.25">
      <c r="A838" t="s">
        <v>13</v>
      </c>
      <c r="B838">
        <v>2013</v>
      </c>
      <c r="C838" t="s">
        <v>56</v>
      </c>
      <c r="D838" t="s">
        <v>65</v>
      </c>
      <c r="E838" t="s">
        <v>58</v>
      </c>
      <c r="F838">
        <v>45990.63</v>
      </c>
      <c r="G838">
        <v>92.822022022903425</v>
      </c>
      <c r="H838">
        <v>3.3343118463221903E-2</v>
      </c>
    </row>
    <row r="839" spans="1:8" x14ac:dyDescent="0.25">
      <c r="A839" t="s">
        <v>13</v>
      </c>
      <c r="B839">
        <v>2014</v>
      </c>
      <c r="C839" t="s">
        <v>56</v>
      </c>
      <c r="D839" t="s">
        <v>65</v>
      </c>
      <c r="E839" t="s">
        <v>66</v>
      </c>
      <c r="F839">
        <v>47857.692999999999</v>
      </c>
      <c r="G839">
        <v>83.85527501329608</v>
      </c>
      <c r="H839">
        <v>3.2184981350565092E-2</v>
      </c>
    </row>
    <row r="840" spans="1:8" x14ac:dyDescent="0.25">
      <c r="A840" t="s">
        <v>13</v>
      </c>
      <c r="B840">
        <v>2014</v>
      </c>
      <c r="C840" t="s">
        <v>56</v>
      </c>
      <c r="D840" t="s">
        <v>65</v>
      </c>
      <c r="E840" t="s">
        <v>83</v>
      </c>
      <c r="F840">
        <v>1159677.5520000001</v>
      </c>
      <c r="G840">
        <v>2031.963388826661</v>
      </c>
      <c r="H840">
        <v>0.77989969938143455</v>
      </c>
    </row>
    <row r="841" spans="1:8" x14ac:dyDescent="0.25">
      <c r="A841" t="s">
        <v>13</v>
      </c>
      <c r="B841">
        <v>2014</v>
      </c>
      <c r="C841" t="s">
        <v>56</v>
      </c>
      <c r="D841" t="s">
        <v>65</v>
      </c>
      <c r="E841" t="s">
        <v>67</v>
      </c>
      <c r="F841">
        <v>413520.44691299996</v>
      </c>
      <c r="G841">
        <v>724.56210539673759</v>
      </c>
      <c r="H841">
        <v>0.27809840043840489</v>
      </c>
    </row>
    <row r="842" spans="1:8" x14ac:dyDescent="0.25">
      <c r="A842" t="s">
        <v>13</v>
      </c>
      <c r="B842">
        <v>2014</v>
      </c>
      <c r="C842" t="s">
        <v>56</v>
      </c>
      <c r="D842" t="s">
        <v>65</v>
      </c>
      <c r="E842" t="s">
        <v>68</v>
      </c>
      <c r="F842">
        <v>1685043.9209130001</v>
      </c>
      <c r="G842">
        <v>2952.4996409175501</v>
      </c>
      <c r="H842">
        <v>1.1332160781228628</v>
      </c>
    </row>
    <row r="843" spans="1:8" x14ac:dyDescent="0.25">
      <c r="A843" t="s">
        <v>13</v>
      </c>
      <c r="B843">
        <v>2014</v>
      </c>
      <c r="C843" t="s">
        <v>56</v>
      </c>
      <c r="D843" t="s">
        <v>65</v>
      </c>
      <c r="E843" t="s">
        <v>58</v>
      </c>
      <c r="F843">
        <v>63988.228999999999</v>
      </c>
      <c r="G843">
        <v>112.11887168085531</v>
      </c>
      <c r="H843">
        <v>4.3032996952458373E-2</v>
      </c>
    </row>
    <row r="844" spans="1:8" x14ac:dyDescent="0.25">
      <c r="A844" t="s">
        <v>13</v>
      </c>
      <c r="B844">
        <v>2015</v>
      </c>
      <c r="C844" t="s">
        <v>56</v>
      </c>
      <c r="D844" t="s">
        <v>65</v>
      </c>
      <c r="E844" t="s">
        <v>66</v>
      </c>
      <c r="F844">
        <v>41707.945999999996</v>
      </c>
      <c r="G844">
        <v>63.734742612771683</v>
      </c>
      <c r="H844">
        <v>2.6129461141631675E-2</v>
      </c>
    </row>
    <row r="845" spans="1:8" x14ac:dyDescent="0.25">
      <c r="A845" t="s">
        <v>13</v>
      </c>
      <c r="B845">
        <v>2015</v>
      </c>
      <c r="C845" t="s">
        <v>56</v>
      </c>
      <c r="D845" t="s">
        <v>65</v>
      </c>
      <c r="E845" t="s">
        <v>83</v>
      </c>
      <c r="F845">
        <v>1334240.2169999997</v>
      </c>
      <c r="G845">
        <v>2038.8790379201034</v>
      </c>
      <c r="H845">
        <v>0.83588335670386915</v>
      </c>
    </row>
    <row r="846" spans="1:8" x14ac:dyDescent="0.25">
      <c r="A846" t="s">
        <v>13</v>
      </c>
      <c r="B846">
        <v>2015</v>
      </c>
      <c r="C846" t="s">
        <v>56</v>
      </c>
      <c r="D846" t="s">
        <v>65</v>
      </c>
      <c r="E846" t="s">
        <v>67</v>
      </c>
      <c r="F846">
        <v>601064.38500000001</v>
      </c>
      <c r="G846">
        <v>918.49845282908223</v>
      </c>
      <c r="H846">
        <v>0.37655866561916623</v>
      </c>
    </row>
    <row r="847" spans="1:8" x14ac:dyDescent="0.25">
      <c r="A847" t="s">
        <v>13</v>
      </c>
      <c r="B847">
        <v>2015</v>
      </c>
      <c r="C847" t="s">
        <v>56</v>
      </c>
      <c r="D847" t="s">
        <v>65</v>
      </c>
      <c r="E847" t="s">
        <v>68</v>
      </c>
      <c r="F847">
        <v>2054631.2419999996</v>
      </c>
      <c r="G847">
        <v>3139.7229049119178</v>
      </c>
      <c r="H847">
        <v>1.2871985400149273</v>
      </c>
    </row>
    <row r="848" spans="1:8" x14ac:dyDescent="0.25">
      <c r="A848" t="s">
        <v>13</v>
      </c>
      <c r="B848">
        <v>2015</v>
      </c>
      <c r="C848" t="s">
        <v>56</v>
      </c>
      <c r="D848" t="s">
        <v>65</v>
      </c>
      <c r="E848" t="s">
        <v>58</v>
      </c>
      <c r="F848">
        <v>77618.694000000003</v>
      </c>
      <c r="G848">
        <v>118.61067154996044</v>
      </c>
      <c r="H848">
        <v>4.8627056550260235E-2</v>
      </c>
    </row>
    <row r="849" spans="1:8" x14ac:dyDescent="0.25">
      <c r="A849" t="s">
        <v>13</v>
      </c>
      <c r="B849">
        <v>2016</v>
      </c>
      <c r="C849" t="s">
        <v>56</v>
      </c>
      <c r="D849" t="s">
        <v>65</v>
      </c>
      <c r="E849" t="s">
        <v>66</v>
      </c>
      <c r="F849">
        <v>43861.930999999997</v>
      </c>
      <c r="G849">
        <v>64.88379106291373</v>
      </c>
      <c r="H849">
        <v>2.5907904382644172E-2</v>
      </c>
    </row>
    <row r="850" spans="1:8" x14ac:dyDescent="0.25">
      <c r="A850" t="s">
        <v>13</v>
      </c>
      <c r="B850">
        <v>2016</v>
      </c>
      <c r="C850" t="s">
        <v>56</v>
      </c>
      <c r="D850" t="s">
        <v>65</v>
      </c>
      <c r="E850" t="s">
        <v>83</v>
      </c>
      <c r="F850">
        <v>1299901.4270000001</v>
      </c>
      <c r="G850">
        <v>1922.9097002558192</v>
      </c>
      <c r="H850">
        <v>0.76781211200160615</v>
      </c>
    </row>
    <row r="851" spans="1:8" x14ac:dyDescent="0.25">
      <c r="A851" t="s">
        <v>13</v>
      </c>
      <c r="B851">
        <v>2016</v>
      </c>
      <c r="C851" t="s">
        <v>56</v>
      </c>
      <c r="D851" t="s">
        <v>65</v>
      </c>
      <c r="E851" t="s">
        <v>67</v>
      </c>
      <c r="F851">
        <v>622279.63098025799</v>
      </c>
      <c r="G851">
        <v>920.52175174937281</v>
      </c>
      <c r="H851">
        <v>0.36756159182101728</v>
      </c>
    </row>
    <row r="852" spans="1:8" x14ac:dyDescent="0.25">
      <c r="A852" t="s">
        <v>13</v>
      </c>
      <c r="B852">
        <v>2016</v>
      </c>
      <c r="C852" t="s">
        <v>56</v>
      </c>
      <c r="D852" t="s">
        <v>65</v>
      </c>
      <c r="E852" t="s">
        <v>68</v>
      </c>
      <c r="F852">
        <v>2083475.5599802583</v>
      </c>
      <c r="G852">
        <v>3082.0301303753881</v>
      </c>
      <c r="H852">
        <v>1.2306454449427811</v>
      </c>
    </row>
    <row r="853" spans="1:8" x14ac:dyDescent="0.25">
      <c r="A853" t="s">
        <v>13</v>
      </c>
      <c r="B853">
        <v>2016</v>
      </c>
      <c r="C853" t="s">
        <v>56</v>
      </c>
      <c r="D853" t="s">
        <v>65</v>
      </c>
      <c r="E853" t="s">
        <v>58</v>
      </c>
      <c r="F853">
        <v>117432.571</v>
      </c>
      <c r="G853">
        <v>173.71488730728208</v>
      </c>
      <c r="H853">
        <v>6.9363836737513285E-2</v>
      </c>
    </row>
    <row r="854" spans="1:8" x14ac:dyDescent="0.25">
      <c r="A854" t="s">
        <v>13</v>
      </c>
      <c r="B854">
        <v>2017</v>
      </c>
      <c r="C854" t="s">
        <v>56</v>
      </c>
      <c r="D854" t="s">
        <v>65</v>
      </c>
      <c r="E854" t="s">
        <v>66</v>
      </c>
      <c r="F854">
        <v>49138.957999999984</v>
      </c>
      <c r="G854">
        <v>75.744131552731147</v>
      </c>
      <c r="H854">
        <v>2.7340015214827987E-2</v>
      </c>
    </row>
    <row r="855" spans="1:8" x14ac:dyDescent="0.25">
      <c r="A855" t="s">
        <v>13</v>
      </c>
      <c r="B855">
        <v>2017</v>
      </c>
      <c r="C855" t="s">
        <v>56</v>
      </c>
      <c r="D855" t="s">
        <v>65</v>
      </c>
      <c r="E855" t="s">
        <v>83</v>
      </c>
      <c r="F855">
        <v>1197811.0079999999</v>
      </c>
      <c r="G855">
        <v>1846.3385927976235</v>
      </c>
      <c r="H855">
        <v>0.66644008168037372</v>
      </c>
    </row>
    <row r="856" spans="1:8" x14ac:dyDescent="0.25">
      <c r="A856" t="s">
        <v>13</v>
      </c>
      <c r="B856">
        <v>2017</v>
      </c>
      <c r="C856" t="s">
        <v>56</v>
      </c>
      <c r="D856" t="s">
        <v>65</v>
      </c>
      <c r="E856" t="s">
        <v>67</v>
      </c>
      <c r="F856">
        <v>528179.36400020006</v>
      </c>
      <c r="G856">
        <v>814.15009309454706</v>
      </c>
      <c r="H856">
        <v>0.29386931338518901</v>
      </c>
    </row>
    <row r="857" spans="1:8" x14ac:dyDescent="0.25">
      <c r="A857" t="s">
        <v>13</v>
      </c>
      <c r="B857">
        <v>2017</v>
      </c>
      <c r="C857" t="s">
        <v>56</v>
      </c>
      <c r="D857" t="s">
        <v>65</v>
      </c>
      <c r="E857" t="s">
        <v>68</v>
      </c>
      <c r="F857">
        <v>1873470.1780002001</v>
      </c>
      <c r="G857">
        <v>2887.8180856534614</v>
      </c>
      <c r="H857">
        <v>1.0423644549209199</v>
      </c>
    </row>
    <row r="858" spans="1:8" x14ac:dyDescent="0.25">
      <c r="A858" t="s">
        <v>13</v>
      </c>
      <c r="B858">
        <v>2017</v>
      </c>
      <c r="C858" t="s">
        <v>56</v>
      </c>
      <c r="D858" t="s">
        <v>65</v>
      </c>
      <c r="E858" t="s">
        <v>58</v>
      </c>
      <c r="F858">
        <v>98340.847999999998</v>
      </c>
      <c r="G858">
        <v>151.58526820855948</v>
      </c>
      <c r="H858">
        <v>5.4715044640529155E-2</v>
      </c>
    </row>
    <row r="859" spans="1:8" x14ac:dyDescent="0.25">
      <c r="A859" t="s">
        <v>13</v>
      </c>
      <c r="B859">
        <v>2018</v>
      </c>
      <c r="C859" t="s">
        <v>56</v>
      </c>
      <c r="D859" t="s">
        <v>65</v>
      </c>
      <c r="E859" t="s">
        <v>66</v>
      </c>
      <c r="F859">
        <v>34976.005000000034</v>
      </c>
      <c r="G859">
        <v>54.476803425114802</v>
      </c>
      <c r="H859">
        <v>1.8264992021848774E-2</v>
      </c>
    </row>
    <row r="860" spans="1:8" x14ac:dyDescent="0.25">
      <c r="A860" t="s">
        <v>13</v>
      </c>
      <c r="B860">
        <v>2018</v>
      </c>
      <c r="C860" t="s">
        <v>56</v>
      </c>
      <c r="D860" t="s">
        <v>65</v>
      </c>
      <c r="E860" t="s">
        <v>83</v>
      </c>
      <c r="F860">
        <v>1239968.2289999998</v>
      </c>
      <c r="G860">
        <v>1931.3099213195062</v>
      </c>
      <c r="H860">
        <v>0.64752992258638253</v>
      </c>
    </row>
    <row r="861" spans="1:8" x14ac:dyDescent="0.25">
      <c r="A861" t="s">
        <v>13</v>
      </c>
      <c r="B861">
        <v>2018</v>
      </c>
      <c r="C861" t="s">
        <v>56</v>
      </c>
      <c r="D861" t="s">
        <v>65</v>
      </c>
      <c r="E861" t="s">
        <v>67</v>
      </c>
      <c r="F861">
        <v>446557.11300000001</v>
      </c>
      <c r="G861">
        <v>695.5340972471771</v>
      </c>
      <c r="H861">
        <v>0.23319879175008165</v>
      </c>
    </row>
    <row r="862" spans="1:8" x14ac:dyDescent="0.25">
      <c r="A862" t="s">
        <v>13</v>
      </c>
      <c r="B862">
        <v>2018</v>
      </c>
      <c r="C862" t="s">
        <v>56</v>
      </c>
      <c r="D862" t="s">
        <v>65</v>
      </c>
      <c r="E862" t="s">
        <v>68</v>
      </c>
      <c r="F862">
        <v>1798888.2677470001</v>
      </c>
      <c r="G862">
        <v>2801.8546585237082</v>
      </c>
      <c r="H862">
        <v>0.93940631180137035</v>
      </c>
    </row>
    <row r="863" spans="1:8" x14ac:dyDescent="0.25">
      <c r="A863" t="s">
        <v>13</v>
      </c>
      <c r="B863">
        <v>2018</v>
      </c>
      <c r="C863" t="s">
        <v>56</v>
      </c>
      <c r="D863" t="s">
        <v>65</v>
      </c>
      <c r="E863" t="s">
        <v>58</v>
      </c>
      <c r="F863">
        <v>77386.920746999996</v>
      </c>
      <c r="G863">
        <v>120.5338365319096</v>
      </c>
      <c r="H863">
        <v>4.0412605443057234E-2</v>
      </c>
    </row>
    <row r="864" spans="1:8" x14ac:dyDescent="0.25">
      <c r="A864" t="s">
        <v>13</v>
      </c>
      <c r="B864">
        <v>2019</v>
      </c>
      <c r="C864" t="s">
        <v>56</v>
      </c>
      <c r="D864" t="s">
        <v>65</v>
      </c>
      <c r="E864" t="s">
        <v>66</v>
      </c>
      <c r="F864">
        <v>53512.03899999999</v>
      </c>
      <c r="G864">
        <v>76.084011351899889</v>
      </c>
      <c r="H864">
        <v>2.7232629195310561E-2</v>
      </c>
    </row>
    <row r="865" spans="1:8" x14ac:dyDescent="0.25">
      <c r="A865" t="s">
        <v>13</v>
      </c>
      <c r="B865">
        <v>2019</v>
      </c>
      <c r="C865" t="s">
        <v>56</v>
      </c>
      <c r="D865" t="s">
        <v>65</v>
      </c>
      <c r="E865" t="s">
        <v>83</v>
      </c>
      <c r="F865">
        <v>1380025.9669999999</v>
      </c>
      <c r="G865">
        <v>1962.1362463714875</v>
      </c>
      <c r="H865">
        <v>0.70230430649841047</v>
      </c>
    </row>
    <row r="866" spans="1:8" x14ac:dyDescent="0.25">
      <c r="A866" t="s">
        <v>13</v>
      </c>
      <c r="B866">
        <v>2019</v>
      </c>
      <c r="C866" t="s">
        <v>56</v>
      </c>
      <c r="D866" t="s">
        <v>65</v>
      </c>
      <c r="E866" t="s">
        <v>67</v>
      </c>
      <c r="F866">
        <v>423166.47</v>
      </c>
      <c r="G866">
        <v>601.66278670905081</v>
      </c>
      <c r="H866">
        <v>0.21535220448988152</v>
      </c>
    </row>
    <row r="867" spans="1:8" x14ac:dyDescent="0.25">
      <c r="A867" t="s">
        <v>13</v>
      </c>
      <c r="B867">
        <v>2019</v>
      </c>
      <c r="C867" t="s">
        <v>56</v>
      </c>
      <c r="D867" t="s">
        <v>65</v>
      </c>
      <c r="E867" t="s">
        <v>68</v>
      </c>
      <c r="F867">
        <v>1938875.56</v>
      </c>
      <c r="G867">
        <v>2756.7148042510826</v>
      </c>
      <c r="H867">
        <v>0.98670654619103804</v>
      </c>
    </row>
    <row r="868" spans="1:8" x14ac:dyDescent="0.25">
      <c r="A868" t="s">
        <v>13</v>
      </c>
      <c r="B868">
        <v>2019</v>
      </c>
      <c r="C868" t="s">
        <v>56</v>
      </c>
      <c r="D868" t="s">
        <v>65</v>
      </c>
      <c r="E868" t="s">
        <v>58</v>
      </c>
      <c r="F868">
        <v>82171.084000000003</v>
      </c>
      <c r="G868">
        <v>116.83175981864419</v>
      </c>
      <c r="H868">
        <v>4.1817406007435401E-2</v>
      </c>
    </row>
    <row r="869" spans="1:8" x14ac:dyDescent="0.25">
      <c r="A869" t="s">
        <v>13</v>
      </c>
      <c r="B869">
        <v>2020</v>
      </c>
      <c r="C869" t="s">
        <v>56</v>
      </c>
      <c r="D869" t="s">
        <v>65</v>
      </c>
      <c r="E869" t="s">
        <v>66</v>
      </c>
      <c r="F869">
        <v>59289.348233999997</v>
      </c>
      <c r="G869">
        <v>74.864069187837757</v>
      </c>
      <c r="H869">
        <v>2.9597557896401144E-2</v>
      </c>
    </row>
    <row r="870" spans="1:8" x14ac:dyDescent="0.25">
      <c r="A870" t="s">
        <v>13</v>
      </c>
      <c r="B870">
        <v>2020</v>
      </c>
      <c r="C870" t="s">
        <v>56</v>
      </c>
      <c r="D870" t="s">
        <v>65</v>
      </c>
      <c r="E870" t="s">
        <v>83</v>
      </c>
      <c r="F870">
        <v>1299594.2495469998</v>
      </c>
      <c r="G870">
        <v>1640.984708251679</v>
      </c>
      <c r="H870">
        <v>0.64876435967868062</v>
      </c>
    </row>
    <row r="871" spans="1:8" x14ac:dyDescent="0.25">
      <c r="A871" t="s">
        <v>13</v>
      </c>
      <c r="B871">
        <v>2020</v>
      </c>
      <c r="C871" t="s">
        <v>56</v>
      </c>
      <c r="D871" t="s">
        <v>65</v>
      </c>
      <c r="E871" t="s">
        <v>67</v>
      </c>
      <c r="F871">
        <v>440864.33399999997</v>
      </c>
      <c r="G871">
        <v>556.67500126268999</v>
      </c>
      <c r="H871">
        <v>0.22008181973133159</v>
      </c>
    </row>
    <row r="872" spans="1:8" x14ac:dyDescent="0.25">
      <c r="A872" t="s">
        <v>13</v>
      </c>
      <c r="B872">
        <v>2020</v>
      </c>
      <c r="C872" t="s">
        <v>56</v>
      </c>
      <c r="D872" t="s">
        <v>65</v>
      </c>
      <c r="E872" t="s">
        <v>68</v>
      </c>
      <c r="F872">
        <v>1880019.4067809999</v>
      </c>
      <c r="G872">
        <v>2373.8817702674373</v>
      </c>
      <c r="H872">
        <v>0.93851568445221745</v>
      </c>
    </row>
    <row r="873" spans="1:8" x14ac:dyDescent="0.25">
      <c r="A873" t="s">
        <v>13</v>
      </c>
      <c r="B873">
        <v>2020</v>
      </c>
      <c r="C873" t="s">
        <v>56</v>
      </c>
      <c r="D873" t="s">
        <v>65</v>
      </c>
      <c r="E873" t="s">
        <v>58</v>
      </c>
      <c r="F873">
        <v>80271.475000000006</v>
      </c>
      <c r="G873">
        <v>101.35799156523056</v>
      </c>
      <c r="H873">
        <v>4.0071947145804025E-2</v>
      </c>
    </row>
    <row r="874" spans="1:8" x14ac:dyDescent="0.25">
      <c r="A874" t="s">
        <v>13</v>
      </c>
      <c r="B874">
        <v>2008</v>
      </c>
      <c r="C874" t="s">
        <v>56</v>
      </c>
      <c r="D874" t="s">
        <v>84</v>
      </c>
      <c r="E874" t="s">
        <v>58</v>
      </c>
      <c r="F874">
        <v>790.47814833000007</v>
      </c>
      <c r="G874">
        <v>1.5101664773737737</v>
      </c>
      <c r="H874">
        <v>8.4066979641618598E-4</v>
      </c>
    </row>
    <row r="875" spans="1:8" x14ac:dyDescent="0.25">
      <c r="A875" t="s">
        <v>13</v>
      </c>
      <c r="B875">
        <v>2009</v>
      </c>
      <c r="C875" t="s">
        <v>56</v>
      </c>
      <c r="D875" t="s">
        <v>84</v>
      </c>
      <c r="E875" t="s">
        <v>58</v>
      </c>
      <c r="F875">
        <v>942.78073814999993</v>
      </c>
      <c r="G875">
        <v>1.6860391611714196</v>
      </c>
      <c r="H875">
        <v>9.7804051921670013E-4</v>
      </c>
    </row>
    <row r="876" spans="1:8" x14ac:dyDescent="0.25">
      <c r="A876" t="s">
        <v>13</v>
      </c>
      <c r="B876">
        <v>2010</v>
      </c>
      <c r="C876" t="s">
        <v>56</v>
      </c>
      <c r="D876" t="s">
        <v>84</v>
      </c>
      <c r="E876" t="s">
        <v>58</v>
      </c>
      <c r="F876">
        <v>943.08790544999999</v>
      </c>
      <c r="G876">
        <v>1.8486583022621959</v>
      </c>
      <c r="H876">
        <v>8.4592243812222354E-4</v>
      </c>
    </row>
    <row r="877" spans="1:8" x14ac:dyDescent="0.25">
      <c r="A877" t="s">
        <v>13</v>
      </c>
      <c r="B877">
        <v>2011</v>
      </c>
      <c r="C877" t="s">
        <v>56</v>
      </c>
      <c r="D877" t="s">
        <v>84</v>
      </c>
      <c r="E877" t="s">
        <v>58</v>
      </c>
      <c r="F877">
        <v>1217.75910759</v>
      </c>
      <c r="G877">
        <v>2.5178332717792524</v>
      </c>
      <c r="H877">
        <v>9.9814207670741433E-4</v>
      </c>
    </row>
    <row r="878" spans="1:8" x14ac:dyDescent="0.25">
      <c r="A878" t="s">
        <v>13</v>
      </c>
      <c r="B878">
        <v>2012</v>
      </c>
      <c r="C878" t="s">
        <v>56</v>
      </c>
      <c r="D878" t="s">
        <v>84</v>
      </c>
      <c r="E878" t="s">
        <v>58</v>
      </c>
      <c r="F878">
        <v>1334.87445798</v>
      </c>
      <c r="G878">
        <v>2.7451186049751826</v>
      </c>
      <c r="H878">
        <v>1.0276635151743221E-3</v>
      </c>
    </row>
    <row r="879" spans="1:8" x14ac:dyDescent="0.25">
      <c r="A879" t="s">
        <v>13</v>
      </c>
      <c r="B879">
        <v>2013</v>
      </c>
      <c r="C879" t="s">
        <v>56</v>
      </c>
      <c r="D879" t="s">
        <v>84</v>
      </c>
      <c r="E879" t="s">
        <v>58</v>
      </c>
      <c r="F879">
        <v>1358.4280937399999</v>
      </c>
      <c r="G879">
        <v>2.7416898275510682</v>
      </c>
      <c r="H879">
        <v>9.8485776022945405E-4</v>
      </c>
    </row>
    <row r="880" spans="1:8" x14ac:dyDescent="0.25">
      <c r="A880" t="s">
        <v>13</v>
      </c>
      <c r="B880">
        <v>2014</v>
      </c>
      <c r="C880" t="s">
        <v>56</v>
      </c>
      <c r="D880" t="s">
        <v>84</v>
      </c>
      <c r="E880" t="s">
        <v>58</v>
      </c>
      <c r="F880">
        <v>1473.8717789100001</v>
      </c>
      <c r="G880">
        <v>2.5824881143943559</v>
      </c>
      <c r="H880">
        <v>9.9119979973423598E-4</v>
      </c>
    </row>
    <row r="881" spans="1:8" x14ac:dyDescent="0.25">
      <c r="A881" t="s">
        <v>13</v>
      </c>
      <c r="B881">
        <v>2015</v>
      </c>
      <c r="C881" t="s">
        <v>56</v>
      </c>
      <c r="D881" t="s">
        <v>84</v>
      </c>
      <c r="E881" t="s">
        <v>58</v>
      </c>
      <c r="F881">
        <v>1631.2751824500001</v>
      </c>
      <c r="G881">
        <v>2.492784082056041</v>
      </c>
      <c r="H881">
        <v>1.0219717243120869E-3</v>
      </c>
    </row>
    <row r="882" spans="1:8" x14ac:dyDescent="0.25">
      <c r="A882" t="s">
        <v>13</v>
      </c>
      <c r="B882">
        <v>2016</v>
      </c>
      <c r="C882" t="s">
        <v>56</v>
      </c>
      <c r="D882" t="s">
        <v>84</v>
      </c>
      <c r="E882" t="s">
        <v>58</v>
      </c>
      <c r="F882">
        <v>1852.2956441700003</v>
      </c>
      <c r="G882">
        <v>2.7400518131103602</v>
      </c>
      <c r="H882">
        <v>1.0940945221391337E-3</v>
      </c>
    </row>
    <row r="883" spans="1:8" x14ac:dyDescent="0.25">
      <c r="A883" t="s">
        <v>13</v>
      </c>
      <c r="B883">
        <v>2017</v>
      </c>
      <c r="C883" t="s">
        <v>56</v>
      </c>
      <c r="D883" t="s">
        <v>84</v>
      </c>
      <c r="E883" t="s">
        <v>58</v>
      </c>
      <c r="F883">
        <v>1925.12062485</v>
      </c>
      <c r="G883">
        <v>2.9674334946930383</v>
      </c>
      <c r="H883">
        <v>1.0711018164808904E-3</v>
      </c>
    </row>
    <row r="884" spans="1:8" x14ac:dyDescent="0.25">
      <c r="A884" t="s">
        <v>13</v>
      </c>
      <c r="B884">
        <v>2018</v>
      </c>
      <c r="C884" t="s">
        <v>56</v>
      </c>
      <c r="D884" t="s">
        <v>84</v>
      </c>
      <c r="E884" t="s">
        <v>58</v>
      </c>
      <c r="F884">
        <v>1894.3332073556398</v>
      </c>
      <c r="G884">
        <v>2.9505147245598899</v>
      </c>
      <c r="H884">
        <v>9.8924908431005567E-4</v>
      </c>
    </row>
    <row r="885" spans="1:8" x14ac:dyDescent="0.25">
      <c r="A885" t="s">
        <v>13</v>
      </c>
      <c r="B885">
        <v>2018</v>
      </c>
      <c r="C885" t="s">
        <v>56</v>
      </c>
      <c r="D885" t="s">
        <v>84</v>
      </c>
      <c r="E885" t="s">
        <v>58</v>
      </c>
      <c r="F885">
        <v>2058.9002091341999</v>
      </c>
      <c r="G885">
        <v>2.9273671833771004</v>
      </c>
      <c r="H885">
        <v>1.0477878808822637E-3</v>
      </c>
    </row>
    <row r="886" spans="1:8" x14ac:dyDescent="0.25">
      <c r="A886" t="s">
        <v>13</v>
      </c>
      <c r="B886">
        <v>2020</v>
      </c>
      <c r="C886" t="s">
        <v>56</v>
      </c>
      <c r="D886" t="s">
        <v>84</v>
      </c>
      <c r="E886" t="s">
        <v>58</v>
      </c>
      <c r="F886">
        <v>2098.9116994867722</v>
      </c>
      <c r="G886">
        <v>2.650274886972539</v>
      </c>
      <c r="H886">
        <v>1.0477878808822639E-3</v>
      </c>
    </row>
    <row r="887" spans="1:8" x14ac:dyDescent="0.25">
      <c r="A887" t="s">
        <v>14</v>
      </c>
      <c r="B887">
        <v>2008</v>
      </c>
      <c r="C887" t="s">
        <v>56</v>
      </c>
      <c r="D887" t="s">
        <v>57</v>
      </c>
      <c r="E887" t="s">
        <v>58</v>
      </c>
      <c r="F887">
        <v>10022232.08808738</v>
      </c>
      <c r="G887">
        <v>5091.4375732271174</v>
      </c>
      <c r="H887">
        <v>2.1022757741525866</v>
      </c>
    </row>
    <row r="888" spans="1:8" x14ac:dyDescent="0.25">
      <c r="A888" t="s">
        <v>14</v>
      </c>
      <c r="B888">
        <v>2009</v>
      </c>
      <c r="C888" t="s">
        <v>56</v>
      </c>
      <c r="D888" t="s">
        <v>57</v>
      </c>
      <c r="E888" t="s">
        <v>58</v>
      </c>
      <c r="F888">
        <v>16467058.740430068</v>
      </c>
      <c r="G888">
        <v>7635.3767384172306</v>
      </c>
      <c r="H888">
        <v>3.2854767027883032</v>
      </c>
    </row>
    <row r="889" spans="1:8" x14ac:dyDescent="0.25">
      <c r="A889" t="s">
        <v>14</v>
      </c>
      <c r="B889">
        <v>2010</v>
      </c>
      <c r="C889" t="s">
        <v>56</v>
      </c>
      <c r="D889" t="s">
        <v>57</v>
      </c>
      <c r="E889" t="s">
        <v>58</v>
      </c>
      <c r="F889">
        <v>11986190.483951379</v>
      </c>
      <c r="G889">
        <v>6313.6639391878043</v>
      </c>
      <c r="H889">
        <v>2.2032368942585903</v>
      </c>
    </row>
    <row r="890" spans="1:8" x14ac:dyDescent="0.25">
      <c r="A890" t="s">
        <v>14</v>
      </c>
      <c r="B890">
        <v>2011</v>
      </c>
      <c r="C890" t="s">
        <v>56</v>
      </c>
      <c r="D890" t="s">
        <v>57</v>
      </c>
      <c r="E890" t="s">
        <v>58</v>
      </c>
      <c r="F890">
        <v>13120703.376727005</v>
      </c>
      <c r="G890">
        <v>7100.1710157977295</v>
      </c>
      <c r="H890">
        <v>2.119809166655156</v>
      </c>
    </row>
    <row r="891" spans="1:8" x14ac:dyDescent="0.25">
      <c r="A891" t="s">
        <v>14</v>
      </c>
      <c r="B891">
        <v>2012</v>
      </c>
      <c r="C891" t="s">
        <v>56</v>
      </c>
      <c r="D891" t="s">
        <v>57</v>
      </c>
      <c r="E891" t="s">
        <v>58</v>
      </c>
      <c r="F891">
        <v>14911170.443489</v>
      </c>
      <c r="G891">
        <v>8298.9796128846538</v>
      </c>
      <c r="H891">
        <v>2.2373962378106689</v>
      </c>
    </row>
    <row r="892" spans="1:8" x14ac:dyDescent="0.25">
      <c r="A892" t="s">
        <v>14</v>
      </c>
      <c r="B892">
        <v>2013</v>
      </c>
      <c r="C892" t="s">
        <v>56</v>
      </c>
      <c r="D892" t="s">
        <v>57</v>
      </c>
      <c r="E892" t="s">
        <v>58</v>
      </c>
      <c r="F892">
        <v>20404955.721179098</v>
      </c>
      <c r="G892">
        <v>10915.920138803476</v>
      </c>
      <c r="H892">
        <v>2.856702332482028</v>
      </c>
    </row>
    <row r="893" spans="1:8" x14ac:dyDescent="0.25">
      <c r="A893" t="s">
        <v>14</v>
      </c>
      <c r="B893">
        <v>2014</v>
      </c>
      <c r="C893" t="s">
        <v>56</v>
      </c>
      <c r="D893" t="s">
        <v>57</v>
      </c>
      <c r="E893" t="s">
        <v>58</v>
      </c>
      <c r="F893">
        <v>15004576.783690941</v>
      </c>
      <c r="G893">
        <v>7493.1373218503195</v>
      </c>
      <c r="H893">
        <v>1.966124170734713</v>
      </c>
    </row>
    <row r="894" spans="1:8" x14ac:dyDescent="0.25">
      <c r="A894" t="s">
        <v>14</v>
      </c>
      <c r="B894">
        <v>2015</v>
      </c>
      <c r="C894" t="s">
        <v>56</v>
      </c>
      <c r="D894" t="s">
        <v>57</v>
      </c>
      <c r="E894" t="s">
        <v>58</v>
      </c>
      <c r="F894">
        <v>18242008.185011309</v>
      </c>
      <c r="G894">
        <v>6644.4696365710224</v>
      </c>
      <c r="H894">
        <v>2.2640145654252399</v>
      </c>
    </row>
    <row r="895" spans="1:8" x14ac:dyDescent="0.25">
      <c r="A895" t="s">
        <v>14</v>
      </c>
      <c r="B895">
        <v>2016</v>
      </c>
      <c r="C895" t="s">
        <v>56</v>
      </c>
      <c r="D895" t="s">
        <v>57</v>
      </c>
      <c r="E895" t="s">
        <v>58</v>
      </c>
      <c r="F895">
        <v>15053508.679386832</v>
      </c>
      <c r="G895">
        <v>4934.3183928893559</v>
      </c>
      <c r="H895">
        <v>1.7446541773556423</v>
      </c>
    </row>
    <row r="896" spans="1:8" x14ac:dyDescent="0.25">
      <c r="A896" t="s">
        <v>14</v>
      </c>
      <c r="B896">
        <v>2017</v>
      </c>
      <c r="C896" t="s">
        <v>56</v>
      </c>
      <c r="D896" t="s">
        <v>57</v>
      </c>
      <c r="E896" t="s">
        <v>58</v>
      </c>
      <c r="F896">
        <v>8688678.6175525002</v>
      </c>
      <c r="G896">
        <v>2945.4458693233528</v>
      </c>
      <c r="H896">
        <v>0.94440510415489032</v>
      </c>
    </row>
    <row r="897" spans="1:8" x14ac:dyDescent="0.25">
      <c r="A897" t="s">
        <v>14</v>
      </c>
      <c r="B897">
        <v>2018</v>
      </c>
      <c r="C897" t="s">
        <v>56</v>
      </c>
      <c r="D897" t="s">
        <v>57</v>
      </c>
      <c r="E897" t="s">
        <v>58</v>
      </c>
      <c r="F897">
        <v>12711906.682496883</v>
      </c>
      <c r="G897">
        <v>4298.5076147317795</v>
      </c>
      <c r="H897">
        <v>1.2886414994401425</v>
      </c>
    </row>
    <row r="898" spans="1:8" x14ac:dyDescent="0.25">
      <c r="A898" t="s">
        <v>14</v>
      </c>
      <c r="B898">
        <v>2019</v>
      </c>
      <c r="C898" t="s">
        <v>56</v>
      </c>
      <c r="D898" t="s">
        <v>57</v>
      </c>
      <c r="E898" t="s">
        <v>58</v>
      </c>
      <c r="F898">
        <v>15054594.127438571</v>
      </c>
      <c r="G898">
        <v>4587.8223592904251</v>
      </c>
      <c r="H898">
        <v>1.4176748661045557</v>
      </c>
    </row>
    <row r="899" spans="1:8" x14ac:dyDescent="0.25">
      <c r="A899" t="s">
        <v>14</v>
      </c>
      <c r="B899">
        <v>2008</v>
      </c>
      <c r="C899" t="s">
        <v>56</v>
      </c>
      <c r="D899" t="s">
        <v>59</v>
      </c>
      <c r="E899" t="s">
        <v>60</v>
      </c>
      <c r="F899">
        <v>3192456.3107636501</v>
      </c>
      <c r="G899">
        <v>1621.8135709337766</v>
      </c>
      <c r="H899">
        <v>0.66965357648585011</v>
      </c>
    </row>
    <row r="900" spans="1:8" x14ac:dyDescent="0.25">
      <c r="A900" t="s">
        <v>14</v>
      </c>
      <c r="B900">
        <v>2008</v>
      </c>
      <c r="C900" t="s">
        <v>56</v>
      </c>
      <c r="D900" t="s">
        <v>59</v>
      </c>
      <c r="E900" t="s">
        <v>61</v>
      </c>
    </row>
    <row r="901" spans="1:8" x14ac:dyDescent="0.25">
      <c r="A901" t="s">
        <v>14</v>
      </c>
      <c r="B901">
        <v>2008</v>
      </c>
      <c r="C901" t="s">
        <v>56</v>
      </c>
      <c r="D901" t="s">
        <v>59</v>
      </c>
      <c r="E901" t="s">
        <v>62</v>
      </c>
      <c r="F901">
        <v>178723.83925799999</v>
      </c>
      <c r="G901">
        <v>90.794272416738636</v>
      </c>
      <c r="H901">
        <v>3.7489333137897554E-2</v>
      </c>
    </row>
    <row r="902" spans="1:8" x14ac:dyDescent="0.25">
      <c r="A902" t="s">
        <v>14</v>
      </c>
      <c r="B902">
        <v>2008</v>
      </c>
      <c r="C902" t="s">
        <v>56</v>
      </c>
      <c r="D902" t="s">
        <v>59</v>
      </c>
      <c r="E902" t="s">
        <v>58</v>
      </c>
      <c r="F902">
        <v>3371180.1500216499</v>
      </c>
      <c r="G902">
        <v>1712.6078433505152</v>
      </c>
      <c r="H902">
        <v>0.7071429096237476</v>
      </c>
    </row>
    <row r="903" spans="1:8" x14ac:dyDescent="0.25">
      <c r="A903" t="s">
        <v>14</v>
      </c>
      <c r="B903">
        <v>2009</v>
      </c>
      <c r="C903" t="s">
        <v>56</v>
      </c>
      <c r="D903" t="s">
        <v>59</v>
      </c>
      <c r="E903" t="s">
        <v>60</v>
      </c>
      <c r="F903">
        <v>3534011.2282257318</v>
      </c>
      <c r="G903">
        <v>1638.6355056261452</v>
      </c>
      <c r="H903">
        <v>0.70509929798335547</v>
      </c>
    </row>
    <row r="904" spans="1:8" x14ac:dyDescent="0.25">
      <c r="A904" t="s">
        <v>14</v>
      </c>
      <c r="B904">
        <v>2009</v>
      </c>
      <c r="C904" t="s">
        <v>56</v>
      </c>
      <c r="D904" t="s">
        <v>59</v>
      </c>
      <c r="E904" t="s">
        <v>61</v>
      </c>
    </row>
    <row r="905" spans="1:8" x14ac:dyDescent="0.25">
      <c r="A905" t="s">
        <v>14</v>
      </c>
      <c r="B905">
        <v>2009</v>
      </c>
      <c r="C905" t="s">
        <v>56</v>
      </c>
      <c r="D905" t="s">
        <v>59</v>
      </c>
      <c r="E905" t="s">
        <v>62</v>
      </c>
      <c r="F905">
        <v>264925.655669</v>
      </c>
      <c r="G905">
        <v>122.83961699478252</v>
      </c>
      <c r="H905">
        <v>5.2857470383243628E-2</v>
      </c>
    </row>
    <row r="906" spans="1:8" x14ac:dyDescent="0.25">
      <c r="A906" t="s">
        <v>14</v>
      </c>
      <c r="B906">
        <v>2009</v>
      </c>
      <c r="C906" t="s">
        <v>56</v>
      </c>
      <c r="D906" t="s">
        <v>59</v>
      </c>
      <c r="E906" t="s">
        <v>58</v>
      </c>
      <c r="F906">
        <v>3798936.8838947318</v>
      </c>
      <c r="G906">
        <v>1761.4751226209278</v>
      </c>
      <c r="H906">
        <v>0.7579567683665992</v>
      </c>
    </row>
    <row r="907" spans="1:8" x14ac:dyDescent="0.25">
      <c r="A907" t="s">
        <v>14</v>
      </c>
      <c r="B907">
        <v>2010</v>
      </c>
      <c r="C907" t="s">
        <v>56</v>
      </c>
      <c r="D907" t="s">
        <v>59</v>
      </c>
      <c r="E907" t="s">
        <v>60</v>
      </c>
      <c r="F907">
        <v>3763588.9100655476</v>
      </c>
      <c r="G907">
        <v>1982.4510227184846</v>
      </c>
      <c r="H907">
        <v>0.69180261673476395</v>
      </c>
    </row>
    <row r="908" spans="1:8" x14ac:dyDescent="0.25">
      <c r="A908" t="s">
        <v>14</v>
      </c>
      <c r="B908">
        <v>2010</v>
      </c>
      <c r="C908" t="s">
        <v>56</v>
      </c>
      <c r="D908" t="s">
        <v>59</v>
      </c>
      <c r="E908" t="s">
        <v>61</v>
      </c>
    </row>
    <row r="909" spans="1:8" x14ac:dyDescent="0.25">
      <c r="A909" t="s">
        <v>14</v>
      </c>
      <c r="B909">
        <v>2010</v>
      </c>
      <c r="C909" t="s">
        <v>56</v>
      </c>
      <c r="D909" t="s">
        <v>59</v>
      </c>
      <c r="E909" t="s">
        <v>62</v>
      </c>
      <c r="F909">
        <v>237283.963364</v>
      </c>
      <c r="G909">
        <v>124.98810233699636</v>
      </c>
      <c r="H909">
        <v>4.3616258493426194E-2</v>
      </c>
    </row>
    <row r="910" spans="1:8" x14ac:dyDescent="0.25">
      <c r="A910" t="s">
        <v>14</v>
      </c>
      <c r="B910">
        <v>2010</v>
      </c>
      <c r="C910" t="s">
        <v>56</v>
      </c>
      <c r="D910" t="s">
        <v>59</v>
      </c>
      <c r="E910" t="s">
        <v>58</v>
      </c>
      <c r="F910">
        <v>4000872.8734295475</v>
      </c>
      <c r="G910">
        <v>2107.4391250554809</v>
      </c>
      <c r="H910">
        <v>0.73541887522819005</v>
      </c>
    </row>
    <row r="911" spans="1:8" x14ac:dyDescent="0.25">
      <c r="A911" t="s">
        <v>14</v>
      </c>
      <c r="B911">
        <v>2011</v>
      </c>
      <c r="C911" t="s">
        <v>56</v>
      </c>
      <c r="D911" t="s">
        <v>59</v>
      </c>
      <c r="E911" t="s">
        <v>60</v>
      </c>
      <c r="F911">
        <v>4184293.5070216018</v>
      </c>
      <c r="G911">
        <v>2264.2993006642037</v>
      </c>
      <c r="H911">
        <v>0.67602349336645584</v>
      </c>
    </row>
    <row r="912" spans="1:8" x14ac:dyDescent="0.25">
      <c r="A912" t="s">
        <v>14</v>
      </c>
      <c r="B912">
        <v>2011</v>
      </c>
      <c r="C912" t="s">
        <v>56</v>
      </c>
      <c r="D912" t="s">
        <v>59</v>
      </c>
      <c r="E912" t="s">
        <v>61</v>
      </c>
    </row>
    <row r="913" spans="1:8" x14ac:dyDescent="0.25">
      <c r="A913" t="s">
        <v>14</v>
      </c>
      <c r="B913">
        <v>2011</v>
      </c>
      <c r="C913" t="s">
        <v>56</v>
      </c>
      <c r="D913" t="s">
        <v>59</v>
      </c>
      <c r="E913" t="s">
        <v>62</v>
      </c>
      <c r="F913">
        <v>134505.564816</v>
      </c>
      <c r="G913">
        <v>72.78668569430738</v>
      </c>
      <c r="H913">
        <v>2.1731009464693158E-2</v>
      </c>
    </row>
    <row r="914" spans="1:8" x14ac:dyDescent="0.25">
      <c r="A914" t="s">
        <v>14</v>
      </c>
      <c r="B914">
        <v>2011</v>
      </c>
      <c r="C914" t="s">
        <v>56</v>
      </c>
      <c r="D914" t="s">
        <v>59</v>
      </c>
      <c r="E914" t="s">
        <v>58</v>
      </c>
      <c r="F914">
        <v>4318799.0718376022</v>
      </c>
      <c r="G914">
        <v>2337.085986358511</v>
      </c>
      <c r="H914">
        <v>0.69775450283114893</v>
      </c>
    </row>
    <row r="915" spans="1:8" x14ac:dyDescent="0.25">
      <c r="A915" t="s">
        <v>14</v>
      </c>
      <c r="B915">
        <v>2012</v>
      </c>
      <c r="C915" t="s">
        <v>56</v>
      </c>
      <c r="D915" t="s">
        <v>59</v>
      </c>
      <c r="E915" t="s">
        <v>60</v>
      </c>
      <c r="F915">
        <v>4244968.2683430016</v>
      </c>
      <c r="G915">
        <v>2362.5848319441366</v>
      </c>
      <c r="H915">
        <v>0.63695040367293798</v>
      </c>
    </row>
    <row r="916" spans="1:8" x14ac:dyDescent="0.25">
      <c r="A916" t="s">
        <v>14</v>
      </c>
      <c r="B916">
        <v>2012</v>
      </c>
      <c r="C916" t="s">
        <v>56</v>
      </c>
      <c r="D916" t="s">
        <v>59</v>
      </c>
      <c r="E916" t="s">
        <v>61</v>
      </c>
    </row>
    <row r="917" spans="1:8" x14ac:dyDescent="0.25">
      <c r="A917" t="s">
        <v>14</v>
      </c>
      <c r="B917">
        <v>2012</v>
      </c>
      <c r="C917" t="s">
        <v>56</v>
      </c>
      <c r="D917" t="s">
        <v>59</v>
      </c>
      <c r="E917" t="s">
        <v>62</v>
      </c>
      <c r="F917">
        <v>64530.973575000011</v>
      </c>
      <c r="G917">
        <v>35.915439108428188</v>
      </c>
      <c r="H917">
        <v>9.6827648806072884E-3</v>
      </c>
    </row>
    <row r="918" spans="1:8" x14ac:dyDescent="0.25">
      <c r="A918" t="s">
        <v>14</v>
      </c>
      <c r="B918">
        <v>2012</v>
      </c>
      <c r="C918" t="s">
        <v>56</v>
      </c>
      <c r="D918" t="s">
        <v>59</v>
      </c>
      <c r="E918" t="s">
        <v>58</v>
      </c>
      <c r="F918">
        <v>4309499.2419180013</v>
      </c>
      <c r="G918">
        <v>2398.5002710525646</v>
      </c>
      <c r="H918">
        <v>0.64663316855354513</v>
      </c>
    </row>
    <row r="919" spans="1:8" x14ac:dyDescent="0.25">
      <c r="A919" t="s">
        <v>14</v>
      </c>
      <c r="B919">
        <v>2013</v>
      </c>
      <c r="C919" t="s">
        <v>56</v>
      </c>
      <c r="D919" t="s">
        <v>59</v>
      </c>
      <c r="E919" t="s">
        <v>60</v>
      </c>
      <c r="F919">
        <v>4132585.5523738498</v>
      </c>
      <c r="G919">
        <v>2210.7851873289565</v>
      </c>
      <c r="H919">
        <v>0.57856370520787015</v>
      </c>
    </row>
    <row r="920" spans="1:8" x14ac:dyDescent="0.25">
      <c r="A920" t="s">
        <v>14</v>
      </c>
      <c r="B920">
        <v>2013</v>
      </c>
      <c r="C920" t="s">
        <v>56</v>
      </c>
      <c r="D920" t="s">
        <v>59</v>
      </c>
      <c r="E920" t="s">
        <v>61</v>
      </c>
    </row>
    <row r="921" spans="1:8" x14ac:dyDescent="0.25">
      <c r="A921" t="s">
        <v>14</v>
      </c>
      <c r="B921">
        <v>2013</v>
      </c>
      <c r="C921" t="s">
        <v>56</v>
      </c>
      <c r="D921" t="s">
        <v>59</v>
      </c>
      <c r="E921" t="s">
        <v>62</v>
      </c>
      <c r="F921">
        <v>107410.36054185001</v>
      </c>
      <c r="G921">
        <v>57.460694047865886</v>
      </c>
      <c r="H921">
        <v>1.5037495385209676E-2</v>
      </c>
    </row>
    <row r="922" spans="1:8" x14ac:dyDescent="0.25">
      <c r="A922" t="s">
        <v>14</v>
      </c>
      <c r="B922">
        <v>2013</v>
      </c>
      <c r="C922" t="s">
        <v>56</v>
      </c>
      <c r="D922" t="s">
        <v>59</v>
      </c>
      <c r="E922" t="s">
        <v>58</v>
      </c>
      <c r="F922">
        <v>4239995.9129157001</v>
      </c>
      <c r="G922">
        <v>2268.2458813768226</v>
      </c>
      <c r="H922">
        <v>0.59360120059307986</v>
      </c>
    </row>
    <row r="923" spans="1:8" x14ac:dyDescent="0.25">
      <c r="A923" t="s">
        <v>14</v>
      </c>
      <c r="B923">
        <v>2014</v>
      </c>
      <c r="C923" t="s">
        <v>56</v>
      </c>
      <c r="D923" t="s">
        <v>59</v>
      </c>
      <c r="E923" t="s">
        <v>60</v>
      </c>
      <c r="F923">
        <v>3575793.451378379</v>
      </c>
      <c r="G923">
        <v>1785.7159020222846</v>
      </c>
      <c r="H923">
        <v>0.46855396427786</v>
      </c>
    </row>
    <row r="924" spans="1:8" x14ac:dyDescent="0.25">
      <c r="A924" t="s">
        <v>14</v>
      </c>
      <c r="B924">
        <v>2014</v>
      </c>
      <c r="C924" t="s">
        <v>56</v>
      </c>
      <c r="D924" t="s">
        <v>59</v>
      </c>
      <c r="E924" t="s">
        <v>61</v>
      </c>
    </row>
    <row r="925" spans="1:8" x14ac:dyDescent="0.25">
      <c r="A925" t="s">
        <v>14</v>
      </c>
      <c r="B925">
        <v>2014</v>
      </c>
      <c r="C925" t="s">
        <v>56</v>
      </c>
      <c r="D925" t="s">
        <v>59</v>
      </c>
      <c r="E925" t="s">
        <v>62</v>
      </c>
      <c r="F925">
        <v>122683.48224137998</v>
      </c>
      <c r="G925">
        <v>61.266918275005999</v>
      </c>
      <c r="H925">
        <v>1.6075825613879473E-2</v>
      </c>
    </row>
    <row r="926" spans="1:8" x14ac:dyDescent="0.25">
      <c r="A926" t="s">
        <v>14</v>
      </c>
      <c r="B926">
        <v>2014</v>
      </c>
      <c r="C926" t="s">
        <v>56</v>
      </c>
      <c r="D926" t="s">
        <v>59</v>
      </c>
      <c r="E926" t="s">
        <v>58</v>
      </c>
      <c r="F926">
        <v>3698476.933619759</v>
      </c>
      <c r="G926">
        <v>1846.9828202972906</v>
      </c>
      <c r="H926">
        <v>0.48462978989173944</v>
      </c>
    </row>
    <row r="927" spans="1:8" x14ac:dyDescent="0.25">
      <c r="A927" t="s">
        <v>14</v>
      </c>
      <c r="B927">
        <v>2015</v>
      </c>
      <c r="C927" t="s">
        <v>56</v>
      </c>
      <c r="D927" t="s">
        <v>59</v>
      </c>
      <c r="E927" t="s">
        <v>60</v>
      </c>
      <c r="F927">
        <v>5545046.5147859799</v>
      </c>
      <c r="G927">
        <v>2019.7279174089228</v>
      </c>
      <c r="H927">
        <v>0.688195397574214</v>
      </c>
    </row>
    <row r="928" spans="1:8" x14ac:dyDescent="0.25">
      <c r="A928" t="s">
        <v>14</v>
      </c>
      <c r="B928">
        <v>2015</v>
      </c>
      <c r="C928" t="s">
        <v>56</v>
      </c>
      <c r="D928" t="s">
        <v>59</v>
      </c>
      <c r="E928" t="s">
        <v>61</v>
      </c>
    </row>
    <row r="929" spans="1:8" x14ac:dyDescent="0.25">
      <c r="A929" t="s">
        <v>14</v>
      </c>
      <c r="B929">
        <v>2015</v>
      </c>
      <c r="C929" t="s">
        <v>56</v>
      </c>
      <c r="D929" t="s">
        <v>59</v>
      </c>
      <c r="E929" t="s">
        <v>62</v>
      </c>
      <c r="F929">
        <v>87174.046690000003</v>
      </c>
      <c r="G929">
        <v>31.75227751540287</v>
      </c>
      <c r="H929">
        <v>1.0819165819440049E-2</v>
      </c>
    </row>
    <row r="930" spans="1:8" x14ac:dyDescent="0.25">
      <c r="A930" t="s">
        <v>14</v>
      </c>
      <c r="B930">
        <v>2015</v>
      </c>
      <c r="C930" t="s">
        <v>56</v>
      </c>
      <c r="D930" t="s">
        <v>59</v>
      </c>
      <c r="E930" t="s">
        <v>58</v>
      </c>
      <c r="F930">
        <v>5632220.5614759801</v>
      </c>
      <c r="G930">
        <v>2051.4801949243256</v>
      </c>
      <c r="H930">
        <v>0.69901456339365398</v>
      </c>
    </row>
    <row r="931" spans="1:8" x14ac:dyDescent="0.25">
      <c r="A931" t="s">
        <v>14</v>
      </c>
      <c r="B931">
        <v>2016</v>
      </c>
      <c r="C931" t="s">
        <v>56</v>
      </c>
      <c r="D931" t="s">
        <v>59</v>
      </c>
      <c r="E931" t="s">
        <v>60</v>
      </c>
      <c r="F931">
        <v>6091688.9455792997</v>
      </c>
      <c r="G931">
        <v>1996.7659001048955</v>
      </c>
      <c r="H931">
        <v>0.70600753567898522</v>
      </c>
    </row>
    <row r="932" spans="1:8" x14ac:dyDescent="0.25">
      <c r="A932" t="s">
        <v>14</v>
      </c>
      <c r="B932">
        <v>2016</v>
      </c>
      <c r="C932" t="s">
        <v>56</v>
      </c>
      <c r="D932" t="s">
        <v>59</v>
      </c>
      <c r="E932" t="s">
        <v>61</v>
      </c>
    </row>
    <row r="933" spans="1:8" x14ac:dyDescent="0.25">
      <c r="A933" t="s">
        <v>14</v>
      </c>
      <c r="B933">
        <v>2016</v>
      </c>
      <c r="C933" t="s">
        <v>56</v>
      </c>
      <c r="D933" t="s">
        <v>59</v>
      </c>
      <c r="E933" t="s">
        <v>62</v>
      </c>
      <c r="F933">
        <v>29722.696304000001</v>
      </c>
      <c r="G933">
        <v>9.7426620054312529</v>
      </c>
      <c r="H933">
        <v>3.4447667566070007E-3</v>
      </c>
    </row>
    <row r="934" spans="1:8" x14ac:dyDescent="0.25">
      <c r="A934" t="s">
        <v>14</v>
      </c>
      <c r="B934">
        <v>2016</v>
      </c>
      <c r="C934" t="s">
        <v>56</v>
      </c>
      <c r="D934" t="s">
        <v>59</v>
      </c>
      <c r="E934" t="s">
        <v>58</v>
      </c>
      <c r="F934">
        <v>6121411.6418832997</v>
      </c>
      <c r="G934">
        <v>2006.5085621103269</v>
      </c>
      <c r="H934">
        <v>0.70945230243559232</v>
      </c>
    </row>
    <row r="935" spans="1:8" x14ac:dyDescent="0.25">
      <c r="A935" t="s">
        <v>14</v>
      </c>
      <c r="B935">
        <v>2017</v>
      </c>
      <c r="C935" t="s">
        <v>56</v>
      </c>
      <c r="D935" t="s">
        <v>59</v>
      </c>
      <c r="E935" t="s">
        <v>60</v>
      </c>
      <c r="F935">
        <v>3432557.9956410713</v>
      </c>
      <c r="G935">
        <v>1163.6307676347024</v>
      </c>
      <c r="H935">
        <v>0.37309761749528997</v>
      </c>
    </row>
    <row r="936" spans="1:8" x14ac:dyDescent="0.25">
      <c r="A936" t="s">
        <v>14</v>
      </c>
      <c r="B936">
        <v>2017</v>
      </c>
      <c r="C936" t="s">
        <v>56</v>
      </c>
      <c r="D936" t="s">
        <v>59</v>
      </c>
      <c r="E936" t="s">
        <v>61</v>
      </c>
    </row>
    <row r="937" spans="1:8" x14ac:dyDescent="0.25">
      <c r="A937" t="s">
        <v>14</v>
      </c>
      <c r="B937">
        <v>2017</v>
      </c>
      <c r="C937" t="s">
        <v>56</v>
      </c>
      <c r="D937" t="s">
        <v>59</v>
      </c>
      <c r="E937" t="s">
        <v>62</v>
      </c>
      <c r="F937">
        <v>4611.7643193800004</v>
      </c>
      <c r="G937">
        <v>1.5633795151968708</v>
      </c>
      <c r="H937">
        <v>5.0126998063702508E-4</v>
      </c>
    </row>
    <row r="938" spans="1:8" x14ac:dyDescent="0.25">
      <c r="A938" t="s">
        <v>14</v>
      </c>
      <c r="B938">
        <v>2017</v>
      </c>
      <c r="C938" t="s">
        <v>56</v>
      </c>
      <c r="D938" t="s">
        <v>59</v>
      </c>
      <c r="E938" t="s">
        <v>58</v>
      </c>
      <c r="F938">
        <v>3437169.7599604512</v>
      </c>
      <c r="G938">
        <v>1165.1941471498992</v>
      </c>
      <c r="H938">
        <v>0.37359888747592701</v>
      </c>
    </row>
    <row r="939" spans="1:8" x14ac:dyDescent="0.25">
      <c r="A939" t="s">
        <v>14</v>
      </c>
      <c r="B939">
        <v>2018</v>
      </c>
      <c r="C939" t="s">
        <v>56</v>
      </c>
      <c r="D939" t="s">
        <v>59</v>
      </c>
      <c r="E939" t="s">
        <v>60</v>
      </c>
      <c r="F939">
        <v>2351804.1907845014</v>
      </c>
      <c r="G939">
        <v>795.25821538359685</v>
      </c>
      <c r="H939">
        <v>0.23840896212485974</v>
      </c>
    </row>
    <row r="940" spans="1:8" x14ac:dyDescent="0.25">
      <c r="A940" t="s">
        <v>14</v>
      </c>
      <c r="B940">
        <v>2018</v>
      </c>
      <c r="C940" t="s">
        <v>56</v>
      </c>
      <c r="D940" t="s">
        <v>59</v>
      </c>
      <c r="E940" t="s">
        <v>61</v>
      </c>
      <c r="F940">
        <v>4868.9708035000003</v>
      </c>
      <c r="G940">
        <v>1.6464334263536704</v>
      </c>
      <c r="H940">
        <v>4.9358117500907439E-4</v>
      </c>
    </row>
    <row r="941" spans="1:8" x14ac:dyDescent="0.25">
      <c r="A941" t="s">
        <v>14</v>
      </c>
      <c r="B941">
        <v>2018</v>
      </c>
      <c r="C941" t="s">
        <v>56</v>
      </c>
      <c r="D941" t="s">
        <v>59</v>
      </c>
      <c r="E941" t="s">
        <v>62</v>
      </c>
      <c r="F941">
        <v>53358.784383150007</v>
      </c>
      <c r="G941">
        <v>18.043173751394292</v>
      </c>
      <c r="H941">
        <v>5.4091290656249312E-3</v>
      </c>
    </row>
    <row r="942" spans="1:8" x14ac:dyDescent="0.25">
      <c r="A942" t="s">
        <v>14</v>
      </c>
      <c r="B942">
        <v>2018</v>
      </c>
      <c r="C942" t="s">
        <v>56</v>
      </c>
      <c r="D942" t="s">
        <v>59</v>
      </c>
      <c r="E942" t="s">
        <v>58</v>
      </c>
      <c r="F942">
        <v>2410031.9459711513</v>
      </c>
      <c r="G942">
        <v>814.94782256134476</v>
      </c>
      <c r="H942">
        <v>0.24431167236549375</v>
      </c>
    </row>
    <row r="943" spans="1:8" x14ac:dyDescent="0.25">
      <c r="A943" t="s">
        <v>14</v>
      </c>
      <c r="B943">
        <v>2019</v>
      </c>
      <c r="C943" t="s">
        <v>56</v>
      </c>
      <c r="D943" t="s">
        <v>59</v>
      </c>
      <c r="E943" t="s">
        <v>60</v>
      </c>
      <c r="F943">
        <v>2871072.9129027226</v>
      </c>
      <c r="G943">
        <v>874.94703566673411</v>
      </c>
      <c r="H943">
        <v>0.27036583470273245</v>
      </c>
    </row>
    <row r="944" spans="1:8" x14ac:dyDescent="0.25">
      <c r="A944" t="s">
        <v>14</v>
      </c>
      <c r="B944">
        <v>2019</v>
      </c>
      <c r="C944" t="s">
        <v>56</v>
      </c>
      <c r="D944" t="s">
        <v>59</v>
      </c>
      <c r="E944" t="s">
        <v>61</v>
      </c>
    </row>
    <row r="945" spans="1:8" x14ac:dyDescent="0.25">
      <c r="A945" t="s">
        <v>14</v>
      </c>
      <c r="B945">
        <v>2019</v>
      </c>
      <c r="C945" t="s">
        <v>56</v>
      </c>
      <c r="D945" t="s">
        <v>59</v>
      </c>
      <c r="E945" t="s">
        <v>62</v>
      </c>
      <c r="F945">
        <v>21607.296368160001</v>
      </c>
      <c r="G945">
        <v>6.5847299875712801</v>
      </c>
      <c r="H945">
        <v>2.0347357574909603E-3</v>
      </c>
    </row>
    <row r="946" spans="1:8" x14ac:dyDescent="0.25">
      <c r="A946" t="s">
        <v>14</v>
      </c>
      <c r="B946">
        <v>2019</v>
      </c>
      <c r="C946" t="s">
        <v>56</v>
      </c>
      <c r="D946" t="s">
        <v>59</v>
      </c>
      <c r="E946" t="s">
        <v>58</v>
      </c>
      <c r="F946">
        <v>2892680.2092708824</v>
      </c>
      <c r="G946">
        <v>881.53176565430533</v>
      </c>
      <c r="H946">
        <v>0.27240057046022342</v>
      </c>
    </row>
    <row r="947" spans="1:8" x14ac:dyDescent="0.25">
      <c r="A947" t="s">
        <v>14</v>
      </c>
      <c r="B947">
        <v>2008</v>
      </c>
      <c r="C947" t="s">
        <v>56</v>
      </c>
      <c r="D947" t="s">
        <v>63</v>
      </c>
      <c r="E947" t="s">
        <v>64</v>
      </c>
      <c r="F947">
        <v>600221.12494500005</v>
      </c>
      <c r="G947">
        <v>304.92093586837092</v>
      </c>
      <c r="H947">
        <v>0.12590312407615489</v>
      </c>
    </row>
    <row r="948" spans="1:8" x14ac:dyDescent="0.25">
      <c r="A948" t="s">
        <v>14</v>
      </c>
      <c r="B948">
        <v>2008</v>
      </c>
      <c r="C948" t="s">
        <v>56</v>
      </c>
      <c r="D948" t="s">
        <v>63</v>
      </c>
      <c r="E948" t="s">
        <v>32</v>
      </c>
    </row>
    <row r="949" spans="1:8" x14ac:dyDescent="0.25">
      <c r="A949" t="s">
        <v>14</v>
      </c>
      <c r="B949">
        <v>2008</v>
      </c>
      <c r="C949" t="s">
        <v>56</v>
      </c>
      <c r="D949" t="s">
        <v>63</v>
      </c>
      <c r="E949" t="s">
        <v>58</v>
      </c>
      <c r="F949">
        <v>600221.12494500005</v>
      </c>
      <c r="G949">
        <v>304.92093586837092</v>
      </c>
      <c r="H949">
        <v>0.12590312407615489</v>
      </c>
    </row>
    <row r="950" spans="1:8" x14ac:dyDescent="0.25">
      <c r="A950" t="s">
        <v>14</v>
      </c>
      <c r="B950">
        <v>2009</v>
      </c>
      <c r="C950" t="s">
        <v>56</v>
      </c>
      <c r="D950" t="s">
        <v>63</v>
      </c>
      <c r="E950" t="s">
        <v>64</v>
      </c>
      <c r="F950">
        <v>5350402.5818548799</v>
      </c>
      <c r="G950">
        <v>2480.8522310278286</v>
      </c>
      <c r="H950">
        <v>1.0675022971809414</v>
      </c>
    </row>
    <row r="951" spans="1:8" x14ac:dyDescent="0.25">
      <c r="A951" t="s">
        <v>14</v>
      </c>
      <c r="B951">
        <v>2009</v>
      </c>
      <c r="C951" t="s">
        <v>56</v>
      </c>
      <c r="D951" t="s">
        <v>63</v>
      </c>
      <c r="E951" t="s">
        <v>32</v>
      </c>
    </row>
    <row r="952" spans="1:8" x14ac:dyDescent="0.25">
      <c r="A952" t="s">
        <v>14</v>
      </c>
      <c r="B952">
        <v>2009</v>
      </c>
      <c r="C952" t="s">
        <v>56</v>
      </c>
      <c r="D952" t="s">
        <v>63</v>
      </c>
      <c r="E952" t="s">
        <v>58</v>
      </c>
      <c r="F952">
        <v>5350402.5818548799</v>
      </c>
      <c r="G952">
        <v>2480.8522310278286</v>
      </c>
      <c r="H952">
        <v>1.0675022971809414</v>
      </c>
    </row>
    <row r="953" spans="1:8" x14ac:dyDescent="0.25">
      <c r="A953" t="s">
        <v>14</v>
      </c>
      <c r="B953">
        <v>2010</v>
      </c>
      <c r="C953" t="s">
        <v>56</v>
      </c>
      <c r="D953" t="s">
        <v>63</v>
      </c>
      <c r="E953" t="s">
        <v>64</v>
      </c>
      <c r="F953">
        <v>457111.49485942005</v>
      </c>
      <c r="G953">
        <v>240.78111933448386</v>
      </c>
      <c r="H953">
        <v>8.402376982181585E-2</v>
      </c>
    </row>
    <row r="954" spans="1:8" x14ac:dyDescent="0.25">
      <c r="A954" t="s">
        <v>14</v>
      </c>
      <c r="B954">
        <v>2010</v>
      </c>
      <c r="C954" t="s">
        <v>56</v>
      </c>
      <c r="D954" t="s">
        <v>63</v>
      </c>
      <c r="E954" t="s">
        <v>32</v>
      </c>
    </row>
    <row r="955" spans="1:8" x14ac:dyDescent="0.25">
      <c r="A955" t="s">
        <v>14</v>
      </c>
      <c r="B955">
        <v>2010</v>
      </c>
      <c r="C955" t="s">
        <v>56</v>
      </c>
      <c r="D955" t="s">
        <v>63</v>
      </c>
      <c r="E955" t="s">
        <v>58</v>
      </c>
      <c r="F955">
        <v>457111.49485942005</v>
      </c>
      <c r="G955">
        <v>240.78111933448386</v>
      </c>
      <c r="H955">
        <v>8.402376982181585E-2</v>
      </c>
    </row>
    <row r="956" spans="1:8" x14ac:dyDescent="0.25">
      <c r="A956" t="s">
        <v>14</v>
      </c>
      <c r="B956">
        <v>2011</v>
      </c>
      <c r="C956" t="s">
        <v>56</v>
      </c>
      <c r="D956" t="s">
        <v>63</v>
      </c>
      <c r="E956" t="s">
        <v>64</v>
      </c>
      <c r="F956">
        <v>400187.87765640003</v>
      </c>
      <c r="G956">
        <v>216.55869264216039</v>
      </c>
      <c r="H956">
        <v>6.4655217565929388E-2</v>
      </c>
    </row>
    <row r="957" spans="1:8" x14ac:dyDescent="0.25">
      <c r="A957" t="s">
        <v>14</v>
      </c>
      <c r="B957">
        <v>2011</v>
      </c>
      <c r="C957" t="s">
        <v>56</v>
      </c>
      <c r="D957" t="s">
        <v>63</v>
      </c>
      <c r="E957" t="s">
        <v>32</v>
      </c>
    </row>
    <row r="958" spans="1:8" x14ac:dyDescent="0.25">
      <c r="A958" t="s">
        <v>14</v>
      </c>
      <c r="B958">
        <v>2011</v>
      </c>
      <c r="C958" t="s">
        <v>56</v>
      </c>
      <c r="D958" t="s">
        <v>63</v>
      </c>
      <c r="E958" t="s">
        <v>58</v>
      </c>
      <c r="F958">
        <v>400187.87765640003</v>
      </c>
      <c r="G958">
        <v>216.55869264216039</v>
      </c>
      <c r="H958">
        <v>6.4655217565929388E-2</v>
      </c>
    </row>
    <row r="959" spans="1:8" x14ac:dyDescent="0.25">
      <c r="A959" t="s">
        <v>14</v>
      </c>
      <c r="B959">
        <v>2012</v>
      </c>
      <c r="C959" t="s">
        <v>56</v>
      </c>
      <c r="D959" t="s">
        <v>63</v>
      </c>
      <c r="E959" t="s">
        <v>64</v>
      </c>
      <c r="F959">
        <v>422778.32227100001</v>
      </c>
      <c r="G959">
        <v>235.3020301520769</v>
      </c>
      <c r="H959">
        <v>6.343718162581137E-2</v>
      </c>
    </row>
    <row r="960" spans="1:8" x14ac:dyDescent="0.25">
      <c r="A960" t="s">
        <v>14</v>
      </c>
      <c r="B960">
        <v>2012</v>
      </c>
      <c r="C960" t="s">
        <v>56</v>
      </c>
      <c r="D960" t="s">
        <v>63</v>
      </c>
      <c r="E960" t="s">
        <v>32</v>
      </c>
    </row>
    <row r="961" spans="1:8" x14ac:dyDescent="0.25">
      <c r="A961" t="s">
        <v>14</v>
      </c>
      <c r="B961">
        <v>2012</v>
      </c>
      <c r="C961" t="s">
        <v>56</v>
      </c>
      <c r="D961" t="s">
        <v>63</v>
      </c>
      <c r="E961" t="s">
        <v>58</v>
      </c>
      <c r="F961">
        <v>422778.32227100001</v>
      </c>
      <c r="G961">
        <v>235.3020301520769</v>
      </c>
      <c r="H961">
        <v>6.343718162581137E-2</v>
      </c>
    </row>
    <row r="962" spans="1:8" x14ac:dyDescent="0.25">
      <c r="A962" t="s">
        <v>14</v>
      </c>
      <c r="B962">
        <v>2013</v>
      </c>
      <c r="C962" t="s">
        <v>56</v>
      </c>
      <c r="D962" t="s">
        <v>63</v>
      </c>
      <c r="E962" t="s">
        <v>64</v>
      </c>
      <c r="F962">
        <v>421347.51908140001</v>
      </c>
      <c r="G962">
        <v>225.40582453710715</v>
      </c>
      <c r="H962">
        <v>5.8988828841026152E-2</v>
      </c>
    </row>
    <row r="963" spans="1:8" x14ac:dyDescent="0.25">
      <c r="A963" t="s">
        <v>14</v>
      </c>
      <c r="B963">
        <v>2013</v>
      </c>
      <c r="C963" t="s">
        <v>56</v>
      </c>
      <c r="D963" t="s">
        <v>63</v>
      </c>
      <c r="E963" t="s">
        <v>32</v>
      </c>
    </row>
    <row r="964" spans="1:8" x14ac:dyDescent="0.25">
      <c r="A964" t="s">
        <v>14</v>
      </c>
      <c r="B964">
        <v>2013</v>
      </c>
      <c r="C964" t="s">
        <v>56</v>
      </c>
      <c r="D964" t="s">
        <v>63</v>
      </c>
      <c r="E964" t="s">
        <v>58</v>
      </c>
      <c r="F964">
        <v>421347.51908140001</v>
      </c>
      <c r="G964">
        <v>225.40582453710715</v>
      </c>
      <c r="H964">
        <v>5.8988828841026152E-2</v>
      </c>
    </row>
    <row r="965" spans="1:8" x14ac:dyDescent="0.25">
      <c r="A965" t="s">
        <v>14</v>
      </c>
      <c r="B965">
        <v>2014</v>
      </c>
      <c r="C965" t="s">
        <v>56</v>
      </c>
      <c r="D965" t="s">
        <v>63</v>
      </c>
      <c r="E965" t="s">
        <v>64</v>
      </c>
      <c r="F965">
        <v>318939.71256952995</v>
      </c>
      <c r="G965">
        <v>159.27533965986893</v>
      </c>
      <c r="H965">
        <v>4.1792253585701072E-2</v>
      </c>
    </row>
    <row r="966" spans="1:8" x14ac:dyDescent="0.25">
      <c r="A966" t="s">
        <v>14</v>
      </c>
      <c r="B966">
        <v>2014</v>
      </c>
      <c r="C966" t="s">
        <v>56</v>
      </c>
      <c r="D966" t="s">
        <v>63</v>
      </c>
      <c r="E966" t="s">
        <v>32</v>
      </c>
    </row>
    <row r="967" spans="1:8" x14ac:dyDescent="0.25">
      <c r="A967" t="s">
        <v>14</v>
      </c>
      <c r="B967">
        <v>2014</v>
      </c>
      <c r="C967" t="s">
        <v>56</v>
      </c>
      <c r="D967" t="s">
        <v>63</v>
      </c>
      <c r="E967" t="s">
        <v>58</v>
      </c>
      <c r="F967">
        <v>318939.71256952995</v>
      </c>
      <c r="G967">
        <v>159.27533965986893</v>
      </c>
      <c r="H967">
        <v>4.1792253585701072E-2</v>
      </c>
    </row>
    <row r="968" spans="1:8" x14ac:dyDescent="0.25">
      <c r="A968" t="s">
        <v>14</v>
      </c>
      <c r="B968">
        <v>2015</v>
      </c>
      <c r="C968" t="s">
        <v>56</v>
      </c>
      <c r="D968" t="s">
        <v>63</v>
      </c>
      <c r="E968" t="s">
        <v>64</v>
      </c>
      <c r="F968">
        <v>369213.34763133002</v>
      </c>
      <c r="G968">
        <v>134.48228138439427</v>
      </c>
      <c r="H968">
        <v>4.5823046909581548E-2</v>
      </c>
    </row>
    <row r="969" spans="1:8" x14ac:dyDescent="0.25">
      <c r="A969" t="s">
        <v>14</v>
      </c>
      <c r="B969">
        <v>2015</v>
      </c>
      <c r="C969" t="s">
        <v>56</v>
      </c>
      <c r="D969" t="s">
        <v>63</v>
      </c>
      <c r="E969" t="s">
        <v>32</v>
      </c>
    </row>
    <row r="970" spans="1:8" x14ac:dyDescent="0.25">
      <c r="A970" t="s">
        <v>14</v>
      </c>
      <c r="B970">
        <v>2015</v>
      </c>
      <c r="C970" t="s">
        <v>56</v>
      </c>
      <c r="D970" t="s">
        <v>63</v>
      </c>
      <c r="E970" t="s">
        <v>58</v>
      </c>
      <c r="F970">
        <v>369213.34763133002</v>
      </c>
      <c r="G970">
        <v>134.48228138439427</v>
      </c>
      <c r="H970">
        <v>4.5823046909581548E-2</v>
      </c>
    </row>
    <row r="971" spans="1:8" x14ac:dyDescent="0.25">
      <c r="A971" t="s">
        <v>14</v>
      </c>
      <c r="B971">
        <v>2016</v>
      </c>
      <c r="C971" t="s">
        <v>56</v>
      </c>
      <c r="D971" t="s">
        <v>63</v>
      </c>
      <c r="E971" t="s">
        <v>64</v>
      </c>
      <c r="F971">
        <v>145998.92661775</v>
      </c>
      <c r="G971">
        <v>47.856297445029348</v>
      </c>
      <c r="H971">
        <v>1.6920815116138938E-2</v>
      </c>
    </row>
    <row r="972" spans="1:8" x14ac:dyDescent="0.25">
      <c r="A972" t="s">
        <v>14</v>
      </c>
      <c r="B972">
        <v>2016</v>
      </c>
      <c r="C972" t="s">
        <v>56</v>
      </c>
      <c r="D972" t="s">
        <v>63</v>
      </c>
      <c r="E972" t="s">
        <v>32</v>
      </c>
    </row>
    <row r="973" spans="1:8" x14ac:dyDescent="0.25">
      <c r="A973" t="s">
        <v>14</v>
      </c>
      <c r="B973">
        <v>2016</v>
      </c>
      <c r="C973" t="s">
        <v>56</v>
      </c>
      <c r="D973" t="s">
        <v>63</v>
      </c>
      <c r="E973" t="s">
        <v>58</v>
      </c>
      <c r="F973">
        <v>145998.92661775</v>
      </c>
      <c r="G973">
        <v>47.856297445029348</v>
      </c>
      <c r="H973">
        <v>1.6920815116138938E-2</v>
      </c>
    </row>
    <row r="974" spans="1:8" x14ac:dyDescent="0.25">
      <c r="A974" t="s">
        <v>14</v>
      </c>
      <c r="B974">
        <v>2017</v>
      </c>
      <c r="C974" t="s">
        <v>56</v>
      </c>
      <c r="D974" t="s">
        <v>63</v>
      </c>
      <c r="E974" t="s">
        <v>64</v>
      </c>
      <c r="F974">
        <v>78253.655342450002</v>
      </c>
      <c r="G974">
        <v>26.527843419394369</v>
      </c>
      <c r="H974">
        <v>8.5056836346658459E-3</v>
      </c>
    </row>
    <row r="975" spans="1:8" x14ac:dyDescent="0.25">
      <c r="A975" t="s">
        <v>14</v>
      </c>
      <c r="B975">
        <v>2017</v>
      </c>
      <c r="C975" t="s">
        <v>56</v>
      </c>
      <c r="D975" t="s">
        <v>63</v>
      </c>
      <c r="E975" t="s">
        <v>32</v>
      </c>
    </row>
    <row r="976" spans="1:8" x14ac:dyDescent="0.25">
      <c r="A976" t="s">
        <v>14</v>
      </c>
      <c r="B976">
        <v>2017</v>
      </c>
      <c r="C976" t="s">
        <v>56</v>
      </c>
      <c r="D976" t="s">
        <v>63</v>
      </c>
      <c r="E976" t="s">
        <v>58</v>
      </c>
      <c r="F976">
        <v>78253.655342450002</v>
      </c>
      <c r="G976">
        <v>26.527843419394369</v>
      </c>
      <c r="H976">
        <v>8.5056836346658459E-3</v>
      </c>
    </row>
    <row r="977" spans="1:8" x14ac:dyDescent="0.25">
      <c r="A977" t="s">
        <v>14</v>
      </c>
      <c r="B977">
        <v>2018</v>
      </c>
      <c r="C977" t="s">
        <v>56</v>
      </c>
      <c r="D977" t="s">
        <v>63</v>
      </c>
      <c r="E977" t="s">
        <v>64</v>
      </c>
      <c r="F977">
        <v>2106724.3160294001</v>
      </c>
      <c r="G977">
        <v>712.38491131011313</v>
      </c>
      <c r="H977">
        <v>0.21356453042981977</v>
      </c>
    </row>
    <row r="978" spans="1:8" x14ac:dyDescent="0.25">
      <c r="A978" t="s">
        <v>14</v>
      </c>
      <c r="B978">
        <v>2018</v>
      </c>
      <c r="C978" t="s">
        <v>56</v>
      </c>
      <c r="D978" t="s">
        <v>63</v>
      </c>
      <c r="E978" t="s">
        <v>32</v>
      </c>
    </row>
    <row r="979" spans="1:8" x14ac:dyDescent="0.25">
      <c r="A979" t="s">
        <v>14</v>
      </c>
      <c r="B979">
        <v>2018</v>
      </c>
      <c r="C979" t="s">
        <v>56</v>
      </c>
      <c r="D979" t="s">
        <v>63</v>
      </c>
      <c r="E979" t="s">
        <v>58</v>
      </c>
      <c r="F979">
        <v>2106724.3160294001</v>
      </c>
      <c r="G979">
        <v>712.38491131011313</v>
      </c>
      <c r="H979">
        <v>0.21356453042981977</v>
      </c>
    </row>
    <row r="980" spans="1:8" x14ac:dyDescent="0.25">
      <c r="A980" t="s">
        <v>14</v>
      </c>
      <c r="B980">
        <v>2019</v>
      </c>
      <c r="C980" t="s">
        <v>56</v>
      </c>
      <c r="D980" t="s">
        <v>63</v>
      </c>
      <c r="E980" t="s">
        <v>64</v>
      </c>
      <c r="F980">
        <v>2061787.2081385204</v>
      </c>
      <c r="G980">
        <v>628.32072213469121</v>
      </c>
      <c r="H980">
        <v>0.19415627412408892</v>
      </c>
    </row>
    <row r="981" spans="1:8" x14ac:dyDescent="0.25">
      <c r="A981" t="s">
        <v>14</v>
      </c>
      <c r="B981">
        <v>2019</v>
      </c>
      <c r="C981" t="s">
        <v>56</v>
      </c>
      <c r="D981" t="s">
        <v>63</v>
      </c>
      <c r="E981" t="s">
        <v>32</v>
      </c>
    </row>
    <row r="982" spans="1:8" x14ac:dyDescent="0.25">
      <c r="A982" t="s">
        <v>14</v>
      </c>
      <c r="B982">
        <v>2019</v>
      </c>
      <c r="C982" t="s">
        <v>56</v>
      </c>
      <c r="D982" t="s">
        <v>63</v>
      </c>
      <c r="E982" t="s">
        <v>58</v>
      </c>
      <c r="F982">
        <v>2061787.2081385204</v>
      </c>
      <c r="G982">
        <v>628.32072213469121</v>
      </c>
      <c r="H982">
        <v>0.19415627412408892</v>
      </c>
    </row>
    <row r="983" spans="1:8" x14ac:dyDescent="0.25">
      <c r="A983" t="s">
        <v>14</v>
      </c>
      <c r="B983">
        <v>2008</v>
      </c>
      <c r="C983" t="s">
        <v>56</v>
      </c>
      <c r="D983" t="s">
        <v>65</v>
      </c>
      <c r="E983" t="s">
        <v>66</v>
      </c>
      <c r="F983">
        <v>100265.690338</v>
      </c>
      <c r="G983">
        <v>50.936408038208818</v>
      </c>
      <c r="H983">
        <v>2.1031854972387538E-2</v>
      </c>
    </row>
    <row r="984" spans="1:8" x14ac:dyDescent="0.25">
      <c r="A984" t="s">
        <v>14</v>
      </c>
      <c r="B984">
        <v>2008</v>
      </c>
      <c r="C984" t="s">
        <v>56</v>
      </c>
      <c r="D984" t="s">
        <v>65</v>
      </c>
      <c r="E984" t="s">
        <v>83</v>
      </c>
      <c r="F984">
        <v>5440394.0845147297</v>
      </c>
      <c r="G984">
        <v>2763.7981850355391</v>
      </c>
      <c r="H984">
        <v>1.1411837787425465</v>
      </c>
    </row>
    <row r="985" spans="1:8" x14ac:dyDescent="0.25">
      <c r="A985" t="s">
        <v>14</v>
      </c>
      <c r="B985">
        <v>2008</v>
      </c>
      <c r="C985" t="s">
        <v>56</v>
      </c>
      <c r="D985" t="s">
        <v>65</v>
      </c>
      <c r="E985" t="s">
        <v>67</v>
      </c>
      <c r="F985">
        <v>41044.138597999998</v>
      </c>
      <c r="G985">
        <v>20.851010790998217</v>
      </c>
      <c r="H985">
        <v>8.6094691768411388E-3</v>
      </c>
    </row>
    <row r="986" spans="1:8" x14ac:dyDescent="0.25">
      <c r="A986" t="s">
        <v>14</v>
      </c>
      <c r="B986">
        <v>2008</v>
      </c>
      <c r="C986" t="s">
        <v>56</v>
      </c>
      <c r="D986" t="s">
        <v>65</v>
      </c>
      <c r="E986" t="s">
        <v>68</v>
      </c>
      <c r="F986">
        <v>90782.862894999998</v>
      </c>
      <c r="G986">
        <v>46.118995757255213</v>
      </c>
      <c r="H986">
        <v>1.9042725382424842E-2</v>
      </c>
    </row>
    <row r="987" spans="1:8" x14ac:dyDescent="0.25">
      <c r="A987" t="s">
        <v>14</v>
      </c>
      <c r="B987">
        <v>2008</v>
      </c>
      <c r="C987" t="s">
        <v>56</v>
      </c>
      <c r="D987" t="s">
        <v>65</v>
      </c>
      <c r="E987" t="s">
        <v>58</v>
      </c>
      <c r="F987">
        <v>5672486.7763457289</v>
      </c>
      <c r="G987">
        <v>2881.7045996220008</v>
      </c>
      <c r="H987">
        <v>1.1898678282741997</v>
      </c>
    </row>
    <row r="988" spans="1:8" x14ac:dyDescent="0.25">
      <c r="A988" t="s">
        <v>14</v>
      </c>
      <c r="B988">
        <v>2009</v>
      </c>
      <c r="C988" t="s">
        <v>56</v>
      </c>
      <c r="D988" t="s">
        <v>65</v>
      </c>
      <c r="E988" t="s">
        <v>66</v>
      </c>
      <c r="F988">
        <v>123208.70513</v>
      </c>
      <c r="G988">
        <v>57.128895691030998</v>
      </c>
      <c r="H988">
        <v>2.4582369970628803E-2</v>
      </c>
    </row>
    <row r="989" spans="1:8" x14ac:dyDescent="0.25">
      <c r="A989" t="s">
        <v>14</v>
      </c>
      <c r="B989">
        <v>2009</v>
      </c>
      <c r="C989" t="s">
        <v>56</v>
      </c>
      <c r="D989" t="s">
        <v>65</v>
      </c>
      <c r="E989" t="s">
        <v>83</v>
      </c>
      <c r="F989">
        <v>6530349.3675424559</v>
      </c>
      <c r="G989">
        <v>3027.9650082409985</v>
      </c>
      <c r="H989">
        <v>1.3029230687962388</v>
      </c>
    </row>
    <row r="990" spans="1:8" x14ac:dyDescent="0.25">
      <c r="A990" t="s">
        <v>14</v>
      </c>
      <c r="B990">
        <v>2009</v>
      </c>
      <c r="C990" t="s">
        <v>56</v>
      </c>
      <c r="D990" t="s">
        <v>65</v>
      </c>
      <c r="E990" t="s">
        <v>67</v>
      </c>
      <c r="F990">
        <v>20692.318778000001</v>
      </c>
      <c r="G990">
        <v>9.5945275930514438</v>
      </c>
      <c r="H990">
        <v>4.1284926679026586E-3</v>
      </c>
    </row>
    <row r="991" spans="1:8" x14ac:dyDescent="0.25">
      <c r="A991" t="s">
        <v>14</v>
      </c>
      <c r="B991">
        <v>2009</v>
      </c>
      <c r="C991" t="s">
        <v>56</v>
      </c>
      <c r="D991" t="s">
        <v>65</v>
      </c>
      <c r="E991" t="s">
        <v>68</v>
      </c>
      <c r="F991">
        <v>91403.353000999996</v>
      </c>
      <c r="G991">
        <v>42.381523398813549</v>
      </c>
      <c r="H991">
        <v>1.8236625712897522E-2</v>
      </c>
    </row>
    <row r="992" spans="1:8" x14ac:dyDescent="0.25">
      <c r="A992" t="s">
        <v>14</v>
      </c>
      <c r="B992">
        <v>2009</v>
      </c>
      <c r="C992" t="s">
        <v>56</v>
      </c>
      <c r="D992" t="s">
        <v>65</v>
      </c>
      <c r="E992" t="s">
        <v>58</v>
      </c>
      <c r="F992">
        <v>6765653.7444514558</v>
      </c>
      <c r="G992">
        <v>3137.0699549238948</v>
      </c>
      <c r="H992">
        <v>1.3498705571476679</v>
      </c>
    </row>
    <row r="993" spans="1:8" x14ac:dyDescent="0.25">
      <c r="A993" t="s">
        <v>14</v>
      </c>
      <c r="B993">
        <v>2010</v>
      </c>
      <c r="C993" t="s">
        <v>56</v>
      </c>
      <c r="D993" t="s">
        <v>65</v>
      </c>
      <c r="E993" t="s">
        <v>66</v>
      </c>
      <c r="F993">
        <v>125885.172712</v>
      </c>
      <c r="G993">
        <v>66.309364638778007</v>
      </c>
      <c r="H993">
        <v>2.3139533559937225E-2</v>
      </c>
    </row>
    <row r="994" spans="1:8" x14ac:dyDescent="0.25">
      <c r="A994" t="s">
        <v>14</v>
      </c>
      <c r="B994">
        <v>2010</v>
      </c>
      <c r="C994" t="s">
        <v>56</v>
      </c>
      <c r="D994" t="s">
        <v>65</v>
      </c>
      <c r="E994" t="s">
        <v>83</v>
      </c>
      <c r="F994">
        <v>6699922.2184524117</v>
      </c>
      <c r="G994">
        <v>3529.1494293073456</v>
      </c>
      <c r="H994">
        <v>1.2315435700877433</v>
      </c>
    </row>
    <row r="995" spans="1:8" x14ac:dyDescent="0.25">
      <c r="A995" t="s">
        <v>14</v>
      </c>
      <c r="B995">
        <v>2010</v>
      </c>
      <c r="C995" t="s">
        <v>56</v>
      </c>
      <c r="D995" t="s">
        <v>65</v>
      </c>
      <c r="E995" t="s">
        <v>67</v>
      </c>
      <c r="F995">
        <v>29131.348935999999</v>
      </c>
      <c r="G995">
        <v>15.344787613994862</v>
      </c>
      <c r="H995">
        <v>5.3547674585392724E-3</v>
      </c>
    </row>
    <row r="996" spans="1:8" x14ac:dyDescent="0.25">
      <c r="A996" t="s">
        <v>14</v>
      </c>
      <c r="B996">
        <v>2010</v>
      </c>
      <c r="C996" t="s">
        <v>56</v>
      </c>
      <c r="D996" t="s">
        <v>65</v>
      </c>
      <c r="E996" t="s">
        <v>68</v>
      </c>
      <c r="F996">
        <v>53290.101406000002</v>
      </c>
      <c r="G996">
        <v>28.070285718653722</v>
      </c>
      <c r="H996">
        <v>9.7954990514863786E-3</v>
      </c>
    </row>
    <row r="997" spans="1:8" x14ac:dyDescent="0.25">
      <c r="A997" t="s">
        <v>14</v>
      </c>
      <c r="B997">
        <v>2010</v>
      </c>
      <c r="C997" t="s">
        <v>56</v>
      </c>
      <c r="D997" t="s">
        <v>65</v>
      </c>
      <c r="E997" t="s">
        <v>58</v>
      </c>
      <c r="F997">
        <v>6908228.8415064113</v>
      </c>
      <c r="G997">
        <v>3638.8738672787722</v>
      </c>
      <c r="H997">
        <v>1.269833370157706</v>
      </c>
    </row>
    <row r="998" spans="1:8" x14ac:dyDescent="0.25">
      <c r="A998" t="s">
        <v>14</v>
      </c>
      <c r="B998">
        <v>2011</v>
      </c>
      <c r="C998" t="s">
        <v>56</v>
      </c>
      <c r="D998" t="s">
        <v>65</v>
      </c>
      <c r="E998" t="s">
        <v>66</v>
      </c>
      <c r="F998">
        <v>90108.085630000001</v>
      </c>
      <c r="G998">
        <v>48.761320144922095</v>
      </c>
      <c r="H998">
        <v>1.4558056868127306E-2</v>
      </c>
    </row>
    <row r="999" spans="1:8" x14ac:dyDescent="0.25">
      <c r="A999" t="s">
        <v>14</v>
      </c>
      <c r="B999">
        <v>2011</v>
      </c>
      <c r="C999" t="s">
        <v>56</v>
      </c>
      <c r="D999" t="s">
        <v>65</v>
      </c>
      <c r="E999" t="s">
        <v>83</v>
      </c>
      <c r="F999">
        <v>7498546.3383920025</v>
      </c>
      <c r="G999">
        <v>4057.7825627019238</v>
      </c>
      <c r="H999">
        <v>1.2114813366565866</v>
      </c>
    </row>
    <row r="1000" spans="1:8" x14ac:dyDescent="0.25">
      <c r="A1000" t="s">
        <v>14</v>
      </c>
      <c r="B1000">
        <v>2011</v>
      </c>
      <c r="C1000" t="s">
        <v>56</v>
      </c>
      <c r="D1000" t="s">
        <v>65</v>
      </c>
      <c r="E1000" t="s">
        <v>67</v>
      </c>
      <c r="F1000">
        <v>35264.80298</v>
      </c>
      <c r="G1000">
        <v>19.083285766564817</v>
      </c>
      <c r="H1000">
        <v>5.6974577102237491E-3</v>
      </c>
    </row>
    <row r="1001" spans="1:8" x14ac:dyDescent="0.25">
      <c r="A1001" t="s">
        <v>14</v>
      </c>
      <c r="B1001">
        <v>2011</v>
      </c>
      <c r="C1001" t="s">
        <v>56</v>
      </c>
      <c r="D1001" t="s">
        <v>65</v>
      </c>
      <c r="E1001" t="s">
        <v>68</v>
      </c>
      <c r="F1001">
        <v>71164.253005999999</v>
      </c>
      <c r="G1001">
        <v>38.510006060371794</v>
      </c>
      <c r="H1001">
        <v>1.1497450367475391E-2</v>
      </c>
    </row>
    <row r="1002" spans="1:8" x14ac:dyDescent="0.25">
      <c r="A1002" t="s">
        <v>14</v>
      </c>
      <c r="B1002">
        <v>2011</v>
      </c>
      <c r="C1002" t="s">
        <v>56</v>
      </c>
      <c r="D1002" t="s">
        <v>65</v>
      </c>
      <c r="E1002" t="s">
        <v>58</v>
      </c>
      <c r="F1002">
        <v>7695083.4800080024</v>
      </c>
      <c r="G1002">
        <v>4164.1371746737823</v>
      </c>
      <c r="H1002">
        <v>1.243234301602413</v>
      </c>
    </row>
    <row r="1003" spans="1:8" x14ac:dyDescent="0.25">
      <c r="A1003" t="s">
        <v>14</v>
      </c>
      <c r="B1003">
        <v>2012</v>
      </c>
      <c r="C1003" t="s">
        <v>56</v>
      </c>
      <c r="D1003" t="s">
        <v>65</v>
      </c>
      <c r="E1003" t="s">
        <v>66</v>
      </c>
      <c r="F1003">
        <v>212324.54737799999</v>
      </c>
      <c r="G1003">
        <v>118.17161480937929</v>
      </c>
      <c r="H1003">
        <v>3.1858943957402346E-2</v>
      </c>
    </row>
    <row r="1004" spans="1:8" x14ac:dyDescent="0.25">
      <c r="A1004" t="s">
        <v>14</v>
      </c>
      <c r="B1004">
        <v>2012</v>
      </c>
      <c r="C1004" t="s">
        <v>56</v>
      </c>
      <c r="D1004" t="s">
        <v>65</v>
      </c>
      <c r="E1004" t="s">
        <v>83</v>
      </c>
      <c r="F1004">
        <v>9126900.5127229989</v>
      </c>
      <c r="G1004">
        <v>5079.679128541411</v>
      </c>
      <c r="H1004">
        <v>1.3694761888363605</v>
      </c>
    </row>
    <row r="1005" spans="1:8" x14ac:dyDescent="0.25">
      <c r="A1005" t="s">
        <v>14</v>
      </c>
      <c r="B1005">
        <v>2012</v>
      </c>
      <c r="C1005" t="s">
        <v>56</v>
      </c>
      <c r="D1005" t="s">
        <v>65</v>
      </c>
      <c r="E1005" t="s">
        <v>67</v>
      </c>
      <c r="F1005">
        <v>41024.23416</v>
      </c>
      <c r="G1005">
        <v>22.832498912029308</v>
      </c>
      <c r="H1005">
        <v>6.155617864909267E-3</v>
      </c>
    </row>
    <row r="1006" spans="1:8" x14ac:dyDescent="0.25">
      <c r="A1006" t="s">
        <v>14</v>
      </c>
      <c r="B1006">
        <v>2012</v>
      </c>
      <c r="C1006" t="s">
        <v>56</v>
      </c>
      <c r="D1006" t="s">
        <v>65</v>
      </c>
      <c r="E1006" t="s">
        <v>68</v>
      </c>
      <c r="F1006">
        <v>37917.615933000001</v>
      </c>
      <c r="G1006">
        <v>21.103475598360021</v>
      </c>
      <c r="H1006">
        <v>5.6894749849961132E-3</v>
      </c>
    </row>
    <row r="1007" spans="1:8" x14ac:dyDescent="0.25">
      <c r="A1007" t="s">
        <v>14</v>
      </c>
      <c r="B1007">
        <v>2012</v>
      </c>
      <c r="C1007" t="s">
        <v>56</v>
      </c>
      <c r="D1007" t="s">
        <v>65</v>
      </c>
      <c r="E1007" t="s">
        <v>58</v>
      </c>
      <c r="F1007">
        <v>9418166.9101939984</v>
      </c>
      <c r="G1007">
        <v>5241.7867178611796</v>
      </c>
      <c r="H1007">
        <v>1.4131802256436683</v>
      </c>
    </row>
    <row r="1008" spans="1:8" x14ac:dyDescent="0.25">
      <c r="A1008" t="s">
        <v>14</v>
      </c>
      <c r="B1008">
        <v>2013</v>
      </c>
      <c r="C1008" t="s">
        <v>56</v>
      </c>
      <c r="D1008" t="s">
        <v>65</v>
      </c>
      <c r="E1008" t="s">
        <v>66</v>
      </c>
      <c r="F1008">
        <v>360160.36634499999</v>
      </c>
      <c r="G1008">
        <v>192.67289034612239</v>
      </c>
      <c r="H1008">
        <v>5.0422601874966971E-2</v>
      </c>
    </row>
    <row r="1009" spans="1:8" x14ac:dyDescent="0.25">
      <c r="A1009" t="s">
        <v>14</v>
      </c>
      <c r="B1009">
        <v>2013</v>
      </c>
      <c r="C1009" t="s">
        <v>56</v>
      </c>
      <c r="D1009" t="s">
        <v>65</v>
      </c>
      <c r="E1009" t="s">
        <v>83</v>
      </c>
      <c r="F1009">
        <v>14268426.838202002</v>
      </c>
      <c r="G1009">
        <v>7633.0970770258091</v>
      </c>
      <c r="H1009">
        <v>1.9975857231208674</v>
      </c>
    </row>
    <row r="1010" spans="1:8" x14ac:dyDescent="0.25">
      <c r="A1010" t="s">
        <v>14</v>
      </c>
      <c r="B1010">
        <v>2013</v>
      </c>
      <c r="C1010" t="s">
        <v>56</v>
      </c>
      <c r="D1010" t="s">
        <v>65</v>
      </c>
      <c r="E1010" t="s">
        <v>67</v>
      </c>
      <c r="F1010">
        <v>34710.043316000003</v>
      </c>
      <c r="G1010">
        <v>18.568629406953264</v>
      </c>
      <c r="H1010">
        <v>4.8594205768577722E-3</v>
      </c>
    </row>
    <row r="1011" spans="1:8" x14ac:dyDescent="0.25">
      <c r="A1011" t="s">
        <v>14</v>
      </c>
      <c r="B1011">
        <v>2013</v>
      </c>
      <c r="C1011" t="s">
        <v>56</v>
      </c>
      <c r="D1011" t="s">
        <v>65</v>
      </c>
      <c r="E1011" t="s">
        <v>68</v>
      </c>
      <c r="F1011">
        <v>137210.85639</v>
      </c>
      <c r="G1011">
        <v>73.40289148363432</v>
      </c>
      <c r="H1011">
        <v>1.9209577263837336E-2</v>
      </c>
    </row>
    <row r="1012" spans="1:8" x14ac:dyDescent="0.25">
      <c r="A1012" t="s">
        <v>14</v>
      </c>
      <c r="B1012">
        <v>2013</v>
      </c>
      <c r="C1012" t="s">
        <v>56</v>
      </c>
      <c r="D1012" t="s">
        <v>65</v>
      </c>
      <c r="E1012" t="s">
        <v>58</v>
      </c>
      <c r="F1012">
        <v>14800508.104253</v>
      </c>
      <c r="G1012">
        <v>7917.741488262518</v>
      </c>
      <c r="H1012">
        <v>2.0720773228365292</v>
      </c>
    </row>
    <row r="1013" spans="1:8" x14ac:dyDescent="0.25">
      <c r="A1013" t="s">
        <v>14</v>
      </c>
      <c r="B1013">
        <v>2014</v>
      </c>
      <c r="C1013" t="s">
        <v>56</v>
      </c>
      <c r="D1013" t="s">
        <v>65</v>
      </c>
      <c r="E1013" t="s">
        <v>66</v>
      </c>
      <c r="F1013">
        <v>543332.05651699996</v>
      </c>
      <c r="G1013">
        <v>271.33465805383014</v>
      </c>
      <c r="H1013">
        <v>7.1195496177819853E-2</v>
      </c>
    </row>
    <row r="1014" spans="1:8" x14ac:dyDescent="0.25">
      <c r="A1014" t="s">
        <v>14</v>
      </c>
      <c r="B1014">
        <v>2014</v>
      </c>
      <c r="C1014" t="s">
        <v>56</v>
      </c>
      <c r="D1014" t="s">
        <v>65</v>
      </c>
      <c r="E1014" t="s">
        <v>83</v>
      </c>
      <c r="F1014">
        <v>9040613.1438238826</v>
      </c>
      <c r="G1014">
        <v>4514.7928353453672</v>
      </c>
      <c r="H1014">
        <v>1.1846364130479432</v>
      </c>
    </row>
    <row r="1015" spans="1:8" x14ac:dyDescent="0.25">
      <c r="A1015" t="s">
        <v>14</v>
      </c>
      <c r="B1015">
        <v>2014</v>
      </c>
      <c r="C1015" t="s">
        <v>56</v>
      </c>
      <c r="D1015" t="s">
        <v>65</v>
      </c>
      <c r="E1015" t="s">
        <v>67</v>
      </c>
      <c r="F1015">
        <v>73847.509218000007</v>
      </c>
      <c r="G1015">
        <v>36.878716102711977</v>
      </c>
      <c r="H1015">
        <v>9.6766056727358475E-3</v>
      </c>
    </row>
    <row r="1016" spans="1:8" x14ac:dyDescent="0.25">
      <c r="A1016" t="s">
        <v>14</v>
      </c>
      <c r="B1016">
        <v>2014</v>
      </c>
      <c r="C1016" t="s">
        <v>56</v>
      </c>
      <c r="D1016" t="s">
        <v>65</v>
      </c>
      <c r="E1016" t="s">
        <v>68</v>
      </c>
      <c r="F1016">
        <v>70864.33977377</v>
      </c>
      <c r="G1016">
        <v>35.388950771625794</v>
      </c>
      <c r="H1016">
        <v>9.2857061735861571E-3</v>
      </c>
    </row>
    <row r="1017" spans="1:8" x14ac:dyDescent="0.25">
      <c r="A1017" t="s">
        <v>14</v>
      </c>
      <c r="B1017">
        <v>2014</v>
      </c>
      <c r="C1017" t="s">
        <v>56</v>
      </c>
      <c r="D1017" t="s">
        <v>65</v>
      </c>
      <c r="E1017" t="s">
        <v>58</v>
      </c>
      <c r="F1017">
        <v>9728657.0493326522</v>
      </c>
      <c r="G1017">
        <v>4858.3951602735342</v>
      </c>
      <c r="H1017">
        <v>1.2747942210720848</v>
      </c>
    </row>
    <row r="1018" spans="1:8" x14ac:dyDescent="0.25">
      <c r="A1018" t="s">
        <v>14</v>
      </c>
      <c r="B1018">
        <v>2015</v>
      </c>
      <c r="C1018" t="s">
        <v>56</v>
      </c>
      <c r="D1018" t="s">
        <v>65</v>
      </c>
      <c r="E1018" t="s">
        <v>66</v>
      </c>
      <c r="F1018">
        <v>402200.63232899999</v>
      </c>
      <c r="G1018">
        <v>146.49757100292899</v>
      </c>
      <c r="H1018">
        <v>4.9917096877759859E-2</v>
      </c>
    </row>
    <row r="1019" spans="1:8" x14ac:dyDescent="0.25">
      <c r="A1019" t="s">
        <v>14</v>
      </c>
      <c r="B1019">
        <v>2015</v>
      </c>
      <c r="C1019" t="s">
        <v>56</v>
      </c>
      <c r="D1019" t="s">
        <v>65</v>
      </c>
      <c r="E1019" t="s">
        <v>83</v>
      </c>
      <c r="F1019">
        <v>10873605.491026998</v>
      </c>
      <c r="G1019">
        <v>3960.602406951285</v>
      </c>
      <c r="H1019">
        <v>1.3495225394428105</v>
      </c>
    </row>
    <row r="1020" spans="1:8" x14ac:dyDescent="0.25">
      <c r="A1020" t="s">
        <v>14</v>
      </c>
      <c r="B1020">
        <v>2015</v>
      </c>
      <c r="C1020" t="s">
        <v>56</v>
      </c>
      <c r="D1020" t="s">
        <v>65</v>
      </c>
      <c r="E1020" t="s">
        <v>67</v>
      </c>
      <c r="F1020">
        <v>67618.351395000005</v>
      </c>
      <c r="G1020">
        <v>24.629310444462387</v>
      </c>
      <c r="H1020">
        <v>8.3921096238795054E-3</v>
      </c>
    </row>
    <row r="1021" spans="1:8" x14ac:dyDescent="0.25">
      <c r="A1021" t="s">
        <v>14</v>
      </c>
      <c r="B1021">
        <v>2015</v>
      </c>
      <c r="C1021" t="s">
        <v>56</v>
      </c>
      <c r="D1021" t="s">
        <v>65</v>
      </c>
      <c r="E1021" t="s">
        <v>68</v>
      </c>
      <c r="F1021">
        <v>43785.147165000002</v>
      </c>
      <c r="G1021">
        <v>15.948303384146078</v>
      </c>
      <c r="H1021">
        <v>5.4341720453945849E-3</v>
      </c>
    </row>
    <row r="1022" spans="1:8" x14ac:dyDescent="0.25">
      <c r="A1022" t="s">
        <v>14</v>
      </c>
      <c r="B1022">
        <v>2015</v>
      </c>
      <c r="C1022" t="s">
        <v>56</v>
      </c>
      <c r="D1022" t="s">
        <v>65</v>
      </c>
      <c r="E1022" t="s">
        <v>58</v>
      </c>
      <c r="F1022">
        <v>11387209.621915998</v>
      </c>
      <c r="G1022">
        <v>4147.6775917828227</v>
      </c>
      <c r="H1022">
        <v>1.4132659179898446</v>
      </c>
    </row>
    <row r="1023" spans="1:8" x14ac:dyDescent="0.25">
      <c r="A1023" t="s">
        <v>14</v>
      </c>
      <c r="B1023">
        <v>2016</v>
      </c>
      <c r="C1023" t="s">
        <v>56</v>
      </c>
      <c r="D1023" t="s">
        <v>65</v>
      </c>
      <c r="E1023" t="s">
        <v>66</v>
      </c>
      <c r="F1023">
        <v>350669.67462880001</v>
      </c>
      <c r="G1023">
        <v>114.94435365216756</v>
      </c>
      <c r="H1023">
        <v>4.0641509281542455E-2</v>
      </c>
    </row>
    <row r="1024" spans="1:8" x14ac:dyDescent="0.25">
      <c r="A1024" t="s">
        <v>14</v>
      </c>
      <c r="B1024">
        <v>2016</v>
      </c>
      <c r="C1024" t="s">
        <v>56</v>
      </c>
      <c r="D1024" t="s">
        <v>65</v>
      </c>
      <c r="E1024" t="s">
        <v>83</v>
      </c>
      <c r="F1024">
        <v>7444579.4490763824</v>
      </c>
      <c r="G1024">
        <v>2440.2234778131451</v>
      </c>
      <c r="H1024">
        <v>0.86280327803392343</v>
      </c>
    </row>
    <row r="1025" spans="1:8" x14ac:dyDescent="0.25">
      <c r="A1025" t="s">
        <v>14</v>
      </c>
      <c r="B1025">
        <v>2016</v>
      </c>
      <c r="C1025" t="s">
        <v>56</v>
      </c>
      <c r="D1025" t="s">
        <v>65</v>
      </c>
      <c r="E1025" t="s">
        <v>67</v>
      </c>
      <c r="F1025">
        <v>34588.905967999999</v>
      </c>
      <c r="G1025">
        <v>11.337733849486494</v>
      </c>
      <c r="H1025">
        <v>4.0087451086978582E-3</v>
      </c>
    </row>
    <row r="1026" spans="1:8" x14ac:dyDescent="0.25">
      <c r="A1026" t="s">
        <v>14</v>
      </c>
      <c r="B1026">
        <v>2016</v>
      </c>
      <c r="C1026" t="s">
        <v>56</v>
      </c>
      <c r="D1026" t="s">
        <v>65</v>
      </c>
      <c r="E1026" t="s">
        <v>68</v>
      </c>
      <c r="F1026">
        <v>125147.85725959999</v>
      </c>
      <c r="G1026">
        <v>41.021624065113905</v>
      </c>
      <c r="H1026">
        <v>1.4504241941551282E-2</v>
      </c>
    </row>
    <row r="1027" spans="1:8" x14ac:dyDescent="0.25">
      <c r="A1027" t="s">
        <v>14</v>
      </c>
      <c r="B1027">
        <v>2016</v>
      </c>
      <c r="C1027" t="s">
        <v>56</v>
      </c>
      <c r="D1027" t="s">
        <v>65</v>
      </c>
      <c r="E1027" t="s">
        <v>58</v>
      </c>
      <c r="F1027">
        <v>7954985.8869327828</v>
      </c>
      <c r="G1027">
        <v>2607.5271893799136</v>
      </c>
      <c r="H1027">
        <v>0.92195777436571524</v>
      </c>
    </row>
    <row r="1028" spans="1:8" x14ac:dyDescent="0.25">
      <c r="A1028" t="s">
        <v>14</v>
      </c>
      <c r="B1028">
        <v>2017</v>
      </c>
      <c r="C1028" t="s">
        <v>56</v>
      </c>
      <c r="D1028" t="s">
        <v>65</v>
      </c>
      <c r="E1028" t="s">
        <v>66</v>
      </c>
      <c r="F1028">
        <v>64131.371382910002</v>
      </c>
      <c r="G1028">
        <v>21.74041545882886</v>
      </c>
      <c r="H1028">
        <v>6.9706795631869992E-3</v>
      </c>
    </row>
    <row r="1029" spans="1:8" x14ac:dyDescent="0.25">
      <c r="A1029" t="s">
        <v>14</v>
      </c>
      <c r="B1029">
        <v>2017</v>
      </c>
      <c r="C1029" t="s">
        <v>56</v>
      </c>
      <c r="D1029" t="s">
        <v>65</v>
      </c>
      <c r="E1029" t="s">
        <v>83</v>
      </c>
      <c r="F1029">
        <v>4810096.5061578481</v>
      </c>
      <c r="G1029">
        <v>1630.6137571354034</v>
      </c>
      <c r="H1029">
        <v>0.52282745073757797</v>
      </c>
    </row>
    <row r="1030" spans="1:8" x14ac:dyDescent="0.25">
      <c r="A1030" t="s">
        <v>14</v>
      </c>
      <c r="B1030">
        <v>2017</v>
      </c>
      <c r="C1030" t="s">
        <v>56</v>
      </c>
      <c r="D1030" t="s">
        <v>65</v>
      </c>
      <c r="E1030" t="s">
        <v>67</v>
      </c>
      <c r="F1030">
        <v>20097.881721000002</v>
      </c>
      <c r="G1030">
        <v>6.8131444725877017</v>
      </c>
      <c r="H1030">
        <v>2.1845142300084604E-3</v>
      </c>
    </row>
    <row r="1031" spans="1:8" x14ac:dyDescent="0.25">
      <c r="A1031" t="s">
        <v>14</v>
      </c>
      <c r="B1031">
        <v>2017</v>
      </c>
      <c r="C1031" t="s">
        <v>56</v>
      </c>
      <c r="D1031" t="s">
        <v>65</v>
      </c>
      <c r="E1031" t="s">
        <v>68</v>
      </c>
      <c r="F1031">
        <v>50793.021124839994</v>
      </c>
      <c r="G1031">
        <v>17.218739563042625</v>
      </c>
      <c r="H1031">
        <v>5.5208841893220374E-3</v>
      </c>
    </row>
    <row r="1032" spans="1:8" x14ac:dyDescent="0.25">
      <c r="A1032" t="s">
        <v>14</v>
      </c>
      <c r="B1032">
        <v>2017</v>
      </c>
      <c r="C1032" t="s">
        <v>56</v>
      </c>
      <c r="D1032" t="s">
        <v>65</v>
      </c>
      <c r="E1032" t="s">
        <v>58</v>
      </c>
      <c r="F1032">
        <v>4945118.7803865978</v>
      </c>
      <c r="G1032">
        <v>1676.3860566298624</v>
      </c>
      <c r="H1032">
        <v>0.53750352872009532</v>
      </c>
    </row>
    <row r="1033" spans="1:8" x14ac:dyDescent="0.25">
      <c r="A1033" t="s">
        <v>14</v>
      </c>
      <c r="B1033">
        <v>2018</v>
      </c>
      <c r="C1033" t="s">
        <v>56</v>
      </c>
      <c r="D1033" t="s">
        <v>65</v>
      </c>
      <c r="E1033" t="s">
        <v>66</v>
      </c>
      <c r="F1033">
        <v>272841.10200708004</v>
      </c>
      <c r="G1033">
        <v>92.260711463850953</v>
      </c>
      <c r="H1033">
        <v>2.7658664870740226E-2</v>
      </c>
    </row>
    <row r="1034" spans="1:8" x14ac:dyDescent="0.25">
      <c r="A1034" t="s">
        <v>14</v>
      </c>
      <c r="B1034">
        <v>2018</v>
      </c>
      <c r="C1034" t="s">
        <v>56</v>
      </c>
      <c r="D1034" t="s">
        <v>65</v>
      </c>
      <c r="E1034" t="s">
        <v>83</v>
      </c>
      <c r="F1034">
        <v>6750802.6671946421</v>
      </c>
      <c r="G1034">
        <v>2282.7713729556708</v>
      </c>
      <c r="H1034">
        <v>0.68434772916138809</v>
      </c>
    </row>
    <row r="1035" spans="1:8" x14ac:dyDescent="0.25">
      <c r="A1035" t="s">
        <v>14</v>
      </c>
      <c r="B1035">
        <v>2018</v>
      </c>
      <c r="C1035" t="s">
        <v>56</v>
      </c>
      <c r="D1035" t="s">
        <v>65</v>
      </c>
      <c r="E1035" t="s">
        <v>67</v>
      </c>
      <c r="F1035">
        <v>136535.79647810999</v>
      </c>
      <c r="G1035">
        <v>46.169325774923394</v>
      </c>
      <c r="H1035">
        <v>1.3841015191140969E-2</v>
      </c>
    </row>
    <row r="1036" spans="1:8" x14ac:dyDescent="0.25">
      <c r="A1036" t="s">
        <v>14</v>
      </c>
      <c r="B1036">
        <v>2018</v>
      </c>
      <c r="C1036" t="s">
        <v>56</v>
      </c>
      <c r="D1036" t="s">
        <v>65</v>
      </c>
      <c r="E1036" t="s">
        <v>68</v>
      </c>
      <c r="F1036">
        <v>33436.505943620003</v>
      </c>
      <c r="G1036">
        <v>11.306492330263394</v>
      </c>
      <c r="H1036">
        <v>3.3895520342792822E-3</v>
      </c>
    </row>
    <row r="1037" spans="1:8" x14ac:dyDescent="0.25">
      <c r="A1037" t="s">
        <v>14</v>
      </c>
      <c r="B1037">
        <v>2018</v>
      </c>
      <c r="C1037" t="s">
        <v>56</v>
      </c>
      <c r="D1037" t="s">
        <v>65</v>
      </c>
      <c r="E1037" t="s">
        <v>58</v>
      </c>
      <c r="F1037">
        <v>7193616.071623452</v>
      </c>
      <c r="G1037">
        <v>2432.5079025247087</v>
      </c>
      <c r="H1037">
        <v>0.72923696125754867</v>
      </c>
    </row>
    <row r="1038" spans="1:8" x14ac:dyDescent="0.25">
      <c r="A1038" t="s">
        <v>14</v>
      </c>
      <c r="B1038">
        <v>2019</v>
      </c>
      <c r="C1038" t="s">
        <v>56</v>
      </c>
      <c r="D1038" t="s">
        <v>65</v>
      </c>
      <c r="E1038" t="s">
        <v>66</v>
      </c>
      <c r="F1038">
        <v>514253.15576353006</v>
      </c>
      <c r="G1038">
        <v>156.71642200220529</v>
      </c>
      <c r="H1038">
        <v>4.8426664151121096E-2</v>
      </c>
    </row>
    <row r="1039" spans="1:8" x14ac:dyDescent="0.25">
      <c r="A1039" t="s">
        <v>14</v>
      </c>
      <c r="B1039">
        <v>2019</v>
      </c>
      <c r="C1039" t="s">
        <v>56</v>
      </c>
      <c r="D1039" t="s">
        <v>65</v>
      </c>
      <c r="E1039" t="s">
        <v>83</v>
      </c>
      <c r="F1039">
        <v>8306691.3645845773</v>
      </c>
      <c r="G1039">
        <v>2531.428217297937</v>
      </c>
      <c r="H1039">
        <v>0.78223215241624988</v>
      </c>
    </row>
    <row r="1040" spans="1:8" x14ac:dyDescent="0.25">
      <c r="A1040" t="s">
        <v>14</v>
      </c>
      <c r="B1040">
        <v>2019</v>
      </c>
      <c r="C1040" t="s">
        <v>56</v>
      </c>
      <c r="D1040" t="s">
        <v>65</v>
      </c>
      <c r="E1040" t="s">
        <v>67</v>
      </c>
      <c r="F1040">
        <v>70011.823535949996</v>
      </c>
      <c r="G1040">
        <v>21.335800003236429</v>
      </c>
      <c r="H1040">
        <v>6.5929377914056729E-3</v>
      </c>
    </row>
    <row r="1041" spans="1:8" x14ac:dyDescent="0.25">
      <c r="A1041" t="s">
        <v>14</v>
      </c>
      <c r="B1041">
        <v>2019</v>
      </c>
      <c r="C1041" t="s">
        <v>56</v>
      </c>
      <c r="D1041" t="s">
        <v>65</v>
      </c>
      <c r="E1041" t="s">
        <v>68</v>
      </c>
      <c r="F1041">
        <v>58891.336731019997</v>
      </c>
      <c r="G1041">
        <v>17.946879811966387</v>
      </c>
      <c r="H1041">
        <v>5.5457335620028485E-3</v>
      </c>
    </row>
    <row r="1042" spans="1:8" x14ac:dyDescent="0.25">
      <c r="A1042" t="s">
        <v>14</v>
      </c>
      <c r="B1042">
        <v>2019</v>
      </c>
      <c r="C1042" t="s">
        <v>56</v>
      </c>
      <c r="D1042" t="s">
        <v>65</v>
      </c>
      <c r="E1042" t="s">
        <v>58</v>
      </c>
      <c r="F1042">
        <v>8949847.6806150787</v>
      </c>
      <c r="G1042">
        <v>2727.4273191153457</v>
      </c>
      <c r="H1042">
        <v>0.84279748792077958</v>
      </c>
    </row>
    <row r="1043" spans="1:8" x14ac:dyDescent="0.25">
      <c r="A1043" t="s">
        <v>14</v>
      </c>
      <c r="B1043">
        <v>2008</v>
      </c>
      <c r="C1043" t="s">
        <v>56</v>
      </c>
      <c r="D1043" t="s">
        <v>84</v>
      </c>
      <c r="E1043" t="s">
        <v>58</v>
      </c>
      <c r="F1043">
        <v>378344.03677499999</v>
      </c>
      <c r="G1043">
        <v>192.20419438622986</v>
      </c>
      <c r="H1043">
        <v>7.936191217848429E-2</v>
      </c>
    </row>
    <row r="1044" spans="1:8" x14ac:dyDescent="0.25">
      <c r="A1044" t="s">
        <v>14</v>
      </c>
      <c r="B1044">
        <v>2009</v>
      </c>
      <c r="C1044" t="s">
        <v>56</v>
      </c>
      <c r="D1044" t="s">
        <v>84</v>
      </c>
      <c r="E1044" t="s">
        <v>58</v>
      </c>
      <c r="F1044">
        <v>552065.53022900003</v>
      </c>
      <c r="G1044">
        <v>255.97942984457907</v>
      </c>
      <c r="H1044">
        <v>0.11014708009309504</v>
      </c>
    </row>
    <row r="1045" spans="1:8" x14ac:dyDescent="0.25">
      <c r="A1045" t="s">
        <v>14</v>
      </c>
      <c r="B1045">
        <v>2010</v>
      </c>
      <c r="C1045" t="s">
        <v>56</v>
      </c>
      <c r="D1045" t="s">
        <v>84</v>
      </c>
      <c r="E1045" t="s">
        <v>58</v>
      </c>
      <c r="F1045">
        <v>619977.274156</v>
      </c>
      <c r="G1045">
        <v>326.56982751906736</v>
      </c>
      <c r="H1045">
        <v>0.11396087905087836</v>
      </c>
    </row>
    <row r="1046" spans="1:8" x14ac:dyDescent="0.25">
      <c r="A1046" t="s">
        <v>14</v>
      </c>
      <c r="B1046">
        <v>2011</v>
      </c>
      <c r="C1046" t="s">
        <v>56</v>
      </c>
      <c r="D1046" t="s">
        <v>84</v>
      </c>
      <c r="E1046" t="s">
        <v>58</v>
      </c>
      <c r="F1046">
        <v>706632.94722500001</v>
      </c>
      <c r="G1046">
        <v>382.38916212327558</v>
      </c>
      <c r="H1046">
        <v>0.1141651446556645</v>
      </c>
    </row>
    <row r="1047" spans="1:8" x14ac:dyDescent="0.25">
      <c r="A1047" t="s">
        <v>14</v>
      </c>
      <c r="B1047">
        <v>2012</v>
      </c>
      <c r="C1047" t="s">
        <v>56</v>
      </c>
      <c r="D1047" t="s">
        <v>84</v>
      </c>
      <c r="E1047" t="s">
        <v>58</v>
      </c>
      <c r="F1047">
        <v>760725.96910600003</v>
      </c>
      <c r="G1047">
        <v>423.39059381883135</v>
      </c>
      <c r="H1047">
        <v>0.11414566198764375</v>
      </c>
    </row>
    <row r="1048" spans="1:8" x14ac:dyDescent="0.25">
      <c r="A1048" t="s">
        <v>14</v>
      </c>
      <c r="B1048">
        <v>2013</v>
      </c>
      <c r="C1048" t="s">
        <v>56</v>
      </c>
      <c r="D1048" t="s">
        <v>84</v>
      </c>
      <c r="E1048" t="s">
        <v>58</v>
      </c>
      <c r="F1048">
        <v>943104.18492899998</v>
      </c>
      <c r="G1048">
        <v>504.52694462702914</v>
      </c>
      <c r="H1048">
        <v>0.13203498021139318</v>
      </c>
    </row>
    <row r="1049" spans="1:8" x14ac:dyDescent="0.25">
      <c r="A1049" t="s">
        <v>14</v>
      </c>
      <c r="B1049">
        <v>2014</v>
      </c>
      <c r="C1049" t="s">
        <v>56</v>
      </c>
      <c r="D1049" t="s">
        <v>84</v>
      </c>
      <c r="E1049" t="s">
        <v>58</v>
      </c>
      <c r="F1049">
        <v>1258503.0881690001</v>
      </c>
      <c r="G1049">
        <v>628.48400161962593</v>
      </c>
      <c r="H1049">
        <v>0.16490790618518769</v>
      </c>
    </row>
    <row r="1050" spans="1:8" x14ac:dyDescent="0.25">
      <c r="A1050" t="s">
        <v>14</v>
      </c>
      <c r="B1050">
        <v>2015</v>
      </c>
      <c r="C1050" t="s">
        <v>56</v>
      </c>
      <c r="D1050" t="s">
        <v>84</v>
      </c>
      <c r="E1050" t="s">
        <v>58</v>
      </c>
      <c r="F1050">
        <v>853364.65398800001</v>
      </c>
      <c r="G1050">
        <v>310.82956847947975</v>
      </c>
      <c r="H1050">
        <v>0.10591103713216016</v>
      </c>
    </row>
    <row r="1051" spans="1:8" x14ac:dyDescent="0.25">
      <c r="A1051" t="s">
        <v>14</v>
      </c>
      <c r="B1051">
        <v>2016</v>
      </c>
      <c r="C1051" t="s">
        <v>56</v>
      </c>
      <c r="D1051" t="s">
        <v>84</v>
      </c>
      <c r="E1051" t="s">
        <v>58</v>
      </c>
      <c r="F1051">
        <v>831112.22395300004</v>
      </c>
      <c r="G1051">
        <v>272.42634395408663</v>
      </c>
      <c r="H1051">
        <v>9.6323285438196057E-2</v>
      </c>
    </row>
    <row r="1052" spans="1:8" x14ac:dyDescent="0.25">
      <c r="A1052" t="s">
        <v>14</v>
      </c>
      <c r="B1052">
        <v>2017</v>
      </c>
      <c r="C1052" t="s">
        <v>56</v>
      </c>
      <c r="D1052" t="s">
        <v>84</v>
      </c>
      <c r="E1052" t="s">
        <v>58</v>
      </c>
      <c r="F1052">
        <v>228136.421863</v>
      </c>
      <c r="G1052">
        <v>77.337822124196308</v>
      </c>
      <c r="H1052">
        <v>2.4797004324201965E-2</v>
      </c>
    </row>
    <row r="1053" spans="1:8" x14ac:dyDescent="0.25">
      <c r="A1053" t="s">
        <v>14</v>
      </c>
      <c r="B1053">
        <v>2018</v>
      </c>
      <c r="C1053" t="s">
        <v>56</v>
      </c>
      <c r="D1053" t="s">
        <v>84</v>
      </c>
      <c r="E1053" t="s">
        <v>58</v>
      </c>
      <c r="F1053">
        <v>1001534.34887288</v>
      </c>
      <c r="G1053">
        <v>338.66697833561324</v>
      </c>
      <c r="H1053">
        <v>0.10152833538728043</v>
      </c>
    </row>
    <row r="1054" spans="1:8" x14ac:dyDescent="0.25">
      <c r="A1054" t="s">
        <v>14</v>
      </c>
      <c r="B1054">
        <v>2019</v>
      </c>
      <c r="C1054" t="s">
        <v>56</v>
      </c>
      <c r="D1054" t="s">
        <v>84</v>
      </c>
      <c r="E1054" t="s">
        <v>58</v>
      </c>
      <c r="F1054">
        <v>1150279.0294140899</v>
      </c>
      <c r="G1054">
        <v>350.54255238608278</v>
      </c>
      <c r="H1054">
        <v>0.10832053359946364</v>
      </c>
    </row>
    <row r="1055" spans="1:8" x14ac:dyDescent="0.25">
      <c r="A1055" t="s">
        <v>15</v>
      </c>
      <c r="B1055">
        <v>2008</v>
      </c>
      <c r="C1055" t="s">
        <v>56</v>
      </c>
      <c r="D1055" t="s">
        <v>57</v>
      </c>
      <c r="E1055" t="s">
        <v>58</v>
      </c>
      <c r="F1055">
        <v>551998.10520625999</v>
      </c>
      <c r="G1055">
        <v>1048.4256509408765</v>
      </c>
      <c r="H1055">
        <v>3.4247802455058225</v>
      </c>
    </row>
    <row r="1056" spans="1:8" x14ac:dyDescent="0.25">
      <c r="A1056" t="s">
        <v>15</v>
      </c>
      <c r="B1056">
        <v>2009</v>
      </c>
      <c r="C1056" t="s">
        <v>56</v>
      </c>
      <c r="D1056" t="s">
        <v>57</v>
      </c>
      <c r="E1056" t="s">
        <v>58</v>
      </c>
      <c r="F1056">
        <v>742756.95286374004</v>
      </c>
      <c r="G1056">
        <v>1295.8144239841502</v>
      </c>
      <c r="H1056">
        <v>4.239902542123251</v>
      </c>
    </row>
    <row r="1057" spans="1:8" x14ac:dyDescent="0.25">
      <c r="A1057" t="s">
        <v>15</v>
      </c>
      <c r="B1057">
        <v>2010</v>
      </c>
      <c r="C1057" t="s">
        <v>56</v>
      </c>
      <c r="D1057" t="s">
        <v>57</v>
      </c>
      <c r="E1057" t="s">
        <v>58</v>
      </c>
      <c r="F1057">
        <v>723341.39373189001</v>
      </c>
      <c r="G1057">
        <v>1376.4126486245029</v>
      </c>
      <c r="H1057">
        <v>3.6932198882405571</v>
      </c>
    </row>
    <row r="1058" spans="1:8" x14ac:dyDescent="0.25">
      <c r="A1058" t="s">
        <v>15</v>
      </c>
      <c r="B1058">
        <v>2011</v>
      </c>
      <c r="C1058" t="s">
        <v>56</v>
      </c>
      <c r="D1058" t="s">
        <v>57</v>
      </c>
      <c r="E1058" t="s">
        <v>58</v>
      </c>
      <c r="F1058">
        <v>774341.61095237499</v>
      </c>
      <c r="G1058">
        <v>1531.200065939435</v>
      </c>
      <c r="H1058">
        <v>3.6230535793070411</v>
      </c>
    </row>
    <row r="1059" spans="1:8" x14ac:dyDescent="0.25">
      <c r="A1059" t="s">
        <v>15</v>
      </c>
      <c r="B1059">
        <v>2012</v>
      </c>
      <c r="C1059" t="s">
        <v>56</v>
      </c>
      <c r="D1059" t="s">
        <v>57</v>
      </c>
      <c r="E1059" t="s">
        <v>58</v>
      </c>
      <c r="F1059">
        <v>858937.80577139009</v>
      </c>
      <c r="G1059">
        <v>1707.444065048207</v>
      </c>
      <c r="H1059">
        <v>3.674045623700037</v>
      </c>
    </row>
    <row r="1060" spans="1:8" x14ac:dyDescent="0.25">
      <c r="A1060" t="s">
        <v>15</v>
      </c>
      <c r="B1060">
        <v>2013</v>
      </c>
      <c r="C1060" t="s">
        <v>56</v>
      </c>
      <c r="D1060" t="s">
        <v>57</v>
      </c>
      <c r="E1060" t="s">
        <v>58</v>
      </c>
      <c r="F1060">
        <v>731358.17525174096</v>
      </c>
      <c r="G1060">
        <v>1462.2516500666154</v>
      </c>
      <c r="H1060">
        <v>2.9394897081441065</v>
      </c>
    </row>
    <row r="1061" spans="1:8" x14ac:dyDescent="0.25">
      <c r="A1061" t="s">
        <v>15</v>
      </c>
      <c r="B1061">
        <v>2014</v>
      </c>
      <c r="C1061" t="s">
        <v>56</v>
      </c>
      <c r="D1061" t="s">
        <v>57</v>
      </c>
      <c r="E1061" t="s">
        <v>58</v>
      </c>
      <c r="F1061">
        <v>767484.94049245003</v>
      </c>
      <c r="G1061">
        <v>1424.6275813034574</v>
      </c>
      <c r="H1061">
        <v>2.8167069971921186</v>
      </c>
    </row>
    <row r="1062" spans="1:8" x14ac:dyDescent="0.25">
      <c r="A1062" t="s">
        <v>15</v>
      </c>
      <c r="B1062">
        <v>2015</v>
      </c>
      <c r="C1062" t="s">
        <v>56</v>
      </c>
      <c r="D1062" t="s">
        <v>57</v>
      </c>
      <c r="E1062" t="s">
        <v>58</v>
      </c>
      <c r="F1062">
        <v>723934.87377486296</v>
      </c>
      <c r="G1062">
        <v>1352.0648272349208</v>
      </c>
      <c r="H1062">
        <v>2.468352723033918</v>
      </c>
    </row>
    <row r="1063" spans="1:8" x14ac:dyDescent="0.25">
      <c r="A1063" t="s">
        <v>15</v>
      </c>
      <c r="B1063">
        <v>2016</v>
      </c>
      <c r="C1063" t="s">
        <v>56</v>
      </c>
      <c r="D1063" t="s">
        <v>57</v>
      </c>
      <c r="E1063" t="s">
        <v>58</v>
      </c>
      <c r="F1063">
        <v>774902.18764934002</v>
      </c>
      <c r="G1063">
        <v>1420.1765263598154</v>
      </c>
      <c r="H1063">
        <v>2.4846506681595546</v>
      </c>
    </row>
    <row r="1064" spans="1:8" x14ac:dyDescent="0.25">
      <c r="A1064" t="s">
        <v>15</v>
      </c>
      <c r="B1064">
        <v>2017</v>
      </c>
      <c r="C1064" t="s">
        <v>56</v>
      </c>
      <c r="D1064" t="s">
        <v>57</v>
      </c>
      <c r="E1064" t="s">
        <v>58</v>
      </c>
      <c r="F1064">
        <v>790528.94807005092</v>
      </c>
      <c r="G1064">
        <v>1390.9386628729485</v>
      </c>
      <c r="H1064">
        <v>2.3784104775020221</v>
      </c>
    </row>
    <row r="1065" spans="1:8" x14ac:dyDescent="0.25">
      <c r="A1065" t="s">
        <v>15</v>
      </c>
      <c r="B1065">
        <v>2018</v>
      </c>
      <c r="C1065" t="s">
        <v>56</v>
      </c>
      <c r="D1065" t="s">
        <v>57</v>
      </c>
      <c r="E1065" t="s">
        <v>58</v>
      </c>
      <c r="F1065">
        <v>748478.37219309108</v>
      </c>
      <c r="G1065">
        <v>1294.9000652412337</v>
      </c>
      <c r="H1065">
        <v>2.1384254980695458</v>
      </c>
    </row>
    <row r="1066" spans="1:8" x14ac:dyDescent="0.25">
      <c r="A1066" t="s">
        <v>15</v>
      </c>
      <c r="B1066">
        <v>2019</v>
      </c>
      <c r="C1066" t="s">
        <v>56</v>
      </c>
      <c r="D1066" t="s">
        <v>57</v>
      </c>
      <c r="E1066" t="s">
        <v>58</v>
      </c>
      <c r="F1066">
        <v>909593.35322673025</v>
      </c>
      <c r="G1066">
        <v>1547.7330410766604</v>
      </c>
      <c r="H1066">
        <v>2.5054787263663543</v>
      </c>
    </row>
    <row r="1067" spans="1:8" x14ac:dyDescent="0.25">
      <c r="A1067" t="s">
        <v>15</v>
      </c>
      <c r="B1067">
        <v>2008</v>
      </c>
      <c r="C1067" t="s">
        <v>56</v>
      </c>
      <c r="D1067" t="s">
        <v>59</v>
      </c>
      <c r="E1067" t="s">
        <v>60</v>
      </c>
      <c r="F1067">
        <v>10738.97</v>
      </c>
      <c r="G1067">
        <v>20.396830182012117</v>
      </c>
      <c r="H1067">
        <v>6.6628149564638334E-2</v>
      </c>
    </row>
    <row r="1068" spans="1:8" x14ac:dyDescent="0.25">
      <c r="A1068" t="s">
        <v>15</v>
      </c>
      <c r="B1068">
        <v>2008</v>
      </c>
      <c r="C1068" t="s">
        <v>56</v>
      </c>
      <c r="D1068" t="s">
        <v>59</v>
      </c>
      <c r="E1068" t="s">
        <v>61</v>
      </c>
    </row>
    <row r="1069" spans="1:8" x14ac:dyDescent="0.25">
      <c r="A1069" t="s">
        <v>15</v>
      </c>
      <c r="B1069">
        <v>2008</v>
      </c>
      <c r="C1069" t="s">
        <v>56</v>
      </c>
      <c r="D1069" t="s">
        <v>59</v>
      </c>
      <c r="E1069" t="s">
        <v>62</v>
      </c>
      <c r="F1069">
        <v>976.4</v>
      </c>
      <c r="G1069">
        <v>1.8545042019594646</v>
      </c>
      <c r="H1069">
        <v>6.0579110692098844E-3</v>
      </c>
    </row>
    <row r="1070" spans="1:8" x14ac:dyDescent="0.25">
      <c r="A1070" t="s">
        <v>15</v>
      </c>
      <c r="B1070">
        <v>2008</v>
      </c>
      <c r="C1070" t="s">
        <v>56</v>
      </c>
      <c r="D1070" t="s">
        <v>59</v>
      </c>
      <c r="E1070" t="s">
        <v>58</v>
      </c>
      <c r="F1070">
        <v>11715.369999999999</v>
      </c>
      <c r="G1070">
        <v>22.251334383971582</v>
      </c>
      <c r="H1070">
        <v>7.2686060633848221E-2</v>
      </c>
    </row>
    <row r="1071" spans="1:8" x14ac:dyDescent="0.25">
      <c r="A1071" t="s">
        <v>15</v>
      </c>
      <c r="B1071">
        <v>2009</v>
      </c>
      <c r="C1071" t="s">
        <v>56</v>
      </c>
      <c r="D1071" t="s">
        <v>59</v>
      </c>
      <c r="E1071" t="s">
        <v>60</v>
      </c>
      <c r="F1071">
        <v>10155.42</v>
      </c>
      <c r="G1071">
        <v>17.717154537402571</v>
      </c>
      <c r="H1071">
        <v>5.797049883991913E-2</v>
      </c>
    </row>
    <row r="1072" spans="1:8" x14ac:dyDescent="0.25">
      <c r="A1072" t="s">
        <v>15</v>
      </c>
      <c r="B1072">
        <v>2009</v>
      </c>
      <c r="C1072" t="s">
        <v>56</v>
      </c>
      <c r="D1072" t="s">
        <v>59</v>
      </c>
      <c r="E1072" t="s">
        <v>61</v>
      </c>
    </row>
    <row r="1073" spans="1:8" x14ac:dyDescent="0.25">
      <c r="A1073" t="s">
        <v>15</v>
      </c>
      <c r="B1073">
        <v>2009</v>
      </c>
      <c r="C1073" t="s">
        <v>56</v>
      </c>
      <c r="D1073" t="s">
        <v>59</v>
      </c>
      <c r="E1073" t="s">
        <v>62</v>
      </c>
      <c r="F1073">
        <v>1084.1736015700001</v>
      </c>
      <c r="G1073">
        <v>1.8914502053472937</v>
      </c>
      <c r="H1073">
        <v>6.1888217830562038E-3</v>
      </c>
    </row>
    <row r="1074" spans="1:8" x14ac:dyDescent="0.25">
      <c r="A1074" t="s">
        <v>15</v>
      </c>
      <c r="B1074">
        <v>2009</v>
      </c>
      <c r="C1074" t="s">
        <v>56</v>
      </c>
      <c r="D1074" t="s">
        <v>59</v>
      </c>
      <c r="E1074" t="s">
        <v>58</v>
      </c>
      <c r="F1074">
        <v>11239.593601570001</v>
      </c>
      <c r="G1074">
        <v>19.608604742749865</v>
      </c>
      <c r="H1074">
        <v>6.415932062297533E-2</v>
      </c>
    </row>
    <row r="1075" spans="1:8" x14ac:dyDescent="0.25">
      <c r="A1075" t="s">
        <v>15</v>
      </c>
      <c r="B1075">
        <v>2010</v>
      </c>
      <c r="C1075" t="s">
        <v>56</v>
      </c>
      <c r="D1075" t="s">
        <v>59</v>
      </c>
      <c r="E1075" t="s">
        <v>60</v>
      </c>
      <c r="F1075">
        <v>16075.25</v>
      </c>
      <c r="G1075">
        <v>30.588844522842574</v>
      </c>
      <c r="H1075">
        <v>8.2076642540997127E-2</v>
      </c>
    </row>
    <row r="1076" spans="1:8" x14ac:dyDescent="0.25">
      <c r="A1076" t="s">
        <v>15</v>
      </c>
      <c r="B1076">
        <v>2010</v>
      </c>
      <c r="C1076" t="s">
        <v>56</v>
      </c>
      <c r="D1076" t="s">
        <v>59</v>
      </c>
      <c r="E1076" t="s">
        <v>61</v>
      </c>
    </row>
    <row r="1077" spans="1:8" x14ac:dyDescent="0.25">
      <c r="A1077" t="s">
        <v>15</v>
      </c>
      <c r="B1077">
        <v>2010</v>
      </c>
      <c r="C1077" t="s">
        <v>56</v>
      </c>
      <c r="D1077" t="s">
        <v>59</v>
      </c>
      <c r="E1077" t="s">
        <v>62</v>
      </c>
      <c r="F1077">
        <v>1674.11769153</v>
      </c>
      <c r="G1077">
        <v>3.1856005834529042</v>
      </c>
      <c r="H1077">
        <v>8.5476716902858196E-3</v>
      </c>
    </row>
    <row r="1078" spans="1:8" x14ac:dyDescent="0.25">
      <c r="A1078" t="s">
        <v>15</v>
      </c>
      <c r="B1078">
        <v>2010</v>
      </c>
      <c r="C1078" t="s">
        <v>56</v>
      </c>
      <c r="D1078" t="s">
        <v>59</v>
      </c>
      <c r="E1078" t="s">
        <v>58</v>
      </c>
      <c r="F1078">
        <v>17749.367691529998</v>
      </c>
      <c r="G1078">
        <v>33.774445106295481</v>
      </c>
      <c r="H1078">
        <v>9.0624314231282949E-2</v>
      </c>
    </row>
    <row r="1079" spans="1:8" x14ac:dyDescent="0.25">
      <c r="A1079" t="s">
        <v>15</v>
      </c>
      <c r="B1079">
        <v>2011</v>
      </c>
      <c r="C1079" t="s">
        <v>56</v>
      </c>
      <c r="D1079" t="s">
        <v>59</v>
      </c>
      <c r="E1079" t="s">
        <v>60</v>
      </c>
      <c r="F1079">
        <v>17357.48</v>
      </c>
      <c r="G1079">
        <v>34.323061223397254</v>
      </c>
      <c r="H1079">
        <v>8.1213613155057707E-2</v>
      </c>
    </row>
    <row r="1080" spans="1:8" x14ac:dyDescent="0.25">
      <c r="A1080" t="s">
        <v>15</v>
      </c>
      <c r="B1080">
        <v>2011</v>
      </c>
      <c r="C1080" t="s">
        <v>56</v>
      </c>
      <c r="D1080" t="s">
        <v>59</v>
      </c>
      <c r="E1080" t="s">
        <v>61</v>
      </c>
    </row>
    <row r="1081" spans="1:8" x14ac:dyDescent="0.25">
      <c r="A1081" t="s">
        <v>15</v>
      </c>
      <c r="B1081">
        <v>2011</v>
      </c>
      <c r="C1081" t="s">
        <v>56</v>
      </c>
      <c r="D1081" t="s">
        <v>59</v>
      </c>
      <c r="E1081" t="s">
        <v>62</v>
      </c>
      <c r="F1081">
        <v>1513.5655810850001</v>
      </c>
      <c r="G1081">
        <v>2.9929577395570841</v>
      </c>
      <c r="H1081">
        <v>7.081795835976611E-3</v>
      </c>
    </row>
    <row r="1082" spans="1:8" x14ac:dyDescent="0.25">
      <c r="A1082" t="s">
        <v>15</v>
      </c>
      <c r="B1082">
        <v>2011</v>
      </c>
      <c r="C1082" t="s">
        <v>56</v>
      </c>
      <c r="D1082" t="s">
        <v>59</v>
      </c>
      <c r="E1082" t="s">
        <v>58</v>
      </c>
      <c r="F1082">
        <v>18871.045581085</v>
      </c>
      <c r="G1082">
        <v>37.316018962954338</v>
      </c>
      <c r="H1082">
        <v>8.8295408991034316E-2</v>
      </c>
    </row>
    <row r="1083" spans="1:8" x14ac:dyDescent="0.25">
      <c r="A1083" t="s">
        <v>15</v>
      </c>
      <c r="B1083">
        <v>2012</v>
      </c>
      <c r="C1083" t="s">
        <v>56</v>
      </c>
      <c r="D1083" t="s">
        <v>59</v>
      </c>
      <c r="E1083" t="s">
        <v>60</v>
      </c>
      <c r="F1083">
        <v>18256.86</v>
      </c>
      <c r="G1083">
        <v>36.291995816182201</v>
      </c>
      <c r="H1083">
        <v>7.8092425475747379E-2</v>
      </c>
    </row>
    <row r="1084" spans="1:8" x14ac:dyDescent="0.25">
      <c r="A1084" t="s">
        <v>15</v>
      </c>
      <c r="B1084">
        <v>2012</v>
      </c>
      <c r="C1084" t="s">
        <v>56</v>
      </c>
      <c r="D1084" t="s">
        <v>59</v>
      </c>
      <c r="E1084" t="s">
        <v>61</v>
      </c>
    </row>
    <row r="1085" spans="1:8" x14ac:dyDescent="0.25">
      <c r="A1085" t="s">
        <v>15</v>
      </c>
      <c r="B1085">
        <v>2012</v>
      </c>
      <c r="C1085" t="s">
        <v>56</v>
      </c>
      <c r="D1085" t="s">
        <v>59</v>
      </c>
      <c r="E1085" t="s">
        <v>62</v>
      </c>
      <c r="F1085">
        <v>1582.1156860399999</v>
      </c>
      <c r="G1085">
        <v>3.1450170433732803</v>
      </c>
      <c r="H1085">
        <v>6.7673877822412845E-3</v>
      </c>
    </row>
    <row r="1086" spans="1:8" x14ac:dyDescent="0.25">
      <c r="A1086" t="s">
        <v>15</v>
      </c>
      <c r="B1086">
        <v>2012</v>
      </c>
      <c r="C1086" t="s">
        <v>56</v>
      </c>
      <c r="D1086" t="s">
        <v>59</v>
      </c>
      <c r="E1086" t="s">
        <v>58</v>
      </c>
      <c r="F1086">
        <v>19838.975686040001</v>
      </c>
      <c r="G1086">
        <v>39.43701285955548</v>
      </c>
      <c r="H1086">
        <v>8.4859813257988664E-2</v>
      </c>
    </row>
    <row r="1087" spans="1:8" x14ac:dyDescent="0.25">
      <c r="A1087" t="s">
        <v>15</v>
      </c>
      <c r="B1087">
        <v>2013</v>
      </c>
      <c r="C1087" t="s">
        <v>56</v>
      </c>
      <c r="D1087" t="s">
        <v>59</v>
      </c>
      <c r="E1087" t="s">
        <v>60</v>
      </c>
      <c r="F1087">
        <v>32839.747687039999</v>
      </c>
      <c r="G1087">
        <v>65.658629202601844</v>
      </c>
      <c r="H1087">
        <v>0.13199018430453172</v>
      </c>
    </row>
    <row r="1088" spans="1:8" x14ac:dyDescent="0.25">
      <c r="A1088" t="s">
        <v>15</v>
      </c>
      <c r="B1088">
        <v>2013</v>
      </c>
      <c r="C1088" t="s">
        <v>56</v>
      </c>
      <c r="D1088" t="s">
        <v>59</v>
      </c>
      <c r="E1088" t="s">
        <v>61</v>
      </c>
    </row>
    <row r="1089" spans="1:8" x14ac:dyDescent="0.25">
      <c r="A1089" t="s">
        <v>15</v>
      </c>
      <c r="B1089">
        <v>2013</v>
      </c>
      <c r="C1089" t="s">
        <v>56</v>
      </c>
      <c r="D1089" t="s">
        <v>59</v>
      </c>
      <c r="E1089" t="s">
        <v>62</v>
      </c>
      <c r="F1089">
        <v>2011.2943605600001</v>
      </c>
      <c r="G1089">
        <v>4.0213107571898128</v>
      </c>
      <c r="H1089">
        <v>8.0838353531487751E-3</v>
      </c>
    </row>
    <row r="1090" spans="1:8" x14ac:dyDescent="0.25">
      <c r="A1090" t="s">
        <v>15</v>
      </c>
      <c r="B1090">
        <v>2013</v>
      </c>
      <c r="C1090" t="s">
        <v>56</v>
      </c>
      <c r="D1090" t="s">
        <v>59</v>
      </c>
      <c r="E1090" t="s">
        <v>58</v>
      </c>
      <c r="F1090">
        <v>34851.0420476</v>
      </c>
      <c r="G1090">
        <v>69.679939959791668</v>
      </c>
      <c r="H1090">
        <v>0.14007401965768052</v>
      </c>
    </row>
    <row r="1091" spans="1:8" x14ac:dyDescent="0.25">
      <c r="A1091" t="s">
        <v>15</v>
      </c>
      <c r="B1091">
        <v>2014</v>
      </c>
      <c r="C1091" t="s">
        <v>56</v>
      </c>
      <c r="D1091" t="s">
        <v>59</v>
      </c>
      <c r="E1091" t="s">
        <v>60</v>
      </c>
      <c r="F1091">
        <v>37304.050000000003</v>
      </c>
      <c r="G1091">
        <v>69.244848622337301</v>
      </c>
      <c r="H1091">
        <v>0.13690767481533186</v>
      </c>
    </row>
    <row r="1092" spans="1:8" x14ac:dyDescent="0.25">
      <c r="A1092" t="s">
        <v>15</v>
      </c>
      <c r="B1092">
        <v>2014</v>
      </c>
      <c r="C1092" t="s">
        <v>56</v>
      </c>
      <c r="D1092" t="s">
        <v>59</v>
      </c>
      <c r="E1092" t="s">
        <v>61</v>
      </c>
    </row>
    <row r="1093" spans="1:8" x14ac:dyDescent="0.25">
      <c r="A1093" t="s">
        <v>15</v>
      </c>
      <c r="B1093">
        <v>2014</v>
      </c>
      <c r="C1093" t="s">
        <v>56</v>
      </c>
      <c r="D1093" t="s">
        <v>59</v>
      </c>
      <c r="E1093" t="s">
        <v>62</v>
      </c>
      <c r="F1093">
        <v>4352.8390338299996</v>
      </c>
      <c r="G1093">
        <v>8.0798647861280273</v>
      </c>
      <c r="H1093">
        <v>1.5975130608260519E-2</v>
      </c>
    </row>
    <row r="1094" spans="1:8" x14ac:dyDescent="0.25">
      <c r="A1094" t="s">
        <v>15</v>
      </c>
      <c r="B1094">
        <v>2014</v>
      </c>
      <c r="C1094" t="s">
        <v>56</v>
      </c>
      <c r="D1094" t="s">
        <v>59</v>
      </c>
      <c r="E1094" t="s">
        <v>58</v>
      </c>
      <c r="F1094">
        <v>41656.889033830004</v>
      </c>
      <c r="G1094">
        <v>77.324713408465328</v>
      </c>
      <c r="H1094">
        <v>0.15288280542359237</v>
      </c>
    </row>
    <row r="1095" spans="1:8" x14ac:dyDescent="0.25">
      <c r="A1095" t="s">
        <v>15</v>
      </c>
      <c r="B1095">
        <v>2015</v>
      </c>
      <c r="C1095" t="s">
        <v>56</v>
      </c>
      <c r="D1095" t="s">
        <v>59</v>
      </c>
      <c r="E1095" t="s">
        <v>60</v>
      </c>
      <c r="F1095">
        <v>43607.54</v>
      </c>
      <c r="G1095">
        <v>81.444095556275101</v>
      </c>
      <c r="H1095">
        <v>0.14868573680190622</v>
      </c>
    </row>
    <row r="1096" spans="1:8" x14ac:dyDescent="0.25">
      <c r="A1096" t="s">
        <v>15</v>
      </c>
      <c r="B1096">
        <v>2015</v>
      </c>
      <c r="C1096" t="s">
        <v>56</v>
      </c>
      <c r="D1096" t="s">
        <v>59</v>
      </c>
      <c r="E1096" t="s">
        <v>61</v>
      </c>
    </row>
    <row r="1097" spans="1:8" x14ac:dyDescent="0.25">
      <c r="A1097" t="s">
        <v>15</v>
      </c>
      <c r="B1097">
        <v>2015</v>
      </c>
      <c r="C1097" t="s">
        <v>56</v>
      </c>
      <c r="D1097" t="s">
        <v>59</v>
      </c>
      <c r="E1097" t="s">
        <v>62</v>
      </c>
      <c r="F1097">
        <v>9413.6799482499991</v>
      </c>
      <c r="G1097">
        <v>17.581561565762797</v>
      </c>
      <c r="H1097">
        <v>3.209720014297715E-2</v>
      </c>
    </row>
    <row r="1098" spans="1:8" x14ac:dyDescent="0.25">
      <c r="A1098" t="s">
        <v>15</v>
      </c>
      <c r="B1098">
        <v>2015</v>
      </c>
      <c r="C1098" t="s">
        <v>56</v>
      </c>
      <c r="D1098" t="s">
        <v>59</v>
      </c>
      <c r="E1098" t="s">
        <v>58</v>
      </c>
      <c r="F1098">
        <v>53021.21994825</v>
      </c>
      <c r="G1098">
        <v>99.025657122037899</v>
      </c>
      <c r="H1098">
        <v>0.1807829369448834</v>
      </c>
    </row>
    <row r="1099" spans="1:8" x14ac:dyDescent="0.25">
      <c r="A1099" t="s">
        <v>15</v>
      </c>
      <c r="B1099">
        <v>2016</v>
      </c>
      <c r="C1099" t="s">
        <v>56</v>
      </c>
      <c r="D1099" t="s">
        <v>59</v>
      </c>
      <c r="E1099" t="s">
        <v>60</v>
      </c>
      <c r="F1099">
        <v>41082.49</v>
      </c>
      <c r="G1099">
        <v>75.292583854226962</v>
      </c>
      <c r="H1099">
        <v>0.13172712357130376</v>
      </c>
    </row>
    <row r="1100" spans="1:8" x14ac:dyDescent="0.25">
      <c r="A1100" t="s">
        <v>15</v>
      </c>
      <c r="B1100">
        <v>2016</v>
      </c>
      <c r="C1100" t="s">
        <v>56</v>
      </c>
      <c r="D1100" t="s">
        <v>59</v>
      </c>
      <c r="E1100" t="s">
        <v>61</v>
      </c>
    </row>
    <row r="1101" spans="1:8" x14ac:dyDescent="0.25">
      <c r="A1101" t="s">
        <v>15</v>
      </c>
      <c r="B1101">
        <v>2016</v>
      </c>
      <c r="C1101" t="s">
        <v>56</v>
      </c>
      <c r="D1101" t="s">
        <v>59</v>
      </c>
      <c r="E1101" t="s">
        <v>62</v>
      </c>
      <c r="F1101">
        <v>6760.6730280499996</v>
      </c>
      <c r="G1101">
        <v>12.390401382084317</v>
      </c>
      <c r="H1101">
        <v>2.1677459457572379E-2</v>
      </c>
    </row>
    <row r="1102" spans="1:8" x14ac:dyDescent="0.25">
      <c r="A1102" t="s">
        <v>15</v>
      </c>
      <c r="B1102">
        <v>2016</v>
      </c>
      <c r="C1102" t="s">
        <v>56</v>
      </c>
      <c r="D1102" t="s">
        <v>59</v>
      </c>
      <c r="E1102" t="s">
        <v>58</v>
      </c>
      <c r="F1102">
        <v>47843.163028049996</v>
      </c>
      <c r="G1102">
        <v>87.682985236311268</v>
      </c>
      <c r="H1102">
        <v>0.15340458302887611</v>
      </c>
    </row>
    <row r="1103" spans="1:8" x14ac:dyDescent="0.25">
      <c r="A1103" t="s">
        <v>15</v>
      </c>
      <c r="B1103">
        <v>2017</v>
      </c>
      <c r="C1103" t="s">
        <v>56</v>
      </c>
      <c r="D1103" t="s">
        <v>59</v>
      </c>
      <c r="E1103" t="s">
        <v>60</v>
      </c>
      <c r="F1103">
        <v>54419.444755500001</v>
      </c>
      <c r="G1103">
        <v>95.751218101877782</v>
      </c>
      <c r="H1103">
        <v>0.16372806827923314</v>
      </c>
    </row>
    <row r="1104" spans="1:8" x14ac:dyDescent="0.25">
      <c r="A1104" t="s">
        <v>15</v>
      </c>
      <c r="B1104">
        <v>2017</v>
      </c>
      <c r="C1104" t="s">
        <v>56</v>
      </c>
      <c r="D1104" t="s">
        <v>59</v>
      </c>
      <c r="E1104" t="s">
        <v>61</v>
      </c>
    </row>
    <row r="1105" spans="1:8" x14ac:dyDescent="0.25">
      <c r="A1105" t="s">
        <v>15</v>
      </c>
      <c r="B1105">
        <v>2017</v>
      </c>
      <c r="C1105" t="s">
        <v>56</v>
      </c>
      <c r="D1105" t="s">
        <v>59</v>
      </c>
      <c r="E1105" t="s">
        <v>62</v>
      </c>
      <c r="F1105">
        <v>6316.98282131</v>
      </c>
      <c r="G1105">
        <v>11.114755076730875</v>
      </c>
      <c r="H1105">
        <v>1.90054749608899E-2</v>
      </c>
    </row>
    <row r="1106" spans="1:8" x14ac:dyDescent="0.25">
      <c r="A1106" t="s">
        <v>15</v>
      </c>
      <c r="B1106">
        <v>2017</v>
      </c>
      <c r="C1106" t="s">
        <v>56</v>
      </c>
      <c r="D1106" t="s">
        <v>59</v>
      </c>
      <c r="E1106" t="s">
        <v>58</v>
      </c>
      <c r="F1106">
        <v>60736.427576809998</v>
      </c>
      <c r="G1106">
        <v>106.86597317860866</v>
      </c>
      <c r="H1106">
        <v>0.18273354324012303</v>
      </c>
    </row>
    <row r="1107" spans="1:8" x14ac:dyDescent="0.25">
      <c r="A1107" t="s">
        <v>15</v>
      </c>
      <c r="B1107">
        <v>2018</v>
      </c>
      <c r="C1107" t="s">
        <v>56</v>
      </c>
      <c r="D1107" t="s">
        <v>59</v>
      </c>
      <c r="E1107" t="s">
        <v>60</v>
      </c>
      <c r="F1107">
        <v>46363.505381030001</v>
      </c>
      <c r="G1107">
        <v>80.210876323384312</v>
      </c>
      <c r="H1107">
        <v>0.13246194649042167</v>
      </c>
    </row>
    <row r="1108" spans="1:8" x14ac:dyDescent="0.25">
      <c r="A1108" t="s">
        <v>15</v>
      </c>
      <c r="B1108">
        <v>2018</v>
      </c>
      <c r="C1108" t="s">
        <v>56</v>
      </c>
      <c r="D1108" t="s">
        <v>59</v>
      </c>
      <c r="E1108" t="s">
        <v>61</v>
      </c>
    </row>
    <row r="1109" spans="1:8" x14ac:dyDescent="0.25">
      <c r="A1109" t="s">
        <v>15</v>
      </c>
      <c r="B1109">
        <v>2018</v>
      </c>
      <c r="C1109" t="s">
        <v>56</v>
      </c>
      <c r="D1109" t="s">
        <v>59</v>
      </c>
      <c r="E1109" t="s">
        <v>62</v>
      </c>
      <c r="F1109">
        <v>2729.6311142899999</v>
      </c>
      <c r="G1109">
        <v>4.7223802841784357</v>
      </c>
      <c r="H1109">
        <v>7.7986392018497431E-3</v>
      </c>
    </row>
    <row r="1110" spans="1:8" x14ac:dyDescent="0.25">
      <c r="A1110" t="s">
        <v>15</v>
      </c>
      <c r="B1110">
        <v>2018</v>
      </c>
      <c r="C1110" t="s">
        <v>56</v>
      </c>
      <c r="D1110" t="s">
        <v>59</v>
      </c>
      <c r="E1110" t="s">
        <v>58</v>
      </c>
      <c r="F1110">
        <v>49093.136495320003</v>
      </c>
      <c r="G1110">
        <v>84.933256607562754</v>
      </c>
      <c r="H1110">
        <v>0.14026058569227146</v>
      </c>
    </row>
    <row r="1111" spans="1:8" x14ac:dyDescent="0.25">
      <c r="A1111" t="s">
        <v>15</v>
      </c>
      <c r="B1111">
        <v>2019</v>
      </c>
      <c r="C1111" t="s">
        <v>56</v>
      </c>
      <c r="D1111" t="s">
        <v>59</v>
      </c>
      <c r="E1111" t="s">
        <v>60</v>
      </c>
      <c r="F1111">
        <v>52417.46</v>
      </c>
      <c r="G1111">
        <v>89.191762982344187</v>
      </c>
      <c r="H1111">
        <v>0.14438411456533926</v>
      </c>
    </row>
    <row r="1112" spans="1:8" x14ac:dyDescent="0.25">
      <c r="A1112" t="s">
        <v>15</v>
      </c>
      <c r="B1112">
        <v>2019</v>
      </c>
      <c r="C1112" t="s">
        <v>56</v>
      </c>
      <c r="D1112" t="s">
        <v>59</v>
      </c>
      <c r="E1112" t="s">
        <v>61</v>
      </c>
    </row>
    <row r="1113" spans="1:8" x14ac:dyDescent="0.25">
      <c r="A1113" t="s">
        <v>15</v>
      </c>
      <c r="B1113">
        <v>2019</v>
      </c>
      <c r="C1113" t="s">
        <v>56</v>
      </c>
      <c r="D1113" t="s">
        <v>59</v>
      </c>
      <c r="E1113" t="s">
        <v>62</v>
      </c>
      <c r="F1113">
        <v>3204.2480622899998</v>
      </c>
      <c r="G1113">
        <v>5.4522392673816187</v>
      </c>
      <c r="H1113">
        <v>8.8261147968910665E-3</v>
      </c>
    </row>
    <row r="1114" spans="1:8" x14ac:dyDescent="0.25">
      <c r="A1114" t="s">
        <v>15</v>
      </c>
      <c r="B1114">
        <v>2019</v>
      </c>
      <c r="C1114" t="s">
        <v>56</v>
      </c>
      <c r="D1114" t="s">
        <v>59</v>
      </c>
      <c r="E1114" t="s">
        <v>58</v>
      </c>
      <c r="F1114">
        <v>55621.708062289996</v>
      </c>
      <c r="G1114">
        <v>94.644002249725801</v>
      </c>
      <c r="H1114">
        <v>0.1532102293622303</v>
      </c>
    </row>
    <row r="1115" spans="1:8" x14ac:dyDescent="0.25">
      <c r="A1115" t="s">
        <v>15</v>
      </c>
      <c r="B1115">
        <v>2008</v>
      </c>
      <c r="C1115" t="s">
        <v>56</v>
      </c>
      <c r="D1115" t="s">
        <v>63</v>
      </c>
      <c r="E1115" t="s">
        <v>64</v>
      </c>
      <c r="F1115">
        <v>200797.71740683998</v>
      </c>
      <c r="G1115">
        <v>381.38079749575371</v>
      </c>
      <c r="H1115">
        <v>1.2458159718875199</v>
      </c>
    </row>
    <row r="1116" spans="1:8" x14ac:dyDescent="0.25">
      <c r="A1116" t="s">
        <v>15</v>
      </c>
      <c r="B1116">
        <v>2008</v>
      </c>
      <c r="C1116" t="s">
        <v>56</v>
      </c>
      <c r="D1116" t="s">
        <v>63</v>
      </c>
      <c r="E1116" t="s">
        <v>32</v>
      </c>
    </row>
    <row r="1117" spans="1:8" x14ac:dyDescent="0.25">
      <c r="A1117" t="s">
        <v>15</v>
      </c>
      <c r="B1117">
        <v>2008</v>
      </c>
      <c r="C1117" t="s">
        <v>56</v>
      </c>
      <c r="D1117" t="s">
        <v>63</v>
      </c>
      <c r="E1117" t="s">
        <v>58</v>
      </c>
      <c r="F1117">
        <v>200797.71740683998</v>
      </c>
      <c r="G1117">
        <v>381.38079749575371</v>
      </c>
      <c r="H1117">
        <v>1.2458159718875199</v>
      </c>
    </row>
    <row r="1118" spans="1:8" x14ac:dyDescent="0.25">
      <c r="A1118" t="s">
        <v>15</v>
      </c>
      <c r="B1118">
        <v>2009</v>
      </c>
      <c r="C1118" t="s">
        <v>56</v>
      </c>
      <c r="D1118" t="s">
        <v>63</v>
      </c>
      <c r="E1118" t="s">
        <v>64</v>
      </c>
      <c r="F1118">
        <v>320963.24270796002</v>
      </c>
      <c r="G1118">
        <v>559.95275152409022</v>
      </c>
      <c r="H1118">
        <v>1.8321644293449681</v>
      </c>
    </row>
    <row r="1119" spans="1:8" x14ac:dyDescent="0.25">
      <c r="A1119" t="s">
        <v>15</v>
      </c>
      <c r="B1119">
        <v>2009</v>
      </c>
      <c r="C1119" t="s">
        <v>56</v>
      </c>
      <c r="D1119" t="s">
        <v>63</v>
      </c>
      <c r="E1119" t="s">
        <v>32</v>
      </c>
    </row>
    <row r="1120" spans="1:8" x14ac:dyDescent="0.25">
      <c r="A1120" t="s">
        <v>15</v>
      </c>
      <c r="B1120">
        <v>2009</v>
      </c>
      <c r="C1120" t="s">
        <v>56</v>
      </c>
      <c r="D1120" t="s">
        <v>63</v>
      </c>
      <c r="E1120" t="s">
        <v>58</v>
      </c>
      <c r="F1120">
        <v>320963.24270796002</v>
      </c>
      <c r="G1120">
        <v>559.95275152409022</v>
      </c>
      <c r="H1120">
        <v>1.8321644293449681</v>
      </c>
    </row>
    <row r="1121" spans="1:8" x14ac:dyDescent="0.25">
      <c r="A1121" t="s">
        <v>15</v>
      </c>
      <c r="B1121">
        <v>2010</v>
      </c>
      <c r="C1121" t="s">
        <v>56</v>
      </c>
      <c r="D1121" t="s">
        <v>63</v>
      </c>
      <c r="E1121" t="s">
        <v>64</v>
      </c>
      <c r="F1121">
        <v>355748.97719958</v>
      </c>
      <c r="G1121">
        <v>676.93815976225699</v>
      </c>
      <c r="H1121">
        <v>1.816374963744593</v>
      </c>
    </row>
    <row r="1122" spans="1:8" x14ac:dyDescent="0.25">
      <c r="A1122" t="s">
        <v>15</v>
      </c>
      <c r="B1122">
        <v>2010</v>
      </c>
      <c r="C1122" t="s">
        <v>56</v>
      </c>
      <c r="D1122" t="s">
        <v>63</v>
      </c>
      <c r="E1122" t="s">
        <v>32</v>
      </c>
    </row>
    <row r="1123" spans="1:8" x14ac:dyDescent="0.25">
      <c r="A1123" t="s">
        <v>15</v>
      </c>
      <c r="B1123">
        <v>2010</v>
      </c>
      <c r="C1123" t="s">
        <v>56</v>
      </c>
      <c r="D1123" t="s">
        <v>63</v>
      </c>
      <c r="E1123" t="s">
        <v>58</v>
      </c>
      <c r="F1123">
        <v>355748.97719958</v>
      </c>
      <c r="G1123">
        <v>676.93815976225699</v>
      </c>
      <c r="H1123">
        <v>1.816374963744593</v>
      </c>
    </row>
    <row r="1124" spans="1:8" x14ac:dyDescent="0.25">
      <c r="A1124" t="s">
        <v>15</v>
      </c>
      <c r="B1124">
        <v>2011</v>
      </c>
      <c r="C1124" t="s">
        <v>56</v>
      </c>
      <c r="D1124" t="s">
        <v>63</v>
      </c>
      <c r="E1124" t="s">
        <v>64</v>
      </c>
      <c r="F1124">
        <v>378511.32863647997</v>
      </c>
      <c r="G1124">
        <v>748.47659375320268</v>
      </c>
      <c r="H1124">
        <v>1.7710101131437281</v>
      </c>
    </row>
    <row r="1125" spans="1:8" x14ac:dyDescent="0.25">
      <c r="A1125" t="s">
        <v>15</v>
      </c>
      <c r="B1125">
        <v>2011</v>
      </c>
      <c r="C1125" t="s">
        <v>56</v>
      </c>
      <c r="D1125" t="s">
        <v>63</v>
      </c>
      <c r="E1125" t="s">
        <v>32</v>
      </c>
    </row>
    <row r="1126" spans="1:8" x14ac:dyDescent="0.25">
      <c r="A1126" t="s">
        <v>15</v>
      </c>
      <c r="B1126">
        <v>2011</v>
      </c>
      <c r="C1126" t="s">
        <v>56</v>
      </c>
      <c r="D1126" t="s">
        <v>63</v>
      </c>
      <c r="E1126" t="s">
        <v>58</v>
      </c>
      <c r="F1126">
        <v>378511.32863647997</v>
      </c>
      <c r="G1126">
        <v>748.47659375320268</v>
      </c>
      <c r="H1126">
        <v>1.7710101131437281</v>
      </c>
    </row>
    <row r="1127" spans="1:8" x14ac:dyDescent="0.25">
      <c r="A1127" t="s">
        <v>15</v>
      </c>
      <c r="B1127">
        <v>2012</v>
      </c>
      <c r="C1127" t="s">
        <v>56</v>
      </c>
      <c r="D1127" t="s">
        <v>63</v>
      </c>
      <c r="E1127" t="s">
        <v>64</v>
      </c>
      <c r="F1127">
        <v>402109.96414365002</v>
      </c>
      <c r="G1127">
        <v>799.33642128747886</v>
      </c>
      <c r="H1127">
        <v>1.7199968892757813</v>
      </c>
    </row>
    <row r="1128" spans="1:8" x14ac:dyDescent="0.25">
      <c r="A1128" t="s">
        <v>15</v>
      </c>
      <c r="B1128">
        <v>2012</v>
      </c>
      <c r="C1128" t="s">
        <v>56</v>
      </c>
      <c r="D1128" t="s">
        <v>63</v>
      </c>
      <c r="E1128" t="s">
        <v>32</v>
      </c>
    </row>
    <row r="1129" spans="1:8" x14ac:dyDescent="0.25">
      <c r="A1129" t="s">
        <v>15</v>
      </c>
      <c r="B1129">
        <v>2012</v>
      </c>
      <c r="C1129" t="s">
        <v>56</v>
      </c>
      <c r="D1129" t="s">
        <v>63</v>
      </c>
      <c r="E1129" t="s">
        <v>58</v>
      </c>
      <c r="F1129">
        <v>402109.96414365002</v>
      </c>
      <c r="G1129">
        <v>799.33642128747886</v>
      </c>
      <c r="H1129">
        <v>1.7199968892757813</v>
      </c>
    </row>
    <row r="1130" spans="1:8" x14ac:dyDescent="0.25">
      <c r="A1130" t="s">
        <v>15</v>
      </c>
      <c r="B1130">
        <v>2013</v>
      </c>
      <c r="C1130" t="s">
        <v>56</v>
      </c>
      <c r="D1130" t="s">
        <v>63</v>
      </c>
      <c r="E1130" t="s">
        <v>64</v>
      </c>
      <c r="F1130">
        <v>344206.76313596102</v>
      </c>
      <c r="G1130">
        <v>688.1948194349518</v>
      </c>
      <c r="H1130">
        <v>1.3834428491395265</v>
      </c>
    </row>
    <row r="1131" spans="1:8" x14ac:dyDescent="0.25">
      <c r="A1131" t="s">
        <v>15</v>
      </c>
      <c r="B1131">
        <v>2013</v>
      </c>
      <c r="C1131" t="s">
        <v>56</v>
      </c>
      <c r="D1131" t="s">
        <v>63</v>
      </c>
      <c r="E1131" t="s">
        <v>32</v>
      </c>
    </row>
    <row r="1132" spans="1:8" x14ac:dyDescent="0.25">
      <c r="A1132" t="s">
        <v>15</v>
      </c>
      <c r="B1132">
        <v>2013</v>
      </c>
      <c r="C1132" t="s">
        <v>56</v>
      </c>
      <c r="D1132" t="s">
        <v>63</v>
      </c>
      <c r="E1132" t="s">
        <v>58</v>
      </c>
      <c r="F1132">
        <v>344206.76313596102</v>
      </c>
      <c r="G1132">
        <v>688.1948194349518</v>
      </c>
      <c r="H1132">
        <v>1.3834428491395265</v>
      </c>
    </row>
    <row r="1133" spans="1:8" x14ac:dyDescent="0.25">
      <c r="A1133" t="s">
        <v>15</v>
      </c>
      <c r="B1133">
        <v>2014</v>
      </c>
      <c r="C1133" t="s">
        <v>56</v>
      </c>
      <c r="D1133" t="s">
        <v>63</v>
      </c>
      <c r="E1133" t="s">
        <v>64</v>
      </c>
      <c r="F1133">
        <v>318124.97668571002</v>
      </c>
      <c r="G1133">
        <v>590.51271520348519</v>
      </c>
      <c r="H1133">
        <v>1.1675341111413429</v>
      </c>
    </row>
    <row r="1134" spans="1:8" x14ac:dyDescent="0.25">
      <c r="A1134" t="s">
        <v>15</v>
      </c>
      <c r="B1134">
        <v>2014</v>
      </c>
      <c r="C1134" t="s">
        <v>56</v>
      </c>
      <c r="D1134" t="s">
        <v>63</v>
      </c>
      <c r="E1134" t="s">
        <v>32</v>
      </c>
    </row>
    <row r="1135" spans="1:8" x14ac:dyDescent="0.25">
      <c r="A1135" t="s">
        <v>15</v>
      </c>
      <c r="B1135">
        <v>2014</v>
      </c>
      <c r="C1135" t="s">
        <v>56</v>
      </c>
      <c r="D1135" t="s">
        <v>63</v>
      </c>
      <c r="E1135" t="s">
        <v>58</v>
      </c>
      <c r="F1135">
        <v>318124.97668571002</v>
      </c>
      <c r="G1135">
        <v>590.51271520348519</v>
      </c>
      <c r="H1135">
        <v>1.1675341111413429</v>
      </c>
    </row>
    <row r="1136" spans="1:8" x14ac:dyDescent="0.25">
      <c r="A1136" t="s">
        <v>15</v>
      </c>
      <c r="B1136">
        <v>2015</v>
      </c>
      <c r="C1136" t="s">
        <v>56</v>
      </c>
      <c r="D1136" t="s">
        <v>63</v>
      </c>
      <c r="E1136" t="s">
        <v>64</v>
      </c>
      <c r="F1136">
        <v>242913.72160727301</v>
      </c>
      <c r="G1136">
        <v>453.68044963125988</v>
      </c>
      <c r="H1136">
        <v>0.82824680494406522</v>
      </c>
    </row>
    <row r="1137" spans="1:8" x14ac:dyDescent="0.25">
      <c r="A1137" t="s">
        <v>15</v>
      </c>
      <c r="B1137">
        <v>2015</v>
      </c>
      <c r="C1137" t="s">
        <v>56</v>
      </c>
      <c r="D1137" t="s">
        <v>63</v>
      </c>
      <c r="E1137" t="s">
        <v>32</v>
      </c>
    </row>
    <row r="1138" spans="1:8" x14ac:dyDescent="0.25">
      <c r="A1138" t="s">
        <v>15</v>
      </c>
      <c r="B1138">
        <v>2015</v>
      </c>
      <c r="C1138" t="s">
        <v>56</v>
      </c>
      <c r="D1138" t="s">
        <v>63</v>
      </c>
      <c r="E1138" t="s">
        <v>58</v>
      </c>
      <c r="F1138">
        <v>242913.72160727301</v>
      </c>
      <c r="G1138">
        <v>453.68044963125988</v>
      </c>
      <c r="H1138">
        <v>0.82824680494406522</v>
      </c>
    </row>
    <row r="1139" spans="1:8" x14ac:dyDescent="0.25">
      <c r="A1139" t="s">
        <v>15</v>
      </c>
      <c r="B1139">
        <v>2016</v>
      </c>
      <c r="C1139" t="s">
        <v>56</v>
      </c>
      <c r="D1139" t="s">
        <v>63</v>
      </c>
      <c r="E1139" t="s">
        <v>64</v>
      </c>
      <c r="F1139">
        <v>192216.07833965</v>
      </c>
      <c r="G1139">
        <v>352.27770265431224</v>
      </c>
      <c r="H1139">
        <v>0.61632269864456801</v>
      </c>
    </row>
    <row r="1140" spans="1:8" x14ac:dyDescent="0.25">
      <c r="A1140" t="s">
        <v>15</v>
      </c>
      <c r="B1140">
        <v>2016</v>
      </c>
      <c r="C1140" t="s">
        <v>56</v>
      </c>
      <c r="D1140" t="s">
        <v>63</v>
      </c>
      <c r="E1140" t="s">
        <v>32</v>
      </c>
    </row>
    <row r="1141" spans="1:8" x14ac:dyDescent="0.25">
      <c r="A1141" t="s">
        <v>15</v>
      </c>
      <c r="B1141">
        <v>2016</v>
      </c>
      <c r="C1141" t="s">
        <v>56</v>
      </c>
      <c r="D1141" t="s">
        <v>63</v>
      </c>
      <c r="E1141" t="s">
        <v>58</v>
      </c>
      <c r="F1141">
        <v>192216.07833965</v>
      </c>
      <c r="G1141">
        <v>352.27770265431224</v>
      </c>
      <c r="H1141">
        <v>0.61632269864456801</v>
      </c>
    </row>
    <row r="1142" spans="1:8" x14ac:dyDescent="0.25">
      <c r="A1142" t="s">
        <v>15</v>
      </c>
      <c r="B1142">
        <v>2017</v>
      </c>
      <c r="C1142" t="s">
        <v>56</v>
      </c>
      <c r="D1142" t="s">
        <v>63</v>
      </c>
      <c r="E1142" t="s">
        <v>64</v>
      </c>
      <c r="F1142">
        <v>174588.555666361</v>
      </c>
      <c r="G1142">
        <v>307.18922155140183</v>
      </c>
      <c r="H1142">
        <v>0.52527266846149967</v>
      </c>
    </row>
    <row r="1143" spans="1:8" x14ac:dyDescent="0.25">
      <c r="A1143" t="s">
        <v>15</v>
      </c>
      <c r="B1143">
        <v>2017</v>
      </c>
      <c r="C1143" t="s">
        <v>56</v>
      </c>
      <c r="D1143" t="s">
        <v>63</v>
      </c>
      <c r="E1143" t="s">
        <v>32</v>
      </c>
    </row>
    <row r="1144" spans="1:8" x14ac:dyDescent="0.25">
      <c r="A1144" t="s">
        <v>15</v>
      </c>
      <c r="B1144">
        <v>2017</v>
      </c>
      <c r="C1144" t="s">
        <v>56</v>
      </c>
      <c r="D1144" t="s">
        <v>63</v>
      </c>
      <c r="E1144" t="s">
        <v>58</v>
      </c>
      <c r="F1144">
        <v>174588.555666361</v>
      </c>
      <c r="G1144">
        <v>307.18922155140183</v>
      </c>
      <c r="H1144">
        <v>0.52527266846149967</v>
      </c>
    </row>
    <row r="1145" spans="1:8" x14ac:dyDescent="0.25">
      <c r="A1145" t="s">
        <v>15</v>
      </c>
      <c r="B1145">
        <v>2018</v>
      </c>
      <c r="C1145" t="s">
        <v>56</v>
      </c>
      <c r="D1145" t="s">
        <v>63</v>
      </c>
      <c r="E1145" t="s">
        <v>64</v>
      </c>
      <c r="F1145">
        <v>121784.44367245099</v>
      </c>
      <c r="G1145">
        <v>210.69237257284612</v>
      </c>
      <c r="H1145">
        <v>0.34794186350944972</v>
      </c>
    </row>
    <row r="1146" spans="1:8" x14ac:dyDescent="0.25">
      <c r="A1146" t="s">
        <v>15</v>
      </c>
      <c r="B1146">
        <v>2018</v>
      </c>
      <c r="C1146" t="s">
        <v>56</v>
      </c>
      <c r="D1146" t="s">
        <v>63</v>
      </c>
      <c r="E1146" t="s">
        <v>32</v>
      </c>
    </row>
    <row r="1147" spans="1:8" x14ac:dyDescent="0.25">
      <c r="A1147" t="s">
        <v>15</v>
      </c>
      <c r="B1147">
        <v>2018</v>
      </c>
      <c r="C1147" t="s">
        <v>56</v>
      </c>
      <c r="D1147" t="s">
        <v>63</v>
      </c>
      <c r="E1147" t="s">
        <v>58</v>
      </c>
      <c r="F1147">
        <v>121784.44367245099</v>
      </c>
      <c r="G1147">
        <v>210.69237257284612</v>
      </c>
      <c r="H1147">
        <v>0.34794186350944972</v>
      </c>
    </row>
    <row r="1148" spans="1:8" x14ac:dyDescent="0.25">
      <c r="A1148" t="s">
        <v>15</v>
      </c>
      <c r="B1148">
        <v>2019</v>
      </c>
      <c r="C1148" t="s">
        <v>56</v>
      </c>
      <c r="D1148" t="s">
        <v>63</v>
      </c>
      <c r="E1148" t="s">
        <v>64</v>
      </c>
      <c r="F1148">
        <v>220724.65873657999</v>
      </c>
      <c r="G1148">
        <v>375.57755462381903</v>
      </c>
      <c r="H1148">
        <v>0.60798700307908415</v>
      </c>
    </row>
    <row r="1149" spans="1:8" x14ac:dyDescent="0.25">
      <c r="A1149" t="s">
        <v>15</v>
      </c>
      <c r="B1149">
        <v>2019</v>
      </c>
      <c r="C1149" t="s">
        <v>56</v>
      </c>
      <c r="D1149" t="s">
        <v>63</v>
      </c>
      <c r="E1149" t="s">
        <v>32</v>
      </c>
    </row>
    <row r="1150" spans="1:8" x14ac:dyDescent="0.25">
      <c r="A1150" t="s">
        <v>15</v>
      </c>
      <c r="B1150">
        <v>2019</v>
      </c>
      <c r="C1150" t="s">
        <v>56</v>
      </c>
      <c r="D1150" t="s">
        <v>63</v>
      </c>
      <c r="E1150" t="s">
        <v>58</v>
      </c>
      <c r="F1150">
        <v>220724.65873657999</v>
      </c>
      <c r="G1150">
        <v>375.57755462381903</v>
      </c>
      <c r="H1150">
        <v>0.60798700307908415</v>
      </c>
    </row>
    <row r="1151" spans="1:8" x14ac:dyDescent="0.25">
      <c r="A1151" t="s">
        <v>15</v>
      </c>
      <c r="B1151">
        <v>2008</v>
      </c>
      <c r="C1151" t="s">
        <v>56</v>
      </c>
      <c r="D1151" t="s">
        <v>65</v>
      </c>
      <c r="E1151" t="s">
        <v>66</v>
      </c>
      <c r="F1151">
        <v>16765.414638009999</v>
      </c>
      <c r="G1151">
        <v>31.843027338982242</v>
      </c>
      <c r="H1151">
        <v>0.10401822092942872</v>
      </c>
    </row>
    <row r="1152" spans="1:8" x14ac:dyDescent="0.25">
      <c r="A1152" t="s">
        <v>15</v>
      </c>
      <c r="B1152">
        <v>2008</v>
      </c>
      <c r="C1152" t="s">
        <v>56</v>
      </c>
      <c r="D1152" t="s">
        <v>65</v>
      </c>
      <c r="E1152" t="s">
        <v>83</v>
      </c>
      <c r="F1152">
        <v>163286.88996524</v>
      </c>
      <c r="G1152">
        <v>310.13541946479961</v>
      </c>
      <c r="H1152">
        <v>1.0130862947329822</v>
      </c>
    </row>
    <row r="1153" spans="1:8" x14ac:dyDescent="0.25">
      <c r="A1153" t="s">
        <v>15</v>
      </c>
      <c r="B1153">
        <v>2008</v>
      </c>
      <c r="C1153" t="s">
        <v>56</v>
      </c>
      <c r="D1153" t="s">
        <v>65</v>
      </c>
      <c r="E1153" t="s">
        <v>67</v>
      </c>
      <c r="F1153">
        <v>1990.5327614</v>
      </c>
      <c r="G1153">
        <v>3.7806753074091324</v>
      </c>
      <c r="H1153">
        <v>1.2349928767830786E-2</v>
      </c>
    </row>
    <row r="1154" spans="1:8" x14ac:dyDescent="0.25">
      <c r="A1154" t="s">
        <v>15</v>
      </c>
      <c r="B1154">
        <v>2008</v>
      </c>
      <c r="C1154" t="s">
        <v>56</v>
      </c>
      <c r="D1154" t="s">
        <v>65</v>
      </c>
      <c r="E1154" t="s">
        <v>68</v>
      </c>
      <c r="F1154">
        <v>2818.1933997699998</v>
      </c>
      <c r="G1154">
        <v>5.3526746229085358</v>
      </c>
      <c r="H1154">
        <v>1.7485011257313519E-2</v>
      </c>
    </row>
    <row r="1155" spans="1:8" x14ac:dyDescent="0.25">
      <c r="A1155" t="s">
        <v>15</v>
      </c>
      <c r="B1155">
        <v>2008</v>
      </c>
      <c r="C1155" t="s">
        <v>56</v>
      </c>
      <c r="D1155" t="s">
        <v>65</v>
      </c>
      <c r="E1155" t="s">
        <v>58</v>
      </c>
      <c r="F1155">
        <v>184861.03076442002</v>
      </c>
      <c r="G1155">
        <v>351.11179673409958</v>
      </c>
      <c r="H1155">
        <v>1.1469394556875554</v>
      </c>
    </row>
    <row r="1156" spans="1:8" x14ac:dyDescent="0.25">
      <c r="A1156" t="s">
        <v>15</v>
      </c>
      <c r="B1156">
        <v>2009</v>
      </c>
      <c r="C1156" t="s">
        <v>56</v>
      </c>
      <c r="D1156" t="s">
        <v>65</v>
      </c>
      <c r="E1156" t="s">
        <v>66</v>
      </c>
      <c r="F1156">
        <v>12490.486646560001</v>
      </c>
      <c r="G1156">
        <v>21.790913833644176</v>
      </c>
      <c r="H1156">
        <v>7.1299832173798025E-2</v>
      </c>
    </row>
    <row r="1157" spans="1:8" x14ac:dyDescent="0.25">
      <c r="A1157" t="s">
        <v>15</v>
      </c>
      <c r="B1157">
        <v>2009</v>
      </c>
      <c r="C1157" t="s">
        <v>56</v>
      </c>
      <c r="D1157" t="s">
        <v>65</v>
      </c>
      <c r="E1157" t="s">
        <v>83</v>
      </c>
      <c r="F1157">
        <v>220740.30500103001</v>
      </c>
      <c r="G1157">
        <v>385.10372750084446</v>
      </c>
      <c r="H1157">
        <v>1.2600587267671453</v>
      </c>
    </row>
    <row r="1158" spans="1:8" x14ac:dyDescent="0.25">
      <c r="A1158" t="s">
        <v>15</v>
      </c>
      <c r="B1158">
        <v>2009</v>
      </c>
      <c r="C1158" t="s">
        <v>56</v>
      </c>
      <c r="D1158" t="s">
        <v>65</v>
      </c>
      <c r="E1158" t="s">
        <v>67</v>
      </c>
      <c r="F1158">
        <v>847.57383512000001</v>
      </c>
      <c r="G1158">
        <v>1.4786780476514025</v>
      </c>
      <c r="H1158">
        <v>4.8382320008005346E-3</v>
      </c>
    </row>
    <row r="1159" spans="1:8" x14ac:dyDescent="0.25">
      <c r="A1159" t="s">
        <v>15</v>
      </c>
      <c r="B1159">
        <v>2009</v>
      </c>
      <c r="C1159" t="s">
        <v>56</v>
      </c>
      <c r="D1159" t="s">
        <v>65</v>
      </c>
      <c r="E1159" t="s">
        <v>68</v>
      </c>
      <c r="F1159">
        <v>9237.1177485999997</v>
      </c>
      <c r="G1159">
        <v>16.115083633382991</v>
      </c>
      <c r="H1159">
        <v>5.2728525627636531E-2</v>
      </c>
    </row>
    <row r="1160" spans="1:8" x14ac:dyDescent="0.25">
      <c r="A1160" t="s">
        <v>15</v>
      </c>
      <c r="B1160">
        <v>2009</v>
      </c>
      <c r="C1160" t="s">
        <v>56</v>
      </c>
      <c r="D1160" t="s">
        <v>65</v>
      </c>
      <c r="E1160" t="s">
        <v>58</v>
      </c>
      <c r="F1160">
        <v>243315.48323131001</v>
      </c>
      <c r="G1160">
        <v>424.48840301552303</v>
      </c>
      <c r="H1160">
        <v>1.3889253165693802</v>
      </c>
    </row>
    <row r="1161" spans="1:8" x14ac:dyDescent="0.25">
      <c r="A1161" t="s">
        <v>15</v>
      </c>
      <c r="B1161">
        <v>2010</v>
      </c>
      <c r="C1161" t="s">
        <v>56</v>
      </c>
      <c r="D1161" t="s">
        <v>65</v>
      </c>
      <c r="E1161" t="s">
        <v>66</v>
      </c>
      <c r="F1161">
        <v>17930.93403434</v>
      </c>
      <c r="G1161">
        <v>34.119939243605707</v>
      </c>
      <c r="H1161">
        <v>9.1551351497657821E-2</v>
      </c>
    </row>
    <row r="1162" spans="1:8" x14ac:dyDescent="0.25">
      <c r="A1162" t="s">
        <v>15</v>
      </c>
      <c r="B1162">
        <v>2010</v>
      </c>
      <c r="C1162" t="s">
        <v>56</v>
      </c>
      <c r="D1162" t="s">
        <v>65</v>
      </c>
      <c r="E1162" t="s">
        <v>83</v>
      </c>
      <c r="F1162">
        <v>159246.27880698</v>
      </c>
      <c r="G1162">
        <v>303.02232707223538</v>
      </c>
      <c r="H1162">
        <v>0.81307599580874113</v>
      </c>
    </row>
    <row r="1163" spans="1:8" x14ac:dyDescent="0.25">
      <c r="A1163" t="s">
        <v>15</v>
      </c>
      <c r="B1163">
        <v>2010</v>
      </c>
      <c r="C1163" t="s">
        <v>56</v>
      </c>
      <c r="D1163" t="s">
        <v>65</v>
      </c>
      <c r="E1163" t="s">
        <v>67</v>
      </c>
      <c r="F1163">
        <v>1283.93322977</v>
      </c>
      <c r="G1163">
        <v>2.4431367439477238</v>
      </c>
      <c r="H1163">
        <v>6.5554768197284797E-3</v>
      </c>
    </row>
    <row r="1164" spans="1:8" x14ac:dyDescent="0.25">
      <c r="A1164" t="s">
        <v>15</v>
      </c>
      <c r="B1164">
        <v>2010</v>
      </c>
      <c r="C1164" t="s">
        <v>56</v>
      </c>
      <c r="D1164" t="s">
        <v>65</v>
      </c>
      <c r="E1164" t="s">
        <v>68</v>
      </c>
      <c r="F1164">
        <v>2843.9737229800003</v>
      </c>
      <c r="G1164">
        <v>5.4116651398444811</v>
      </c>
      <c r="H1164">
        <v>1.4520695768776119E-2</v>
      </c>
    </row>
    <row r="1165" spans="1:8" x14ac:dyDescent="0.25">
      <c r="A1165" t="s">
        <v>15</v>
      </c>
      <c r="B1165">
        <v>2010</v>
      </c>
      <c r="C1165" t="s">
        <v>56</v>
      </c>
      <c r="D1165" t="s">
        <v>65</v>
      </c>
      <c r="E1165" t="s">
        <v>58</v>
      </c>
      <c r="F1165">
        <v>181305.11979406999</v>
      </c>
      <c r="G1165">
        <v>344.9970681996333</v>
      </c>
      <c r="H1165">
        <v>0.92570351989490351</v>
      </c>
    </row>
    <row r="1166" spans="1:8" x14ac:dyDescent="0.25">
      <c r="A1166" t="s">
        <v>15</v>
      </c>
      <c r="B1166">
        <v>2011</v>
      </c>
      <c r="C1166" t="s">
        <v>56</v>
      </c>
      <c r="D1166" t="s">
        <v>65</v>
      </c>
      <c r="E1166" t="s">
        <v>66</v>
      </c>
      <c r="F1166">
        <v>3484.41603876</v>
      </c>
      <c r="G1166">
        <v>6.8901606123784562</v>
      </c>
      <c r="H1166">
        <v>1.6303173977048117E-2</v>
      </c>
    </row>
    <row r="1167" spans="1:8" x14ac:dyDescent="0.25">
      <c r="A1167" t="s">
        <v>15</v>
      </c>
      <c r="B1167">
        <v>2011</v>
      </c>
      <c r="C1167" t="s">
        <v>56</v>
      </c>
      <c r="D1167" t="s">
        <v>65</v>
      </c>
      <c r="E1167" t="s">
        <v>83</v>
      </c>
      <c r="F1167">
        <v>189971.35856502</v>
      </c>
      <c r="G1167">
        <v>375.65352635976728</v>
      </c>
      <c r="H1167">
        <v>0.88885370601264069</v>
      </c>
    </row>
    <row r="1168" spans="1:8" x14ac:dyDescent="0.25">
      <c r="A1168" t="s">
        <v>15</v>
      </c>
      <c r="B1168">
        <v>2011</v>
      </c>
      <c r="C1168" t="s">
        <v>56</v>
      </c>
      <c r="D1168" t="s">
        <v>65</v>
      </c>
      <c r="E1168" t="s">
        <v>67</v>
      </c>
      <c r="F1168">
        <v>2446.1493624999998</v>
      </c>
      <c r="G1168">
        <v>4.8370693401727474</v>
      </c>
      <c r="H1168">
        <v>1.1445245971510035E-2</v>
      </c>
    </row>
    <row r="1169" spans="1:8" x14ac:dyDescent="0.25">
      <c r="A1169" t="s">
        <v>15</v>
      </c>
      <c r="B1169">
        <v>2011</v>
      </c>
      <c r="C1169" t="s">
        <v>56</v>
      </c>
      <c r="D1169" t="s">
        <v>65</v>
      </c>
      <c r="E1169" t="s">
        <v>68</v>
      </c>
      <c r="F1169">
        <v>2524.29181973</v>
      </c>
      <c r="G1169">
        <v>4.9915899470610743</v>
      </c>
      <c r="H1169">
        <v>1.1810865363983071E-2</v>
      </c>
    </row>
    <row r="1170" spans="1:8" x14ac:dyDescent="0.25">
      <c r="A1170" t="s">
        <v>15</v>
      </c>
      <c r="B1170">
        <v>2011</v>
      </c>
      <c r="C1170" t="s">
        <v>56</v>
      </c>
      <c r="D1170" t="s">
        <v>65</v>
      </c>
      <c r="E1170" t="s">
        <v>58</v>
      </c>
      <c r="F1170">
        <v>198426.21578601</v>
      </c>
      <c r="G1170">
        <v>392.37234625937958</v>
      </c>
      <c r="H1170">
        <v>0.92841299132518196</v>
      </c>
    </row>
    <row r="1171" spans="1:8" x14ac:dyDescent="0.25">
      <c r="A1171" t="s">
        <v>15</v>
      </c>
      <c r="B1171">
        <v>2012</v>
      </c>
      <c r="C1171" t="s">
        <v>56</v>
      </c>
      <c r="D1171" t="s">
        <v>65</v>
      </c>
      <c r="E1171" t="s">
        <v>66</v>
      </c>
      <c r="F1171">
        <v>17049.518541329999</v>
      </c>
      <c r="G1171">
        <v>33.89197570501549</v>
      </c>
      <c r="H1171">
        <v>7.2928107904983983E-2</v>
      </c>
    </row>
    <row r="1172" spans="1:8" x14ac:dyDescent="0.25">
      <c r="A1172" t="s">
        <v>15</v>
      </c>
      <c r="B1172">
        <v>2012</v>
      </c>
      <c r="C1172" t="s">
        <v>56</v>
      </c>
      <c r="D1172" t="s">
        <v>65</v>
      </c>
      <c r="E1172" t="s">
        <v>83</v>
      </c>
      <c r="F1172">
        <v>204690.25552315</v>
      </c>
      <c r="G1172">
        <v>406.89460822175477</v>
      </c>
      <c r="H1172">
        <v>0.87554806933137896</v>
      </c>
    </row>
    <row r="1173" spans="1:8" x14ac:dyDescent="0.25">
      <c r="A1173" t="s">
        <v>15</v>
      </c>
      <c r="B1173">
        <v>2012</v>
      </c>
      <c r="C1173" t="s">
        <v>56</v>
      </c>
      <c r="D1173" t="s">
        <v>65</v>
      </c>
      <c r="E1173" t="s">
        <v>67</v>
      </c>
      <c r="F1173">
        <v>2430.3293927099999</v>
      </c>
      <c r="G1173">
        <v>4.8311431512415579</v>
      </c>
      <c r="H1173">
        <v>1.0395561831647067E-2</v>
      </c>
    </row>
    <row r="1174" spans="1:8" x14ac:dyDescent="0.25">
      <c r="A1174" t="s">
        <v>15</v>
      </c>
      <c r="B1174">
        <v>2012</v>
      </c>
      <c r="C1174" t="s">
        <v>56</v>
      </c>
      <c r="D1174" t="s">
        <v>65</v>
      </c>
      <c r="E1174" t="s">
        <v>68</v>
      </c>
      <c r="F1174">
        <v>2126.6956846100002</v>
      </c>
      <c r="G1174">
        <v>4.2275632769358404</v>
      </c>
      <c r="H1174">
        <v>9.0967901523043935E-3</v>
      </c>
    </row>
    <row r="1175" spans="1:8" x14ac:dyDescent="0.25">
      <c r="A1175" t="s">
        <v>15</v>
      </c>
      <c r="B1175">
        <v>2012</v>
      </c>
      <c r="C1175" t="s">
        <v>56</v>
      </c>
      <c r="D1175" t="s">
        <v>65</v>
      </c>
      <c r="E1175" t="s">
        <v>58</v>
      </c>
      <c r="F1175">
        <v>226296.7991418</v>
      </c>
      <c r="G1175">
        <v>449.84529035494762</v>
      </c>
      <c r="H1175">
        <v>0.9679685292203144</v>
      </c>
    </row>
    <row r="1176" spans="1:8" x14ac:dyDescent="0.25">
      <c r="A1176" t="s">
        <v>15</v>
      </c>
      <c r="B1176">
        <v>2013</v>
      </c>
      <c r="C1176" t="s">
        <v>56</v>
      </c>
      <c r="D1176" t="s">
        <v>65</v>
      </c>
      <c r="E1176" t="s">
        <v>66</v>
      </c>
      <c r="F1176">
        <v>8327.0611809999991</v>
      </c>
      <c r="G1176">
        <v>16.648831399104434</v>
      </c>
      <c r="H1176">
        <v>3.346829428988124E-2</v>
      </c>
    </row>
    <row r="1177" spans="1:8" x14ac:dyDescent="0.25">
      <c r="A1177" t="s">
        <v>15</v>
      </c>
      <c r="B1177">
        <v>2013</v>
      </c>
      <c r="C1177" t="s">
        <v>56</v>
      </c>
      <c r="D1177" t="s">
        <v>65</v>
      </c>
      <c r="E1177" t="s">
        <v>83</v>
      </c>
      <c r="F1177">
        <v>233920.21242318</v>
      </c>
      <c r="G1177">
        <v>467.69179339793527</v>
      </c>
      <c r="H1177">
        <v>0.94017689309091224</v>
      </c>
    </row>
    <row r="1178" spans="1:8" x14ac:dyDescent="0.25">
      <c r="A1178" t="s">
        <v>15</v>
      </c>
      <c r="B1178">
        <v>2013</v>
      </c>
      <c r="C1178" t="s">
        <v>56</v>
      </c>
      <c r="D1178" t="s">
        <v>65</v>
      </c>
      <c r="E1178" t="s">
        <v>67</v>
      </c>
      <c r="F1178">
        <v>3117.7461179400002</v>
      </c>
      <c r="G1178">
        <v>6.2335112393832475</v>
      </c>
      <c r="H1178">
        <v>1.2530908843859342E-2</v>
      </c>
    </row>
    <row r="1179" spans="1:8" x14ac:dyDescent="0.25">
      <c r="A1179" t="s">
        <v>15</v>
      </c>
      <c r="B1179">
        <v>2013</v>
      </c>
      <c r="C1179" t="s">
        <v>56</v>
      </c>
      <c r="D1179" t="s">
        <v>65</v>
      </c>
      <c r="E1179" t="s">
        <v>68</v>
      </c>
      <c r="F1179">
        <v>2171.7147525600003</v>
      </c>
      <c r="G1179">
        <v>4.3420496110702533</v>
      </c>
      <c r="H1179">
        <v>8.7286002675467447E-3</v>
      </c>
    </row>
    <row r="1180" spans="1:8" x14ac:dyDescent="0.25">
      <c r="A1180" t="s">
        <v>15</v>
      </c>
      <c r="B1180">
        <v>2013</v>
      </c>
      <c r="C1180" t="s">
        <v>56</v>
      </c>
      <c r="D1180" t="s">
        <v>65</v>
      </c>
      <c r="E1180" t="s">
        <v>58</v>
      </c>
      <c r="F1180">
        <v>247536.73447467998</v>
      </c>
      <c r="G1180">
        <v>494.91618564749314</v>
      </c>
      <c r="H1180">
        <v>0.99490469649219948</v>
      </c>
    </row>
    <row r="1181" spans="1:8" x14ac:dyDescent="0.25">
      <c r="A1181" t="s">
        <v>15</v>
      </c>
      <c r="B1181">
        <v>2014</v>
      </c>
      <c r="C1181" t="s">
        <v>56</v>
      </c>
      <c r="D1181" t="s">
        <v>65</v>
      </c>
      <c r="E1181" t="s">
        <v>66</v>
      </c>
      <c r="F1181">
        <v>4980.5878687599998</v>
      </c>
      <c r="G1181">
        <v>9.2451101964139468</v>
      </c>
      <c r="H1181">
        <v>1.827899931308747E-2</v>
      </c>
    </row>
    <row r="1182" spans="1:8" x14ac:dyDescent="0.25">
      <c r="A1182" t="s">
        <v>15</v>
      </c>
      <c r="B1182">
        <v>2014</v>
      </c>
      <c r="C1182" t="s">
        <v>56</v>
      </c>
      <c r="D1182" t="s">
        <v>65</v>
      </c>
      <c r="E1182" t="s">
        <v>83</v>
      </c>
      <c r="F1182">
        <v>284329.33222226996</v>
      </c>
      <c r="G1182">
        <v>527.78026966566188</v>
      </c>
      <c r="H1182">
        <v>1.043502454997433</v>
      </c>
    </row>
    <row r="1183" spans="1:8" x14ac:dyDescent="0.25">
      <c r="A1183" t="s">
        <v>15</v>
      </c>
      <c r="B1183">
        <v>2014</v>
      </c>
      <c r="C1183" t="s">
        <v>56</v>
      </c>
      <c r="D1183" t="s">
        <v>65</v>
      </c>
      <c r="E1183" t="s">
        <v>67</v>
      </c>
      <c r="F1183">
        <v>1738.5869026600001</v>
      </c>
      <c r="G1183">
        <v>3.2272149241562231</v>
      </c>
      <c r="H1183">
        <v>6.3806983506501372E-3</v>
      </c>
    </row>
    <row r="1184" spans="1:8" x14ac:dyDescent="0.25">
      <c r="A1184" t="s">
        <v>15</v>
      </c>
      <c r="B1184">
        <v>2014</v>
      </c>
      <c r="C1184" t="s">
        <v>56</v>
      </c>
      <c r="D1184" t="s">
        <v>65</v>
      </c>
      <c r="E1184" t="s">
        <v>68</v>
      </c>
      <c r="F1184">
        <v>3556.3445953400001</v>
      </c>
      <c r="G1184">
        <v>6.6013889417686729</v>
      </c>
      <c r="H1184">
        <v>1.3051957344847855E-2</v>
      </c>
    </row>
    <row r="1185" spans="1:8" x14ac:dyDescent="0.25">
      <c r="A1185" t="s">
        <v>15</v>
      </c>
      <c r="B1185">
        <v>2014</v>
      </c>
      <c r="C1185" t="s">
        <v>56</v>
      </c>
      <c r="D1185" t="s">
        <v>65</v>
      </c>
      <c r="E1185" t="s">
        <v>58</v>
      </c>
      <c r="F1185">
        <v>294604.85158903</v>
      </c>
      <c r="G1185">
        <v>546.85398372800069</v>
      </c>
      <c r="H1185">
        <v>1.0812141100060184</v>
      </c>
    </row>
    <row r="1186" spans="1:8" x14ac:dyDescent="0.25">
      <c r="A1186" t="s">
        <v>15</v>
      </c>
      <c r="B1186">
        <v>2015</v>
      </c>
      <c r="C1186" t="s">
        <v>56</v>
      </c>
      <c r="D1186" t="s">
        <v>65</v>
      </c>
      <c r="E1186" t="s">
        <v>66</v>
      </c>
      <c r="F1186">
        <v>11672.71351075</v>
      </c>
      <c r="G1186">
        <v>21.800670126554866</v>
      </c>
      <c r="H1186">
        <v>3.9799677047213149E-2</v>
      </c>
    </row>
    <row r="1187" spans="1:8" x14ac:dyDescent="0.25">
      <c r="A1187" t="s">
        <v>15</v>
      </c>
      <c r="B1187">
        <v>2015</v>
      </c>
      <c r="C1187" t="s">
        <v>56</v>
      </c>
      <c r="D1187" t="s">
        <v>65</v>
      </c>
      <c r="E1187" t="s">
        <v>83</v>
      </c>
      <c r="F1187">
        <v>290590.81905608001</v>
      </c>
      <c r="G1187">
        <v>542.72509834261757</v>
      </c>
      <c r="H1187">
        <v>0.99080824185961136</v>
      </c>
    </row>
    <row r="1188" spans="1:8" x14ac:dyDescent="0.25">
      <c r="A1188" t="s">
        <v>15</v>
      </c>
      <c r="B1188">
        <v>2015</v>
      </c>
      <c r="C1188" t="s">
        <v>56</v>
      </c>
      <c r="D1188" t="s">
        <v>65</v>
      </c>
      <c r="E1188" t="s">
        <v>67</v>
      </c>
      <c r="F1188">
        <v>1731.82550268</v>
      </c>
      <c r="G1188">
        <v>3.2344627036302458</v>
      </c>
      <c r="H1188">
        <v>5.9048905505402838E-3</v>
      </c>
    </row>
    <row r="1189" spans="1:8" x14ac:dyDescent="0.25">
      <c r="A1189" t="s">
        <v>15</v>
      </c>
      <c r="B1189">
        <v>2015</v>
      </c>
      <c r="C1189" t="s">
        <v>56</v>
      </c>
      <c r="D1189" t="s">
        <v>65</v>
      </c>
      <c r="E1189" t="s">
        <v>68</v>
      </c>
      <c r="F1189">
        <v>2266.9588310300001</v>
      </c>
      <c r="G1189">
        <v>4.2339102746118913</v>
      </c>
      <c r="H1189">
        <v>7.7294991666873132E-3</v>
      </c>
    </row>
    <row r="1190" spans="1:8" x14ac:dyDescent="0.25">
      <c r="A1190" t="s">
        <v>15</v>
      </c>
      <c r="B1190">
        <v>2015</v>
      </c>
      <c r="C1190" t="s">
        <v>56</v>
      </c>
      <c r="D1190" t="s">
        <v>65</v>
      </c>
      <c r="E1190" t="s">
        <v>58</v>
      </c>
      <c r="F1190">
        <v>306262.31690053997</v>
      </c>
      <c r="G1190">
        <v>571.99414144741445</v>
      </c>
      <c r="H1190">
        <v>1.0442423086240518</v>
      </c>
    </row>
    <row r="1191" spans="1:8" x14ac:dyDescent="0.25">
      <c r="A1191" t="s">
        <v>15</v>
      </c>
      <c r="B1191">
        <v>2016</v>
      </c>
      <c r="C1191" t="s">
        <v>56</v>
      </c>
      <c r="D1191" t="s">
        <v>65</v>
      </c>
      <c r="E1191" t="s">
        <v>66</v>
      </c>
      <c r="F1191">
        <v>9707.8698282700007</v>
      </c>
      <c r="G1191">
        <v>17.791779492697227</v>
      </c>
      <c r="H1191">
        <v>3.1127367608016304E-2</v>
      </c>
    </row>
    <row r="1192" spans="1:8" x14ac:dyDescent="0.25">
      <c r="A1192" t="s">
        <v>15</v>
      </c>
      <c r="B1192">
        <v>2016</v>
      </c>
      <c r="C1192" t="s">
        <v>56</v>
      </c>
      <c r="D1192" t="s">
        <v>65</v>
      </c>
      <c r="E1192" t="s">
        <v>83</v>
      </c>
      <c r="F1192">
        <v>384414.59727744001</v>
      </c>
      <c r="G1192">
        <v>704.52322389174901</v>
      </c>
      <c r="H1192">
        <v>1.2325890947257168</v>
      </c>
    </row>
    <row r="1193" spans="1:8" x14ac:dyDescent="0.25">
      <c r="A1193" t="s">
        <v>15</v>
      </c>
      <c r="B1193">
        <v>2016</v>
      </c>
      <c r="C1193" t="s">
        <v>56</v>
      </c>
      <c r="D1193" t="s">
        <v>65</v>
      </c>
      <c r="E1193" t="s">
        <v>67</v>
      </c>
      <c r="F1193">
        <v>1362.54050596</v>
      </c>
      <c r="G1193">
        <v>2.4971513484156906</v>
      </c>
      <c r="H1193">
        <v>4.3688574280551073E-3</v>
      </c>
    </row>
    <row r="1194" spans="1:8" x14ac:dyDescent="0.25">
      <c r="A1194" t="s">
        <v>15</v>
      </c>
      <c r="B1194">
        <v>2016</v>
      </c>
      <c r="C1194" t="s">
        <v>56</v>
      </c>
      <c r="D1194" t="s">
        <v>65</v>
      </c>
      <c r="E1194" t="s">
        <v>68</v>
      </c>
      <c r="F1194">
        <v>3186.6239377699999</v>
      </c>
      <c r="G1194">
        <v>5.8401803309983071</v>
      </c>
      <c r="H1194">
        <v>1.021760865093385E-2</v>
      </c>
    </row>
    <row r="1195" spans="1:8" x14ac:dyDescent="0.25">
      <c r="A1195" t="s">
        <v>15</v>
      </c>
      <c r="B1195">
        <v>2016</v>
      </c>
      <c r="C1195" t="s">
        <v>56</v>
      </c>
      <c r="D1195" t="s">
        <v>65</v>
      </c>
      <c r="E1195" t="s">
        <v>58</v>
      </c>
      <c r="F1195">
        <v>398671.63154944003</v>
      </c>
      <c r="G1195">
        <v>730.65233506386028</v>
      </c>
      <c r="H1195">
        <v>1.2783029284127219</v>
      </c>
    </row>
    <row r="1196" spans="1:8" x14ac:dyDescent="0.25">
      <c r="A1196" t="s">
        <v>15</v>
      </c>
      <c r="B1196">
        <v>2017</v>
      </c>
      <c r="C1196" t="s">
        <v>56</v>
      </c>
      <c r="D1196" t="s">
        <v>65</v>
      </c>
      <c r="E1196" t="s">
        <v>66</v>
      </c>
      <c r="F1196">
        <v>13050.80469617</v>
      </c>
      <c r="G1196">
        <v>22.962940038848675</v>
      </c>
      <c r="H1196">
        <v>3.9265065125044303E-2</v>
      </c>
    </row>
    <row r="1197" spans="1:8" x14ac:dyDescent="0.25">
      <c r="A1197" t="s">
        <v>15</v>
      </c>
      <c r="B1197">
        <v>2017</v>
      </c>
      <c r="C1197" t="s">
        <v>56</v>
      </c>
      <c r="D1197" t="s">
        <v>65</v>
      </c>
      <c r="E1197" t="s">
        <v>83</v>
      </c>
      <c r="F1197">
        <v>380049.09830962995</v>
      </c>
      <c r="G1197">
        <v>668.69782051551579</v>
      </c>
      <c r="H1197">
        <v>1.143427776543259</v>
      </c>
    </row>
    <row r="1198" spans="1:8" x14ac:dyDescent="0.25">
      <c r="A1198" t="s">
        <v>15</v>
      </c>
      <c r="B1198">
        <v>2017</v>
      </c>
      <c r="C1198" t="s">
        <v>56</v>
      </c>
      <c r="D1198" t="s">
        <v>65</v>
      </c>
      <c r="E1198" t="s">
        <v>67</v>
      </c>
      <c r="F1198">
        <v>2150.0330824299999</v>
      </c>
      <c r="G1198">
        <v>3.7829913099435113</v>
      </c>
      <c r="H1198">
        <v>6.4686577546738287E-3</v>
      </c>
    </row>
    <row r="1199" spans="1:8" x14ac:dyDescent="0.25">
      <c r="A1199" t="s">
        <v>15</v>
      </c>
      <c r="B1199">
        <v>2017</v>
      </c>
      <c r="C1199" t="s">
        <v>56</v>
      </c>
      <c r="D1199" t="s">
        <v>65</v>
      </c>
      <c r="E1199" t="s">
        <v>68</v>
      </c>
      <c r="F1199">
        <v>9360.7811719800011</v>
      </c>
      <c r="G1199">
        <v>16.470329743884815</v>
      </c>
      <c r="H1199">
        <v>2.816314326172915E-2</v>
      </c>
    </row>
    <row r="1200" spans="1:8" x14ac:dyDescent="0.25">
      <c r="A1200" t="s">
        <v>15</v>
      </c>
      <c r="B1200">
        <v>2017</v>
      </c>
      <c r="C1200" t="s">
        <v>56</v>
      </c>
      <c r="D1200" t="s">
        <v>65</v>
      </c>
      <c r="E1200" t="s">
        <v>58</v>
      </c>
      <c r="F1200">
        <v>404610.71726020996</v>
      </c>
      <c r="G1200">
        <v>711.91408160819276</v>
      </c>
      <c r="H1200">
        <v>1.2173246426847062</v>
      </c>
    </row>
    <row r="1201" spans="1:8" x14ac:dyDescent="0.25">
      <c r="A1201" t="s">
        <v>15</v>
      </c>
      <c r="B1201">
        <v>2018</v>
      </c>
      <c r="C1201" t="s">
        <v>56</v>
      </c>
      <c r="D1201" t="s">
        <v>65</v>
      </c>
      <c r="E1201" t="s">
        <v>66</v>
      </c>
      <c r="F1201">
        <v>12934.53090939</v>
      </c>
      <c r="G1201">
        <v>22.377299786710481</v>
      </c>
      <c r="H1201">
        <v>3.6954348622210684E-2</v>
      </c>
    </row>
    <row r="1202" spans="1:8" x14ac:dyDescent="0.25">
      <c r="A1202" t="s">
        <v>15</v>
      </c>
      <c r="B1202">
        <v>2018</v>
      </c>
      <c r="C1202" t="s">
        <v>56</v>
      </c>
      <c r="D1202" t="s">
        <v>65</v>
      </c>
      <c r="E1202" t="s">
        <v>83</v>
      </c>
      <c r="F1202">
        <v>398396.22928458999</v>
      </c>
      <c r="G1202">
        <v>689.2427656672362</v>
      </c>
      <c r="H1202">
        <v>1.1382301569258253</v>
      </c>
    </row>
    <row r="1203" spans="1:8" x14ac:dyDescent="0.25">
      <c r="A1203" t="s">
        <v>15</v>
      </c>
      <c r="B1203">
        <v>2018</v>
      </c>
      <c r="C1203" t="s">
        <v>56</v>
      </c>
      <c r="D1203" t="s">
        <v>65</v>
      </c>
      <c r="E1203" t="s">
        <v>67</v>
      </c>
      <c r="F1203">
        <v>7853.1656133799997</v>
      </c>
      <c r="G1203">
        <v>13.586317311106724</v>
      </c>
      <c r="H1203">
        <v>2.2436733260587018E-2</v>
      </c>
    </row>
    <row r="1204" spans="1:8" x14ac:dyDescent="0.25">
      <c r="A1204" t="s">
        <v>15</v>
      </c>
      <c r="B1204">
        <v>2018</v>
      </c>
      <c r="C1204" t="s">
        <v>56</v>
      </c>
      <c r="D1204" t="s">
        <v>65</v>
      </c>
      <c r="E1204" t="s">
        <v>68</v>
      </c>
      <c r="F1204">
        <v>5548.6603671299999</v>
      </c>
      <c r="G1204">
        <v>9.5994232276153486</v>
      </c>
      <c r="H1204">
        <v>1.5852691607417223E-2</v>
      </c>
    </row>
    <row r="1205" spans="1:8" x14ac:dyDescent="0.25">
      <c r="A1205" t="s">
        <v>15</v>
      </c>
      <c r="B1205">
        <v>2018</v>
      </c>
      <c r="C1205" t="s">
        <v>56</v>
      </c>
      <c r="D1205" t="s">
        <v>65</v>
      </c>
      <c r="E1205" t="s">
        <v>58</v>
      </c>
      <c r="F1205">
        <v>424732.58617449005</v>
      </c>
      <c r="G1205">
        <v>734.80580599266887</v>
      </c>
      <c r="H1205">
        <v>1.2134739304160405</v>
      </c>
    </row>
    <row r="1206" spans="1:8" x14ac:dyDescent="0.25">
      <c r="A1206" t="s">
        <v>15</v>
      </c>
      <c r="B1206">
        <v>2019</v>
      </c>
      <c r="C1206" t="s">
        <v>56</v>
      </c>
      <c r="D1206" t="s">
        <v>65</v>
      </c>
      <c r="E1206" t="s">
        <v>66</v>
      </c>
      <c r="F1206">
        <v>4162.0889768199995</v>
      </c>
      <c r="G1206">
        <v>7.0820687139734897</v>
      </c>
      <c r="H1206">
        <v>1.1464491634282058E-2</v>
      </c>
    </row>
    <row r="1207" spans="1:8" x14ac:dyDescent="0.25">
      <c r="A1207" t="s">
        <v>15</v>
      </c>
      <c r="B1207">
        <v>2019</v>
      </c>
      <c r="C1207" t="s">
        <v>56</v>
      </c>
      <c r="D1207" t="s">
        <v>65</v>
      </c>
      <c r="E1207" t="s">
        <v>83</v>
      </c>
      <c r="F1207">
        <v>472805.36057548004</v>
      </c>
      <c r="G1207">
        <v>804.50948323764635</v>
      </c>
      <c r="H1207">
        <v>1.3023443590825774</v>
      </c>
    </row>
    <row r="1208" spans="1:8" x14ac:dyDescent="0.25">
      <c r="A1208" t="s">
        <v>15</v>
      </c>
      <c r="B1208">
        <v>2019</v>
      </c>
      <c r="C1208" t="s">
        <v>56</v>
      </c>
      <c r="D1208" t="s">
        <v>65</v>
      </c>
      <c r="E1208" t="s">
        <v>67</v>
      </c>
      <c r="F1208">
        <v>3416.5148704799999</v>
      </c>
      <c r="G1208">
        <v>5.813425231850351</v>
      </c>
      <c r="H1208">
        <v>9.4108046149807625E-3</v>
      </c>
    </row>
    <row r="1209" spans="1:8" x14ac:dyDescent="0.25">
      <c r="A1209" t="s">
        <v>15</v>
      </c>
      <c r="B1209">
        <v>2019</v>
      </c>
      <c r="C1209" t="s">
        <v>56</v>
      </c>
      <c r="D1209" t="s">
        <v>65</v>
      </c>
      <c r="E1209" t="s">
        <v>68</v>
      </c>
      <c r="F1209">
        <v>24818.673227169998</v>
      </c>
      <c r="G1209">
        <v>42.23060827468553</v>
      </c>
      <c r="H1209">
        <v>6.8363140041341766E-2</v>
      </c>
    </row>
    <row r="1210" spans="1:8" x14ac:dyDescent="0.25">
      <c r="A1210" t="s">
        <v>15</v>
      </c>
      <c r="B1210">
        <v>2019</v>
      </c>
      <c r="C1210" t="s">
        <v>56</v>
      </c>
      <c r="D1210" t="s">
        <v>65</v>
      </c>
      <c r="E1210" t="s">
        <v>58</v>
      </c>
      <c r="F1210">
        <v>505202.63764995005</v>
      </c>
      <c r="G1210">
        <v>859.63558545815567</v>
      </c>
      <c r="H1210">
        <v>1.3915827953731821</v>
      </c>
    </row>
    <row r="1211" spans="1:8" x14ac:dyDescent="0.25">
      <c r="A1211" t="s">
        <v>15</v>
      </c>
      <c r="B1211">
        <v>2008</v>
      </c>
      <c r="C1211" t="s">
        <v>56</v>
      </c>
      <c r="D1211" t="s">
        <v>84</v>
      </c>
      <c r="E1211" t="s">
        <v>58</v>
      </c>
      <c r="F1211">
        <v>154623.987035</v>
      </c>
      <c r="G1211">
        <v>293.68172232705172</v>
      </c>
      <c r="H1211">
        <v>0.9593387572968991</v>
      </c>
    </row>
    <row r="1212" spans="1:8" x14ac:dyDescent="0.25">
      <c r="A1212" t="s">
        <v>15</v>
      </c>
      <c r="B1212">
        <v>2009</v>
      </c>
      <c r="C1212" t="s">
        <v>56</v>
      </c>
      <c r="D1212" t="s">
        <v>84</v>
      </c>
      <c r="E1212" t="s">
        <v>58</v>
      </c>
      <c r="F1212">
        <v>167238.63332290002</v>
      </c>
      <c r="G1212">
        <v>291.76466470178707</v>
      </c>
      <c r="H1212">
        <v>0.95465347558592695</v>
      </c>
    </row>
    <row r="1213" spans="1:8" x14ac:dyDescent="0.25">
      <c r="A1213" t="s">
        <v>15</v>
      </c>
      <c r="B1213">
        <v>2010</v>
      </c>
      <c r="C1213" t="s">
        <v>56</v>
      </c>
      <c r="D1213" t="s">
        <v>84</v>
      </c>
      <c r="E1213" t="s">
        <v>58</v>
      </c>
      <c r="F1213">
        <v>168537.92904671002</v>
      </c>
      <c r="G1213">
        <v>320.70297555631709</v>
      </c>
      <c r="H1213">
        <v>0.86051709036977686</v>
      </c>
    </row>
    <row r="1214" spans="1:8" x14ac:dyDescent="0.25">
      <c r="A1214" t="s">
        <v>15</v>
      </c>
      <c r="B1214">
        <v>2011</v>
      </c>
      <c r="C1214" t="s">
        <v>56</v>
      </c>
      <c r="D1214" t="s">
        <v>84</v>
      </c>
      <c r="E1214" t="s">
        <v>58</v>
      </c>
      <c r="F1214">
        <v>178533.0209488</v>
      </c>
      <c r="G1214">
        <v>353.03510696389839</v>
      </c>
      <c r="H1214">
        <v>0.83533506584709616</v>
      </c>
    </row>
    <row r="1215" spans="1:8" x14ac:dyDescent="0.25">
      <c r="A1215" t="s">
        <v>15</v>
      </c>
      <c r="B1215">
        <v>2012</v>
      </c>
      <c r="C1215" t="s">
        <v>56</v>
      </c>
      <c r="D1215" t="s">
        <v>84</v>
      </c>
      <c r="E1215" t="s">
        <v>58</v>
      </c>
      <c r="F1215">
        <v>210692.0667999</v>
      </c>
      <c r="G1215">
        <v>418.82534054622488</v>
      </c>
      <c r="H1215">
        <v>0.90122039194595227</v>
      </c>
    </row>
    <row r="1216" spans="1:8" x14ac:dyDescent="0.25">
      <c r="A1216" t="s">
        <v>15</v>
      </c>
      <c r="B1216">
        <v>2013</v>
      </c>
      <c r="C1216" t="s">
        <v>56</v>
      </c>
      <c r="D1216" t="s">
        <v>84</v>
      </c>
      <c r="E1216" t="s">
        <v>58</v>
      </c>
      <c r="F1216">
        <v>104763.6355935</v>
      </c>
      <c r="G1216">
        <v>209.460705024379</v>
      </c>
      <c r="H1216">
        <v>0.42106814285470007</v>
      </c>
    </row>
    <row r="1217" spans="1:8" x14ac:dyDescent="0.25">
      <c r="A1217" t="s">
        <v>15</v>
      </c>
      <c r="B1217">
        <v>2014</v>
      </c>
      <c r="C1217" t="s">
        <v>56</v>
      </c>
      <c r="D1217" t="s">
        <v>84</v>
      </c>
      <c r="E1217" t="s">
        <v>58</v>
      </c>
      <c r="F1217">
        <v>113098.22318388001</v>
      </c>
      <c r="G1217">
        <v>209.93616896350633</v>
      </c>
      <c r="H1217">
        <v>0.41507597062116486</v>
      </c>
    </row>
    <row r="1218" spans="1:8" x14ac:dyDescent="0.25">
      <c r="A1218" t="s">
        <v>15</v>
      </c>
      <c r="B1218">
        <v>2015</v>
      </c>
      <c r="C1218" t="s">
        <v>56</v>
      </c>
      <c r="D1218" t="s">
        <v>84</v>
      </c>
      <c r="E1218" t="s">
        <v>58</v>
      </c>
      <c r="F1218">
        <v>121737.6153188</v>
      </c>
      <c r="G1218">
        <v>227.36457903420848</v>
      </c>
      <c r="H1218">
        <v>0.4150806725209174</v>
      </c>
    </row>
    <row r="1219" spans="1:8" x14ac:dyDescent="0.25">
      <c r="A1219" t="s">
        <v>15</v>
      </c>
      <c r="B1219">
        <v>2016</v>
      </c>
      <c r="C1219" t="s">
        <v>56</v>
      </c>
      <c r="D1219" t="s">
        <v>84</v>
      </c>
      <c r="E1219" t="s">
        <v>58</v>
      </c>
      <c r="F1219">
        <v>136171.3147322</v>
      </c>
      <c r="G1219">
        <v>249.56350340533155</v>
      </c>
      <c r="H1219">
        <v>0.43662045807338851</v>
      </c>
    </row>
    <row r="1220" spans="1:8" x14ac:dyDescent="0.25">
      <c r="A1220" t="s">
        <v>15</v>
      </c>
      <c r="B1220">
        <v>2017</v>
      </c>
      <c r="C1220" t="s">
        <v>56</v>
      </c>
      <c r="D1220" t="s">
        <v>84</v>
      </c>
      <c r="E1220" t="s">
        <v>58</v>
      </c>
      <c r="F1220">
        <v>150593.24756667</v>
      </c>
      <c r="G1220">
        <v>264.96938653474524</v>
      </c>
      <c r="H1220">
        <v>0.45307962311569283</v>
      </c>
    </row>
    <row r="1221" spans="1:8" x14ac:dyDescent="0.25">
      <c r="A1221" t="s">
        <v>15</v>
      </c>
      <c r="B1221">
        <v>2018</v>
      </c>
      <c r="C1221" t="s">
        <v>56</v>
      </c>
      <c r="D1221" t="s">
        <v>84</v>
      </c>
      <c r="E1221" t="s">
        <v>58</v>
      </c>
      <c r="F1221">
        <v>152868.20585083001</v>
      </c>
      <c r="G1221">
        <v>264.4686300681559</v>
      </c>
      <c r="H1221">
        <v>0.43674911845178427</v>
      </c>
    </row>
    <row r="1222" spans="1:8" x14ac:dyDescent="0.25">
      <c r="A1222" t="s">
        <v>15</v>
      </c>
      <c r="B1222">
        <v>2019</v>
      </c>
      <c r="C1222" t="s">
        <v>56</v>
      </c>
      <c r="D1222" t="s">
        <v>84</v>
      </c>
      <c r="E1222" t="s">
        <v>58</v>
      </c>
      <c r="F1222">
        <v>128044.3487779102</v>
      </c>
      <c r="G1222">
        <v>217.87589874495976</v>
      </c>
      <c r="H1222">
        <v>0.35269869855185731</v>
      </c>
    </row>
    <row r="1223" spans="1:8" x14ac:dyDescent="0.25">
      <c r="A1223" t="s">
        <v>45</v>
      </c>
      <c r="B1223">
        <v>2008</v>
      </c>
      <c r="C1223" t="s">
        <v>56</v>
      </c>
      <c r="D1223" t="s">
        <v>57</v>
      </c>
      <c r="E1223" t="s">
        <v>58</v>
      </c>
      <c r="F1223">
        <v>1009.6766064800004</v>
      </c>
      <c r="G1223">
        <v>1009.6766064800004</v>
      </c>
      <c r="H1223">
        <v>1.6347693172093456</v>
      </c>
    </row>
    <row r="1224" spans="1:8" x14ac:dyDescent="0.25">
      <c r="A1224" t="s">
        <v>45</v>
      </c>
      <c r="B1224">
        <v>2009</v>
      </c>
      <c r="C1224" t="s">
        <v>56</v>
      </c>
      <c r="D1224" t="s">
        <v>57</v>
      </c>
      <c r="E1224" t="s">
        <v>58</v>
      </c>
      <c r="F1224">
        <v>1542.9419826799997</v>
      </c>
      <c r="G1224">
        <v>1542.9419826799997</v>
      </c>
      <c r="H1224">
        <v>2.4679298336207252</v>
      </c>
    </row>
    <row r="1225" spans="1:8" x14ac:dyDescent="0.25">
      <c r="A1225" t="s">
        <v>45</v>
      </c>
      <c r="B1225">
        <v>2010</v>
      </c>
      <c r="C1225" t="s">
        <v>56</v>
      </c>
      <c r="D1225" t="s">
        <v>57</v>
      </c>
      <c r="E1225" t="s">
        <v>58</v>
      </c>
      <c r="F1225">
        <v>1932.73390339</v>
      </c>
      <c r="G1225">
        <v>1932.73390339</v>
      </c>
      <c r="H1225">
        <v>2.7786984480866876</v>
      </c>
    </row>
    <row r="1226" spans="1:8" x14ac:dyDescent="0.25">
      <c r="A1226" t="s">
        <v>45</v>
      </c>
      <c r="B1226">
        <v>2011</v>
      </c>
      <c r="C1226" t="s">
        <v>56</v>
      </c>
      <c r="D1226" t="s">
        <v>57</v>
      </c>
      <c r="E1226" t="s">
        <v>58</v>
      </c>
      <c r="F1226">
        <v>2165.0810478500002</v>
      </c>
      <c r="G1226">
        <v>2165.0810478500002</v>
      </c>
      <c r="H1226">
        <v>2.7310445957337461</v>
      </c>
    </row>
    <row r="1227" spans="1:8" x14ac:dyDescent="0.25">
      <c r="A1227" t="s">
        <v>45</v>
      </c>
      <c r="B1227">
        <v>2012</v>
      </c>
      <c r="C1227" t="s">
        <v>56</v>
      </c>
      <c r="D1227" t="s">
        <v>57</v>
      </c>
      <c r="E1227" t="s">
        <v>58</v>
      </c>
      <c r="F1227">
        <v>2971.4142242400003</v>
      </c>
      <c r="G1227">
        <v>2971.4142242400003</v>
      </c>
      <c r="H1227">
        <v>3.379504844790552</v>
      </c>
    </row>
    <row r="1228" spans="1:8" x14ac:dyDescent="0.25">
      <c r="A1228" t="s">
        <v>45</v>
      </c>
      <c r="B1228">
        <v>2013</v>
      </c>
      <c r="C1228" t="s">
        <v>56</v>
      </c>
      <c r="D1228" t="s">
        <v>57</v>
      </c>
      <c r="E1228" t="s">
        <v>58</v>
      </c>
      <c r="F1228">
        <v>3834.4846190200001</v>
      </c>
      <c r="G1228">
        <v>3834.4846190200001</v>
      </c>
      <c r="H1228">
        <v>4.0307982382444996</v>
      </c>
    </row>
    <row r="1229" spans="1:8" x14ac:dyDescent="0.25">
      <c r="A1229" t="s">
        <v>45</v>
      </c>
      <c r="B1229">
        <v>2014</v>
      </c>
      <c r="C1229" t="s">
        <v>56</v>
      </c>
      <c r="D1229" t="s">
        <v>57</v>
      </c>
      <c r="E1229" t="s">
        <v>58</v>
      </c>
      <c r="F1229">
        <v>3236.181421589999</v>
      </c>
      <c r="G1229">
        <v>3236.181421589999</v>
      </c>
      <c r="H1229">
        <v>3.1812623042405797</v>
      </c>
    </row>
    <row r="1230" spans="1:8" x14ac:dyDescent="0.25">
      <c r="A1230" t="s">
        <v>45</v>
      </c>
      <c r="B1230">
        <v>2015</v>
      </c>
      <c r="C1230" t="s">
        <v>56</v>
      </c>
      <c r="D1230" t="s">
        <v>57</v>
      </c>
      <c r="E1230" t="s">
        <v>58</v>
      </c>
      <c r="F1230">
        <v>2512.34265456</v>
      </c>
      <c r="G1230">
        <v>2512.34265456</v>
      </c>
      <c r="H1230">
        <v>2.5302981308531791</v>
      </c>
    </row>
    <row r="1231" spans="1:8" x14ac:dyDescent="0.25">
      <c r="A1231" t="s">
        <v>45</v>
      </c>
      <c r="B1231">
        <v>2016</v>
      </c>
      <c r="C1231" t="s">
        <v>56</v>
      </c>
      <c r="D1231" t="s">
        <v>57</v>
      </c>
      <c r="E1231" t="s">
        <v>58</v>
      </c>
      <c r="F1231">
        <v>2912.4406004699995</v>
      </c>
      <c r="G1231">
        <v>2912.4406004699995</v>
      </c>
      <c r="H1231">
        <v>2.9142562987143505</v>
      </c>
    </row>
    <row r="1232" spans="1:8" x14ac:dyDescent="0.25">
      <c r="A1232" t="s">
        <v>45</v>
      </c>
      <c r="B1232">
        <v>2017</v>
      </c>
      <c r="C1232" t="s">
        <v>56</v>
      </c>
      <c r="D1232" t="s">
        <v>57</v>
      </c>
      <c r="E1232" t="s">
        <v>58</v>
      </c>
      <c r="F1232">
        <v>1903.0877498700002</v>
      </c>
      <c r="G1232">
        <v>1903.0877498700002</v>
      </c>
      <c r="H1232">
        <v>1.8247011083431097</v>
      </c>
    </row>
    <row r="1233" spans="1:8" x14ac:dyDescent="0.25">
      <c r="A1233" t="s">
        <v>45</v>
      </c>
      <c r="B1233">
        <v>2008</v>
      </c>
      <c r="C1233" t="s">
        <v>56</v>
      </c>
      <c r="D1233" t="s">
        <v>59</v>
      </c>
      <c r="E1233" t="s">
        <v>60</v>
      </c>
      <c r="F1233">
        <v>476.43537076000013</v>
      </c>
      <c r="G1233">
        <v>476.43537076000013</v>
      </c>
      <c r="H1233">
        <v>0.77139741651242721</v>
      </c>
    </row>
    <row r="1234" spans="1:8" x14ac:dyDescent="0.25">
      <c r="A1234" t="s">
        <v>45</v>
      </c>
      <c r="B1234">
        <v>2008</v>
      </c>
      <c r="C1234" t="s">
        <v>56</v>
      </c>
      <c r="D1234" t="s">
        <v>59</v>
      </c>
      <c r="E1234" t="s">
        <v>61</v>
      </c>
    </row>
    <row r="1235" spans="1:8" x14ac:dyDescent="0.25">
      <c r="A1235" t="s">
        <v>45</v>
      </c>
      <c r="B1235">
        <v>2008</v>
      </c>
      <c r="C1235" t="s">
        <v>56</v>
      </c>
      <c r="D1235" t="s">
        <v>59</v>
      </c>
      <c r="E1235" t="s">
        <v>62</v>
      </c>
    </row>
    <row r="1236" spans="1:8" x14ac:dyDescent="0.25">
      <c r="A1236" t="s">
        <v>45</v>
      </c>
      <c r="B1236">
        <v>2008</v>
      </c>
      <c r="C1236" t="s">
        <v>56</v>
      </c>
      <c r="D1236" t="s">
        <v>59</v>
      </c>
      <c r="E1236" t="s">
        <v>58</v>
      </c>
      <c r="F1236">
        <v>476.43537076000013</v>
      </c>
      <c r="G1236">
        <v>476.43537076000013</v>
      </c>
      <c r="H1236">
        <v>0.77139741651242721</v>
      </c>
    </row>
    <row r="1237" spans="1:8" x14ac:dyDescent="0.25">
      <c r="A1237" t="s">
        <v>45</v>
      </c>
      <c r="B1237">
        <v>2009</v>
      </c>
      <c r="C1237" t="s">
        <v>56</v>
      </c>
      <c r="D1237" t="s">
        <v>59</v>
      </c>
      <c r="E1237" t="s">
        <v>60</v>
      </c>
      <c r="F1237">
        <v>251.91711193000009</v>
      </c>
      <c r="G1237">
        <v>251.91711193000009</v>
      </c>
      <c r="H1237">
        <v>0.40294046251287968</v>
      </c>
    </row>
    <row r="1238" spans="1:8" x14ac:dyDescent="0.25">
      <c r="A1238" t="s">
        <v>45</v>
      </c>
      <c r="B1238">
        <v>2009</v>
      </c>
      <c r="C1238" t="s">
        <v>56</v>
      </c>
      <c r="D1238" t="s">
        <v>59</v>
      </c>
      <c r="E1238" t="s">
        <v>61</v>
      </c>
    </row>
    <row r="1239" spans="1:8" x14ac:dyDescent="0.25">
      <c r="A1239" t="s">
        <v>45</v>
      </c>
      <c r="B1239">
        <v>2009</v>
      </c>
      <c r="C1239" t="s">
        <v>56</v>
      </c>
      <c r="D1239" t="s">
        <v>59</v>
      </c>
      <c r="E1239" t="s">
        <v>62</v>
      </c>
    </row>
    <row r="1240" spans="1:8" x14ac:dyDescent="0.25">
      <c r="A1240" t="s">
        <v>45</v>
      </c>
      <c r="B1240">
        <v>2009</v>
      </c>
      <c r="C1240" t="s">
        <v>56</v>
      </c>
      <c r="D1240" t="s">
        <v>59</v>
      </c>
      <c r="E1240" t="s">
        <v>58</v>
      </c>
      <c r="F1240">
        <v>251.91711193000009</v>
      </c>
      <c r="G1240">
        <v>251.91711193000009</v>
      </c>
      <c r="H1240">
        <v>0.40294046251287968</v>
      </c>
    </row>
    <row r="1241" spans="1:8" x14ac:dyDescent="0.25">
      <c r="A1241" t="s">
        <v>45</v>
      </c>
      <c r="B1241">
        <v>2010</v>
      </c>
      <c r="C1241" t="s">
        <v>56</v>
      </c>
      <c r="D1241" t="s">
        <v>59</v>
      </c>
      <c r="E1241" t="s">
        <v>60</v>
      </c>
      <c r="F1241">
        <v>271.70303754999992</v>
      </c>
      <c r="G1241">
        <v>271.70303754999992</v>
      </c>
      <c r="H1241">
        <v>0.39062842921955965</v>
      </c>
    </row>
    <row r="1242" spans="1:8" x14ac:dyDescent="0.25">
      <c r="A1242" t="s">
        <v>45</v>
      </c>
      <c r="B1242">
        <v>2010</v>
      </c>
      <c r="C1242" t="s">
        <v>56</v>
      </c>
      <c r="D1242" t="s">
        <v>59</v>
      </c>
      <c r="E1242" t="s">
        <v>61</v>
      </c>
    </row>
    <row r="1243" spans="1:8" x14ac:dyDescent="0.25">
      <c r="A1243" t="s">
        <v>45</v>
      </c>
      <c r="B1243">
        <v>2010</v>
      </c>
      <c r="C1243" t="s">
        <v>56</v>
      </c>
      <c r="D1243" t="s">
        <v>59</v>
      </c>
      <c r="E1243" t="s">
        <v>62</v>
      </c>
    </row>
    <row r="1244" spans="1:8" x14ac:dyDescent="0.25">
      <c r="A1244" t="s">
        <v>45</v>
      </c>
      <c r="B1244">
        <v>2010</v>
      </c>
      <c r="C1244" t="s">
        <v>56</v>
      </c>
      <c r="D1244" t="s">
        <v>59</v>
      </c>
      <c r="E1244" t="s">
        <v>58</v>
      </c>
      <c r="F1244">
        <v>271.70303754999992</v>
      </c>
      <c r="G1244">
        <v>271.70303754999992</v>
      </c>
      <c r="H1244">
        <v>0.39062842921955965</v>
      </c>
    </row>
    <row r="1245" spans="1:8" x14ac:dyDescent="0.25">
      <c r="A1245" t="s">
        <v>45</v>
      </c>
      <c r="B1245">
        <v>2011</v>
      </c>
      <c r="C1245" t="s">
        <v>56</v>
      </c>
      <c r="D1245" t="s">
        <v>59</v>
      </c>
      <c r="E1245" t="s">
        <v>60</v>
      </c>
      <c r="F1245">
        <v>286.26220640000031</v>
      </c>
      <c r="G1245">
        <v>286.26220640000031</v>
      </c>
      <c r="H1245">
        <v>0.36109264940815411</v>
      </c>
    </row>
    <row r="1246" spans="1:8" x14ac:dyDescent="0.25">
      <c r="A1246" t="s">
        <v>45</v>
      </c>
      <c r="B1246">
        <v>2011</v>
      </c>
      <c r="C1246" t="s">
        <v>56</v>
      </c>
      <c r="D1246" t="s">
        <v>59</v>
      </c>
      <c r="E1246" t="s">
        <v>61</v>
      </c>
    </row>
    <row r="1247" spans="1:8" x14ac:dyDescent="0.25">
      <c r="A1247" t="s">
        <v>45</v>
      </c>
      <c r="B1247">
        <v>2011</v>
      </c>
      <c r="C1247" t="s">
        <v>56</v>
      </c>
      <c r="D1247" t="s">
        <v>59</v>
      </c>
      <c r="E1247" t="s">
        <v>62</v>
      </c>
    </row>
    <row r="1248" spans="1:8" x14ac:dyDescent="0.25">
      <c r="A1248" t="s">
        <v>45</v>
      </c>
      <c r="B1248">
        <v>2011</v>
      </c>
      <c r="C1248" t="s">
        <v>56</v>
      </c>
      <c r="D1248" t="s">
        <v>59</v>
      </c>
      <c r="E1248" t="s">
        <v>58</v>
      </c>
      <c r="F1248">
        <v>286.26220640000031</v>
      </c>
      <c r="G1248">
        <v>286.26220640000031</v>
      </c>
      <c r="H1248">
        <v>0.36109264940815411</v>
      </c>
    </row>
    <row r="1249" spans="1:8" x14ac:dyDescent="0.25">
      <c r="A1249" t="s">
        <v>45</v>
      </c>
      <c r="B1249">
        <v>2012</v>
      </c>
      <c r="C1249" t="s">
        <v>56</v>
      </c>
      <c r="D1249" t="s">
        <v>59</v>
      </c>
      <c r="E1249" t="s">
        <v>60</v>
      </c>
      <c r="F1249">
        <v>317.00342861000001</v>
      </c>
      <c r="G1249">
        <v>317.00342861000001</v>
      </c>
      <c r="H1249">
        <v>0.36054031580760887</v>
      </c>
    </row>
    <row r="1250" spans="1:8" x14ac:dyDescent="0.25">
      <c r="A1250" t="s">
        <v>45</v>
      </c>
      <c r="B1250">
        <v>2012</v>
      </c>
      <c r="C1250" t="s">
        <v>56</v>
      </c>
      <c r="D1250" t="s">
        <v>59</v>
      </c>
      <c r="E1250" t="s">
        <v>61</v>
      </c>
    </row>
    <row r="1251" spans="1:8" x14ac:dyDescent="0.25">
      <c r="A1251" t="s">
        <v>45</v>
      </c>
      <c r="B1251">
        <v>2012</v>
      </c>
      <c r="C1251" t="s">
        <v>56</v>
      </c>
      <c r="D1251" t="s">
        <v>59</v>
      </c>
      <c r="E1251" t="s">
        <v>62</v>
      </c>
    </row>
    <row r="1252" spans="1:8" x14ac:dyDescent="0.25">
      <c r="A1252" t="s">
        <v>45</v>
      </c>
      <c r="B1252">
        <v>2012</v>
      </c>
      <c r="C1252" t="s">
        <v>56</v>
      </c>
      <c r="D1252" t="s">
        <v>59</v>
      </c>
      <c r="E1252" t="s">
        <v>58</v>
      </c>
      <c r="F1252">
        <v>317.00342861000001</v>
      </c>
      <c r="G1252">
        <v>317.00342861000001</v>
      </c>
      <c r="H1252">
        <v>0.36054031580760887</v>
      </c>
    </row>
    <row r="1253" spans="1:8" x14ac:dyDescent="0.25">
      <c r="A1253" t="s">
        <v>45</v>
      </c>
      <c r="B1253">
        <v>2013</v>
      </c>
      <c r="C1253" t="s">
        <v>56</v>
      </c>
      <c r="D1253" t="s">
        <v>59</v>
      </c>
      <c r="E1253" t="s">
        <v>60</v>
      </c>
      <c r="F1253">
        <v>420.00746409000004</v>
      </c>
      <c r="G1253">
        <v>420.00746409000004</v>
      </c>
      <c r="H1253">
        <v>0.44151053257743733</v>
      </c>
    </row>
    <row r="1254" spans="1:8" x14ac:dyDescent="0.25">
      <c r="A1254" t="s">
        <v>45</v>
      </c>
      <c r="B1254">
        <v>2013</v>
      </c>
      <c r="C1254" t="s">
        <v>56</v>
      </c>
      <c r="D1254" t="s">
        <v>59</v>
      </c>
      <c r="E1254" t="s">
        <v>61</v>
      </c>
    </row>
    <row r="1255" spans="1:8" x14ac:dyDescent="0.25">
      <c r="A1255" t="s">
        <v>45</v>
      </c>
      <c r="B1255">
        <v>2013</v>
      </c>
      <c r="C1255" t="s">
        <v>56</v>
      </c>
      <c r="D1255" t="s">
        <v>59</v>
      </c>
      <c r="E1255" t="s">
        <v>62</v>
      </c>
    </row>
    <row r="1256" spans="1:8" x14ac:dyDescent="0.25">
      <c r="A1256" t="s">
        <v>45</v>
      </c>
      <c r="B1256">
        <v>2013</v>
      </c>
      <c r="C1256" t="s">
        <v>56</v>
      </c>
      <c r="D1256" t="s">
        <v>59</v>
      </c>
      <c r="E1256" t="s">
        <v>58</v>
      </c>
      <c r="F1256">
        <v>420.00746409000004</v>
      </c>
      <c r="G1256">
        <v>420.00746409000004</v>
      </c>
      <c r="H1256">
        <v>0.44151053257743733</v>
      </c>
    </row>
    <row r="1257" spans="1:8" x14ac:dyDescent="0.25">
      <c r="A1257" t="s">
        <v>45</v>
      </c>
      <c r="B1257">
        <v>2014</v>
      </c>
      <c r="C1257" t="s">
        <v>56</v>
      </c>
      <c r="D1257" t="s">
        <v>59</v>
      </c>
      <c r="E1257" t="s">
        <v>60</v>
      </c>
      <c r="F1257">
        <v>316.32734575000001</v>
      </c>
      <c r="G1257">
        <v>316.32734575000001</v>
      </c>
      <c r="H1257">
        <v>0.3109591613502703</v>
      </c>
    </row>
    <row r="1258" spans="1:8" x14ac:dyDescent="0.25">
      <c r="A1258" t="s">
        <v>45</v>
      </c>
      <c r="B1258">
        <v>2014</v>
      </c>
      <c r="C1258" t="s">
        <v>56</v>
      </c>
      <c r="D1258" t="s">
        <v>59</v>
      </c>
      <c r="E1258" t="s">
        <v>61</v>
      </c>
    </row>
    <row r="1259" spans="1:8" x14ac:dyDescent="0.25">
      <c r="A1259" t="s">
        <v>45</v>
      </c>
      <c r="B1259">
        <v>2014</v>
      </c>
      <c r="C1259" t="s">
        <v>56</v>
      </c>
      <c r="D1259" t="s">
        <v>59</v>
      </c>
      <c r="E1259" t="s">
        <v>62</v>
      </c>
    </row>
    <row r="1260" spans="1:8" x14ac:dyDescent="0.25">
      <c r="A1260" t="s">
        <v>45</v>
      </c>
      <c r="B1260">
        <v>2014</v>
      </c>
      <c r="C1260" t="s">
        <v>56</v>
      </c>
      <c r="D1260" t="s">
        <v>59</v>
      </c>
      <c r="E1260" t="s">
        <v>58</v>
      </c>
      <c r="F1260">
        <v>316.32734575000001</v>
      </c>
      <c r="G1260">
        <v>316.32734575000001</v>
      </c>
      <c r="H1260">
        <v>0.3109591613502703</v>
      </c>
    </row>
    <row r="1261" spans="1:8" x14ac:dyDescent="0.25">
      <c r="A1261" t="s">
        <v>45</v>
      </c>
      <c r="B1261">
        <v>2015</v>
      </c>
      <c r="C1261" t="s">
        <v>56</v>
      </c>
      <c r="D1261" t="s">
        <v>59</v>
      </c>
      <c r="E1261" t="s">
        <v>60</v>
      </c>
      <c r="F1261">
        <v>112.58130907000002</v>
      </c>
      <c r="G1261">
        <v>112.58130907000002</v>
      </c>
      <c r="H1261">
        <v>0.11338591708093056</v>
      </c>
    </row>
    <row r="1262" spans="1:8" x14ac:dyDescent="0.25">
      <c r="A1262" t="s">
        <v>45</v>
      </c>
      <c r="B1262">
        <v>2015</v>
      </c>
      <c r="C1262" t="s">
        <v>56</v>
      </c>
      <c r="D1262" t="s">
        <v>59</v>
      </c>
      <c r="E1262" t="s">
        <v>61</v>
      </c>
    </row>
    <row r="1263" spans="1:8" x14ac:dyDescent="0.25">
      <c r="A1263" t="s">
        <v>45</v>
      </c>
      <c r="B1263">
        <v>2015</v>
      </c>
      <c r="C1263" t="s">
        <v>56</v>
      </c>
      <c r="D1263" t="s">
        <v>59</v>
      </c>
      <c r="E1263" t="s">
        <v>62</v>
      </c>
    </row>
    <row r="1264" spans="1:8" x14ac:dyDescent="0.25">
      <c r="A1264" t="s">
        <v>45</v>
      </c>
      <c r="B1264">
        <v>2015</v>
      </c>
      <c r="C1264" t="s">
        <v>56</v>
      </c>
      <c r="D1264" t="s">
        <v>59</v>
      </c>
      <c r="E1264" t="s">
        <v>58</v>
      </c>
      <c r="F1264">
        <v>112.58130907000002</v>
      </c>
      <c r="G1264">
        <v>112.58130907000002</v>
      </c>
      <c r="H1264">
        <v>0.11338591708093056</v>
      </c>
    </row>
    <row r="1265" spans="1:8" x14ac:dyDescent="0.25">
      <c r="A1265" t="s">
        <v>45</v>
      </c>
      <c r="B1265">
        <v>2016</v>
      </c>
      <c r="C1265" t="s">
        <v>56</v>
      </c>
      <c r="D1265" t="s">
        <v>59</v>
      </c>
      <c r="E1265" t="s">
        <v>60</v>
      </c>
      <c r="F1265">
        <v>322.74909828999989</v>
      </c>
      <c r="G1265">
        <v>322.74909828999989</v>
      </c>
      <c r="H1265">
        <v>0.32295030925067547</v>
      </c>
    </row>
    <row r="1266" spans="1:8" x14ac:dyDescent="0.25">
      <c r="A1266" t="s">
        <v>45</v>
      </c>
      <c r="B1266">
        <v>2016</v>
      </c>
      <c r="C1266" t="s">
        <v>56</v>
      </c>
      <c r="D1266" t="s">
        <v>59</v>
      </c>
      <c r="E1266" t="s">
        <v>61</v>
      </c>
    </row>
    <row r="1267" spans="1:8" x14ac:dyDescent="0.25">
      <c r="A1267" t="s">
        <v>45</v>
      </c>
      <c r="B1267">
        <v>2016</v>
      </c>
      <c r="C1267" t="s">
        <v>56</v>
      </c>
      <c r="D1267" t="s">
        <v>59</v>
      </c>
      <c r="E1267" t="s">
        <v>62</v>
      </c>
    </row>
    <row r="1268" spans="1:8" x14ac:dyDescent="0.25">
      <c r="A1268" t="s">
        <v>45</v>
      </c>
      <c r="B1268">
        <v>2016</v>
      </c>
      <c r="C1268" t="s">
        <v>56</v>
      </c>
      <c r="D1268" t="s">
        <v>59</v>
      </c>
      <c r="E1268" t="s">
        <v>58</v>
      </c>
      <c r="F1268">
        <v>322.74909828999989</v>
      </c>
      <c r="G1268">
        <v>322.74909828999989</v>
      </c>
      <c r="H1268">
        <v>0.32295030925067547</v>
      </c>
    </row>
    <row r="1269" spans="1:8" x14ac:dyDescent="0.25">
      <c r="A1269" t="s">
        <v>45</v>
      </c>
      <c r="B1269">
        <v>2017</v>
      </c>
      <c r="C1269" t="s">
        <v>56</v>
      </c>
      <c r="D1269" t="s">
        <v>59</v>
      </c>
      <c r="E1269" t="s">
        <v>60</v>
      </c>
      <c r="F1269">
        <v>192.65912025999998</v>
      </c>
      <c r="G1269">
        <v>192.65912025999998</v>
      </c>
      <c r="H1269">
        <v>0.1847236472910114</v>
      </c>
    </row>
    <row r="1270" spans="1:8" x14ac:dyDescent="0.25">
      <c r="A1270" t="s">
        <v>45</v>
      </c>
      <c r="B1270">
        <v>2017</v>
      </c>
      <c r="C1270" t="s">
        <v>56</v>
      </c>
      <c r="D1270" t="s">
        <v>59</v>
      </c>
      <c r="E1270" t="s">
        <v>61</v>
      </c>
    </row>
    <row r="1271" spans="1:8" x14ac:dyDescent="0.25">
      <c r="A1271" t="s">
        <v>45</v>
      </c>
      <c r="B1271">
        <v>2017</v>
      </c>
      <c r="C1271" t="s">
        <v>56</v>
      </c>
      <c r="D1271" t="s">
        <v>59</v>
      </c>
      <c r="E1271" t="s">
        <v>62</v>
      </c>
    </row>
    <row r="1272" spans="1:8" x14ac:dyDescent="0.25">
      <c r="A1272" t="s">
        <v>45</v>
      </c>
      <c r="B1272">
        <v>2017</v>
      </c>
      <c r="C1272" t="s">
        <v>56</v>
      </c>
      <c r="D1272" t="s">
        <v>59</v>
      </c>
      <c r="E1272" t="s">
        <v>58</v>
      </c>
      <c r="F1272">
        <v>192.65912025999998</v>
      </c>
      <c r="G1272">
        <v>192.65912025999998</v>
      </c>
      <c r="H1272">
        <v>0.1847236472910114</v>
      </c>
    </row>
    <row r="1273" spans="1:8" x14ac:dyDescent="0.25">
      <c r="A1273" t="s">
        <v>45</v>
      </c>
      <c r="B1273">
        <v>2008</v>
      </c>
      <c r="C1273" t="s">
        <v>56</v>
      </c>
      <c r="D1273" t="s">
        <v>63</v>
      </c>
      <c r="E1273" t="s">
        <v>64</v>
      </c>
      <c r="F1273">
        <v>11.477875140000011</v>
      </c>
      <c r="G1273">
        <v>11.477875140000011</v>
      </c>
      <c r="H1273">
        <v>1.8583849507068487E-2</v>
      </c>
    </row>
    <row r="1274" spans="1:8" x14ac:dyDescent="0.25">
      <c r="A1274" t="s">
        <v>45</v>
      </c>
      <c r="B1274">
        <v>2008</v>
      </c>
      <c r="C1274" t="s">
        <v>56</v>
      </c>
      <c r="D1274" t="s">
        <v>63</v>
      </c>
      <c r="E1274" t="s">
        <v>32</v>
      </c>
    </row>
    <row r="1275" spans="1:8" x14ac:dyDescent="0.25">
      <c r="A1275" t="s">
        <v>45</v>
      </c>
      <c r="B1275">
        <v>2008</v>
      </c>
      <c r="C1275" t="s">
        <v>56</v>
      </c>
      <c r="D1275" t="s">
        <v>63</v>
      </c>
      <c r="E1275" t="s">
        <v>58</v>
      </c>
      <c r="F1275">
        <v>11.477875140000011</v>
      </c>
      <c r="G1275">
        <v>11.477875140000011</v>
      </c>
      <c r="H1275">
        <v>1.8583849507068487E-2</v>
      </c>
    </row>
    <row r="1276" spans="1:8" x14ac:dyDescent="0.25">
      <c r="A1276" t="s">
        <v>45</v>
      </c>
      <c r="B1276">
        <v>2009</v>
      </c>
      <c r="C1276" t="s">
        <v>56</v>
      </c>
      <c r="D1276" t="s">
        <v>63</v>
      </c>
      <c r="E1276" t="s">
        <v>64</v>
      </c>
      <c r="F1276">
        <v>150.08252643</v>
      </c>
      <c r="G1276">
        <v>150.08252643</v>
      </c>
      <c r="H1276">
        <v>0.24005643027381807</v>
      </c>
    </row>
    <row r="1277" spans="1:8" x14ac:dyDescent="0.25">
      <c r="A1277" t="s">
        <v>45</v>
      </c>
      <c r="B1277">
        <v>2009</v>
      </c>
      <c r="C1277" t="s">
        <v>56</v>
      </c>
      <c r="D1277" t="s">
        <v>63</v>
      </c>
      <c r="E1277" t="s">
        <v>32</v>
      </c>
    </row>
    <row r="1278" spans="1:8" x14ac:dyDescent="0.25">
      <c r="A1278" t="s">
        <v>45</v>
      </c>
      <c r="B1278">
        <v>2009</v>
      </c>
      <c r="C1278" t="s">
        <v>56</v>
      </c>
      <c r="D1278" t="s">
        <v>63</v>
      </c>
      <c r="E1278" t="s">
        <v>58</v>
      </c>
      <c r="F1278">
        <v>150.08252643</v>
      </c>
      <c r="G1278">
        <v>150.08252643</v>
      </c>
      <c r="H1278">
        <v>0.24005643027381807</v>
      </c>
    </row>
    <row r="1279" spans="1:8" x14ac:dyDescent="0.25">
      <c r="A1279" t="s">
        <v>45</v>
      </c>
      <c r="B1279">
        <v>2010</v>
      </c>
      <c r="C1279" t="s">
        <v>56</v>
      </c>
      <c r="D1279" t="s">
        <v>63</v>
      </c>
      <c r="E1279" t="s">
        <v>64</v>
      </c>
      <c r="F1279">
        <v>617.30338824</v>
      </c>
      <c r="G1279">
        <v>617.30338824</v>
      </c>
      <c r="H1279">
        <v>0.88749928993976845</v>
      </c>
    </row>
    <row r="1280" spans="1:8" x14ac:dyDescent="0.25">
      <c r="A1280" t="s">
        <v>45</v>
      </c>
      <c r="B1280">
        <v>2010</v>
      </c>
      <c r="C1280" t="s">
        <v>56</v>
      </c>
      <c r="D1280" t="s">
        <v>63</v>
      </c>
      <c r="E1280" t="s">
        <v>32</v>
      </c>
    </row>
    <row r="1281" spans="1:8" x14ac:dyDescent="0.25">
      <c r="A1281" t="s">
        <v>45</v>
      </c>
      <c r="B1281">
        <v>2010</v>
      </c>
      <c r="C1281" t="s">
        <v>56</v>
      </c>
      <c r="D1281" t="s">
        <v>63</v>
      </c>
      <c r="E1281" t="s">
        <v>58</v>
      </c>
      <c r="F1281">
        <v>617.30338824</v>
      </c>
      <c r="G1281">
        <v>617.30338824</v>
      </c>
      <c r="H1281">
        <v>0.88749928993976845</v>
      </c>
    </row>
    <row r="1282" spans="1:8" x14ac:dyDescent="0.25">
      <c r="A1282" t="s">
        <v>45</v>
      </c>
      <c r="B1282">
        <v>2011</v>
      </c>
      <c r="C1282" t="s">
        <v>56</v>
      </c>
      <c r="D1282" t="s">
        <v>63</v>
      </c>
      <c r="E1282" t="s">
        <v>64</v>
      </c>
      <c r="F1282">
        <v>734.95714255999997</v>
      </c>
      <c r="G1282">
        <v>734.95714255999997</v>
      </c>
      <c r="H1282">
        <v>0.92707879655480951</v>
      </c>
    </row>
    <row r="1283" spans="1:8" x14ac:dyDescent="0.25">
      <c r="A1283" t="s">
        <v>45</v>
      </c>
      <c r="B1283">
        <v>2011</v>
      </c>
      <c r="C1283" t="s">
        <v>56</v>
      </c>
      <c r="D1283" t="s">
        <v>63</v>
      </c>
      <c r="E1283" t="s">
        <v>32</v>
      </c>
    </row>
    <row r="1284" spans="1:8" x14ac:dyDescent="0.25">
      <c r="A1284" t="s">
        <v>45</v>
      </c>
      <c r="B1284">
        <v>2011</v>
      </c>
      <c r="C1284" t="s">
        <v>56</v>
      </c>
      <c r="D1284" t="s">
        <v>63</v>
      </c>
      <c r="E1284" t="s">
        <v>58</v>
      </c>
      <c r="F1284">
        <v>734.95714255999997</v>
      </c>
      <c r="G1284">
        <v>734.95714255999997</v>
      </c>
      <c r="H1284">
        <v>0.92707879655480951</v>
      </c>
    </row>
    <row r="1285" spans="1:8" x14ac:dyDescent="0.25">
      <c r="A1285" t="s">
        <v>45</v>
      </c>
      <c r="B1285">
        <v>2012</v>
      </c>
      <c r="C1285" t="s">
        <v>56</v>
      </c>
      <c r="D1285" t="s">
        <v>63</v>
      </c>
      <c r="E1285" t="s">
        <v>64</v>
      </c>
      <c r="F1285">
        <v>1055.1375288500001</v>
      </c>
      <c r="G1285">
        <v>1055.1375288500001</v>
      </c>
      <c r="H1285">
        <v>1.2000489065374058</v>
      </c>
    </row>
    <row r="1286" spans="1:8" x14ac:dyDescent="0.25">
      <c r="A1286" t="s">
        <v>45</v>
      </c>
      <c r="B1286">
        <v>2012</v>
      </c>
      <c r="C1286" t="s">
        <v>56</v>
      </c>
      <c r="D1286" t="s">
        <v>63</v>
      </c>
      <c r="E1286" t="s">
        <v>32</v>
      </c>
    </row>
    <row r="1287" spans="1:8" x14ac:dyDescent="0.25">
      <c r="A1287" t="s">
        <v>45</v>
      </c>
      <c r="B1287">
        <v>2012</v>
      </c>
      <c r="C1287" t="s">
        <v>56</v>
      </c>
      <c r="D1287" t="s">
        <v>63</v>
      </c>
      <c r="E1287" t="s">
        <v>58</v>
      </c>
      <c r="F1287">
        <v>1055.1375288500001</v>
      </c>
      <c r="G1287">
        <v>1055.1375288500001</v>
      </c>
      <c r="H1287">
        <v>1.2000489065374058</v>
      </c>
    </row>
    <row r="1288" spans="1:8" x14ac:dyDescent="0.25">
      <c r="A1288" t="s">
        <v>45</v>
      </c>
      <c r="B1288">
        <v>2013</v>
      </c>
      <c r="C1288" t="s">
        <v>56</v>
      </c>
      <c r="D1288" t="s">
        <v>63</v>
      </c>
      <c r="E1288" t="s">
        <v>64</v>
      </c>
      <c r="F1288">
        <v>1564.4342998600002</v>
      </c>
      <c r="G1288">
        <v>1564.4342998600002</v>
      </c>
      <c r="H1288">
        <v>1.6445284428697473</v>
      </c>
    </row>
    <row r="1289" spans="1:8" x14ac:dyDescent="0.25">
      <c r="A1289" t="s">
        <v>45</v>
      </c>
      <c r="B1289">
        <v>2013</v>
      </c>
      <c r="C1289" t="s">
        <v>56</v>
      </c>
      <c r="D1289" t="s">
        <v>63</v>
      </c>
      <c r="E1289" t="s">
        <v>32</v>
      </c>
    </row>
    <row r="1290" spans="1:8" x14ac:dyDescent="0.25">
      <c r="A1290" t="s">
        <v>45</v>
      </c>
      <c r="B1290">
        <v>2013</v>
      </c>
      <c r="C1290" t="s">
        <v>56</v>
      </c>
      <c r="D1290" t="s">
        <v>63</v>
      </c>
      <c r="E1290" t="s">
        <v>58</v>
      </c>
      <c r="F1290">
        <v>1564.4342998600002</v>
      </c>
      <c r="G1290">
        <v>1564.4342998600002</v>
      </c>
      <c r="H1290">
        <v>1.6445284428697473</v>
      </c>
    </row>
    <row r="1291" spans="1:8" x14ac:dyDescent="0.25">
      <c r="A1291" t="s">
        <v>45</v>
      </c>
      <c r="B1291">
        <v>2014</v>
      </c>
      <c r="C1291" t="s">
        <v>56</v>
      </c>
      <c r="D1291" t="s">
        <v>63</v>
      </c>
      <c r="E1291" t="s">
        <v>64</v>
      </c>
      <c r="F1291">
        <v>1511.4420725099994</v>
      </c>
      <c r="G1291">
        <v>1511.4420725099994</v>
      </c>
      <c r="H1291">
        <v>1.4857923780913709</v>
      </c>
    </row>
    <row r="1292" spans="1:8" x14ac:dyDescent="0.25">
      <c r="A1292" t="s">
        <v>45</v>
      </c>
      <c r="B1292">
        <v>2014</v>
      </c>
      <c r="C1292" t="s">
        <v>56</v>
      </c>
      <c r="D1292" t="s">
        <v>63</v>
      </c>
      <c r="E1292" t="s">
        <v>32</v>
      </c>
    </row>
    <row r="1293" spans="1:8" x14ac:dyDescent="0.25">
      <c r="A1293" t="s">
        <v>45</v>
      </c>
      <c r="B1293">
        <v>2014</v>
      </c>
      <c r="C1293" t="s">
        <v>56</v>
      </c>
      <c r="D1293" t="s">
        <v>63</v>
      </c>
      <c r="E1293" t="s">
        <v>58</v>
      </c>
      <c r="F1293">
        <v>1511.4420725099994</v>
      </c>
      <c r="G1293">
        <v>1511.4420725099994</v>
      </c>
      <c r="H1293">
        <v>1.4857923780913709</v>
      </c>
    </row>
    <row r="1294" spans="1:8" x14ac:dyDescent="0.25">
      <c r="A1294" t="s">
        <v>45</v>
      </c>
      <c r="B1294">
        <v>2015</v>
      </c>
      <c r="C1294" t="s">
        <v>56</v>
      </c>
      <c r="D1294" t="s">
        <v>63</v>
      </c>
      <c r="E1294" t="s">
        <v>64</v>
      </c>
      <c r="F1294">
        <v>1561.38633635</v>
      </c>
      <c r="G1294">
        <v>1561.38633635</v>
      </c>
      <c r="H1294">
        <v>1.5725454174156106</v>
      </c>
    </row>
    <row r="1295" spans="1:8" x14ac:dyDescent="0.25">
      <c r="A1295" t="s">
        <v>45</v>
      </c>
      <c r="B1295">
        <v>2015</v>
      </c>
      <c r="C1295" t="s">
        <v>56</v>
      </c>
      <c r="D1295" t="s">
        <v>63</v>
      </c>
      <c r="E1295" t="s">
        <v>32</v>
      </c>
    </row>
    <row r="1296" spans="1:8" x14ac:dyDescent="0.25">
      <c r="A1296" t="s">
        <v>45</v>
      </c>
      <c r="B1296">
        <v>2015</v>
      </c>
      <c r="C1296" t="s">
        <v>56</v>
      </c>
      <c r="D1296" t="s">
        <v>63</v>
      </c>
      <c r="E1296" t="s">
        <v>58</v>
      </c>
      <c r="F1296">
        <v>1561.38633635</v>
      </c>
      <c r="G1296">
        <v>1561.38633635</v>
      </c>
      <c r="H1296">
        <v>1.5725454174156106</v>
      </c>
    </row>
    <row r="1297" spans="1:8" x14ac:dyDescent="0.25">
      <c r="A1297" t="s">
        <v>45</v>
      </c>
      <c r="B1297">
        <v>2016</v>
      </c>
      <c r="C1297" t="s">
        <v>56</v>
      </c>
      <c r="D1297" t="s">
        <v>63</v>
      </c>
      <c r="E1297" t="s">
        <v>64</v>
      </c>
      <c r="F1297">
        <v>1349.6249141199996</v>
      </c>
      <c r="G1297">
        <v>1349.6249141199996</v>
      </c>
      <c r="H1297">
        <v>1.3504663086489404</v>
      </c>
    </row>
    <row r="1298" spans="1:8" x14ac:dyDescent="0.25">
      <c r="A1298" t="s">
        <v>45</v>
      </c>
      <c r="B1298">
        <v>2016</v>
      </c>
      <c r="C1298" t="s">
        <v>56</v>
      </c>
      <c r="D1298" t="s">
        <v>63</v>
      </c>
      <c r="E1298" t="s">
        <v>32</v>
      </c>
    </row>
    <row r="1299" spans="1:8" x14ac:dyDescent="0.25">
      <c r="A1299" t="s">
        <v>45</v>
      </c>
      <c r="B1299">
        <v>2016</v>
      </c>
      <c r="C1299" t="s">
        <v>56</v>
      </c>
      <c r="D1299" t="s">
        <v>63</v>
      </c>
      <c r="E1299" t="s">
        <v>58</v>
      </c>
      <c r="F1299">
        <v>1349.6249141199996</v>
      </c>
      <c r="G1299">
        <v>1349.6249141199996</v>
      </c>
      <c r="H1299">
        <v>1.3504663086489404</v>
      </c>
    </row>
    <row r="1300" spans="1:8" x14ac:dyDescent="0.25">
      <c r="A1300" t="s">
        <v>45</v>
      </c>
      <c r="B1300">
        <v>2017</v>
      </c>
      <c r="C1300" t="s">
        <v>56</v>
      </c>
      <c r="D1300" t="s">
        <v>63</v>
      </c>
      <c r="E1300" t="s">
        <v>64</v>
      </c>
      <c r="F1300">
        <v>519.03846165999994</v>
      </c>
      <c r="G1300">
        <v>519.03846165999994</v>
      </c>
      <c r="H1300">
        <v>0.49765968822425571</v>
      </c>
    </row>
    <row r="1301" spans="1:8" x14ac:dyDescent="0.25">
      <c r="A1301" t="s">
        <v>45</v>
      </c>
      <c r="B1301">
        <v>2017</v>
      </c>
      <c r="C1301" t="s">
        <v>56</v>
      </c>
      <c r="D1301" t="s">
        <v>63</v>
      </c>
      <c r="E1301" t="s">
        <v>32</v>
      </c>
    </row>
    <row r="1302" spans="1:8" x14ac:dyDescent="0.25">
      <c r="A1302" t="s">
        <v>45</v>
      </c>
      <c r="B1302">
        <v>2017</v>
      </c>
      <c r="C1302" t="s">
        <v>56</v>
      </c>
      <c r="D1302" t="s">
        <v>63</v>
      </c>
      <c r="E1302" t="s">
        <v>58</v>
      </c>
      <c r="F1302">
        <v>519.03846165999994</v>
      </c>
      <c r="G1302">
        <v>519.03846165999994</v>
      </c>
      <c r="H1302">
        <v>0.49765968822425571</v>
      </c>
    </row>
    <row r="1303" spans="1:8" x14ac:dyDescent="0.25">
      <c r="A1303" t="s">
        <v>45</v>
      </c>
      <c r="B1303">
        <v>2008</v>
      </c>
      <c r="C1303" t="s">
        <v>56</v>
      </c>
      <c r="D1303" t="s">
        <v>65</v>
      </c>
      <c r="E1303" t="s">
        <v>66</v>
      </c>
      <c r="F1303">
        <v>1.8384605600000072</v>
      </c>
      <c r="G1303">
        <v>1.8384605600000072</v>
      </c>
      <c r="H1303">
        <v>2.9766549953705946E-3</v>
      </c>
    </row>
    <row r="1304" spans="1:8" x14ac:dyDescent="0.25">
      <c r="A1304" t="s">
        <v>45</v>
      </c>
      <c r="B1304">
        <v>2008</v>
      </c>
      <c r="C1304" t="s">
        <v>56</v>
      </c>
      <c r="D1304" t="s">
        <v>65</v>
      </c>
      <c r="E1304" t="s">
        <v>83</v>
      </c>
      <c r="F1304">
        <v>519.92490002000011</v>
      </c>
      <c r="G1304">
        <v>519.92490002000011</v>
      </c>
      <c r="H1304">
        <v>0.84181139619447931</v>
      </c>
    </row>
    <row r="1305" spans="1:8" x14ac:dyDescent="0.25">
      <c r="A1305" t="s">
        <v>45</v>
      </c>
      <c r="B1305">
        <v>2008</v>
      </c>
      <c r="C1305" t="s">
        <v>56</v>
      </c>
      <c r="D1305" t="s">
        <v>65</v>
      </c>
      <c r="E1305" t="s">
        <v>67</v>
      </c>
    </row>
    <row r="1306" spans="1:8" x14ac:dyDescent="0.25">
      <c r="A1306" t="s">
        <v>45</v>
      </c>
      <c r="B1306">
        <v>2008</v>
      </c>
      <c r="C1306" t="s">
        <v>56</v>
      </c>
      <c r="D1306" t="s">
        <v>65</v>
      </c>
      <c r="E1306" t="s">
        <v>68</v>
      </c>
    </row>
    <row r="1307" spans="1:8" x14ac:dyDescent="0.25">
      <c r="A1307" t="s">
        <v>45</v>
      </c>
      <c r="B1307">
        <v>2008</v>
      </c>
      <c r="C1307" t="s">
        <v>56</v>
      </c>
      <c r="D1307" t="s">
        <v>65</v>
      </c>
      <c r="E1307" t="s">
        <v>58</v>
      </c>
      <c r="F1307">
        <v>521.76336058000015</v>
      </c>
      <c r="G1307">
        <v>521.76336058000015</v>
      </c>
      <c r="H1307">
        <v>0.8447880511898499</v>
      </c>
    </row>
    <row r="1308" spans="1:8" x14ac:dyDescent="0.25">
      <c r="A1308" t="s">
        <v>45</v>
      </c>
      <c r="B1308">
        <v>2009</v>
      </c>
      <c r="C1308" t="s">
        <v>56</v>
      </c>
      <c r="D1308" t="s">
        <v>65</v>
      </c>
      <c r="E1308" t="s">
        <v>66</v>
      </c>
      <c r="F1308">
        <v>7.4564496999999195</v>
      </c>
      <c r="G1308">
        <v>7.4564496999999195</v>
      </c>
      <c r="H1308">
        <v>1.1926562938911625E-2</v>
      </c>
    </row>
    <row r="1309" spans="1:8" x14ac:dyDescent="0.25">
      <c r="A1309" t="s">
        <v>45</v>
      </c>
      <c r="B1309">
        <v>2009</v>
      </c>
      <c r="C1309" t="s">
        <v>56</v>
      </c>
      <c r="D1309" t="s">
        <v>65</v>
      </c>
      <c r="E1309" t="s">
        <v>83</v>
      </c>
      <c r="F1309">
        <v>1101.1831466099998</v>
      </c>
      <c r="G1309">
        <v>1101.1831466099998</v>
      </c>
      <c r="H1309">
        <v>1.7613382552976991</v>
      </c>
    </row>
    <row r="1310" spans="1:8" x14ac:dyDescent="0.25">
      <c r="A1310" t="s">
        <v>45</v>
      </c>
      <c r="B1310">
        <v>2009</v>
      </c>
      <c r="C1310" t="s">
        <v>56</v>
      </c>
      <c r="D1310" t="s">
        <v>65</v>
      </c>
      <c r="E1310" t="s">
        <v>67</v>
      </c>
      <c r="F1310">
        <v>0.54044322000000034</v>
      </c>
      <c r="G1310">
        <v>0.54044322000000034</v>
      </c>
      <c r="H1310">
        <v>8.6443687513081938E-4</v>
      </c>
    </row>
    <row r="1311" spans="1:8" x14ac:dyDescent="0.25">
      <c r="A1311" t="s">
        <v>45</v>
      </c>
      <c r="B1311">
        <v>2009</v>
      </c>
      <c r="C1311" t="s">
        <v>56</v>
      </c>
      <c r="D1311" t="s">
        <v>65</v>
      </c>
      <c r="E1311" t="s">
        <v>68</v>
      </c>
      <c r="F1311">
        <v>29.084317740000003</v>
      </c>
      <c r="G1311">
        <v>29.084317740000003</v>
      </c>
      <c r="H1311">
        <v>4.6520255619965846E-2</v>
      </c>
    </row>
    <row r="1312" spans="1:8" x14ac:dyDescent="0.25">
      <c r="A1312" t="s">
        <v>45</v>
      </c>
      <c r="B1312">
        <v>2009</v>
      </c>
      <c r="C1312" t="s">
        <v>56</v>
      </c>
      <c r="D1312" t="s">
        <v>65</v>
      </c>
      <c r="E1312" t="s">
        <v>58</v>
      </c>
      <c r="F1312">
        <v>1138.2643572699997</v>
      </c>
      <c r="G1312">
        <v>1138.2643572699997</v>
      </c>
      <c r="H1312">
        <v>1.8206495107317071</v>
      </c>
    </row>
    <row r="1313" spans="1:8" x14ac:dyDescent="0.25">
      <c r="A1313" t="s">
        <v>45</v>
      </c>
      <c r="B1313">
        <v>2010</v>
      </c>
      <c r="C1313" t="s">
        <v>56</v>
      </c>
      <c r="D1313" t="s">
        <v>65</v>
      </c>
      <c r="E1313" t="s">
        <v>66</v>
      </c>
      <c r="F1313">
        <v>4.841005599999991</v>
      </c>
      <c r="G1313">
        <v>4.841005599999991</v>
      </c>
      <c r="H1313">
        <v>6.95993107188981E-3</v>
      </c>
    </row>
    <row r="1314" spans="1:8" x14ac:dyDescent="0.25">
      <c r="A1314" t="s">
        <v>45</v>
      </c>
      <c r="B1314">
        <v>2010</v>
      </c>
      <c r="C1314" t="s">
        <v>56</v>
      </c>
      <c r="D1314" t="s">
        <v>65</v>
      </c>
      <c r="E1314" t="s">
        <v>83</v>
      </c>
      <c r="F1314">
        <v>997.54446709000013</v>
      </c>
      <c r="G1314">
        <v>997.54446709000013</v>
      </c>
      <c r="H1314">
        <v>1.4341732494776429</v>
      </c>
    </row>
    <row r="1315" spans="1:8" x14ac:dyDescent="0.25">
      <c r="A1315" t="s">
        <v>45</v>
      </c>
      <c r="B1315">
        <v>2010</v>
      </c>
      <c r="C1315" t="s">
        <v>56</v>
      </c>
      <c r="D1315" t="s">
        <v>65</v>
      </c>
      <c r="E1315" t="s">
        <v>67</v>
      </c>
      <c r="F1315">
        <v>22.305702</v>
      </c>
      <c r="G1315">
        <v>22.305702</v>
      </c>
      <c r="H1315">
        <v>3.2068987573597309E-2</v>
      </c>
    </row>
    <row r="1316" spans="1:8" x14ac:dyDescent="0.25">
      <c r="A1316" t="s">
        <v>45</v>
      </c>
      <c r="B1316">
        <v>2010</v>
      </c>
      <c r="C1316" t="s">
        <v>56</v>
      </c>
      <c r="D1316" t="s">
        <v>65</v>
      </c>
      <c r="E1316" t="s">
        <v>68</v>
      </c>
      <c r="F1316">
        <v>15.85870409</v>
      </c>
      <c r="G1316">
        <v>15.85870409</v>
      </c>
      <c r="H1316">
        <v>2.2800115611495513E-2</v>
      </c>
    </row>
    <row r="1317" spans="1:8" x14ac:dyDescent="0.25">
      <c r="A1317" t="s">
        <v>45</v>
      </c>
      <c r="B1317">
        <v>2010</v>
      </c>
      <c r="C1317" t="s">
        <v>56</v>
      </c>
      <c r="D1317" t="s">
        <v>65</v>
      </c>
      <c r="E1317" t="s">
        <v>58</v>
      </c>
      <c r="F1317">
        <v>1040.5498787800002</v>
      </c>
      <c r="G1317">
        <v>1040.5498787800002</v>
      </c>
      <c r="H1317">
        <v>1.4960022837346256</v>
      </c>
    </row>
    <row r="1318" spans="1:8" x14ac:dyDescent="0.25">
      <c r="A1318" t="s">
        <v>45</v>
      </c>
      <c r="B1318">
        <v>2011</v>
      </c>
      <c r="C1318" t="s">
        <v>56</v>
      </c>
      <c r="D1318" t="s">
        <v>65</v>
      </c>
      <c r="E1318" t="s">
        <v>66</v>
      </c>
      <c r="F1318">
        <v>9.2235074200000593</v>
      </c>
      <c r="G1318">
        <v>9.2235074200000593</v>
      </c>
      <c r="H1318">
        <v>1.1634580662980544E-2</v>
      </c>
    </row>
    <row r="1319" spans="1:8" x14ac:dyDescent="0.25">
      <c r="A1319" t="s">
        <v>45</v>
      </c>
      <c r="B1319">
        <v>2011</v>
      </c>
      <c r="C1319" t="s">
        <v>56</v>
      </c>
      <c r="D1319" t="s">
        <v>65</v>
      </c>
      <c r="E1319" t="s">
        <v>83</v>
      </c>
      <c r="F1319">
        <v>996.27008806999993</v>
      </c>
      <c r="G1319">
        <v>996.27008806999993</v>
      </c>
      <c r="H1319">
        <v>1.2567003173468549</v>
      </c>
    </row>
    <row r="1320" spans="1:8" x14ac:dyDescent="0.25">
      <c r="A1320" t="s">
        <v>45</v>
      </c>
      <c r="B1320">
        <v>2011</v>
      </c>
      <c r="C1320" t="s">
        <v>56</v>
      </c>
      <c r="D1320" t="s">
        <v>65</v>
      </c>
      <c r="E1320" t="s">
        <v>67</v>
      </c>
      <c r="F1320">
        <v>85.865476729999983</v>
      </c>
      <c r="G1320">
        <v>85.865476729999983</v>
      </c>
      <c r="H1320">
        <v>0.10831116295458647</v>
      </c>
    </row>
    <row r="1321" spans="1:8" x14ac:dyDescent="0.25">
      <c r="A1321" t="s">
        <v>45</v>
      </c>
      <c r="B1321">
        <v>2011</v>
      </c>
      <c r="C1321" t="s">
        <v>56</v>
      </c>
      <c r="D1321" t="s">
        <v>65</v>
      </c>
      <c r="E1321" t="s">
        <v>68</v>
      </c>
      <c r="F1321">
        <v>49.47202467000001</v>
      </c>
      <c r="G1321">
        <v>49.47202467000001</v>
      </c>
      <c r="H1321">
        <v>6.2404271539478515E-2</v>
      </c>
    </row>
    <row r="1322" spans="1:8" x14ac:dyDescent="0.25">
      <c r="A1322" t="s">
        <v>45</v>
      </c>
      <c r="B1322">
        <v>2011</v>
      </c>
      <c r="C1322" t="s">
        <v>56</v>
      </c>
      <c r="D1322" t="s">
        <v>65</v>
      </c>
      <c r="E1322" t="s">
        <v>58</v>
      </c>
      <c r="F1322">
        <v>1140.83109689</v>
      </c>
      <c r="G1322">
        <v>1140.83109689</v>
      </c>
      <c r="H1322">
        <v>1.4390503325039006</v>
      </c>
    </row>
    <row r="1323" spans="1:8" x14ac:dyDescent="0.25">
      <c r="A1323" t="s">
        <v>45</v>
      </c>
      <c r="B1323">
        <v>2012</v>
      </c>
      <c r="C1323" t="s">
        <v>56</v>
      </c>
      <c r="D1323" t="s">
        <v>65</v>
      </c>
      <c r="E1323" t="s">
        <v>66</v>
      </c>
      <c r="F1323">
        <v>9.3857222800000013</v>
      </c>
      <c r="G1323">
        <v>9.3857222800000013</v>
      </c>
      <c r="H1323">
        <v>1.0674746610002324E-2</v>
      </c>
    </row>
    <row r="1324" spans="1:8" x14ac:dyDescent="0.25">
      <c r="A1324" t="s">
        <v>45</v>
      </c>
      <c r="B1324">
        <v>2012</v>
      </c>
      <c r="C1324" t="s">
        <v>56</v>
      </c>
      <c r="D1324" t="s">
        <v>65</v>
      </c>
      <c r="E1324" t="s">
        <v>83</v>
      </c>
      <c r="F1324">
        <v>1391.1105453999999</v>
      </c>
      <c r="G1324">
        <v>1391.1105453999999</v>
      </c>
      <c r="H1324">
        <v>1.5821640717295047</v>
      </c>
    </row>
    <row r="1325" spans="1:8" x14ac:dyDescent="0.25">
      <c r="A1325" t="s">
        <v>45</v>
      </c>
      <c r="B1325">
        <v>2012</v>
      </c>
      <c r="C1325" t="s">
        <v>56</v>
      </c>
      <c r="D1325" t="s">
        <v>65</v>
      </c>
      <c r="E1325" t="s">
        <v>67</v>
      </c>
      <c r="F1325">
        <v>130.68502605</v>
      </c>
      <c r="G1325">
        <v>130.68502605</v>
      </c>
      <c r="H1325">
        <v>0.1486331575970414</v>
      </c>
    </row>
    <row r="1326" spans="1:8" x14ac:dyDescent="0.25">
      <c r="A1326" t="s">
        <v>45</v>
      </c>
      <c r="B1326">
        <v>2012</v>
      </c>
      <c r="C1326" t="s">
        <v>56</v>
      </c>
      <c r="D1326" t="s">
        <v>65</v>
      </c>
      <c r="E1326" t="s">
        <v>68</v>
      </c>
      <c r="F1326">
        <v>67.850476990000004</v>
      </c>
      <c r="G1326">
        <v>67.850476990000004</v>
      </c>
      <c r="H1326">
        <v>7.7168983657168594E-2</v>
      </c>
    </row>
    <row r="1327" spans="1:8" x14ac:dyDescent="0.25">
      <c r="A1327" t="s">
        <v>45</v>
      </c>
      <c r="B1327">
        <v>2012</v>
      </c>
      <c r="C1327" t="s">
        <v>56</v>
      </c>
      <c r="D1327" t="s">
        <v>65</v>
      </c>
      <c r="E1327" t="s">
        <v>58</v>
      </c>
      <c r="F1327">
        <v>1599.0317707199999</v>
      </c>
      <c r="G1327">
        <v>1599.0317707199999</v>
      </c>
      <c r="H1327">
        <v>1.8186409595937172</v>
      </c>
    </row>
    <row r="1328" spans="1:8" x14ac:dyDescent="0.25">
      <c r="A1328" t="s">
        <v>45</v>
      </c>
      <c r="B1328">
        <v>2013</v>
      </c>
      <c r="C1328" t="s">
        <v>56</v>
      </c>
      <c r="D1328" t="s">
        <v>65</v>
      </c>
      <c r="E1328" t="s">
        <v>66</v>
      </c>
      <c r="F1328">
        <v>4.9685183599999991</v>
      </c>
      <c r="G1328">
        <v>4.9685183599999991</v>
      </c>
      <c r="H1328">
        <v>5.2228909598004544E-3</v>
      </c>
    </row>
    <row r="1329" spans="1:8" x14ac:dyDescent="0.25">
      <c r="A1329" t="s">
        <v>45</v>
      </c>
      <c r="B1329">
        <v>2013</v>
      </c>
      <c r="C1329" t="s">
        <v>56</v>
      </c>
      <c r="D1329" t="s">
        <v>65</v>
      </c>
      <c r="E1329" t="s">
        <v>83</v>
      </c>
      <c r="F1329">
        <v>1779.51805212</v>
      </c>
      <c r="G1329">
        <v>1779.51805212</v>
      </c>
      <c r="H1329">
        <v>1.8706238105194932</v>
      </c>
    </row>
    <row r="1330" spans="1:8" x14ac:dyDescent="0.25">
      <c r="A1330" t="s">
        <v>45</v>
      </c>
      <c r="B1330">
        <v>2013</v>
      </c>
      <c r="C1330" t="s">
        <v>56</v>
      </c>
      <c r="D1330" t="s">
        <v>65</v>
      </c>
      <c r="E1330" t="s">
        <v>67</v>
      </c>
      <c r="F1330">
        <v>39.798180000000009</v>
      </c>
      <c r="G1330">
        <v>39.798180000000009</v>
      </c>
      <c r="H1330">
        <v>4.1835722337657082E-2</v>
      </c>
    </row>
    <row r="1331" spans="1:8" x14ac:dyDescent="0.25">
      <c r="A1331" t="s">
        <v>45</v>
      </c>
      <c r="B1331">
        <v>2013</v>
      </c>
      <c r="C1331" t="s">
        <v>56</v>
      </c>
      <c r="D1331" t="s">
        <v>65</v>
      </c>
      <c r="E1331" t="s">
        <v>68</v>
      </c>
      <c r="F1331">
        <v>25.739316089999999</v>
      </c>
      <c r="G1331">
        <v>25.739316089999999</v>
      </c>
      <c r="H1331">
        <v>2.7057088567930217E-2</v>
      </c>
    </row>
    <row r="1332" spans="1:8" x14ac:dyDescent="0.25">
      <c r="A1332" t="s">
        <v>45</v>
      </c>
      <c r="B1332">
        <v>2013</v>
      </c>
      <c r="C1332" t="s">
        <v>56</v>
      </c>
      <c r="D1332" t="s">
        <v>65</v>
      </c>
      <c r="E1332" t="s">
        <v>58</v>
      </c>
      <c r="F1332">
        <v>1850.0240665700001</v>
      </c>
      <c r="G1332">
        <v>1850.0240665700001</v>
      </c>
      <c r="H1332">
        <v>1.9447395123848812</v>
      </c>
    </row>
    <row r="1333" spans="1:8" x14ac:dyDescent="0.25">
      <c r="A1333" t="s">
        <v>45</v>
      </c>
      <c r="B1333">
        <v>2014</v>
      </c>
      <c r="C1333" t="s">
        <v>56</v>
      </c>
      <c r="D1333" t="s">
        <v>65</v>
      </c>
      <c r="E1333" t="s">
        <v>66</v>
      </c>
    </row>
    <row r="1334" spans="1:8" x14ac:dyDescent="0.25">
      <c r="A1334" t="s">
        <v>45</v>
      </c>
      <c r="B1334">
        <v>2014</v>
      </c>
      <c r="C1334" t="s">
        <v>56</v>
      </c>
      <c r="D1334" t="s">
        <v>65</v>
      </c>
      <c r="E1334" t="s">
        <v>83</v>
      </c>
      <c r="F1334">
        <v>1347.1453301199997</v>
      </c>
      <c r="G1334">
        <v>1347.1453301199997</v>
      </c>
      <c r="H1334">
        <v>1.3242838082108748</v>
      </c>
    </row>
    <row r="1335" spans="1:8" x14ac:dyDescent="0.25">
      <c r="A1335" t="s">
        <v>45</v>
      </c>
      <c r="B1335">
        <v>2014</v>
      </c>
      <c r="C1335" t="s">
        <v>56</v>
      </c>
      <c r="D1335" t="s">
        <v>65</v>
      </c>
      <c r="E1335" t="s">
        <v>67</v>
      </c>
      <c r="F1335">
        <v>23.976463429999992</v>
      </c>
      <c r="G1335">
        <v>23.976463429999992</v>
      </c>
      <c r="H1335">
        <v>2.3569574557839885E-2</v>
      </c>
    </row>
    <row r="1336" spans="1:8" x14ac:dyDescent="0.25">
      <c r="A1336" t="s">
        <v>45</v>
      </c>
      <c r="B1336">
        <v>2014</v>
      </c>
      <c r="C1336" t="s">
        <v>56</v>
      </c>
      <c r="D1336" t="s">
        <v>65</v>
      </c>
      <c r="E1336" t="s">
        <v>68</v>
      </c>
      <c r="F1336">
        <v>37.290209779999998</v>
      </c>
      <c r="G1336">
        <v>37.290209779999998</v>
      </c>
      <c r="H1336">
        <v>3.6657382030223812E-2</v>
      </c>
    </row>
    <row r="1337" spans="1:8" x14ac:dyDescent="0.25">
      <c r="A1337" t="s">
        <v>45</v>
      </c>
      <c r="B1337">
        <v>2014</v>
      </c>
      <c r="C1337" t="s">
        <v>56</v>
      </c>
      <c r="D1337" t="s">
        <v>65</v>
      </c>
      <c r="E1337" t="s">
        <v>58</v>
      </c>
      <c r="F1337">
        <v>1408.4120033299996</v>
      </c>
      <c r="G1337">
        <v>1408.4120033299996</v>
      </c>
      <c r="H1337">
        <v>1.3845107647989383</v>
      </c>
    </row>
    <row r="1338" spans="1:8" x14ac:dyDescent="0.25">
      <c r="A1338" t="s">
        <v>45</v>
      </c>
      <c r="B1338">
        <v>2015</v>
      </c>
      <c r="C1338" t="s">
        <v>56</v>
      </c>
      <c r="D1338" t="s">
        <v>65</v>
      </c>
      <c r="E1338" t="s">
        <v>66</v>
      </c>
      <c r="F1338">
        <v>0.51616897000000006</v>
      </c>
      <c r="G1338">
        <v>0.51616897000000006</v>
      </c>
      <c r="H1338">
        <v>5.1985798100623673E-4</v>
      </c>
    </row>
    <row r="1339" spans="1:8" x14ac:dyDescent="0.25">
      <c r="A1339" t="s">
        <v>45</v>
      </c>
      <c r="B1339">
        <v>2015</v>
      </c>
      <c r="C1339" t="s">
        <v>56</v>
      </c>
      <c r="D1339" t="s">
        <v>65</v>
      </c>
      <c r="E1339" t="s">
        <v>83</v>
      </c>
      <c r="F1339">
        <v>792.5588889600001</v>
      </c>
      <c r="G1339">
        <v>792.5588889600001</v>
      </c>
      <c r="H1339">
        <v>0.7982232326815224</v>
      </c>
    </row>
    <row r="1340" spans="1:8" x14ac:dyDescent="0.25">
      <c r="A1340" t="s">
        <v>45</v>
      </c>
      <c r="B1340">
        <v>2015</v>
      </c>
      <c r="C1340" t="s">
        <v>56</v>
      </c>
      <c r="D1340" t="s">
        <v>65</v>
      </c>
      <c r="E1340" t="s">
        <v>67</v>
      </c>
      <c r="F1340">
        <v>14.626588869999999</v>
      </c>
      <c r="G1340">
        <v>14.626588869999999</v>
      </c>
      <c r="H1340">
        <v>1.4731123722850856E-2</v>
      </c>
    </row>
    <row r="1341" spans="1:8" x14ac:dyDescent="0.25">
      <c r="A1341" t="s">
        <v>45</v>
      </c>
      <c r="B1341">
        <v>2015</v>
      </c>
      <c r="C1341" t="s">
        <v>56</v>
      </c>
      <c r="D1341" t="s">
        <v>65</v>
      </c>
      <c r="E1341" t="s">
        <v>68</v>
      </c>
      <c r="F1341">
        <v>30.673362340000001</v>
      </c>
      <c r="G1341">
        <v>30.673362340000001</v>
      </c>
      <c r="H1341">
        <v>3.0892581971258628E-2</v>
      </c>
    </row>
    <row r="1342" spans="1:8" x14ac:dyDescent="0.25">
      <c r="A1342" t="s">
        <v>45</v>
      </c>
      <c r="B1342">
        <v>2015</v>
      </c>
      <c r="C1342" t="s">
        <v>56</v>
      </c>
      <c r="D1342" t="s">
        <v>65</v>
      </c>
      <c r="E1342" t="s">
        <v>58</v>
      </c>
      <c r="F1342">
        <v>838.37500914000009</v>
      </c>
      <c r="G1342">
        <v>838.37500914000009</v>
      </c>
      <c r="H1342">
        <v>0.84436679635663814</v>
      </c>
    </row>
    <row r="1343" spans="1:8" x14ac:dyDescent="0.25">
      <c r="A1343" t="s">
        <v>45</v>
      </c>
      <c r="B1343">
        <v>2016</v>
      </c>
      <c r="C1343" t="s">
        <v>56</v>
      </c>
      <c r="D1343" t="s">
        <v>65</v>
      </c>
      <c r="E1343" t="s">
        <v>66</v>
      </c>
      <c r="F1343">
        <v>0.33575700000000003</v>
      </c>
      <c r="G1343">
        <v>0.33575700000000003</v>
      </c>
      <c r="H1343">
        <v>3.3596632045629717E-4</v>
      </c>
    </row>
    <row r="1344" spans="1:8" x14ac:dyDescent="0.25">
      <c r="A1344" t="s">
        <v>45</v>
      </c>
      <c r="B1344">
        <v>2016</v>
      </c>
      <c r="C1344" t="s">
        <v>56</v>
      </c>
      <c r="D1344" t="s">
        <v>65</v>
      </c>
      <c r="E1344" t="s">
        <v>83</v>
      </c>
      <c r="F1344">
        <v>932.80975066000019</v>
      </c>
      <c r="G1344">
        <v>932.80975066000019</v>
      </c>
      <c r="H1344">
        <v>0.93339129076980143</v>
      </c>
    </row>
    <row r="1345" spans="1:8" x14ac:dyDescent="0.25">
      <c r="A1345" t="s">
        <v>45</v>
      </c>
      <c r="B1345">
        <v>2016</v>
      </c>
      <c r="C1345" t="s">
        <v>56</v>
      </c>
      <c r="D1345" t="s">
        <v>65</v>
      </c>
      <c r="E1345" t="s">
        <v>67</v>
      </c>
      <c r="F1345">
        <v>293.57359922999996</v>
      </c>
      <c r="G1345">
        <v>293.57359922999996</v>
      </c>
      <c r="H1345">
        <v>0.29375662135536923</v>
      </c>
    </row>
    <row r="1346" spans="1:8" x14ac:dyDescent="0.25">
      <c r="A1346" t="s">
        <v>45</v>
      </c>
      <c r="B1346">
        <v>2016</v>
      </c>
      <c r="C1346" t="s">
        <v>56</v>
      </c>
      <c r="D1346" t="s">
        <v>65</v>
      </c>
      <c r="E1346" t="s">
        <v>68</v>
      </c>
      <c r="F1346">
        <v>13.347481170000002</v>
      </c>
      <c r="G1346">
        <v>13.347481170000002</v>
      </c>
      <c r="H1346">
        <v>1.3355802369108051E-2</v>
      </c>
    </row>
    <row r="1347" spans="1:8" x14ac:dyDescent="0.25">
      <c r="A1347" t="s">
        <v>45</v>
      </c>
      <c r="B1347">
        <v>2016</v>
      </c>
      <c r="C1347" t="s">
        <v>56</v>
      </c>
      <c r="D1347" t="s">
        <v>65</v>
      </c>
      <c r="E1347" t="s">
        <v>58</v>
      </c>
      <c r="F1347">
        <v>1240.0665880600002</v>
      </c>
      <c r="G1347">
        <v>1240.0665880600002</v>
      </c>
      <c r="H1347">
        <v>1.2408396808147351</v>
      </c>
    </row>
    <row r="1348" spans="1:8" x14ac:dyDescent="0.25">
      <c r="A1348" t="s">
        <v>45</v>
      </c>
      <c r="B1348">
        <v>2017</v>
      </c>
      <c r="C1348" t="s">
        <v>56</v>
      </c>
      <c r="D1348" t="s">
        <v>65</v>
      </c>
      <c r="E1348" t="s">
        <v>66</v>
      </c>
      <c r="F1348">
        <v>2.1714669999999998</v>
      </c>
      <c r="G1348">
        <v>2.1714669999999998</v>
      </c>
      <c r="H1348">
        <v>2.0820260347433534E-3</v>
      </c>
    </row>
    <row r="1349" spans="1:8" x14ac:dyDescent="0.25">
      <c r="A1349" t="s">
        <v>45</v>
      </c>
      <c r="B1349">
        <v>2017</v>
      </c>
      <c r="C1349" t="s">
        <v>56</v>
      </c>
      <c r="D1349" t="s">
        <v>65</v>
      </c>
      <c r="E1349" t="s">
        <v>83</v>
      </c>
      <c r="F1349">
        <v>858.40354552000019</v>
      </c>
      <c r="G1349">
        <v>858.40354552000019</v>
      </c>
      <c r="H1349">
        <v>0.82304659941350333</v>
      </c>
    </row>
    <row r="1350" spans="1:8" x14ac:dyDescent="0.25">
      <c r="A1350" t="s">
        <v>45</v>
      </c>
      <c r="B1350">
        <v>2017</v>
      </c>
      <c r="C1350" t="s">
        <v>56</v>
      </c>
      <c r="D1350" t="s">
        <v>65</v>
      </c>
      <c r="E1350" t="s">
        <v>67</v>
      </c>
      <c r="F1350">
        <v>294.62102686999992</v>
      </c>
      <c r="G1350">
        <v>294.62102686999992</v>
      </c>
      <c r="H1350">
        <v>0.28248582563131791</v>
      </c>
    </row>
    <row r="1351" spans="1:8" x14ac:dyDescent="0.25">
      <c r="A1351" t="s">
        <v>45</v>
      </c>
      <c r="B1351">
        <v>2017</v>
      </c>
      <c r="C1351" t="s">
        <v>56</v>
      </c>
      <c r="D1351" t="s">
        <v>65</v>
      </c>
      <c r="E1351" t="s">
        <v>68</v>
      </c>
      <c r="F1351">
        <v>36.194128559999996</v>
      </c>
      <c r="G1351">
        <v>36.194128559999996</v>
      </c>
      <c r="H1351">
        <v>3.470332174827799E-2</v>
      </c>
    </row>
    <row r="1352" spans="1:8" x14ac:dyDescent="0.25">
      <c r="A1352" t="s">
        <v>45</v>
      </c>
      <c r="B1352">
        <v>2017</v>
      </c>
      <c r="C1352" t="s">
        <v>56</v>
      </c>
      <c r="D1352" t="s">
        <v>65</v>
      </c>
      <c r="E1352" t="s">
        <v>58</v>
      </c>
      <c r="F1352">
        <v>1191.3901679500002</v>
      </c>
      <c r="G1352">
        <v>1191.3901679500002</v>
      </c>
      <c r="H1352">
        <v>1.1423177728278426</v>
      </c>
    </row>
    <row r="1353" spans="1:8" x14ac:dyDescent="0.25">
      <c r="A1353" t="s">
        <v>45</v>
      </c>
      <c r="B1353">
        <v>2008</v>
      </c>
      <c r="C1353" t="s">
        <v>56</v>
      </c>
      <c r="D1353" t="s">
        <v>84</v>
      </c>
      <c r="E1353" t="s">
        <v>58</v>
      </c>
      <c r="F1353">
        <v>0</v>
      </c>
      <c r="G1353">
        <v>0</v>
      </c>
      <c r="H1353">
        <v>0</v>
      </c>
    </row>
    <row r="1354" spans="1:8" x14ac:dyDescent="0.25">
      <c r="A1354" t="s">
        <v>45</v>
      </c>
      <c r="B1354">
        <v>2009</v>
      </c>
      <c r="C1354" t="s">
        <v>56</v>
      </c>
      <c r="D1354" t="s">
        <v>84</v>
      </c>
      <c r="E1354" t="s">
        <v>58</v>
      </c>
      <c r="F1354">
        <v>2.6779870500000089</v>
      </c>
      <c r="G1354">
        <v>2.6779870500000089</v>
      </c>
      <c r="H1354">
        <v>4.2834301023201059E-3</v>
      </c>
    </row>
    <row r="1355" spans="1:8" x14ac:dyDescent="0.25">
      <c r="A1355" t="s">
        <v>45</v>
      </c>
      <c r="B1355">
        <v>2010</v>
      </c>
      <c r="C1355" t="s">
        <v>56</v>
      </c>
      <c r="D1355" t="s">
        <v>84</v>
      </c>
      <c r="E1355" t="s">
        <v>58</v>
      </c>
      <c r="F1355">
        <v>3.1775988200000005</v>
      </c>
      <c r="G1355">
        <v>3.1775988200000005</v>
      </c>
      <c r="H1355">
        <v>4.5684451927340136E-3</v>
      </c>
    </row>
    <row r="1356" spans="1:8" x14ac:dyDescent="0.25">
      <c r="A1356" t="s">
        <v>45</v>
      </c>
      <c r="B1356">
        <v>2011</v>
      </c>
      <c r="C1356" t="s">
        <v>56</v>
      </c>
      <c r="D1356" t="s">
        <v>84</v>
      </c>
      <c r="E1356" t="s">
        <v>58</v>
      </c>
      <c r="F1356">
        <v>3.0306020000000005</v>
      </c>
      <c r="G1356">
        <v>3.0306020000000005</v>
      </c>
      <c r="H1356">
        <v>3.8228172668819671E-3</v>
      </c>
    </row>
    <row r="1357" spans="1:8" x14ac:dyDescent="0.25">
      <c r="A1357" t="s">
        <v>45</v>
      </c>
      <c r="B1357">
        <v>2012</v>
      </c>
      <c r="C1357" t="s">
        <v>56</v>
      </c>
      <c r="D1357" t="s">
        <v>84</v>
      </c>
      <c r="E1357" t="s">
        <v>58</v>
      </c>
      <c r="F1357">
        <v>0.24149605999999998</v>
      </c>
      <c r="G1357">
        <v>0.24149605999999998</v>
      </c>
      <c r="H1357">
        <v>2.7466285181985137E-4</v>
      </c>
    </row>
    <row r="1358" spans="1:8" x14ac:dyDescent="0.25">
      <c r="A1358" t="s">
        <v>45</v>
      </c>
      <c r="B1358">
        <v>2013</v>
      </c>
      <c r="C1358" t="s">
        <v>56</v>
      </c>
      <c r="D1358" t="s">
        <v>84</v>
      </c>
      <c r="E1358" t="s">
        <v>58</v>
      </c>
      <c r="F1358">
        <v>1.87885E-2</v>
      </c>
      <c r="G1358">
        <v>1.87885E-2</v>
      </c>
      <c r="H1358">
        <v>1.9750412434464838E-5</v>
      </c>
    </row>
    <row r="1359" spans="1:8" x14ac:dyDescent="0.25">
      <c r="A1359" t="s">
        <v>45</v>
      </c>
      <c r="B1359">
        <v>2014</v>
      </c>
      <c r="C1359" t="s">
        <v>56</v>
      </c>
      <c r="D1359" t="s">
        <v>84</v>
      </c>
      <c r="E1359" t="s">
        <v>58</v>
      </c>
      <c r="F1359">
        <v>0</v>
      </c>
      <c r="G1359">
        <v>0</v>
      </c>
      <c r="H1359">
        <v>0</v>
      </c>
    </row>
    <row r="1360" spans="1:8" x14ac:dyDescent="0.25">
      <c r="A1360" t="s">
        <v>45</v>
      </c>
      <c r="B1360">
        <v>2015</v>
      </c>
      <c r="C1360" t="s">
        <v>56</v>
      </c>
      <c r="D1360" t="s">
        <v>84</v>
      </c>
      <c r="E1360" t="s">
        <v>58</v>
      </c>
      <c r="F1360">
        <v>0</v>
      </c>
      <c r="G1360">
        <v>0</v>
      </c>
      <c r="H1360">
        <v>0</v>
      </c>
    </row>
    <row r="1361" spans="1:8" x14ac:dyDescent="0.25">
      <c r="A1361" t="s">
        <v>45</v>
      </c>
      <c r="B1361">
        <v>2016</v>
      </c>
      <c r="C1361" t="s">
        <v>56</v>
      </c>
      <c r="D1361" t="s">
        <v>84</v>
      </c>
      <c r="E1361" t="s">
        <v>58</v>
      </c>
      <c r="F1361">
        <v>0</v>
      </c>
      <c r="G1361">
        <v>0</v>
      </c>
      <c r="H1361">
        <v>0</v>
      </c>
    </row>
    <row r="1362" spans="1:8" x14ac:dyDescent="0.25">
      <c r="A1362" t="s">
        <v>45</v>
      </c>
      <c r="B1362">
        <v>2017</v>
      </c>
      <c r="C1362" t="s">
        <v>56</v>
      </c>
      <c r="D1362" t="s">
        <v>84</v>
      </c>
      <c r="E1362" t="s">
        <v>58</v>
      </c>
      <c r="F1362">
        <v>0</v>
      </c>
      <c r="G1362">
        <v>0</v>
      </c>
      <c r="H1362">
        <v>0</v>
      </c>
    </row>
    <row r="1363" spans="1:8" x14ac:dyDescent="0.25">
      <c r="A1363" t="s">
        <v>16</v>
      </c>
      <c r="B1363">
        <v>2008</v>
      </c>
      <c r="C1363" t="s">
        <v>56</v>
      </c>
      <c r="D1363" t="s">
        <v>57</v>
      </c>
      <c r="E1363" t="s">
        <v>58</v>
      </c>
      <c r="F1363">
        <v>2658.8974204622409</v>
      </c>
      <c r="G1363">
        <v>303.80454987000002</v>
      </c>
      <c r="H1363">
        <v>1.6890335868475188</v>
      </c>
    </row>
    <row r="1364" spans="1:8" x14ac:dyDescent="0.25">
      <c r="A1364" t="s">
        <v>16</v>
      </c>
      <c r="B1364">
        <v>2009</v>
      </c>
      <c r="C1364" t="s">
        <v>56</v>
      </c>
      <c r="D1364" t="s">
        <v>57</v>
      </c>
      <c r="E1364" t="s">
        <v>58</v>
      </c>
      <c r="F1364">
        <v>2738.7352129390238</v>
      </c>
      <c r="G1364">
        <v>313.04573982000005</v>
      </c>
      <c r="H1364">
        <v>1.7785056760659901</v>
      </c>
    </row>
    <row r="1365" spans="1:8" x14ac:dyDescent="0.25">
      <c r="A1365" t="s">
        <v>16</v>
      </c>
      <c r="B1365">
        <v>2010</v>
      </c>
      <c r="C1365" t="s">
        <v>56</v>
      </c>
      <c r="D1365" t="s">
        <v>57</v>
      </c>
      <c r="E1365" t="s">
        <v>58</v>
      </c>
      <c r="F1365">
        <v>2200.937667760425</v>
      </c>
      <c r="G1365">
        <v>251.60734896999998</v>
      </c>
      <c r="H1365">
        <v>1.3638790483855578</v>
      </c>
    </row>
    <row r="1366" spans="1:8" x14ac:dyDescent="0.25">
      <c r="A1366" t="s">
        <v>16</v>
      </c>
      <c r="B1366">
        <v>2011</v>
      </c>
      <c r="C1366" t="s">
        <v>56</v>
      </c>
      <c r="D1366" t="s">
        <v>57</v>
      </c>
      <c r="E1366" t="s">
        <v>58</v>
      </c>
      <c r="F1366">
        <v>2454.7985088144524</v>
      </c>
      <c r="G1366">
        <v>280.59214662900001</v>
      </c>
      <c r="H1366">
        <v>1.3833323768607293</v>
      </c>
    </row>
    <row r="1367" spans="1:8" x14ac:dyDescent="0.25">
      <c r="A1367" t="s">
        <v>16</v>
      </c>
      <c r="B1367">
        <v>2012</v>
      </c>
      <c r="C1367" t="s">
        <v>56</v>
      </c>
      <c r="D1367" t="s">
        <v>57</v>
      </c>
      <c r="E1367" t="s">
        <v>58</v>
      </c>
      <c r="F1367">
        <v>3503.253635270522</v>
      </c>
      <c r="G1367">
        <v>400.47172828000004</v>
      </c>
      <c r="H1367">
        <v>1.8725748756400911</v>
      </c>
    </row>
    <row r="1368" spans="1:8" x14ac:dyDescent="0.25">
      <c r="A1368" t="s">
        <v>16</v>
      </c>
      <c r="B1368">
        <v>2013</v>
      </c>
      <c r="C1368" t="s">
        <v>56</v>
      </c>
      <c r="D1368" t="s">
        <v>57</v>
      </c>
      <c r="E1368" t="s">
        <v>58</v>
      </c>
      <c r="F1368">
        <v>3196.3460039984893</v>
      </c>
      <c r="G1368">
        <v>365.43211323000003</v>
      </c>
      <c r="H1368">
        <v>1.6617377283366155</v>
      </c>
    </row>
    <row r="1369" spans="1:8" x14ac:dyDescent="0.25">
      <c r="A1369" t="s">
        <v>16</v>
      </c>
      <c r="B1369">
        <v>2014</v>
      </c>
      <c r="C1369" t="s">
        <v>56</v>
      </c>
      <c r="D1369" t="s">
        <v>57</v>
      </c>
      <c r="E1369" t="s">
        <v>58</v>
      </c>
      <c r="F1369">
        <v>2214.9391869295491</v>
      </c>
      <c r="G1369">
        <v>253.18238882999998</v>
      </c>
      <c r="H1369">
        <v>1.1205997218863106</v>
      </c>
    </row>
    <row r="1370" spans="1:8" x14ac:dyDescent="0.25">
      <c r="A1370" t="s">
        <v>16</v>
      </c>
      <c r="B1370">
        <v>2015</v>
      </c>
      <c r="C1370" t="s">
        <v>56</v>
      </c>
      <c r="D1370" t="s">
        <v>57</v>
      </c>
      <c r="E1370" t="s">
        <v>58</v>
      </c>
      <c r="F1370">
        <v>2670.5664712964344</v>
      </c>
      <c r="G1370">
        <v>305.37530522000003</v>
      </c>
      <c r="H1370">
        <v>1.302893613428576</v>
      </c>
    </row>
    <row r="1371" spans="1:8" x14ac:dyDescent="0.25">
      <c r="A1371" t="s">
        <v>16</v>
      </c>
      <c r="B1371">
        <v>2016</v>
      </c>
      <c r="C1371" t="s">
        <v>56</v>
      </c>
      <c r="D1371" t="s">
        <v>57</v>
      </c>
      <c r="E1371" t="s">
        <v>58</v>
      </c>
      <c r="F1371">
        <v>2449.2005880174911</v>
      </c>
      <c r="G1371">
        <v>280.17163904999995</v>
      </c>
      <c r="H1371">
        <v>1.1581441830362742</v>
      </c>
    </row>
    <row r="1372" spans="1:8" x14ac:dyDescent="0.25">
      <c r="A1372" t="s">
        <v>16</v>
      </c>
      <c r="B1372">
        <v>2017</v>
      </c>
      <c r="C1372" t="s">
        <v>56</v>
      </c>
      <c r="D1372" t="s">
        <v>57</v>
      </c>
      <c r="E1372" t="s">
        <v>58</v>
      </c>
      <c r="F1372">
        <v>2368.877589122626</v>
      </c>
      <c r="G1372">
        <v>270.89624867999999</v>
      </c>
      <c r="H1372">
        <v>1.0844877060866254</v>
      </c>
    </row>
    <row r="1373" spans="1:8" x14ac:dyDescent="0.25">
      <c r="A1373" t="s">
        <v>16</v>
      </c>
      <c r="B1373">
        <v>2018</v>
      </c>
      <c r="C1373" t="s">
        <v>56</v>
      </c>
      <c r="D1373" t="s">
        <v>57</v>
      </c>
      <c r="E1373" t="s">
        <v>58</v>
      </c>
      <c r="F1373">
        <v>2991.7218935625006</v>
      </c>
      <c r="G1373">
        <v>341.91107355000008</v>
      </c>
      <c r="H1373">
        <v>1.3091313662342512</v>
      </c>
    </row>
    <row r="1374" spans="1:8" x14ac:dyDescent="0.25">
      <c r="A1374" t="s">
        <v>16</v>
      </c>
      <c r="B1374">
        <v>2019</v>
      </c>
      <c r="C1374" t="s">
        <v>56</v>
      </c>
      <c r="D1374" t="s">
        <v>57</v>
      </c>
      <c r="E1374" t="s">
        <v>58</v>
      </c>
      <c r="F1374">
        <v>2592.4507594999995</v>
      </c>
      <c r="G1374">
        <v>296.28008679999994</v>
      </c>
      <c r="H1374">
        <v>1.0964142101090182</v>
      </c>
    </row>
    <row r="1375" spans="1:8" x14ac:dyDescent="0.25">
      <c r="A1375" t="s">
        <v>16</v>
      </c>
      <c r="B1375">
        <v>2008</v>
      </c>
      <c r="C1375" t="s">
        <v>56</v>
      </c>
      <c r="D1375" t="s">
        <v>59</v>
      </c>
      <c r="E1375" t="s">
        <v>60</v>
      </c>
      <c r="F1375">
        <v>280.83582934032006</v>
      </c>
      <c r="G1375">
        <v>32.08818891</v>
      </c>
      <c r="H1375">
        <v>0.17839768638517681</v>
      </c>
    </row>
    <row r="1376" spans="1:8" x14ac:dyDescent="0.25">
      <c r="A1376" t="s">
        <v>16</v>
      </c>
      <c r="B1376">
        <v>2008</v>
      </c>
      <c r="C1376" t="s">
        <v>56</v>
      </c>
      <c r="D1376" t="s">
        <v>59</v>
      </c>
      <c r="E1376" t="s">
        <v>61</v>
      </c>
      <c r="F1376">
        <v>67.512245344000021</v>
      </c>
      <c r="G1376">
        <v>7.7139220000000002</v>
      </c>
      <c r="H1376">
        <v>4.2886366744333528E-2</v>
      </c>
    </row>
    <row r="1377" spans="1:8" x14ac:dyDescent="0.25">
      <c r="A1377" t="s">
        <v>16</v>
      </c>
      <c r="B1377">
        <v>2008</v>
      </c>
      <c r="C1377" t="s">
        <v>56</v>
      </c>
      <c r="D1377" t="s">
        <v>59</v>
      </c>
      <c r="E1377" t="s">
        <v>62</v>
      </c>
      <c r="F1377">
        <v>65.661302368000023</v>
      </c>
      <c r="G1377">
        <v>7.502434</v>
      </c>
      <c r="H1377">
        <v>4.1710576798567212E-2</v>
      </c>
    </row>
    <row r="1378" spans="1:8" x14ac:dyDescent="0.25">
      <c r="A1378" t="s">
        <v>16</v>
      </c>
      <c r="B1378">
        <v>2008</v>
      </c>
      <c r="C1378" t="s">
        <v>56</v>
      </c>
      <c r="D1378" t="s">
        <v>59</v>
      </c>
      <c r="E1378" t="s">
        <v>58</v>
      </c>
      <c r="F1378">
        <v>414.00937705232008</v>
      </c>
      <c r="G1378">
        <v>47.304544909999997</v>
      </c>
      <c r="H1378">
        <v>0.26299462992807754</v>
      </c>
    </row>
    <row r="1379" spans="1:8" x14ac:dyDescent="0.25">
      <c r="A1379" t="s">
        <v>16</v>
      </c>
      <c r="B1379">
        <v>2009</v>
      </c>
      <c r="C1379" t="s">
        <v>56</v>
      </c>
      <c r="D1379" t="s">
        <v>59</v>
      </c>
      <c r="E1379" t="s">
        <v>60</v>
      </c>
      <c r="F1379">
        <v>161.1456993823578</v>
      </c>
      <c r="G1379">
        <v>18.419442100000001</v>
      </c>
      <c r="H1379">
        <v>0.10464631252817939</v>
      </c>
    </row>
    <row r="1380" spans="1:8" x14ac:dyDescent="0.25">
      <c r="A1380" t="s">
        <v>16</v>
      </c>
      <c r="B1380">
        <v>2009</v>
      </c>
      <c r="C1380" t="s">
        <v>56</v>
      </c>
      <c r="D1380" t="s">
        <v>59</v>
      </c>
      <c r="E1380" t="s">
        <v>61</v>
      </c>
      <c r="F1380">
        <v>17.755556936020689</v>
      </c>
      <c r="G1380">
        <v>2.0295139999999998</v>
      </c>
      <c r="H1380">
        <v>1.15302708502944E-2</v>
      </c>
    </row>
    <row r="1381" spans="1:8" x14ac:dyDescent="0.25">
      <c r="A1381" t="s">
        <v>16</v>
      </c>
      <c r="B1381">
        <v>2009</v>
      </c>
      <c r="C1381" t="s">
        <v>56</v>
      </c>
      <c r="D1381" t="s">
        <v>59</v>
      </c>
      <c r="E1381" t="s">
        <v>62</v>
      </c>
      <c r="F1381">
        <v>12.417273365503327</v>
      </c>
      <c r="G1381">
        <v>1.419332</v>
      </c>
      <c r="H1381">
        <v>8.0636459696705968E-3</v>
      </c>
    </row>
    <row r="1382" spans="1:8" x14ac:dyDescent="0.25">
      <c r="A1382" t="s">
        <v>16</v>
      </c>
      <c r="B1382">
        <v>2009</v>
      </c>
      <c r="C1382" t="s">
        <v>56</v>
      </c>
      <c r="D1382" t="s">
        <v>59</v>
      </c>
      <c r="E1382" t="s">
        <v>58</v>
      </c>
      <c r="F1382">
        <v>191.31852968388182</v>
      </c>
      <c r="G1382">
        <v>21.868288100000001</v>
      </c>
      <c r="H1382">
        <v>0.1242402293481444</v>
      </c>
    </row>
    <row r="1383" spans="1:8" x14ac:dyDescent="0.25">
      <c r="A1383" t="s">
        <v>16</v>
      </c>
      <c r="B1383">
        <v>2010</v>
      </c>
      <c r="C1383" t="s">
        <v>56</v>
      </c>
      <c r="D1383" t="s">
        <v>59</v>
      </c>
      <c r="E1383" t="s">
        <v>60</v>
      </c>
      <c r="F1383">
        <v>240.88709104603979</v>
      </c>
      <c r="G1383">
        <v>27.5377914</v>
      </c>
      <c r="H1383">
        <v>0.14927313086451302</v>
      </c>
    </row>
    <row r="1384" spans="1:8" x14ac:dyDescent="0.25">
      <c r="A1384" t="s">
        <v>16</v>
      </c>
      <c r="B1384">
        <v>2010</v>
      </c>
      <c r="C1384" t="s">
        <v>56</v>
      </c>
      <c r="D1384" t="s">
        <v>59</v>
      </c>
      <c r="E1384" t="s">
        <v>61</v>
      </c>
      <c r="F1384">
        <v>48.628874723636365</v>
      </c>
      <c r="G1384">
        <v>5.5591679999999997</v>
      </c>
      <c r="H1384">
        <v>3.0134385154860784E-2</v>
      </c>
    </row>
    <row r="1385" spans="1:8" x14ac:dyDescent="0.25">
      <c r="A1385" t="s">
        <v>16</v>
      </c>
      <c r="B1385">
        <v>2010</v>
      </c>
      <c r="C1385" t="s">
        <v>56</v>
      </c>
      <c r="D1385" t="s">
        <v>59</v>
      </c>
      <c r="E1385" t="s">
        <v>62</v>
      </c>
      <c r="F1385">
        <v>0.64259204564393946</v>
      </c>
      <c r="G1385">
        <v>7.3459999999999998E-2</v>
      </c>
      <c r="H1385">
        <v>3.9820202114346486E-4</v>
      </c>
    </row>
    <row r="1386" spans="1:8" x14ac:dyDescent="0.25">
      <c r="A1386" t="s">
        <v>16</v>
      </c>
      <c r="B1386">
        <v>2010</v>
      </c>
      <c r="C1386" t="s">
        <v>56</v>
      </c>
      <c r="D1386" t="s">
        <v>59</v>
      </c>
      <c r="E1386" t="s">
        <v>58</v>
      </c>
      <c r="F1386">
        <v>290.15855781532008</v>
      </c>
      <c r="G1386">
        <v>33.1704194</v>
      </c>
      <c r="H1386">
        <v>0.17980571804051726</v>
      </c>
    </row>
    <row r="1387" spans="1:8" x14ac:dyDescent="0.25">
      <c r="A1387" t="s">
        <v>16</v>
      </c>
      <c r="B1387">
        <v>2011</v>
      </c>
      <c r="C1387" t="s">
        <v>56</v>
      </c>
      <c r="D1387" t="s">
        <v>59</v>
      </c>
      <c r="E1387" t="s">
        <v>60</v>
      </c>
      <c r="F1387">
        <v>375.43294639196631</v>
      </c>
      <c r="G1387">
        <v>42.913312830000002</v>
      </c>
      <c r="H1387">
        <v>0.21156463482416138</v>
      </c>
    </row>
    <row r="1388" spans="1:8" x14ac:dyDescent="0.25">
      <c r="A1388" t="s">
        <v>16</v>
      </c>
      <c r="B1388">
        <v>2011</v>
      </c>
      <c r="C1388" t="s">
        <v>56</v>
      </c>
      <c r="D1388" t="s">
        <v>59</v>
      </c>
      <c r="E1388" t="s">
        <v>61</v>
      </c>
      <c r="F1388">
        <v>133.57388321271935</v>
      </c>
      <c r="G1388">
        <v>15.267967000000001</v>
      </c>
      <c r="H1388">
        <v>7.527178979769171E-2</v>
      </c>
    </row>
    <row r="1389" spans="1:8" x14ac:dyDescent="0.25">
      <c r="A1389" t="s">
        <v>16</v>
      </c>
      <c r="B1389">
        <v>2011</v>
      </c>
      <c r="C1389" t="s">
        <v>56</v>
      </c>
      <c r="D1389" t="s">
        <v>59</v>
      </c>
      <c r="E1389" t="s">
        <v>62</v>
      </c>
      <c r="F1389">
        <v>8.8377056957031694</v>
      </c>
      <c r="G1389">
        <v>1.010181</v>
      </c>
      <c r="H1389">
        <v>4.9802394706264432E-3</v>
      </c>
    </row>
    <row r="1390" spans="1:8" x14ac:dyDescent="0.25">
      <c r="A1390" t="s">
        <v>16</v>
      </c>
      <c r="B1390">
        <v>2011</v>
      </c>
      <c r="C1390" t="s">
        <v>56</v>
      </c>
      <c r="D1390" t="s">
        <v>59</v>
      </c>
      <c r="E1390" t="s">
        <v>58</v>
      </c>
      <c r="F1390">
        <v>517.84453530038888</v>
      </c>
      <c r="G1390">
        <v>59.191460830000004</v>
      </c>
      <c r="H1390">
        <v>0.29181666409247953</v>
      </c>
    </row>
    <row r="1391" spans="1:8" x14ac:dyDescent="0.25">
      <c r="A1391" t="s">
        <v>16</v>
      </c>
      <c r="B1391">
        <v>2012</v>
      </c>
      <c r="C1391" t="s">
        <v>56</v>
      </c>
      <c r="D1391" t="s">
        <v>59</v>
      </c>
      <c r="E1391" t="s">
        <v>60</v>
      </c>
      <c r="F1391">
        <v>457.71101172462681</v>
      </c>
      <c r="G1391">
        <v>52.322880099999999</v>
      </c>
      <c r="H1391">
        <v>0.24465774679576063</v>
      </c>
    </row>
    <row r="1392" spans="1:8" x14ac:dyDescent="0.25">
      <c r="A1392" t="s">
        <v>16</v>
      </c>
      <c r="B1392">
        <v>2012</v>
      </c>
      <c r="C1392" t="s">
        <v>56</v>
      </c>
      <c r="D1392" t="s">
        <v>59</v>
      </c>
      <c r="E1392" t="s">
        <v>61</v>
      </c>
      <c r="F1392">
        <v>26.015615907838999</v>
      </c>
      <c r="G1392">
        <v>2.9739550000000001</v>
      </c>
      <c r="H1392">
        <v>1.3905983921018644E-2</v>
      </c>
    </row>
    <row r="1393" spans="1:8" x14ac:dyDescent="0.25">
      <c r="A1393" t="s">
        <v>16</v>
      </c>
      <c r="B1393">
        <v>2012</v>
      </c>
      <c r="C1393" t="s">
        <v>56</v>
      </c>
      <c r="D1393" t="s">
        <v>59</v>
      </c>
      <c r="E1393" t="s">
        <v>62</v>
      </c>
      <c r="F1393">
        <v>0.29853677143293073</v>
      </c>
      <c r="G1393">
        <v>3.4126999999999998E-2</v>
      </c>
      <c r="H1393">
        <v>1.5957521659628446E-4</v>
      </c>
    </row>
    <row r="1394" spans="1:8" x14ac:dyDescent="0.25">
      <c r="A1394" t="s">
        <v>16</v>
      </c>
      <c r="B1394">
        <v>2012</v>
      </c>
      <c r="C1394" t="s">
        <v>56</v>
      </c>
      <c r="D1394" t="s">
        <v>59</v>
      </c>
      <c r="E1394" t="s">
        <v>58</v>
      </c>
      <c r="F1394">
        <v>484.02516440389871</v>
      </c>
      <c r="G1394">
        <v>55.330962099999994</v>
      </c>
      <c r="H1394">
        <v>0.25872330593337556</v>
      </c>
    </row>
    <row r="1395" spans="1:8" x14ac:dyDescent="0.25">
      <c r="A1395" t="s">
        <v>16</v>
      </c>
      <c r="B1395">
        <v>2013</v>
      </c>
      <c r="C1395" t="s">
        <v>56</v>
      </c>
      <c r="D1395" t="s">
        <v>59</v>
      </c>
      <c r="E1395" t="s">
        <v>60</v>
      </c>
      <c r="F1395">
        <v>224.83301141463906</v>
      </c>
      <c r="G1395">
        <v>25.704727330000001</v>
      </c>
      <c r="H1395">
        <v>0.11688768899733271</v>
      </c>
    </row>
    <row r="1396" spans="1:8" x14ac:dyDescent="0.25">
      <c r="A1396" t="s">
        <v>16</v>
      </c>
      <c r="B1396">
        <v>2013</v>
      </c>
      <c r="C1396" t="s">
        <v>56</v>
      </c>
      <c r="D1396" t="s">
        <v>59</v>
      </c>
      <c r="E1396" t="s">
        <v>61</v>
      </c>
      <c r="F1396">
        <v>29.685698320817245</v>
      </c>
      <c r="G1396">
        <v>3.3939089999999998</v>
      </c>
      <c r="H1396">
        <v>1.5433199293822209E-2</v>
      </c>
    </row>
    <row r="1397" spans="1:8" x14ac:dyDescent="0.25">
      <c r="A1397" t="s">
        <v>16</v>
      </c>
      <c r="B1397">
        <v>2013</v>
      </c>
      <c r="C1397" t="s">
        <v>56</v>
      </c>
      <c r="D1397" t="s">
        <v>59</v>
      </c>
      <c r="E1397" t="s">
        <v>62</v>
      </c>
    </row>
    <row r="1398" spans="1:8" x14ac:dyDescent="0.25">
      <c r="A1398" t="s">
        <v>16</v>
      </c>
      <c r="B1398">
        <v>2013</v>
      </c>
      <c r="C1398" t="s">
        <v>56</v>
      </c>
      <c r="D1398" t="s">
        <v>59</v>
      </c>
      <c r="E1398" t="s">
        <v>58</v>
      </c>
      <c r="F1398">
        <v>254.5187097354563</v>
      </c>
      <c r="G1398">
        <v>29.098636330000001</v>
      </c>
      <c r="H1398">
        <v>0.1323208882911549</v>
      </c>
    </row>
    <row r="1399" spans="1:8" x14ac:dyDescent="0.25">
      <c r="A1399" t="s">
        <v>16</v>
      </c>
      <c r="B1399">
        <v>2014</v>
      </c>
      <c r="C1399" t="s">
        <v>56</v>
      </c>
      <c r="D1399" t="s">
        <v>59</v>
      </c>
      <c r="E1399" t="s">
        <v>60</v>
      </c>
      <c r="F1399">
        <v>214.73102435689836</v>
      </c>
      <c r="G1399">
        <v>24.54519475</v>
      </c>
      <c r="H1399">
        <v>0.10863843467787117</v>
      </c>
    </row>
    <row r="1400" spans="1:8" x14ac:dyDescent="0.25">
      <c r="A1400" t="s">
        <v>16</v>
      </c>
      <c r="B1400">
        <v>2014</v>
      </c>
      <c r="C1400" t="s">
        <v>56</v>
      </c>
      <c r="D1400" t="s">
        <v>59</v>
      </c>
      <c r="E1400" t="s">
        <v>61</v>
      </c>
      <c r="F1400">
        <v>39.045038617968785</v>
      </c>
      <c r="G1400">
        <v>4.4631095099999998</v>
      </c>
      <c r="H1400">
        <v>1.9753977750057192E-2</v>
      </c>
    </row>
    <row r="1401" spans="1:8" x14ac:dyDescent="0.25">
      <c r="A1401" t="s">
        <v>16</v>
      </c>
      <c r="B1401">
        <v>2014</v>
      </c>
      <c r="C1401" t="s">
        <v>56</v>
      </c>
      <c r="D1401" t="s">
        <v>59</v>
      </c>
      <c r="E1401" t="s">
        <v>62</v>
      </c>
      <c r="F1401">
        <v>4.7831445637885528</v>
      </c>
      <c r="G1401">
        <v>0.54674546999999996</v>
      </c>
      <c r="H1401">
        <v>2.4199266957544499E-3</v>
      </c>
    </row>
    <row r="1402" spans="1:8" x14ac:dyDescent="0.25">
      <c r="A1402" t="s">
        <v>16</v>
      </c>
      <c r="B1402">
        <v>2014</v>
      </c>
      <c r="C1402" t="s">
        <v>56</v>
      </c>
      <c r="D1402" t="s">
        <v>59</v>
      </c>
      <c r="E1402" t="s">
        <v>58</v>
      </c>
      <c r="F1402">
        <v>258.5592075386557</v>
      </c>
      <c r="G1402">
        <v>29.55504973</v>
      </c>
      <c r="H1402">
        <v>0.13081233912368281</v>
      </c>
    </row>
    <row r="1403" spans="1:8" x14ac:dyDescent="0.25">
      <c r="A1403" t="s">
        <v>16</v>
      </c>
      <c r="B1403">
        <v>2015</v>
      </c>
      <c r="C1403" t="s">
        <v>56</v>
      </c>
      <c r="D1403" t="s">
        <v>59</v>
      </c>
      <c r="E1403" t="s">
        <v>60</v>
      </c>
      <c r="F1403">
        <v>260.15353776371325</v>
      </c>
      <c r="G1403">
        <v>29.748170229999999</v>
      </c>
      <c r="H1403">
        <v>0.12692153013463334</v>
      </c>
    </row>
    <row r="1404" spans="1:8" x14ac:dyDescent="0.25">
      <c r="A1404" t="s">
        <v>16</v>
      </c>
      <c r="B1404">
        <v>2015</v>
      </c>
      <c r="C1404" t="s">
        <v>56</v>
      </c>
      <c r="D1404" t="s">
        <v>59</v>
      </c>
      <c r="E1404" t="s">
        <v>61</v>
      </c>
      <c r="F1404">
        <v>17.881620442167133</v>
      </c>
      <c r="G1404">
        <v>2.04473671</v>
      </c>
      <c r="H1404">
        <v>8.7239352857386154E-3</v>
      </c>
    </row>
    <row r="1405" spans="1:8" x14ac:dyDescent="0.25">
      <c r="A1405" t="s">
        <v>16</v>
      </c>
      <c r="B1405">
        <v>2015</v>
      </c>
      <c r="C1405" t="s">
        <v>56</v>
      </c>
      <c r="D1405" t="s">
        <v>59</v>
      </c>
      <c r="E1405" t="s">
        <v>62</v>
      </c>
      <c r="F1405">
        <v>2.6801789686509525</v>
      </c>
      <c r="G1405">
        <v>0.30647447999999999</v>
      </c>
      <c r="H1405">
        <v>1.3075832781670918E-3</v>
      </c>
    </row>
    <row r="1406" spans="1:8" x14ac:dyDescent="0.25">
      <c r="A1406" t="s">
        <v>16</v>
      </c>
      <c r="B1406">
        <v>2015</v>
      </c>
      <c r="C1406" t="s">
        <v>56</v>
      </c>
      <c r="D1406" t="s">
        <v>59</v>
      </c>
      <c r="E1406" t="s">
        <v>58</v>
      </c>
      <c r="F1406">
        <v>280.71533717453138</v>
      </c>
      <c r="G1406">
        <v>32.099381420000007</v>
      </c>
      <c r="H1406">
        <v>0.13695304869853908</v>
      </c>
    </row>
    <row r="1407" spans="1:8" x14ac:dyDescent="0.25">
      <c r="A1407" t="s">
        <v>16</v>
      </c>
      <c r="B1407">
        <v>2016</v>
      </c>
      <c r="C1407" t="s">
        <v>56</v>
      </c>
      <c r="D1407" t="s">
        <v>59</v>
      </c>
      <c r="E1407" t="s">
        <v>60</v>
      </c>
      <c r="F1407">
        <v>117.19617536357961</v>
      </c>
      <c r="G1407">
        <v>13.40643339</v>
      </c>
      <c r="H1407">
        <v>5.5418110478772889E-2</v>
      </c>
    </row>
    <row r="1408" spans="1:8" x14ac:dyDescent="0.25">
      <c r="A1408" t="s">
        <v>16</v>
      </c>
      <c r="B1408">
        <v>2016</v>
      </c>
      <c r="C1408" t="s">
        <v>56</v>
      </c>
      <c r="D1408" t="s">
        <v>59</v>
      </c>
      <c r="E1408" t="s">
        <v>61</v>
      </c>
      <c r="F1408">
        <v>14.020511988962232</v>
      </c>
      <c r="G1408">
        <v>1.60384978</v>
      </c>
      <c r="H1408">
        <v>6.6298262717430761E-3</v>
      </c>
    </row>
    <row r="1409" spans="1:8" x14ac:dyDescent="0.25">
      <c r="A1409" t="s">
        <v>16</v>
      </c>
      <c r="B1409">
        <v>2016</v>
      </c>
      <c r="C1409" t="s">
        <v>56</v>
      </c>
      <c r="D1409" t="s">
        <v>59</v>
      </c>
      <c r="E1409" t="s">
        <v>62</v>
      </c>
      <c r="F1409">
        <v>3.2766081318376394</v>
      </c>
      <c r="G1409">
        <v>0.37482135</v>
      </c>
      <c r="H1409">
        <v>1.549397246817097E-3</v>
      </c>
    </row>
    <row r="1410" spans="1:8" x14ac:dyDescent="0.25">
      <c r="A1410" t="s">
        <v>16</v>
      </c>
      <c r="B1410">
        <v>2016</v>
      </c>
      <c r="C1410" t="s">
        <v>56</v>
      </c>
      <c r="D1410" t="s">
        <v>59</v>
      </c>
      <c r="E1410" t="s">
        <v>58</v>
      </c>
      <c r="F1410">
        <v>134.49329548437947</v>
      </c>
      <c r="G1410">
        <v>15.385104519999999</v>
      </c>
      <c r="H1410">
        <v>6.3597333997333069E-2</v>
      </c>
    </row>
    <row r="1411" spans="1:8" x14ac:dyDescent="0.25">
      <c r="A1411" t="s">
        <v>16</v>
      </c>
      <c r="B1411">
        <v>2017</v>
      </c>
      <c r="C1411" t="s">
        <v>56</v>
      </c>
      <c r="D1411" t="s">
        <v>59</v>
      </c>
      <c r="E1411" t="s">
        <v>60</v>
      </c>
      <c r="F1411">
        <v>144.25671134240116</v>
      </c>
      <c r="G1411">
        <v>16.496674259999999</v>
      </c>
      <c r="H1411">
        <v>6.6041669138870246E-2</v>
      </c>
    </row>
    <row r="1412" spans="1:8" x14ac:dyDescent="0.25">
      <c r="A1412" t="s">
        <v>16</v>
      </c>
      <c r="B1412">
        <v>2017</v>
      </c>
      <c r="C1412" t="s">
        <v>56</v>
      </c>
      <c r="D1412" t="s">
        <v>59</v>
      </c>
      <c r="E1412" t="s">
        <v>61</v>
      </c>
      <c r="F1412">
        <v>3.0858775194127657</v>
      </c>
      <c r="G1412">
        <v>0.35288976</v>
      </c>
      <c r="H1412">
        <v>1.4127349794936987E-3</v>
      </c>
    </row>
    <row r="1413" spans="1:8" x14ac:dyDescent="0.25">
      <c r="A1413" t="s">
        <v>16</v>
      </c>
      <c r="B1413">
        <v>2017</v>
      </c>
      <c r="C1413" t="s">
        <v>56</v>
      </c>
      <c r="D1413" t="s">
        <v>59</v>
      </c>
      <c r="E1413" t="s">
        <v>62</v>
      </c>
      <c r="F1413">
        <v>8.101555754013134</v>
      </c>
      <c r="G1413">
        <v>0.92646452999999995</v>
      </c>
      <c r="H1413">
        <v>3.7089453907395591E-3</v>
      </c>
    </row>
    <row r="1414" spans="1:8" x14ac:dyDescent="0.25">
      <c r="A1414" t="s">
        <v>16</v>
      </c>
      <c r="B1414">
        <v>2017</v>
      </c>
      <c r="C1414" t="s">
        <v>56</v>
      </c>
      <c r="D1414" t="s">
        <v>59</v>
      </c>
      <c r="E1414" t="s">
        <v>58</v>
      </c>
      <c r="F1414">
        <v>155.44414461582707</v>
      </c>
      <c r="G1414">
        <v>17.776028549999999</v>
      </c>
      <c r="H1414">
        <v>7.116334950910351E-2</v>
      </c>
    </row>
    <row r="1415" spans="1:8" x14ac:dyDescent="0.25">
      <c r="A1415" t="s">
        <v>16</v>
      </c>
      <c r="B1415">
        <v>2018</v>
      </c>
      <c r="C1415" t="s">
        <v>56</v>
      </c>
      <c r="D1415" t="s">
        <v>59</v>
      </c>
      <c r="E1415" t="s">
        <v>60</v>
      </c>
      <c r="F1415">
        <v>320.46447886250002</v>
      </c>
      <c r="G1415">
        <v>36.624511869999999</v>
      </c>
      <c r="H1415">
        <v>0.14023031416975773</v>
      </c>
    </row>
    <row r="1416" spans="1:8" x14ac:dyDescent="0.25">
      <c r="A1416" t="s">
        <v>16</v>
      </c>
      <c r="B1416">
        <v>2018</v>
      </c>
      <c r="C1416" t="s">
        <v>56</v>
      </c>
      <c r="D1416" t="s">
        <v>59</v>
      </c>
      <c r="E1416" t="s">
        <v>61</v>
      </c>
      <c r="F1416">
        <v>0.81462500000000004</v>
      </c>
      <c r="G1416">
        <v>9.3100000000000002E-2</v>
      </c>
      <c r="H1416">
        <v>3.5646733792781178E-4</v>
      </c>
    </row>
    <row r="1417" spans="1:8" x14ac:dyDescent="0.25">
      <c r="A1417" t="s">
        <v>16</v>
      </c>
      <c r="B1417">
        <v>2018</v>
      </c>
      <c r="C1417" t="s">
        <v>56</v>
      </c>
      <c r="D1417" t="s">
        <v>59</v>
      </c>
      <c r="E1417" t="s">
        <v>62</v>
      </c>
      <c r="F1417">
        <v>10.160235487500001</v>
      </c>
      <c r="G1417">
        <v>1.1611697700000001</v>
      </c>
      <c r="H1417">
        <v>4.4459623715805531E-3</v>
      </c>
    </row>
    <row r="1418" spans="1:8" x14ac:dyDescent="0.25">
      <c r="A1418" t="s">
        <v>16</v>
      </c>
      <c r="B1418">
        <v>2018</v>
      </c>
      <c r="C1418" t="s">
        <v>56</v>
      </c>
      <c r="D1418" t="s">
        <v>59</v>
      </c>
      <c r="E1418" t="s">
        <v>58</v>
      </c>
      <c r="F1418">
        <v>331.43933935000001</v>
      </c>
      <c r="G1418">
        <v>37.87878164</v>
      </c>
      <c r="H1418">
        <v>0.14503274387926607</v>
      </c>
    </row>
    <row r="1419" spans="1:8" x14ac:dyDescent="0.25">
      <c r="A1419" t="s">
        <v>16</v>
      </c>
      <c r="B1419">
        <v>2019</v>
      </c>
      <c r="C1419" t="s">
        <v>56</v>
      </c>
      <c r="D1419" t="s">
        <v>59</v>
      </c>
      <c r="E1419" t="s">
        <v>60</v>
      </c>
      <c r="F1419">
        <v>303.75664094999996</v>
      </c>
      <c r="G1419">
        <v>34.715044679999998</v>
      </c>
      <c r="H1419">
        <v>0.1284665085082643</v>
      </c>
    </row>
    <row r="1420" spans="1:8" x14ac:dyDescent="0.25">
      <c r="A1420" t="s">
        <v>16</v>
      </c>
      <c r="B1420">
        <v>2019</v>
      </c>
      <c r="C1420" t="s">
        <v>56</v>
      </c>
      <c r="D1420" t="s">
        <v>59</v>
      </c>
      <c r="E1420" t="s">
        <v>61</v>
      </c>
    </row>
    <row r="1421" spans="1:8" x14ac:dyDescent="0.25">
      <c r="A1421" t="s">
        <v>16</v>
      </c>
      <c r="B1421">
        <v>2019</v>
      </c>
      <c r="C1421" t="s">
        <v>56</v>
      </c>
      <c r="D1421" t="s">
        <v>59</v>
      </c>
      <c r="E1421" t="s">
        <v>62</v>
      </c>
      <c r="F1421">
        <v>1.8330541250000001</v>
      </c>
      <c r="G1421">
        <v>0.20949190000000001</v>
      </c>
      <c r="H1421">
        <v>7.7524581062306318E-4</v>
      </c>
    </row>
    <row r="1422" spans="1:8" x14ac:dyDescent="0.25">
      <c r="A1422" t="s">
        <v>16</v>
      </c>
      <c r="B1422">
        <v>2019</v>
      </c>
      <c r="C1422" t="s">
        <v>56</v>
      </c>
      <c r="D1422" t="s">
        <v>59</v>
      </c>
      <c r="E1422" t="s">
        <v>58</v>
      </c>
      <c r="F1422">
        <v>305.58969507499995</v>
      </c>
      <c r="G1422">
        <v>34.924536579999995</v>
      </c>
      <c r="H1422">
        <v>0.12924175431888735</v>
      </c>
    </row>
    <row r="1423" spans="1:8" x14ac:dyDescent="0.25">
      <c r="A1423" t="s">
        <v>16</v>
      </c>
      <c r="B1423">
        <v>2008</v>
      </c>
      <c r="C1423" t="s">
        <v>56</v>
      </c>
      <c r="D1423" t="s">
        <v>63</v>
      </c>
      <c r="E1423" t="s">
        <v>64</v>
      </c>
      <c r="F1423">
        <v>523.98978737472009</v>
      </c>
      <c r="G1423">
        <v>59.870862359999997</v>
      </c>
      <c r="H1423">
        <v>0.33285840334793043</v>
      </c>
    </row>
    <row r="1424" spans="1:8" x14ac:dyDescent="0.25">
      <c r="A1424" t="s">
        <v>16</v>
      </c>
      <c r="B1424">
        <v>2008</v>
      </c>
      <c r="C1424" t="s">
        <v>56</v>
      </c>
      <c r="D1424" t="s">
        <v>63</v>
      </c>
      <c r="E1424" t="s">
        <v>32</v>
      </c>
    </row>
    <row r="1425" spans="1:8" x14ac:dyDescent="0.25">
      <c r="A1425" t="s">
        <v>16</v>
      </c>
      <c r="B1425">
        <v>2008</v>
      </c>
      <c r="C1425" t="s">
        <v>56</v>
      </c>
      <c r="D1425" t="s">
        <v>63</v>
      </c>
      <c r="E1425" t="s">
        <v>58</v>
      </c>
      <c r="F1425">
        <v>523.98978737472009</v>
      </c>
      <c r="G1425">
        <v>59.870862359999997</v>
      </c>
      <c r="H1425">
        <v>0.33285840334793043</v>
      </c>
    </row>
    <row r="1426" spans="1:8" x14ac:dyDescent="0.25">
      <c r="A1426" t="s">
        <v>16</v>
      </c>
      <c r="B1426">
        <v>2009</v>
      </c>
      <c r="C1426" t="s">
        <v>56</v>
      </c>
      <c r="D1426" t="s">
        <v>63</v>
      </c>
      <c r="E1426" t="s">
        <v>64</v>
      </c>
      <c r="F1426">
        <v>606.6324575571731</v>
      </c>
      <c r="G1426">
        <v>69.339929460000008</v>
      </c>
      <c r="H1426">
        <v>0.39394070078556148</v>
      </c>
    </row>
    <row r="1427" spans="1:8" x14ac:dyDescent="0.25">
      <c r="A1427" t="s">
        <v>16</v>
      </c>
      <c r="B1427">
        <v>2009</v>
      </c>
      <c r="C1427" t="s">
        <v>56</v>
      </c>
      <c r="D1427" t="s">
        <v>63</v>
      </c>
      <c r="E1427" t="s">
        <v>32</v>
      </c>
    </row>
    <row r="1428" spans="1:8" x14ac:dyDescent="0.25">
      <c r="A1428" t="s">
        <v>16</v>
      </c>
      <c r="B1428">
        <v>2009</v>
      </c>
      <c r="C1428" t="s">
        <v>56</v>
      </c>
      <c r="D1428" t="s">
        <v>63</v>
      </c>
      <c r="E1428" t="s">
        <v>58</v>
      </c>
      <c r="F1428">
        <v>606.6324575571731</v>
      </c>
      <c r="G1428">
        <v>69.339929460000008</v>
      </c>
      <c r="H1428">
        <v>0.39394070078556148</v>
      </c>
    </row>
    <row r="1429" spans="1:8" x14ac:dyDescent="0.25">
      <c r="A1429" t="s">
        <v>16</v>
      </c>
      <c r="B1429">
        <v>2010</v>
      </c>
      <c r="C1429" t="s">
        <v>56</v>
      </c>
      <c r="D1429" t="s">
        <v>63</v>
      </c>
      <c r="E1429" t="s">
        <v>64</v>
      </c>
      <c r="F1429">
        <v>290.17083232060799</v>
      </c>
      <c r="G1429">
        <v>33.171822599999999</v>
      </c>
      <c r="H1429">
        <v>0.17981332431707686</v>
      </c>
    </row>
    <row r="1430" spans="1:8" x14ac:dyDescent="0.25">
      <c r="A1430" t="s">
        <v>16</v>
      </c>
      <c r="B1430">
        <v>2010</v>
      </c>
      <c r="C1430" t="s">
        <v>56</v>
      </c>
      <c r="D1430" t="s">
        <v>63</v>
      </c>
      <c r="E1430" t="s">
        <v>32</v>
      </c>
    </row>
    <row r="1431" spans="1:8" x14ac:dyDescent="0.25">
      <c r="A1431" t="s">
        <v>16</v>
      </c>
      <c r="B1431">
        <v>2010</v>
      </c>
      <c r="C1431" t="s">
        <v>56</v>
      </c>
      <c r="D1431" t="s">
        <v>63</v>
      </c>
      <c r="E1431" t="s">
        <v>58</v>
      </c>
      <c r="F1431">
        <v>290.17083232060799</v>
      </c>
      <c r="G1431">
        <v>33.171822599999999</v>
      </c>
      <c r="H1431">
        <v>0.17981332431707686</v>
      </c>
    </row>
    <row r="1432" spans="1:8" x14ac:dyDescent="0.25">
      <c r="A1432" t="s">
        <v>16</v>
      </c>
      <c r="B1432">
        <v>2011</v>
      </c>
      <c r="C1432" t="s">
        <v>56</v>
      </c>
      <c r="D1432" t="s">
        <v>63</v>
      </c>
      <c r="E1432" t="s">
        <v>64</v>
      </c>
      <c r="F1432">
        <v>176.52711402242144</v>
      </c>
      <c r="G1432">
        <v>20.177673110000001</v>
      </c>
      <c r="H1432">
        <v>9.9476870034003628E-2</v>
      </c>
    </row>
    <row r="1433" spans="1:8" x14ac:dyDescent="0.25">
      <c r="A1433" t="s">
        <v>16</v>
      </c>
      <c r="B1433">
        <v>2011</v>
      </c>
      <c r="C1433" t="s">
        <v>56</v>
      </c>
      <c r="D1433" t="s">
        <v>63</v>
      </c>
      <c r="E1433" t="s">
        <v>32</v>
      </c>
    </row>
    <row r="1434" spans="1:8" x14ac:dyDescent="0.25">
      <c r="A1434" t="s">
        <v>16</v>
      </c>
      <c r="B1434">
        <v>2011</v>
      </c>
      <c r="C1434" t="s">
        <v>56</v>
      </c>
      <c r="D1434" t="s">
        <v>63</v>
      </c>
      <c r="E1434" t="s">
        <v>58</v>
      </c>
      <c r="F1434">
        <v>176.52711402242144</v>
      </c>
      <c r="G1434">
        <v>20.177673110000001</v>
      </c>
      <c r="H1434">
        <v>9.9476870034003628E-2</v>
      </c>
    </row>
    <row r="1435" spans="1:8" x14ac:dyDescent="0.25">
      <c r="A1435" t="s">
        <v>16</v>
      </c>
      <c r="B1435">
        <v>2012</v>
      </c>
      <c r="C1435" t="s">
        <v>56</v>
      </c>
      <c r="D1435" t="s">
        <v>63</v>
      </c>
      <c r="E1435" t="s">
        <v>64</v>
      </c>
      <c r="F1435">
        <v>572.14978878674765</v>
      </c>
      <c r="G1435">
        <v>65.404860339999999</v>
      </c>
      <c r="H1435">
        <v>0.30582807616272262</v>
      </c>
    </row>
    <row r="1436" spans="1:8" x14ac:dyDescent="0.25">
      <c r="A1436" t="s">
        <v>16</v>
      </c>
      <c r="B1436">
        <v>2012</v>
      </c>
      <c r="C1436" t="s">
        <v>56</v>
      </c>
      <c r="D1436" t="s">
        <v>63</v>
      </c>
      <c r="E1436" t="s">
        <v>32</v>
      </c>
    </row>
    <row r="1437" spans="1:8" x14ac:dyDescent="0.25">
      <c r="A1437" t="s">
        <v>16</v>
      </c>
      <c r="B1437">
        <v>2012</v>
      </c>
      <c r="C1437" t="s">
        <v>56</v>
      </c>
      <c r="D1437" t="s">
        <v>63</v>
      </c>
      <c r="E1437" t="s">
        <v>58</v>
      </c>
      <c r="F1437">
        <v>572.14978878674765</v>
      </c>
      <c r="G1437">
        <v>65.404860339999999</v>
      </c>
      <c r="H1437">
        <v>0.30582807616272262</v>
      </c>
    </row>
    <row r="1438" spans="1:8" x14ac:dyDescent="0.25">
      <c r="A1438" t="s">
        <v>16</v>
      </c>
      <c r="B1438">
        <v>2013</v>
      </c>
      <c r="C1438" t="s">
        <v>56</v>
      </c>
      <c r="D1438" t="s">
        <v>63</v>
      </c>
      <c r="E1438" t="s">
        <v>64</v>
      </c>
      <c r="F1438">
        <v>671.70310423378191</v>
      </c>
      <c r="G1438">
        <v>76.794528669999991</v>
      </c>
      <c r="H1438">
        <v>0.34920950020735775</v>
      </c>
    </row>
    <row r="1439" spans="1:8" x14ac:dyDescent="0.25">
      <c r="A1439" t="s">
        <v>16</v>
      </c>
      <c r="B1439">
        <v>2013</v>
      </c>
      <c r="C1439" t="s">
        <v>56</v>
      </c>
      <c r="D1439" t="s">
        <v>63</v>
      </c>
      <c r="E1439" t="s">
        <v>32</v>
      </c>
    </row>
    <row r="1440" spans="1:8" x14ac:dyDescent="0.25">
      <c r="A1440" t="s">
        <v>16</v>
      </c>
      <c r="B1440">
        <v>2013</v>
      </c>
      <c r="C1440" t="s">
        <v>56</v>
      </c>
      <c r="D1440" t="s">
        <v>63</v>
      </c>
      <c r="E1440" t="s">
        <v>58</v>
      </c>
      <c r="F1440">
        <v>671.70310423378191</v>
      </c>
      <c r="G1440">
        <v>76.794528669999991</v>
      </c>
      <c r="H1440">
        <v>0.34920950020735775</v>
      </c>
    </row>
    <row r="1441" spans="1:8" x14ac:dyDescent="0.25">
      <c r="A1441" t="s">
        <v>16</v>
      </c>
      <c r="B1441">
        <v>2014</v>
      </c>
      <c r="C1441" t="s">
        <v>56</v>
      </c>
      <c r="D1441" t="s">
        <v>63</v>
      </c>
      <c r="E1441" t="s">
        <v>64</v>
      </c>
      <c r="F1441">
        <v>434.30275726997189</v>
      </c>
      <c r="G1441">
        <v>49.643714920000001</v>
      </c>
      <c r="H1441">
        <v>0.21972591928622928</v>
      </c>
    </row>
    <row r="1442" spans="1:8" x14ac:dyDescent="0.25">
      <c r="A1442" t="s">
        <v>16</v>
      </c>
      <c r="B1442">
        <v>2014</v>
      </c>
      <c r="C1442" t="s">
        <v>56</v>
      </c>
      <c r="D1442" t="s">
        <v>63</v>
      </c>
      <c r="E1442" t="s">
        <v>32</v>
      </c>
    </row>
    <row r="1443" spans="1:8" x14ac:dyDescent="0.25">
      <c r="A1443" t="s">
        <v>16</v>
      </c>
      <c r="B1443">
        <v>2014</v>
      </c>
      <c r="C1443" t="s">
        <v>56</v>
      </c>
      <c r="D1443" t="s">
        <v>63</v>
      </c>
      <c r="E1443" t="s">
        <v>58</v>
      </c>
      <c r="F1443">
        <v>434.30275726997189</v>
      </c>
      <c r="G1443">
        <v>49.643714920000001</v>
      </c>
      <c r="H1443">
        <v>0.21972591928622928</v>
      </c>
    </row>
    <row r="1444" spans="1:8" x14ac:dyDescent="0.25">
      <c r="A1444" t="s">
        <v>16</v>
      </c>
      <c r="B1444">
        <v>2015</v>
      </c>
      <c r="C1444" t="s">
        <v>56</v>
      </c>
      <c r="D1444" t="s">
        <v>63</v>
      </c>
      <c r="E1444" t="s">
        <v>64</v>
      </c>
      <c r="F1444">
        <v>613.63753831563008</v>
      </c>
      <c r="G1444">
        <v>70.168540109999995</v>
      </c>
      <c r="H1444">
        <v>0.29937634514049211</v>
      </c>
    </row>
    <row r="1445" spans="1:8" x14ac:dyDescent="0.25">
      <c r="A1445" t="s">
        <v>16</v>
      </c>
      <c r="B1445">
        <v>2015</v>
      </c>
      <c r="C1445" t="s">
        <v>56</v>
      </c>
      <c r="D1445" t="s">
        <v>63</v>
      </c>
      <c r="E1445" t="s">
        <v>32</v>
      </c>
    </row>
    <row r="1446" spans="1:8" x14ac:dyDescent="0.25">
      <c r="A1446" t="s">
        <v>16</v>
      </c>
      <c r="B1446">
        <v>2015</v>
      </c>
      <c r="C1446" t="s">
        <v>56</v>
      </c>
      <c r="D1446" t="s">
        <v>63</v>
      </c>
      <c r="E1446" t="s">
        <v>58</v>
      </c>
      <c r="F1446">
        <v>613.63753831563008</v>
      </c>
      <c r="G1446">
        <v>70.168540109999995</v>
      </c>
      <c r="H1446">
        <v>0.29937634514049211</v>
      </c>
    </row>
    <row r="1447" spans="1:8" x14ac:dyDescent="0.25">
      <c r="A1447" t="s">
        <v>16</v>
      </c>
      <c r="B1447">
        <v>2016</v>
      </c>
      <c r="C1447" t="s">
        <v>56</v>
      </c>
      <c r="D1447" t="s">
        <v>63</v>
      </c>
      <c r="E1447" t="s">
        <v>64</v>
      </c>
      <c r="F1447">
        <v>910.72186222871369</v>
      </c>
      <c r="G1447">
        <v>104.18029380999999</v>
      </c>
      <c r="H1447">
        <v>0.43064958920245677</v>
      </c>
    </row>
    <row r="1448" spans="1:8" x14ac:dyDescent="0.25">
      <c r="A1448" t="s">
        <v>16</v>
      </c>
      <c r="B1448">
        <v>2016</v>
      </c>
      <c r="C1448" t="s">
        <v>56</v>
      </c>
      <c r="D1448" t="s">
        <v>63</v>
      </c>
      <c r="E1448" t="s">
        <v>32</v>
      </c>
    </row>
    <row r="1449" spans="1:8" x14ac:dyDescent="0.25">
      <c r="A1449" t="s">
        <v>16</v>
      </c>
      <c r="B1449">
        <v>2016</v>
      </c>
      <c r="C1449" t="s">
        <v>56</v>
      </c>
      <c r="D1449" t="s">
        <v>63</v>
      </c>
      <c r="E1449" t="s">
        <v>58</v>
      </c>
      <c r="F1449">
        <v>910.72186222871369</v>
      </c>
      <c r="G1449">
        <v>104.18029380999999</v>
      </c>
      <c r="H1449">
        <v>0.43064958920245677</v>
      </c>
    </row>
    <row r="1450" spans="1:8" x14ac:dyDescent="0.25">
      <c r="A1450" t="s">
        <v>16</v>
      </c>
      <c r="B1450">
        <v>2017</v>
      </c>
      <c r="C1450" t="s">
        <v>56</v>
      </c>
      <c r="D1450" t="s">
        <v>63</v>
      </c>
      <c r="E1450" t="s">
        <v>64</v>
      </c>
      <c r="F1450">
        <v>735.32124294503922</v>
      </c>
      <c r="G1450">
        <v>84.088670179999994</v>
      </c>
      <c r="H1450">
        <v>0.33663489057431051</v>
      </c>
    </row>
    <row r="1451" spans="1:8" x14ac:dyDescent="0.25">
      <c r="A1451" t="s">
        <v>16</v>
      </c>
      <c r="B1451">
        <v>2017</v>
      </c>
      <c r="C1451" t="s">
        <v>56</v>
      </c>
      <c r="D1451" t="s">
        <v>63</v>
      </c>
      <c r="E1451" t="s">
        <v>32</v>
      </c>
    </row>
    <row r="1452" spans="1:8" x14ac:dyDescent="0.25">
      <c r="A1452" t="s">
        <v>16</v>
      </c>
      <c r="B1452">
        <v>2017</v>
      </c>
      <c r="C1452" t="s">
        <v>56</v>
      </c>
      <c r="D1452" t="s">
        <v>63</v>
      </c>
      <c r="E1452" t="s">
        <v>58</v>
      </c>
      <c r="F1452">
        <v>735.32124294503922</v>
      </c>
      <c r="G1452">
        <v>84.088670179999994</v>
      </c>
      <c r="H1452">
        <v>0.33663489057431051</v>
      </c>
    </row>
    <row r="1453" spans="1:8" x14ac:dyDescent="0.25">
      <c r="A1453" t="s">
        <v>16</v>
      </c>
      <c r="B1453">
        <v>2018</v>
      </c>
      <c r="C1453" t="s">
        <v>56</v>
      </c>
      <c r="D1453" t="s">
        <v>63</v>
      </c>
      <c r="E1453" t="s">
        <v>64</v>
      </c>
      <c r="F1453">
        <v>394.9081206875</v>
      </c>
      <c r="G1453">
        <v>45.132356649999998</v>
      </c>
      <c r="H1453">
        <v>0.17280570386073119</v>
      </c>
    </row>
    <row r="1454" spans="1:8" x14ac:dyDescent="0.25">
      <c r="A1454" t="s">
        <v>16</v>
      </c>
      <c r="B1454">
        <v>2018</v>
      </c>
      <c r="C1454" t="s">
        <v>56</v>
      </c>
      <c r="D1454" t="s">
        <v>63</v>
      </c>
      <c r="E1454" t="s">
        <v>32</v>
      </c>
    </row>
    <row r="1455" spans="1:8" x14ac:dyDescent="0.25">
      <c r="A1455" t="s">
        <v>16</v>
      </c>
      <c r="B1455">
        <v>2018</v>
      </c>
      <c r="C1455" t="s">
        <v>56</v>
      </c>
      <c r="D1455" t="s">
        <v>63</v>
      </c>
      <c r="E1455" t="s">
        <v>58</v>
      </c>
      <c r="F1455">
        <v>394.9081206875</v>
      </c>
      <c r="G1455">
        <v>45.132356649999998</v>
      </c>
      <c r="H1455">
        <v>0.17280570386073119</v>
      </c>
    </row>
    <row r="1456" spans="1:8" x14ac:dyDescent="0.25">
      <c r="A1456" t="s">
        <v>16</v>
      </c>
      <c r="B1456">
        <v>2019</v>
      </c>
      <c r="C1456" t="s">
        <v>56</v>
      </c>
      <c r="D1456" t="s">
        <v>63</v>
      </c>
      <c r="E1456" t="s">
        <v>64</v>
      </c>
      <c r="F1456">
        <v>675.36793266249992</v>
      </c>
      <c r="G1456">
        <v>77.184906589999997</v>
      </c>
      <c r="H1456">
        <v>0.28563049682221581</v>
      </c>
    </row>
    <row r="1457" spans="1:8" x14ac:dyDescent="0.25">
      <c r="A1457" t="s">
        <v>16</v>
      </c>
      <c r="B1457">
        <v>2019</v>
      </c>
      <c r="C1457" t="s">
        <v>56</v>
      </c>
      <c r="D1457" t="s">
        <v>63</v>
      </c>
      <c r="E1457" t="s">
        <v>32</v>
      </c>
    </row>
    <row r="1458" spans="1:8" x14ac:dyDescent="0.25">
      <c r="A1458" t="s">
        <v>16</v>
      </c>
      <c r="B1458">
        <v>2019</v>
      </c>
      <c r="C1458" t="s">
        <v>56</v>
      </c>
      <c r="D1458" t="s">
        <v>63</v>
      </c>
      <c r="E1458" t="s">
        <v>58</v>
      </c>
      <c r="F1458">
        <v>675.36793266249992</v>
      </c>
      <c r="G1458">
        <v>77.184906589999997</v>
      </c>
      <c r="H1458">
        <v>0.28563049682221581</v>
      </c>
    </row>
    <row r="1459" spans="1:8" x14ac:dyDescent="0.25">
      <c r="A1459" t="s">
        <v>16</v>
      </c>
      <c r="B1459">
        <v>2008</v>
      </c>
      <c r="C1459" t="s">
        <v>56</v>
      </c>
      <c r="D1459" t="s">
        <v>65</v>
      </c>
      <c r="E1459" t="s">
        <v>66</v>
      </c>
      <c r="F1459">
        <v>38.827162752000014</v>
      </c>
      <c r="G1459">
        <v>4.4363760000000001</v>
      </c>
      <c r="H1459">
        <v>2.4664502460844097E-2</v>
      </c>
    </row>
    <row r="1460" spans="1:8" x14ac:dyDescent="0.25">
      <c r="A1460" t="s">
        <v>16</v>
      </c>
      <c r="B1460">
        <v>2008</v>
      </c>
      <c r="C1460" t="s">
        <v>56</v>
      </c>
      <c r="D1460" t="s">
        <v>65</v>
      </c>
      <c r="E1460" t="s">
        <v>83</v>
      </c>
      <c r="F1460">
        <v>1257.6523842112003</v>
      </c>
      <c r="G1460">
        <v>143.6988556</v>
      </c>
      <c r="H1460">
        <v>0.79890901437720352</v>
      </c>
    </row>
    <row r="1461" spans="1:8" x14ac:dyDescent="0.25">
      <c r="A1461" t="s">
        <v>16</v>
      </c>
      <c r="B1461">
        <v>2008</v>
      </c>
      <c r="C1461" t="s">
        <v>56</v>
      </c>
      <c r="D1461" t="s">
        <v>65</v>
      </c>
      <c r="E1461" t="s">
        <v>67</v>
      </c>
    </row>
    <row r="1462" spans="1:8" x14ac:dyDescent="0.25">
      <c r="A1462" t="s">
        <v>16</v>
      </c>
      <c r="B1462">
        <v>2008</v>
      </c>
      <c r="C1462" t="s">
        <v>56</v>
      </c>
      <c r="D1462" t="s">
        <v>65</v>
      </c>
      <c r="E1462" t="s">
        <v>68</v>
      </c>
      <c r="F1462">
        <v>424.41870907200007</v>
      </c>
      <c r="G1462">
        <v>48.493910999999997</v>
      </c>
      <c r="H1462">
        <v>0.2696070367334632</v>
      </c>
    </row>
    <row r="1463" spans="1:8" x14ac:dyDescent="0.25">
      <c r="A1463" t="s">
        <v>16</v>
      </c>
      <c r="B1463">
        <v>2008</v>
      </c>
      <c r="C1463" t="s">
        <v>56</v>
      </c>
      <c r="D1463" t="s">
        <v>65</v>
      </c>
      <c r="E1463" t="s">
        <v>58</v>
      </c>
      <c r="F1463">
        <v>1720.8982560352006</v>
      </c>
      <c r="G1463">
        <v>196.62914260000002</v>
      </c>
      <c r="H1463">
        <v>1.0931805535715109</v>
      </c>
    </row>
    <row r="1464" spans="1:8" x14ac:dyDescent="0.25">
      <c r="A1464" t="s">
        <v>16</v>
      </c>
      <c r="B1464">
        <v>2009</v>
      </c>
      <c r="C1464" t="s">
        <v>56</v>
      </c>
      <c r="D1464" t="s">
        <v>65</v>
      </c>
      <c r="E1464" t="s">
        <v>66</v>
      </c>
      <c r="F1464">
        <v>40.528102379565652</v>
      </c>
      <c r="G1464">
        <v>4.632485</v>
      </c>
      <c r="H1464">
        <v>2.631852096606678E-2</v>
      </c>
    </row>
    <row r="1465" spans="1:8" x14ac:dyDescent="0.25">
      <c r="A1465" t="s">
        <v>16</v>
      </c>
      <c r="B1465">
        <v>2009</v>
      </c>
      <c r="C1465" t="s">
        <v>56</v>
      </c>
      <c r="D1465" t="s">
        <v>65</v>
      </c>
      <c r="E1465" t="s">
        <v>83</v>
      </c>
      <c r="F1465">
        <v>1844.0966508670722</v>
      </c>
      <c r="G1465">
        <v>210.78583925999999</v>
      </c>
      <c r="H1465">
        <v>1.1975368576291756</v>
      </c>
    </row>
    <row r="1466" spans="1:8" x14ac:dyDescent="0.25">
      <c r="A1466" t="s">
        <v>16</v>
      </c>
      <c r="B1466">
        <v>2009</v>
      </c>
      <c r="C1466" t="s">
        <v>56</v>
      </c>
      <c r="D1466" t="s">
        <v>65</v>
      </c>
      <c r="E1466" t="s">
        <v>67</v>
      </c>
    </row>
    <row r="1467" spans="1:8" x14ac:dyDescent="0.25">
      <c r="A1467" t="s">
        <v>16</v>
      </c>
      <c r="B1467">
        <v>2009</v>
      </c>
      <c r="C1467" t="s">
        <v>56</v>
      </c>
      <c r="D1467" t="s">
        <v>65</v>
      </c>
      <c r="E1467" t="s">
        <v>68</v>
      </c>
      <c r="F1467">
        <v>56.159472451330778</v>
      </c>
      <c r="G1467">
        <v>6.4191979999999997</v>
      </c>
      <c r="H1467">
        <v>3.6469367337041335E-2</v>
      </c>
    </row>
    <row r="1468" spans="1:8" x14ac:dyDescent="0.25">
      <c r="A1468" t="s">
        <v>16</v>
      </c>
      <c r="B1468">
        <v>2009</v>
      </c>
      <c r="C1468" t="s">
        <v>56</v>
      </c>
      <c r="D1468" t="s">
        <v>65</v>
      </c>
      <c r="E1468" t="s">
        <v>58</v>
      </c>
      <c r="F1468">
        <v>1940.7842256979686</v>
      </c>
      <c r="G1468">
        <v>221.83752225999999</v>
      </c>
      <c r="H1468">
        <v>1.2603247459322837</v>
      </c>
    </row>
    <row r="1469" spans="1:8" x14ac:dyDescent="0.25">
      <c r="A1469" t="s">
        <v>16</v>
      </c>
      <c r="B1469">
        <v>2010</v>
      </c>
      <c r="C1469" t="s">
        <v>56</v>
      </c>
      <c r="D1469" t="s">
        <v>65</v>
      </c>
      <c r="E1469" t="s">
        <v>66</v>
      </c>
    </row>
    <row r="1470" spans="1:8" x14ac:dyDescent="0.25">
      <c r="A1470" t="s">
        <v>16</v>
      </c>
      <c r="B1470">
        <v>2010</v>
      </c>
      <c r="C1470" t="s">
        <v>56</v>
      </c>
      <c r="D1470" t="s">
        <v>65</v>
      </c>
      <c r="E1470" t="s">
        <v>83</v>
      </c>
      <c r="F1470">
        <v>1614.3769717587395</v>
      </c>
      <c r="G1470">
        <v>184.55275497</v>
      </c>
      <c r="H1470">
        <v>1.000398584762437</v>
      </c>
    </row>
    <row r="1471" spans="1:8" x14ac:dyDescent="0.25">
      <c r="A1471" t="s">
        <v>16</v>
      </c>
      <c r="B1471">
        <v>2010</v>
      </c>
      <c r="C1471" t="s">
        <v>56</v>
      </c>
      <c r="D1471" t="s">
        <v>65</v>
      </c>
      <c r="E1471" t="s">
        <v>67</v>
      </c>
    </row>
    <row r="1472" spans="1:8" x14ac:dyDescent="0.25">
      <c r="A1472" t="s">
        <v>16</v>
      </c>
      <c r="B1472">
        <v>2010</v>
      </c>
      <c r="C1472" t="s">
        <v>56</v>
      </c>
      <c r="D1472" t="s">
        <v>65</v>
      </c>
      <c r="E1472" t="s">
        <v>68</v>
      </c>
      <c r="F1472">
        <v>6.2313058657575757</v>
      </c>
      <c r="G1472">
        <v>0.71235199999999999</v>
      </c>
      <c r="H1472">
        <v>3.8614212655266739E-3</v>
      </c>
    </row>
    <row r="1473" spans="1:8" x14ac:dyDescent="0.25">
      <c r="A1473" t="s">
        <v>16</v>
      </c>
      <c r="B1473">
        <v>2010</v>
      </c>
      <c r="C1473" t="s">
        <v>56</v>
      </c>
      <c r="D1473" t="s">
        <v>65</v>
      </c>
      <c r="E1473" t="s">
        <v>58</v>
      </c>
      <c r="F1473">
        <v>1620.6082776244971</v>
      </c>
      <c r="G1473">
        <v>185.26510697000001</v>
      </c>
      <c r="H1473">
        <v>1.0042600060279638</v>
      </c>
    </row>
    <row r="1474" spans="1:8" x14ac:dyDescent="0.25">
      <c r="A1474" t="s">
        <v>16</v>
      </c>
      <c r="B1474">
        <v>2011</v>
      </c>
      <c r="C1474" t="s">
        <v>56</v>
      </c>
      <c r="D1474" t="s">
        <v>65</v>
      </c>
      <c r="E1474" t="s">
        <v>66</v>
      </c>
      <c r="F1474">
        <v>14.600650835635589</v>
      </c>
      <c r="G1474">
        <v>1.668906</v>
      </c>
      <c r="H1474">
        <v>8.227784460374225E-3</v>
      </c>
    </row>
    <row r="1475" spans="1:8" x14ac:dyDescent="0.25">
      <c r="A1475" t="s">
        <v>16</v>
      </c>
      <c r="B1475">
        <v>2011</v>
      </c>
      <c r="C1475" t="s">
        <v>56</v>
      </c>
      <c r="D1475" t="s">
        <v>65</v>
      </c>
      <c r="E1475" t="s">
        <v>83</v>
      </c>
      <c r="F1475">
        <v>1741.1666764620363</v>
      </c>
      <c r="G1475">
        <v>199.02150568900001</v>
      </c>
      <c r="H1475">
        <v>0.98118531048976665</v>
      </c>
    </row>
    <row r="1476" spans="1:8" x14ac:dyDescent="0.25">
      <c r="A1476" t="s">
        <v>16</v>
      </c>
      <c r="B1476">
        <v>2011</v>
      </c>
      <c r="C1476" t="s">
        <v>56</v>
      </c>
      <c r="D1476" t="s">
        <v>65</v>
      </c>
      <c r="E1476" t="s">
        <v>67</v>
      </c>
    </row>
    <row r="1477" spans="1:8" x14ac:dyDescent="0.25">
      <c r="A1477" t="s">
        <v>16</v>
      </c>
      <c r="B1477">
        <v>2011</v>
      </c>
      <c r="C1477" t="s">
        <v>56</v>
      </c>
      <c r="D1477" t="s">
        <v>65</v>
      </c>
      <c r="E1477" t="s">
        <v>68</v>
      </c>
      <c r="F1477">
        <v>4.6595321939703913</v>
      </c>
      <c r="G1477">
        <v>0.53260099999999999</v>
      </c>
      <c r="H1477">
        <v>2.6257477841051396E-3</v>
      </c>
    </row>
    <row r="1478" spans="1:8" x14ac:dyDescent="0.25">
      <c r="A1478" t="s">
        <v>16</v>
      </c>
      <c r="B1478">
        <v>2011</v>
      </c>
      <c r="C1478" t="s">
        <v>56</v>
      </c>
      <c r="D1478" t="s">
        <v>65</v>
      </c>
      <c r="E1478" t="s">
        <v>58</v>
      </c>
      <c r="F1478">
        <v>1760.4268594916423</v>
      </c>
      <c r="G1478">
        <v>201.22301268900003</v>
      </c>
      <c r="H1478">
        <v>0.99203884273424614</v>
      </c>
    </row>
    <row r="1479" spans="1:8" x14ac:dyDescent="0.25">
      <c r="A1479" t="s">
        <v>16</v>
      </c>
      <c r="B1479">
        <v>2012</v>
      </c>
      <c r="C1479" t="s">
        <v>56</v>
      </c>
      <c r="D1479" t="s">
        <v>65</v>
      </c>
      <c r="E1479" t="s">
        <v>66</v>
      </c>
    </row>
    <row r="1480" spans="1:8" x14ac:dyDescent="0.25">
      <c r="A1480" t="s">
        <v>16</v>
      </c>
      <c r="B1480">
        <v>2012</v>
      </c>
      <c r="C1480" t="s">
        <v>56</v>
      </c>
      <c r="D1480" t="s">
        <v>65</v>
      </c>
      <c r="E1480" t="s">
        <v>83</v>
      </c>
      <c r="F1480">
        <v>2422.4225120192477</v>
      </c>
      <c r="G1480">
        <v>276.91735484000003</v>
      </c>
      <c r="H1480">
        <v>1.2948441667261457</v>
      </c>
    </row>
    <row r="1481" spans="1:8" x14ac:dyDescent="0.25">
      <c r="A1481" t="s">
        <v>16</v>
      </c>
      <c r="B1481">
        <v>2012</v>
      </c>
      <c r="C1481" t="s">
        <v>56</v>
      </c>
      <c r="D1481" t="s">
        <v>65</v>
      </c>
      <c r="E1481" t="s">
        <v>67</v>
      </c>
    </row>
    <row r="1482" spans="1:8" x14ac:dyDescent="0.25">
      <c r="A1482" t="s">
        <v>16</v>
      </c>
      <c r="B1482">
        <v>2012</v>
      </c>
      <c r="C1482" t="s">
        <v>56</v>
      </c>
      <c r="D1482" t="s">
        <v>65</v>
      </c>
      <c r="E1482" t="s">
        <v>68</v>
      </c>
      <c r="F1482">
        <v>24.656170060628192</v>
      </c>
      <c r="G1482">
        <v>2.8185509999999998</v>
      </c>
      <c r="H1482">
        <v>1.3179326817847283E-2</v>
      </c>
    </row>
    <row r="1483" spans="1:8" x14ac:dyDescent="0.25">
      <c r="A1483" t="s">
        <v>16</v>
      </c>
      <c r="B1483">
        <v>2012</v>
      </c>
      <c r="C1483" t="s">
        <v>56</v>
      </c>
      <c r="D1483" t="s">
        <v>65</v>
      </c>
      <c r="E1483" t="s">
        <v>58</v>
      </c>
      <c r="F1483">
        <v>2447.0786820798758</v>
      </c>
      <c r="G1483">
        <v>279.73590584000004</v>
      </c>
      <c r="H1483">
        <v>1.3080234935439929</v>
      </c>
    </row>
    <row r="1484" spans="1:8" x14ac:dyDescent="0.25">
      <c r="A1484" t="s">
        <v>16</v>
      </c>
      <c r="B1484">
        <v>2013</v>
      </c>
      <c r="C1484" t="s">
        <v>56</v>
      </c>
      <c r="D1484" t="s">
        <v>65</v>
      </c>
      <c r="E1484" t="s">
        <v>66</v>
      </c>
      <c r="F1484">
        <v>148.2391505488161</v>
      </c>
      <c r="G1484">
        <v>16.947897999999999</v>
      </c>
      <c r="H1484">
        <v>7.7067560575540123E-2</v>
      </c>
    </row>
    <row r="1485" spans="1:8" x14ac:dyDescent="0.25">
      <c r="A1485" t="s">
        <v>16</v>
      </c>
      <c r="B1485">
        <v>2013</v>
      </c>
      <c r="C1485" t="s">
        <v>56</v>
      </c>
      <c r="D1485" t="s">
        <v>65</v>
      </c>
      <c r="E1485" t="s">
        <v>83</v>
      </c>
      <c r="F1485">
        <v>2106.4270265057485</v>
      </c>
      <c r="G1485">
        <v>240.82376523000002</v>
      </c>
      <c r="H1485">
        <v>1.0951033641394752</v>
      </c>
    </row>
    <row r="1486" spans="1:8" x14ac:dyDescent="0.25">
      <c r="A1486" t="s">
        <v>16</v>
      </c>
      <c r="B1486">
        <v>2013</v>
      </c>
      <c r="C1486" t="s">
        <v>56</v>
      </c>
      <c r="D1486" t="s">
        <v>65</v>
      </c>
      <c r="E1486" t="s">
        <v>67</v>
      </c>
    </row>
    <row r="1487" spans="1:8" x14ac:dyDescent="0.25">
      <c r="A1487" t="s">
        <v>16</v>
      </c>
      <c r="B1487">
        <v>2013</v>
      </c>
      <c r="C1487" t="s">
        <v>56</v>
      </c>
      <c r="D1487" t="s">
        <v>65</v>
      </c>
      <c r="E1487" t="s">
        <v>68</v>
      </c>
      <c r="F1487">
        <v>15.458012974686566</v>
      </c>
      <c r="G1487">
        <v>1.767285</v>
      </c>
      <c r="H1487">
        <v>8.0364151230874446E-3</v>
      </c>
    </row>
    <row r="1488" spans="1:8" x14ac:dyDescent="0.25">
      <c r="A1488" t="s">
        <v>16</v>
      </c>
      <c r="B1488">
        <v>2013</v>
      </c>
      <c r="C1488" t="s">
        <v>56</v>
      </c>
      <c r="D1488" t="s">
        <v>65</v>
      </c>
      <c r="E1488" t="s">
        <v>58</v>
      </c>
      <c r="F1488">
        <v>2270.1241900292512</v>
      </c>
      <c r="G1488">
        <v>259.53894823000002</v>
      </c>
      <c r="H1488">
        <v>1.1802073398381028</v>
      </c>
    </row>
    <row r="1489" spans="1:8" x14ac:dyDescent="0.25">
      <c r="A1489" t="s">
        <v>16</v>
      </c>
      <c r="B1489">
        <v>2014</v>
      </c>
      <c r="C1489" t="s">
        <v>56</v>
      </c>
      <c r="D1489" t="s">
        <v>65</v>
      </c>
      <c r="E1489" t="s">
        <v>66</v>
      </c>
      <c r="F1489">
        <v>37.563896128335749</v>
      </c>
      <c r="G1489">
        <v>4.2938049999999999</v>
      </c>
      <c r="H1489">
        <v>1.9004626313344555E-2</v>
      </c>
    </row>
    <row r="1490" spans="1:8" x14ac:dyDescent="0.25">
      <c r="A1490" t="s">
        <v>16</v>
      </c>
      <c r="B1490">
        <v>2014</v>
      </c>
      <c r="C1490" t="s">
        <v>56</v>
      </c>
      <c r="D1490" t="s">
        <v>65</v>
      </c>
      <c r="E1490" t="s">
        <v>83</v>
      </c>
      <c r="F1490">
        <v>1483.074687660682</v>
      </c>
      <c r="G1490">
        <v>169.52537318</v>
      </c>
      <c r="H1490">
        <v>0.75032898976925666</v>
      </c>
    </row>
    <row r="1491" spans="1:8" x14ac:dyDescent="0.25">
      <c r="A1491" t="s">
        <v>16</v>
      </c>
      <c r="B1491">
        <v>2014</v>
      </c>
      <c r="C1491" t="s">
        <v>56</v>
      </c>
      <c r="D1491" t="s">
        <v>65</v>
      </c>
      <c r="E1491" t="s">
        <v>67</v>
      </c>
    </row>
    <row r="1492" spans="1:8" x14ac:dyDescent="0.25">
      <c r="A1492" t="s">
        <v>16</v>
      </c>
      <c r="B1492">
        <v>2014</v>
      </c>
      <c r="C1492" t="s">
        <v>56</v>
      </c>
      <c r="D1492" t="s">
        <v>65</v>
      </c>
      <c r="E1492" t="s">
        <v>68</v>
      </c>
      <c r="F1492">
        <v>1.4386383319038245</v>
      </c>
      <c r="G1492">
        <v>0.16444600000000001</v>
      </c>
      <c r="H1492">
        <v>7.2784739379740321E-4</v>
      </c>
    </row>
    <row r="1493" spans="1:8" x14ac:dyDescent="0.25">
      <c r="A1493" t="s">
        <v>16</v>
      </c>
      <c r="B1493">
        <v>2014</v>
      </c>
      <c r="C1493" t="s">
        <v>56</v>
      </c>
      <c r="D1493" t="s">
        <v>65</v>
      </c>
      <c r="E1493" t="s">
        <v>58</v>
      </c>
      <c r="F1493">
        <v>1522.0772221209215</v>
      </c>
      <c r="G1493">
        <v>173.98362417999999</v>
      </c>
      <c r="H1493">
        <v>0.7700614634763987</v>
      </c>
    </row>
    <row r="1494" spans="1:8" x14ac:dyDescent="0.25">
      <c r="A1494" t="s">
        <v>16</v>
      </c>
      <c r="B1494">
        <v>2015</v>
      </c>
      <c r="C1494" t="s">
        <v>56</v>
      </c>
      <c r="D1494" t="s">
        <v>65</v>
      </c>
      <c r="E1494" t="s">
        <v>66</v>
      </c>
      <c r="F1494">
        <v>68.065248831306761</v>
      </c>
      <c r="G1494">
        <v>7.7831599999999987</v>
      </c>
      <c r="H1494">
        <v>3.3207103793108581E-2</v>
      </c>
    </row>
    <row r="1495" spans="1:8" x14ac:dyDescent="0.25">
      <c r="A1495" t="s">
        <v>16</v>
      </c>
      <c r="B1495">
        <v>2015</v>
      </c>
      <c r="C1495" t="s">
        <v>56</v>
      </c>
      <c r="D1495" t="s">
        <v>65</v>
      </c>
      <c r="E1495" t="s">
        <v>83</v>
      </c>
      <c r="F1495">
        <v>1702.882296866462</v>
      </c>
      <c r="G1495">
        <v>194.72205869000001</v>
      </c>
      <c r="H1495">
        <v>0.83078795935411986</v>
      </c>
    </row>
    <row r="1496" spans="1:8" x14ac:dyDescent="0.25">
      <c r="A1496" t="s">
        <v>16</v>
      </c>
      <c r="B1496">
        <v>2015</v>
      </c>
      <c r="C1496" t="s">
        <v>56</v>
      </c>
      <c r="D1496" t="s">
        <v>65</v>
      </c>
      <c r="E1496" t="s">
        <v>67</v>
      </c>
    </row>
    <row r="1497" spans="1:8" x14ac:dyDescent="0.25">
      <c r="A1497" t="s">
        <v>16</v>
      </c>
      <c r="B1497">
        <v>2015</v>
      </c>
      <c r="C1497" t="s">
        <v>56</v>
      </c>
      <c r="D1497" t="s">
        <v>65</v>
      </c>
      <c r="E1497" t="s">
        <v>68</v>
      </c>
      <c r="F1497">
        <v>5.2660501085039799</v>
      </c>
      <c r="G1497">
        <v>0.60216499999999995</v>
      </c>
      <c r="H1497">
        <v>2.5691564423161325E-3</v>
      </c>
    </row>
    <row r="1498" spans="1:8" x14ac:dyDescent="0.25">
      <c r="A1498" t="s">
        <v>16</v>
      </c>
      <c r="B1498">
        <v>2015</v>
      </c>
      <c r="C1498" t="s">
        <v>56</v>
      </c>
      <c r="D1498" t="s">
        <v>65</v>
      </c>
      <c r="E1498" t="s">
        <v>58</v>
      </c>
      <c r="F1498">
        <v>1776.2135958062727</v>
      </c>
      <c r="G1498">
        <v>203.10738369000001</v>
      </c>
      <c r="H1498">
        <v>0.86656421958954455</v>
      </c>
    </row>
    <row r="1499" spans="1:8" x14ac:dyDescent="0.25">
      <c r="A1499" t="s">
        <v>16</v>
      </c>
      <c r="B1499">
        <v>2016</v>
      </c>
      <c r="C1499" t="s">
        <v>56</v>
      </c>
      <c r="D1499" t="s">
        <v>65</v>
      </c>
      <c r="E1499" t="s">
        <v>66</v>
      </c>
      <c r="F1499">
        <v>218.42917771293796</v>
      </c>
      <c r="G1499">
        <v>24.986789989999998</v>
      </c>
      <c r="H1499">
        <v>0.10328777594260038</v>
      </c>
    </row>
    <row r="1500" spans="1:8" x14ac:dyDescent="0.25">
      <c r="A1500" t="s">
        <v>16</v>
      </c>
      <c r="B1500">
        <v>2016</v>
      </c>
      <c r="C1500" t="s">
        <v>56</v>
      </c>
      <c r="D1500" t="s">
        <v>65</v>
      </c>
      <c r="E1500" t="s">
        <v>83</v>
      </c>
      <c r="F1500">
        <v>1183.4792147508226</v>
      </c>
      <c r="G1500">
        <v>135.38185193999999</v>
      </c>
      <c r="H1500">
        <v>0.5596273228961901</v>
      </c>
    </row>
    <row r="1501" spans="1:8" x14ac:dyDescent="0.25">
      <c r="A1501" t="s">
        <v>16</v>
      </c>
      <c r="B1501">
        <v>2016</v>
      </c>
      <c r="C1501" t="s">
        <v>56</v>
      </c>
      <c r="D1501" t="s">
        <v>65</v>
      </c>
      <c r="E1501" t="s">
        <v>67</v>
      </c>
    </row>
    <row r="1502" spans="1:8" x14ac:dyDescent="0.25">
      <c r="A1502" t="s">
        <v>16</v>
      </c>
      <c r="B1502">
        <v>2016</v>
      </c>
      <c r="C1502" t="s">
        <v>56</v>
      </c>
      <c r="D1502" t="s">
        <v>65</v>
      </c>
      <c r="E1502" t="s">
        <v>68</v>
      </c>
      <c r="F1502">
        <v>2.0770378406373693</v>
      </c>
      <c r="G1502">
        <v>0.23759879</v>
      </c>
      <c r="H1502">
        <v>9.8216099769416463E-4</v>
      </c>
    </row>
    <row r="1503" spans="1:8" x14ac:dyDescent="0.25">
      <c r="A1503" t="s">
        <v>16</v>
      </c>
      <c r="B1503">
        <v>2016</v>
      </c>
      <c r="C1503" t="s">
        <v>56</v>
      </c>
      <c r="D1503" t="s">
        <v>65</v>
      </c>
      <c r="E1503" t="s">
        <v>58</v>
      </c>
      <c r="F1503">
        <v>1403.9854303043978</v>
      </c>
      <c r="G1503">
        <v>160.60624071999996</v>
      </c>
      <c r="H1503">
        <v>0.6638972598364844</v>
      </c>
    </row>
    <row r="1504" spans="1:8" x14ac:dyDescent="0.25">
      <c r="A1504" t="s">
        <v>16</v>
      </c>
      <c r="B1504">
        <v>2017</v>
      </c>
      <c r="C1504" t="s">
        <v>56</v>
      </c>
      <c r="D1504" t="s">
        <v>65</v>
      </c>
      <c r="E1504" t="s">
        <v>66</v>
      </c>
      <c r="F1504">
        <v>77.026763484637726</v>
      </c>
      <c r="G1504">
        <v>8.8085012799999998</v>
      </c>
      <c r="H1504">
        <v>3.5263357812283985E-2</v>
      </c>
    </row>
    <row r="1505" spans="1:8" x14ac:dyDescent="0.25">
      <c r="A1505" t="s">
        <v>16</v>
      </c>
      <c r="B1505">
        <v>2017</v>
      </c>
      <c r="C1505" t="s">
        <v>56</v>
      </c>
      <c r="D1505" t="s">
        <v>65</v>
      </c>
      <c r="E1505" t="s">
        <v>83</v>
      </c>
      <c r="F1505">
        <v>1395.8068631690262</v>
      </c>
      <c r="G1505">
        <v>159.61940999000001</v>
      </c>
      <c r="H1505">
        <v>0.63900954195729276</v>
      </c>
    </row>
    <row r="1506" spans="1:8" x14ac:dyDescent="0.25">
      <c r="A1506" t="s">
        <v>16</v>
      </c>
      <c r="B1506">
        <v>2017</v>
      </c>
      <c r="C1506" t="s">
        <v>56</v>
      </c>
      <c r="D1506" t="s">
        <v>65</v>
      </c>
      <c r="E1506" t="s">
        <v>67</v>
      </c>
    </row>
    <row r="1507" spans="1:8" x14ac:dyDescent="0.25">
      <c r="A1507" t="s">
        <v>16</v>
      </c>
      <c r="B1507">
        <v>2017</v>
      </c>
      <c r="C1507" t="s">
        <v>56</v>
      </c>
      <c r="D1507" t="s">
        <v>65</v>
      </c>
      <c r="E1507" t="s">
        <v>68</v>
      </c>
      <c r="F1507">
        <v>5.2785749080959343</v>
      </c>
      <c r="G1507">
        <v>0.60363867999999998</v>
      </c>
      <c r="H1507">
        <v>2.4165662336345589E-3</v>
      </c>
    </row>
    <row r="1508" spans="1:8" x14ac:dyDescent="0.25">
      <c r="A1508" t="s">
        <v>16</v>
      </c>
      <c r="B1508">
        <v>2017</v>
      </c>
      <c r="C1508" t="s">
        <v>56</v>
      </c>
      <c r="D1508" t="s">
        <v>65</v>
      </c>
      <c r="E1508" t="s">
        <v>58</v>
      </c>
      <c r="F1508">
        <v>1478.1122015617598</v>
      </c>
      <c r="G1508">
        <v>169.03154995</v>
      </c>
      <c r="H1508">
        <v>0.67668946600321134</v>
      </c>
    </row>
    <row r="1509" spans="1:8" x14ac:dyDescent="0.25">
      <c r="A1509" t="s">
        <v>16</v>
      </c>
      <c r="B1509">
        <v>2018</v>
      </c>
      <c r="C1509" t="s">
        <v>56</v>
      </c>
      <c r="D1509" t="s">
        <v>65</v>
      </c>
      <c r="E1509" t="s">
        <v>66</v>
      </c>
      <c r="F1509">
        <v>373.48655986249997</v>
      </c>
      <c r="G1509">
        <v>42.684178269999997</v>
      </c>
      <c r="H1509">
        <v>0.16343195917876527</v>
      </c>
    </row>
    <row r="1510" spans="1:8" x14ac:dyDescent="0.25">
      <c r="A1510" t="s">
        <v>16</v>
      </c>
      <c r="B1510">
        <v>2018</v>
      </c>
      <c r="C1510" t="s">
        <v>56</v>
      </c>
      <c r="D1510" t="s">
        <v>65</v>
      </c>
      <c r="E1510" t="s">
        <v>83</v>
      </c>
      <c r="F1510">
        <v>1888.8337750625001</v>
      </c>
      <c r="G1510">
        <v>215.86671715</v>
      </c>
      <c r="H1510">
        <v>0.8265245328644083</v>
      </c>
    </row>
    <row r="1511" spans="1:8" x14ac:dyDescent="0.25">
      <c r="A1511" t="s">
        <v>16</v>
      </c>
      <c r="B1511">
        <v>2018</v>
      </c>
      <c r="C1511" t="s">
        <v>56</v>
      </c>
      <c r="D1511" t="s">
        <v>65</v>
      </c>
      <c r="E1511" t="s">
        <v>67</v>
      </c>
    </row>
    <row r="1512" spans="1:8" x14ac:dyDescent="0.25">
      <c r="A1512" t="s">
        <v>16</v>
      </c>
      <c r="B1512">
        <v>2018</v>
      </c>
      <c r="C1512" t="s">
        <v>56</v>
      </c>
      <c r="D1512" t="s">
        <v>65</v>
      </c>
      <c r="E1512" t="s">
        <v>68</v>
      </c>
      <c r="F1512">
        <v>3.0540986000000001</v>
      </c>
      <c r="G1512">
        <v>0.34903983999999999</v>
      </c>
      <c r="H1512">
        <v>1.3364264510800146E-3</v>
      </c>
    </row>
    <row r="1513" spans="1:8" x14ac:dyDescent="0.25">
      <c r="A1513" t="s">
        <v>16</v>
      </c>
      <c r="B1513">
        <v>2018</v>
      </c>
      <c r="C1513" t="s">
        <v>56</v>
      </c>
      <c r="D1513" t="s">
        <v>65</v>
      </c>
      <c r="E1513" t="s">
        <v>58</v>
      </c>
      <c r="F1513">
        <v>2265.3744335250003</v>
      </c>
      <c r="G1513">
        <v>258.89993526000006</v>
      </c>
      <c r="H1513">
        <v>0.99129291849425383</v>
      </c>
    </row>
    <row r="1514" spans="1:8" x14ac:dyDescent="0.25">
      <c r="A1514" t="s">
        <v>16</v>
      </c>
      <c r="B1514">
        <v>2019</v>
      </c>
      <c r="C1514" t="s">
        <v>56</v>
      </c>
      <c r="D1514" t="s">
        <v>65</v>
      </c>
      <c r="E1514" t="s">
        <v>66</v>
      </c>
      <c r="F1514">
        <v>76.63513471249999</v>
      </c>
      <c r="G1514">
        <v>8.7583011099999997</v>
      </c>
      <c r="H1514">
        <v>3.2410972661486306E-2</v>
      </c>
    </row>
    <row r="1515" spans="1:8" x14ac:dyDescent="0.25">
      <c r="A1515" t="s">
        <v>16</v>
      </c>
      <c r="B1515">
        <v>2019</v>
      </c>
      <c r="C1515" t="s">
        <v>56</v>
      </c>
      <c r="D1515" t="s">
        <v>65</v>
      </c>
      <c r="E1515" t="s">
        <v>83</v>
      </c>
      <c r="F1515">
        <v>1534.6576120749999</v>
      </c>
      <c r="G1515">
        <v>175.38944137999999</v>
      </c>
      <c r="H1515">
        <v>0.64904623833840014</v>
      </c>
    </row>
    <row r="1516" spans="1:8" x14ac:dyDescent="0.25">
      <c r="A1516" t="s">
        <v>16</v>
      </c>
      <c r="B1516">
        <v>2019</v>
      </c>
      <c r="C1516" t="s">
        <v>56</v>
      </c>
      <c r="D1516" t="s">
        <v>65</v>
      </c>
      <c r="E1516" t="s">
        <v>67</v>
      </c>
    </row>
    <row r="1517" spans="1:8" x14ac:dyDescent="0.25">
      <c r="A1517" t="s">
        <v>16</v>
      </c>
      <c r="B1517">
        <v>2019</v>
      </c>
      <c r="C1517" t="s">
        <v>56</v>
      </c>
      <c r="D1517" t="s">
        <v>65</v>
      </c>
      <c r="E1517" t="s">
        <v>68</v>
      </c>
      <c r="F1517">
        <v>0.20038497499999999</v>
      </c>
      <c r="G1517">
        <v>2.290114E-2</v>
      </c>
      <c r="H1517">
        <v>8.4747968028798512E-5</v>
      </c>
    </row>
    <row r="1518" spans="1:8" x14ac:dyDescent="0.25">
      <c r="A1518" t="s">
        <v>16</v>
      </c>
      <c r="B1518">
        <v>2019</v>
      </c>
      <c r="C1518" t="s">
        <v>56</v>
      </c>
      <c r="D1518" t="s">
        <v>65</v>
      </c>
      <c r="E1518" t="s">
        <v>58</v>
      </c>
      <c r="F1518">
        <v>1611.4931317624998</v>
      </c>
      <c r="G1518">
        <v>184.17064362999997</v>
      </c>
      <c r="H1518">
        <v>0.68154195896791525</v>
      </c>
    </row>
    <row r="1519" spans="1:8" x14ac:dyDescent="0.25">
      <c r="A1519" t="s">
        <v>16</v>
      </c>
      <c r="B1519">
        <v>2008</v>
      </c>
      <c r="C1519" t="s">
        <v>56</v>
      </c>
      <c r="D1519" t="s">
        <v>84</v>
      </c>
      <c r="E1519" t="s">
        <v>58</v>
      </c>
      <c r="F1519">
        <v>0</v>
      </c>
      <c r="G1519">
        <v>0</v>
      </c>
      <c r="H1519">
        <v>0</v>
      </c>
    </row>
    <row r="1520" spans="1:8" x14ac:dyDescent="0.25">
      <c r="A1520" t="s">
        <v>16</v>
      </c>
      <c r="B1520">
        <v>2009</v>
      </c>
      <c r="C1520" t="s">
        <v>56</v>
      </c>
      <c r="D1520" t="s">
        <v>84</v>
      </c>
      <c r="E1520" t="s">
        <v>58</v>
      </c>
      <c r="F1520">
        <v>0</v>
      </c>
      <c r="G1520">
        <v>0</v>
      </c>
      <c r="H1520">
        <v>0</v>
      </c>
    </row>
    <row r="1521" spans="1:8" x14ac:dyDescent="0.25">
      <c r="A1521" t="s">
        <v>16</v>
      </c>
      <c r="B1521">
        <v>2010</v>
      </c>
      <c r="C1521" t="s">
        <v>56</v>
      </c>
      <c r="D1521" t="s">
        <v>84</v>
      </c>
      <c r="E1521" t="s">
        <v>58</v>
      </c>
      <c r="F1521">
        <v>0</v>
      </c>
      <c r="G1521">
        <v>0</v>
      </c>
      <c r="H1521">
        <v>0</v>
      </c>
    </row>
    <row r="1522" spans="1:8" x14ac:dyDescent="0.25">
      <c r="A1522" t="s">
        <v>16</v>
      </c>
      <c r="B1522">
        <v>2011</v>
      </c>
      <c r="C1522" t="s">
        <v>56</v>
      </c>
      <c r="D1522" t="s">
        <v>84</v>
      </c>
      <c r="E1522" t="s">
        <v>58</v>
      </c>
      <c r="F1522">
        <v>0</v>
      </c>
      <c r="G1522">
        <v>0</v>
      </c>
      <c r="H1522">
        <v>0</v>
      </c>
    </row>
    <row r="1523" spans="1:8" x14ac:dyDescent="0.25">
      <c r="A1523" t="s">
        <v>16</v>
      </c>
      <c r="B1523">
        <v>2012</v>
      </c>
      <c r="C1523" t="s">
        <v>56</v>
      </c>
      <c r="D1523" t="s">
        <v>84</v>
      </c>
      <c r="E1523" t="s">
        <v>58</v>
      </c>
      <c r="F1523">
        <v>0</v>
      </c>
      <c r="G1523">
        <v>0</v>
      </c>
      <c r="H1523">
        <v>0</v>
      </c>
    </row>
    <row r="1524" spans="1:8" x14ac:dyDescent="0.25">
      <c r="A1524" t="s">
        <v>16</v>
      </c>
      <c r="B1524">
        <v>2013</v>
      </c>
      <c r="C1524" t="s">
        <v>56</v>
      </c>
      <c r="D1524" t="s">
        <v>84</v>
      </c>
      <c r="E1524" t="s">
        <v>58</v>
      </c>
      <c r="F1524">
        <v>0</v>
      </c>
      <c r="G1524">
        <v>0</v>
      </c>
      <c r="H1524">
        <v>0</v>
      </c>
    </row>
    <row r="1525" spans="1:8" x14ac:dyDescent="0.25">
      <c r="A1525" t="s">
        <v>16</v>
      </c>
      <c r="B1525">
        <v>2014</v>
      </c>
      <c r="C1525" t="s">
        <v>56</v>
      </c>
      <c r="D1525" t="s">
        <v>84</v>
      </c>
      <c r="E1525" t="s">
        <v>58</v>
      </c>
      <c r="F1525">
        <v>0</v>
      </c>
      <c r="G1525">
        <v>0</v>
      </c>
      <c r="H1525">
        <v>0</v>
      </c>
    </row>
    <row r="1526" spans="1:8" x14ac:dyDescent="0.25">
      <c r="A1526" t="s">
        <v>16</v>
      </c>
      <c r="B1526">
        <v>2015</v>
      </c>
      <c r="C1526" t="s">
        <v>56</v>
      </c>
      <c r="D1526" t="s">
        <v>84</v>
      </c>
      <c r="E1526" t="s">
        <v>58</v>
      </c>
      <c r="F1526">
        <v>0</v>
      </c>
      <c r="G1526">
        <v>0</v>
      </c>
      <c r="H1526">
        <v>0</v>
      </c>
    </row>
    <row r="1527" spans="1:8" x14ac:dyDescent="0.25">
      <c r="A1527" t="s">
        <v>16</v>
      </c>
      <c r="B1527">
        <v>2016</v>
      </c>
      <c r="C1527" t="s">
        <v>56</v>
      </c>
      <c r="D1527" t="s">
        <v>84</v>
      </c>
      <c r="E1527" t="s">
        <v>58</v>
      </c>
      <c r="F1527">
        <v>0</v>
      </c>
      <c r="G1527">
        <v>0</v>
      </c>
      <c r="H1527">
        <v>0</v>
      </c>
    </row>
    <row r="1528" spans="1:8" x14ac:dyDescent="0.25">
      <c r="A1528" t="s">
        <v>16</v>
      </c>
      <c r="B1528">
        <v>2017</v>
      </c>
      <c r="C1528" t="s">
        <v>56</v>
      </c>
      <c r="D1528" t="s">
        <v>84</v>
      </c>
      <c r="E1528" t="s">
        <v>58</v>
      </c>
      <c r="F1528">
        <v>0</v>
      </c>
      <c r="G1528">
        <v>0</v>
      </c>
      <c r="H1528">
        <v>0</v>
      </c>
    </row>
    <row r="1529" spans="1:8" x14ac:dyDescent="0.25">
      <c r="A1529" t="s">
        <v>16</v>
      </c>
      <c r="B1529">
        <v>2018</v>
      </c>
      <c r="C1529" t="s">
        <v>56</v>
      </c>
      <c r="D1529" t="s">
        <v>84</v>
      </c>
      <c r="E1529" t="s">
        <v>58</v>
      </c>
      <c r="F1529">
        <v>0</v>
      </c>
      <c r="G1529">
        <v>0</v>
      </c>
      <c r="H1529">
        <v>0</v>
      </c>
    </row>
    <row r="1530" spans="1:8" x14ac:dyDescent="0.25">
      <c r="A1530" t="s">
        <v>16</v>
      </c>
      <c r="B1530">
        <v>2019</v>
      </c>
      <c r="C1530" t="s">
        <v>56</v>
      </c>
      <c r="D1530" t="s">
        <v>84</v>
      </c>
      <c r="E1530" t="s">
        <v>58</v>
      </c>
      <c r="F1530">
        <v>0</v>
      </c>
      <c r="G1530">
        <v>0</v>
      </c>
      <c r="H1530">
        <v>0</v>
      </c>
    </row>
    <row r="1531" spans="1:8" x14ac:dyDescent="0.25">
      <c r="A1531" t="s">
        <v>17</v>
      </c>
      <c r="B1531">
        <v>2008</v>
      </c>
      <c r="C1531" t="s">
        <v>56</v>
      </c>
      <c r="D1531" t="s">
        <v>57</v>
      </c>
      <c r="E1531" t="s">
        <v>58</v>
      </c>
      <c r="F1531">
        <v>5066.00374543</v>
      </c>
      <c r="G1531">
        <v>668.16067482871051</v>
      </c>
      <c r="H1531">
        <v>1.7347973413480369</v>
      </c>
    </row>
    <row r="1532" spans="1:8" x14ac:dyDescent="0.25">
      <c r="A1532" t="s">
        <v>17</v>
      </c>
      <c r="B1532">
        <v>2009</v>
      </c>
      <c r="C1532" t="s">
        <v>56</v>
      </c>
      <c r="D1532" t="s">
        <v>57</v>
      </c>
      <c r="E1532" t="s">
        <v>58</v>
      </c>
      <c r="F1532">
        <v>5056.3025255699995</v>
      </c>
      <c r="G1532">
        <v>620.90810347039974</v>
      </c>
      <c r="H1532">
        <v>1.6720300864201498</v>
      </c>
    </row>
    <row r="1533" spans="1:8" x14ac:dyDescent="0.25">
      <c r="A1533" t="s">
        <v>17</v>
      </c>
      <c r="B1533">
        <v>2010</v>
      </c>
      <c r="C1533" t="s">
        <v>56</v>
      </c>
      <c r="D1533" t="s">
        <v>57</v>
      </c>
      <c r="E1533" t="s">
        <v>58</v>
      </c>
      <c r="F1533">
        <v>5605.7417006600008</v>
      </c>
      <c r="G1533">
        <v>695.50394954149897</v>
      </c>
      <c r="H1533">
        <v>1.7096057468723795</v>
      </c>
    </row>
    <row r="1534" spans="1:8" x14ac:dyDescent="0.25">
      <c r="A1534" t="s">
        <v>17</v>
      </c>
      <c r="B1534">
        <v>2011</v>
      </c>
      <c r="C1534" t="s">
        <v>56</v>
      </c>
      <c r="D1534" t="s">
        <v>57</v>
      </c>
      <c r="E1534" t="s">
        <v>58</v>
      </c>
      <c r="F1534">
        <v>7480.2851901299991</v>
      </c>
      <c r="G1534">
        <v>960.5444544699169</v>
      </c>
      <c r="H1534">
        <v>2.0481387057636997</v>
      </c>
    </row>
    <row r="1535" spans="1:8" x14ac:dyDescent="0.25">
      <c r="A1535" t="s">
        <v>17</v>
      </c>
      <c r="B1535">
        <v>2012</v>
      </c>
      <c r="C1535" t="s">
        <v>56</v>
      </c>
      <c r="D1535" t="s">
        <v>57</v>
      </c>
      <c r="E1535" t="s">
        <v>58</v>
      </c>
      <c r="F1535">
        <v>4976.3672957999997</v>
      </c>
      <c r="G1535">
        <v>635.21036907986081</v>
      </c>
      <c r="H1535">
        <v>1.2809562129549315</v>
      </c>
    </row>
    <row r="1536" spans="1:8" x14ac:dyDescent="0.25">
      <c r="A1536" t="s">
        <v>17</v>
      </c>
      <c r="B1536">
        <v>2013</v>
      </c>
      <c r="C1536" t="s">
        <v>56</v>
      </c>
      <c r="D1536" t="s">
        <v>57</v>
      </c>
      <c r="E1536" t="s">
        <v>58</v>
      </c>
      <c r="F1536">
        <v>4187.6401882299997</v>
      </c>
      <c r="G1536">
        <v>532.78250909527185</v>
      </c>
      <c r="H1536">
        <v>1.0053173948319185</v>
      </c>
    </row>
    <row r="1537" spans="1:8" x14ac:dyDescent="0.25">
      <c r="A1537" t="s">
        <v>17</v>
      </c>
      <c r="B1537">
        <v>2014</v>
      </c>
      <c r="C1537" t="s">
        <v>56</v>
      </c>
      <c r="D1537" t="s">
        <v>57</v>
      </c>
      <c r="E1537" t="s">
        <v>58</v>
      </c>
      <c r="F1537">
        <v>4935.5624405600001</v>
      </c>
      <c r="G1537">
        <v>638.10994860715778</v>
      </c>
      <c r="H1537">
        <v>1.1030012601437753</v>
      </c>
    </row>
    <row r="1538" spans="1:8" x14ac:dyDescent="0.25">
      <c r="A1538" t="s">
        <v>17</v>
      </c>
      <c r="B1538">
        <v>2015</v>
      </c>
      <c r="C1538" t="s">
        <v>56</v>
      </c>
      <c r="D1538" t="s">
        <v>57</v>
      </c>
      <c r="E1538" t="s">
        <v>58</v>
      </c>
      <c r="F1538">
        <v>2487.6955424200005</v>
      </c>
      <c r="G1538">
        <v>324.85741104112003</v>
      </c>
      <c r="H1538">
        <v>0.5223958330857521</v>
      </c>
    </row>
    <row r="1539" spans="1:8" x14ac:dyDescent="0.25">
      <c r="A1539" t="s">
        <v>17</v>
      </c>
      <c r="B1539">
        <v>2016</v>
      </c>
      <c r="C1539" t="s">
        <v>56</v>
      </c>
      <c r="D1539" t="s">
        <v>57</v>
      </c>
      <c r="E1539" t="s">
        <v>58</v>
      </c>
      <c r="F1539">
        <v>2453.1614821700005</v>
      </c>
      <c r="G1539">
        <v>322.65139468773424</v>
      </c>
      <c r="H1539">
        <v>0.48847051289880622</v>
      </c>
    </row>
    <row r="1540" spans="1:8" x14ac:dyDescent="0.25">
      <c r="A1540" t="s">
        <v>17</v>
      </c>
      <c r="B1540">
        <v>2017</v>
      </c>
      <c r="C1540" t="s">
        <v>56</v>
      </c>
      <c r="D1540" t="s">
        <v>57</v>
      </c>
      <c r="E1540" t="s">
        <v>58</v>
      </c>
      <c r="F1540">
        <v>2773.1169484299999</v>
      </c>
      <c r="G1540">
        <v>377.22718739983742</v>
      </c>
      <c r="H1540">
        <v>0.52676551276399397</v>
      </c>
    </row>
    <row r="1541" spans="1:8" x14ac:dyDescent="0.25">
      <c r="A1541" t="s">
        <v>17</v>
      </c>
      <c r="B1541">
        <v>2018</v>
      </c>
      <c r="C1541" t="s">
        <v>56</v>
      </c>
      <c r="D1541" t="s">
        <v>57</v>
      </c>
      <c r="E1541" t="s">
        <v>58</v>
      </c>
      <c r="F1541">
        <v>4214.5265104999999</v>
      </c>
      <c r="G1541">
        <v>560.27095206251272</v>
      </c>
      <c r="H1541">
        <v>0.76625069048573247</v>
      </c>
    </row>
    <row r="1542" spans="1:8" x14ac:dyDescent="0.25">
      <c r="A1542" t="s">
        <v>17</v>
      </c>
      <c r="B1542">
        <v>2019</v>
      </c>
      <c r="C1542" t="s">
        <v>56</v>
      </c>
      <c r="D1542" t="s">
        <v>57</v>
      </c>
      <c r="E1542" t="s">
        <v>58</v>
      </c>
      <c r="F1542">
        <v>5373.9177099300014</v>
      </c>
      <c r="G1542">
        <v>697.96516828668484</v>
      </c>
      <c r="H1542">
        <v>0.90987029824727517</v>
      </c>
    </row>
    <row r="1543" spans="1:8" x14ac:dyDescent="0.25">
      <c r="A1543" t="s">
        <v>17</v>
      </c>
      <c r="B1543">
        <v>2008</v>
      </c>
      <c r="C1543" t="s">
        <v>56</v>
      </c>
      <c r="D1543" t="s">
        <v>59</v>
      </c>
      <c r="E1543" t="s">
        <v>60</v>
      </c>
      <c r="F1543">
        <v>585.79058031</v>
      </c>
      <c r="G1543">
        <v>77.260548771072706</v>
      </c>
      <c r="H1543">
        <v>0.20059755033249679</v>
      </c>
    </row>
    <row r="1544" spans="1:8" x14ac:dyDescent="0.25">
      <c r="A1544" t="s">
        <v>17</v>
      </c>
      <c r="B1544">
        <v>2008</v>
      </c>
      <c r="C1544" t="s">
        <v>56</v>
      </c>
      <c r="D1544" t="s">
        <v>59</v>
      </c>
      <c r="E1544" t="s">
        <v>61</v>
      </c>
    </row>
    <row r="1545" spans="1:8" x14ac:dyDescent="0.25">
      <c r="A1545" t="s">
        <v>17</v>
      </c>
      <c r="B1545">
        <v>2008</v>
      </c>
      <c r="C1545" t="s">
        <v>56</v>
      </c>
      <c r="D1545" t="s">
        <v>59</v>
      </c>
      <c r="E1545" t="s">
        <v>62</v>
      </c>
    </row>
    <row r="1546" spans="1:8" x14ac:dyDescent="0.25">
      <c r="A1546" t="s">
        <v>17</v>
      </c>
      <c r="B1546">
        <v>2008</v>
      </c>
      <c r="C1546" t="s">
        <v>56</v>
      </c>
      <c r="D1546" t="s">
        <v>59</v>
      </c>
      <c r="E1546" t="s">
        <v>58</v>
      </c>
      <c r="F1546">
        <v>585.79058031</v>
      </c>
      <c r="G1546">
        <v>77.260548771072706</v>
      </c>
      <c r="H1546">
        <v>0.20059755033249679</v>
      </c>
    </row>
    <row r="1547" spans="1:8" x14ac:dyDescent="0.25">
      <c r="A1547" t="s">
        <v>17</v>
      </c>
      <c r="B1547">
        <v>2009</v>
      </c>
      <c r="C1547" t="s">
        <v>56</v>
      </c>
      <c r="D1547" t="s">
        <v>59</v>
      </c>
      <c r="E1547" t="s">
        <v>60</v>
      </c>
      <c r="F1547">
        <v>680.68529569000009</v>
      </c>
      <c r="G1547">
        <v>83.587367225306892</v>
      </c>
      <c r="H1547">
        <v>0.22509062462578319</v>
      </c>
    </row>
    <row r="1548" spans="1:8" x14ac:dyDescent="0.25">
      <c r="A1548" t="s">
        <v>17</v>
      </c>
      <c r="B1548">
        <v>2009</v>
      </c>
      <c r="C1548" t="s">
        <v>56</v>
      </c>
      <c r="D1548" t="s">
        <v>59</v>
      </c>
      <c r="E1548" t="s">
        <v>61</v>
      </c>
    </row>
    <row r="1549" spans="1:8" x14ac:dyDescent="0.25">
      <c r="A1549" t="s">
        <v>17</v>
      </c>
      <c r="B1549">
        <v>2009</v>
      </c>
      <c r="C1549" t="s">
        <v>56</v>
      </c>
      <c r="D1549" t="s">
        <v>59</v>
      </c>
      <c r="E1549" t="s">
        <v>62</v>
      </c>
    </row>
    <row r="1550" spans="1:8" x14ac:dyDescent="0.25">
      <c r="A1550" t="s">
        <v>17</v>
      </c>
      <c r="B1550">
        <v>2009</v>
      </c>
      <c r="C1550" t="s">
        <v>56</v>
      </c>
      <c r="D1550" t="s">
        <v>59</v>
      </c>
      <c r="E1550" t="s">
        <v>58</v>
      </c>
      <c r="F1550">
        <v>680.68529569000009</v>
      </c>
      <c r="G1550">
        <v>83.587367225306892</v>
      </c>
      <c r="H1550">
        <v>0.22509062462578319</v>
      </c>
    </row>
    <row r="1551" spans="1:8" x14ac:dyDescent="0.25">
      <c r="A1551" t="s">
        <v>17</v>
      </c>
      <c r="B1551">
        <v>2010</v>
      </c>
      <c r="C1551" t="s">
        <v>56</v>
      </c>
      <c r="D1551" t="s">
        <v>59</v>
      </c>
      <c r="E1551" t="s">
        <v>60</v>
      </c>
      <c r="F1551">
        <v>663.81011772999989</v>
      </c>
      <c r="G1551">
        <v>82.358871186031536</v>
      </c>
      <c r="H1551">
        <v>0.2024448596997655</v>
      </c>
    </row>
    <row r="1552" spans="1:8" x14ac:dyDescent="0.25">
      <c r="A1552" t="s">
        <v>17</v>
      </c>
      <c r="B1552">
        <v>2010</v>
      </c>
      <c r="C1552" t="s">
        <v>56</v>
      </c>
      <c r="D1552" t="s">
        <v>59</v>
      </c>
      <c r="E1552" t="s">
        <v>61</v>
      </c>
    </row>
    <row r="1553" spans="1:8" x14ac:dyDescent="0.25">
      <c r="A1553" t="s">
        <v>17</v>
      </c>
      <c r="B1553">
        <v>2010</v>
      </c>
      <c r="C1553" t="s">
        <v>56</v>
      </c>
      <c r="D1553" t="s">
        <v>59</v>
      </c>
      <c r="E1553" t="s">
        <v>62</v>
      </c>
      <c r="F1553">
        <v>28.485607229999999</v>
      </c>
      <c r="G1553">
        <v>3.5342071382311993</v>
      </c>
      <c r="H1553">
        <v>8.687370989252631E-3</v>
      </c>
    </row>
    <row r="1554" spans="1:8" x14ac:dyDescent="0.25">
      <c r="A1554" t="s">
        <v>17</v>
      </c>
      <c r="B1554">
        <v>2010</v>
      </c>
      <c r="C1554" t="s">
        <v>56</v>
      </c>
      <c r="D1554" t="s">
        <v>59</v>
      </c>
      <c r="E1554" t="s">
        <v>58</v>
      </c>
      <c r="F1554">
        <v>692.29572495999992</v>
      </c>
      <c r="G1554">
        <v>85.893078324262731</v>
      </c>
      <c r="H1554">
        <v>0.21113223068901812</v>
      </c>
    </row>
    <row r="1555" spans="1:8" x14ac:dyDescent="0.25">
      <c r="A1555" t="s">
        <v>17</v>
      </c>
      <c r="B1555">
        <v>2011</v>
      </c>
      <c r="C1555" t="s">
        <v>56</v>
      </c>
      <c r="D1555" t="s">
        <v>59</v>
      </c>
      <c r="E1555" t="s">
        <v>60</v>
      </c>
      <c r="F1555">
        <v>457.38938578</v>
      </c>
      <c r="G1555">
        <v>58.733434204364229</v>
      </c>
      <c r="H1555">
        <v>0.12523545303561112</v>
      </c>
    </row>
    <row r="1556" spans="1:8" x14ac:dyDescent="0.25">
      <c r="A1556" t="s">
        <v>17</v>
      </c>
      <c r="B1556">
        <v>2011</v>
      </c>
      <c r="C1556" t="s">
        <v>56</v>
      </c>
      <c r="D1556" t="s">
        <v>59</v>
      </c>
      <c r="E1556" t="s">
        <v>61</v>
      </c>
    </row>
    <row r="1557" spans="1:8" x14ac:dyDescent="0.25">
      <c r="A1557" t="s">
        <v>17</v>
      </c>
      <c r="B1557">
        <v>2011</v>
      </c>
      <c r="C1557" t="s">
        <v>56</v>
      </c>
      <c r="D1557" t="s">
        <v>59</v>
      </c>
      <c r="E1557" t="s">
        <v>62</v>
      </c>
    </row>
    <row r="1558" spans="1:8" x14ac:dyDescent="0.25">
      <c r="A1558" t="s">
        <v>17</v>
      </c>
      <c r="B1558">
        <v>2011</v>
      </c>
      <c r="C1558" t="s">
        <v>56</v>
      </c>
      <c r="D1558" t="s">
        <v>59</v>
      </c>
      <c r="E1558" t="s">
        <v>58</v>
      </c>
      <c r="F1558">
        <v>457.38938578</v>
      </c>
      <c r="G1558">
        <v>58.733434204364229</v>
      </c>
      <c r="H1558">
        <v>0.12523545303561112</v>
      </c>
    </row>
    <row r="1559" spans="1:8" x14ac:dyDescent="0.25">
      <c r="A1559" t="s">
        <v>17</v>
      </c>
      <c r="B1559">
        <v>2012</v>
      </c>
      <c r="C1559" t="s">
        <v>56</v>
      </c>
      <c r="D1559" t="s">
        <v>59</v>
      </c>
      <c r="E1559" t="s">
        <v>60</v>
      </c>
      <c r="F1559">
        <v>451.93182067999999</v>
      </c>
      <c r="G1559">
        <v>57.687015758535701</v>
      </c>
      <c r="H1559">
        <v>0.1163308170642206</v>
      </c>
    </row>
    <row r="1560" spans="1:8" x14ac:dyDescent="0.25">
      <c r="A1560" t="s">
        <v>17</v>
      </c>
      <c r="B1560">
        <v>2012</v>
      </c>
      <c r="C1560" t="s">
        <v>56</v>
      </c>
      <c r="D1560" t="s">
        <v>59</v>
      </c>
      <c r="E1560" t="s">
        <v>61</v>
      </c>
    </row>
    <row r="1561" spans="1:8" x14ac:dyDescent="0.25">
      <c r="A1561" t="s">
        <v>17</v>
      </c>
      <c r="B1561">
        <v>2012</v>
      </c>
      <c r="C1561" t="s">
        <v>56</v>
      </c>
      <c r="D1561" t="s">
        <v>59</v>
      </c>
      <c r="E1561" t="s">
        <v>62</v>
      </c>
    </row>
    <row r="1562" spans="1:8" x14ac:dyDescent="0.25">
      <c r="A1562" t="s">
        <v>17</v>
      </c>
      <c r="B1562">
        <v>2012</v>
      </c>
      <c r="C1562" t="s">
        <v>56</v>
      </c>
      <c r="D1562" t="s">
        <v>59</v>
      </c>
      <c r="E1562" t="s">
        <v>58</v>
      </c>
      <c r="F1562">
        <v>451.93182067999999</v>
      </c>
      <c r="G1562">
        <v>57.687015758535701</v>
      </c>
      <c r="H1562">
        <v>0.1163308170642206</v>
      </c>
    </row>
    <row r="1563" spans="1:8" x14ac:dyDescent="0.25">
      <c r="A1563" t="s">
        <v>17</v>
      </c>
      <c r="B1563">
        <v>2013</v>
      </c>
      <c r="C1563" t="s">
        <v>56</v>
      </c>
      <c r="D1563" t="s">
        <v>59</v>
      </c>
      <c r="E1563" t="s">
        <v>60</v>
      </c>
      <c r="F1563">
        <v>258.37482604000002</v>
      </c>
      <c r="G1563">
        <v>32.872353382115591</v>
      </c>
      <c r="H1563">
        <v>6.2027465429037157E-2</v>
      </c>
    </row>
    <row r="1564" spans="1:8" x14ac:dyDescent="0.25">
      <c r="A1564" t="s">
        <v>17</v>
      </c>
      <c r="B1564">
        <v>2013</v>
      </c>
      <c r="C1564" t="s">
        <v>56</v>
      </c>
      <c r="D1564" t="s">
        <v>59</v>
      </c>
      <c r="E1564" t="s">
        <v>61</v>
      </c>
    </row>
    <row r="1565" spans="1:8" x14ac:dyDescent="0.25">
      <c r="A1565" t="s">
        <v>17</v>
      </c>
      <c r="B1565">
        <v>2013</v>
      </c>
      <c r="C1565" t="s">
        <v>56</v>
      </c>
      <c r="D1565" t="s">
        <v>59</v>
      </c>
      <c r="E1565" t="s">
        <v>62</v>
      </c>
    </row>
    <row r="1566" spans="1:8" x14ac:dyDescent="0.25">
      <c r="A1566" t="s">
        <v>17</v>
      </c>
      <c r="B1566">
        <v>2013</v>
      </c>
      <c r="C1566" t="s">
        <v>56</v>
      </c>
      <c r="D1566" t="s">
        <v>59</v>
      </c>
      <c r="E1566" t="s">
        <v>58</v>
      </c>
      <c r="F1566">
        <v>258.37482604000002</v>
      </c>
      <c r="G1566">
        <v>32.872353382115591</v>
      </c>
      <c r="H1566">
        <v>6.2027465429037157E-2</v>
      </c>
    </row>
    <row r="1567" spans="1:8" x14ac:dyDescent="0.25">
      <c r="A1567" t="s">
        <v>17</v>
      </c>
      <c r="B1567">
        <v>2014</v>
      </c>
      <c r="C1567" t="s">
        <v>56</v>
      </c>
      <c r="D1567" t="s">
        <v>59</v>
      </c>
      <c r="E1567" t="s">
        <v>60</v>
      </c>
      <c r="F1567">
        <v>402.05516557999999</v>
      </c>
      <c r="G1567">
        <v>51.980985781305755</v>
      </c>
      <c r="H1567">
        <v>8.9851432257786898E-2</v>
      </c>
    </row>
    <row r="1568" spans="1:8" x14ac:dyDescent="0.25">
      <c r="A1568" t="s">
        <v>17</v>
      </c>
      <c r="B1568">
        <v>2014</v>
      </c>
      <c r="C1568" t="s">
        <v>56</v>
      </c>
      <c r="D1568" t="s">
        <v>59</v>
      </c>
      <c r="E1568" t="s">
        <v>61</v>
      </c>
    </row>
    <row r="1569" spans="1:8" x14ac:dyDescent="0.25">
      <c r="A1569" t="s">
        <v>17</v>
      </c>
      <c r="B1569">
        <v>2014</v>
      </c>
      <c r="C1569" t="s">
        <v>56</v>
      </c>
      <c r="D1569" t="s">
        <v>59</v>
      </c>
      <c r="E1569" t="s">
        <v>62</v>
      </c>
    </row>
    <row r="1570" spans="1:8" x14ac:dyDescent="0.25">
      <c r="A1570" t="s">
        <v>17</v>
      </c>
      <c r="B1570">
        <v>2014</v>
      </c>
      <c r="C1570" t="s">
        <v>56</v>
      </c>
      <c r="D1570" t="s">
        <v>59</v>
      </c>
      <c r="E1570" t="s">
        <v>58</v>
      </c>
      <c r="F1570">
        <v>402.05516557999999</v>
      </c>
      <c r="G1570">
        <v>51.980985781305755</v>
      </c>
      <c r="H1570">
        <v>8.9851432257786898E-2</v>
      </c>
    </row>
    <row r="1571" spans="1:8" x14ac:dyDescent="0.25">
      <c r="A1571" t="s">
        <v>17</v>
      </c>
      <c r="B1571">
        <v>2015</v>
      </c>
      <c r="C1571" t="s">
        <v>56</v>
      </c>
      <c r="D1571" t="s">
        <v>59</v>
      </c>
      <c r="E1571" t="s">
        <v>60</v>
      </c>
      <c r="F1571">
        <v>133.83902628000001</v>
      </c>
      <c r="G1571">
        <v>17.477460095976927</v>
      </c>
      <c r="H1571">
        <v>2.8105107092370355E-2</v>
      </c>
    </row>
    <row r="1572" spans="1:8" x14ac:dyDescent="0.25">
      <c r="A1572" t="s">
        <v>17</v>
      </c>
      <c r="B1572">
        <v>2015</v>
      </c>
      <c r="C1572" t="s">
        <v>56</v>
      </c>
      <c r="D1572" t="s">
        <v>59</v>
      </c>
      <c r="E1572" t="s">
        <v>61</v>
      </c>
    </row>
    <row r="1573" spans="1:8" x14ac:dyDescent="0.25">
      <c r="A1573" t="s">
        <v>17</v>
      </c>
      <c r="B1573">
        <v>2015</v>
      </c>
      <c r="C1573" t="s">
        <v>56</v>
      </c>
      <c r="D1573" t="s">
        <v>59</v>
      </c>
      <c r="E1573" t="s">
        <v>62</v>
      </c>
    </row>
    <row r="1574" spans="1:8" x14ac:dyDescent="0.25">
      <c r="A1574" t="s">
        <v>17</v>
      </c>
      <c r="B1574">
        <v>2015</v>
      </c>
      <c r="C1574" t="s">
        <v>56</v>
      </c>
      <c r="D1574" t="s">
        <v>59</v>
      </c>
      <c r="E1574" t="s">
        <v>58</v>
      </c>
      <c r="F1574">
        <v>133.83902628000001</v>
      </c>
      <c r="G1574">
        <v>17.477460095976927</v>
      </c>
      <c r="H1574">
        <v>2.8105107092370355E-2</v>
      </c>
    </row>
    <row r="1575" spans="1:8" x14ac:dyDescent="0.25">
      <c r="A1575" t="s">
        <v>17</v>
      </c>
      <c r="B1575">
        <v>2016</v>
      </c>
      <c r="C1575" t="s">
        <v>56</v>
      </c>
      <c r="D1575" t="s">
        <v>59</v>
      </c>
      <c r="E1575" t="s">
        <v>60</v>
      </c>
      <c r="F1575">
        <v>416.55724334999996</v>
      </c>
      <c r="G1575">
        <v>54.787577789321205</v>
      </c>
      <c r="H1575">
        <v>8.2944368640134533E-2</v>
      </c>
    </row>
    <row r="1576" spans="1:8" x14ac:dyDescent="0.25">
      <c r="A1576" t="s">
        <v>17</v>
      </c>
      <c r="B1576">
        <v>2016</v>
      </c>
      <c r="C1576" t="s">
        <v>56</v>
      </c>
      <c r="D1576" t="s">
        <v>59</v>
      </c>
      <c r="E1576" t="s">
        <v>61</v>
      </c>
    </row>
    <row r="1577" spans="1:8" x14ac:dyDescent="0.25">
      <c r="A1577" t="s">
        <v>17</v>
      </c>
      <c r="B1577">
        <v>2016</v>
      </c>
      <c r="C1577" t="s">
        <v>56</v>
      </c>
      <c r="D1577" t="s">
        <v>59</v>
      </c>
      <c r="E1577" t="s">
        <v>62</v>
      </c>
    </row>
    <row r="1578" spans="1:8" x14ac:dyDescent="0.25">
      <c r="A1578" t="s">
        <v>17</v>
      </c>
      <c r="B1578">
        <v>2016</v>
      </c>
      <c r="C1578" t="s">
        <v>56</v>
      </c>
      <c r="D1578" t="s">
        <v>59</v>
      </c>
      <c r="E1578" t="s">
        <v>58</v>
      </c>
      <c r="F1578">
        <v>416.55724334999996</v>
      </c>
      <c r="G1578">
        <v>54.787577789321205</v>
      </c>
      <c r="H1578">
        <v>8.2944368640134533E-2</v>
      </c>
    </row>
    <row r="1579" spans="1:8" x14ac:dyDescent="0.25">
      <c r="A1579" t="s">
        <v>17</v>
      </c>
      <c r="B1579">
        <v>2017</v>
      </c>
      <c r="C1579" t="s">
        <v>56</v>
      </c>
      <c r="D1579" t="s">
        <v>59</v>
      </c>
      <c r="E1579" t="s">
        <v>60</v>
      </c>
      <c r="F1579">
        <v>864.61635566000007</v>
      </c>
      <c r="G1579">
        <v>117.6137905796483</v>
      </c>
      <c r="H1579">
        <v>0.16423760209291888</v>
      </c>
    </row>
    <row r="1580" spans="1:8" x14ac:dyDescent="0.25">
      <c r="A1580" t="s">
        <v>17</v>
      </c>
      <c r="B1580">
        <v>2017</v>
      </c>
      <c r="C1580" t="s">
        <v>56</v>
      </c>
      <c r="D1580" t="s">
        <v>59</v>
      </c>
      <c r="E1580" t="s">
        <v>61</v>
      </c>
    </row>
    <row r="1581" spans="1:8" x14ac:dyDescent="0.25">
      <c r="A1581" t="s">
        <v>17</v>
      </c>
      <c r="B1581">
        <v>2017</v>
      </c>
      <c r="C1581" t="s">
        <v>56</v>
      </c>
      <c r="D1581" t="s">
        <v>59</v>
      </c>
      <c r="E1581" t="s">
        <v>62</v>
      </c>
    </row>
    <row r="1582" spans="1:8" x14ac:dyDescent="0.25">
      <c r="A1582" t="s">
        <v>17</v>
      </c>
      <c r="B1582">
        <v>2017</v>
      </c>
      <c r="C1582" t="s">
        <v>56</v>
      </c>
      <c r="D1582" t="s">
        <v>59</v>
      </c>
      <c r="E1582" t="s">
        <v>58</v>
      </c>
      <c r="F1582">
        <v>864.61635566000007</v>
      </c>
      <c r="G1582">
        <v>117.6137905796483</v>
      </c>
      <c r="H1582">
        <v>0.16423760209291888</v>
      </c>
    </row>
    <row r="1583" spans="1:8" x14ac:dyDescent="0.25">
      <c r="A1583" t="s">
        <v>17</v>
      </c>
      <c r="B1583">
        <v>2018</v>
      </c>
      <c r="C1583" t="s">
        <v>56</v>
      </c>
      <c r="D1583" t="s">
        <v>59</v>
      </c>
      <c r="E1583" t="s">
        <v>60</v>
      </c>
      <c r="F1583">
        <v>1065.94768337</v>
      </c>
      <c r="G1583">
        <v>141.70501049705993</v>
      </c>
      <c r="H1583">
        <v>0.1938018770006571</v>
      </c>
    </row>
    <row r="1584" spans="1:8" x14ac:dyDescent="0.25">
      <c r="A1584" t="s">
        <v>17</v>
      </c>
      <c r="B1584">
        <v>2018</v>
      </c>
      <c r="C1584" t="s">
        <v>56</v>
      </c>
      <c r="D1584" t="s">
        <v>59</v>
      </c>
      <c r="E1584" t="s">
        <v>61</v>
      </c>
    </row>
    <row r="1585" spans="1:8" x14ac:dyDescent="0.25">
      <c r="A1585" t="s">
        <v>17</v>
      </c>
      <c r="B1585">
        <v>2018</v>
      </c>
      <c r="C1585" t="s">
        <v>56</v>
      </c>
      <c r="D1585" t="s">
        <v>59</v>
      </c>
      <c r="E1585" t="s">
        <v>62</v>
      </c>
    </row>
    <row r="1586" spans="1:8" x14ac:dyDescent="0.25">
      <c r="A1586" t="s">
        <v>17</v>
      </c>
      <c r="B1586">
        <v>2018</v>
      </c>
      <c r="C1586" t="s">
        <v>56</v>
      </c>
      <c r="D1586" t="s">
        <v>59</v>
      </c>
      <c r="E1586" t="s">
        <v>58</v>
      </c>
      <c r="F1586">
        <v>1065.94768337</v>
      </c>
      <c r="G1586">
        <v>141.70501049705993</v>
      </c>
      <c r="H1586">
        <v>0.1938018770006571</v>
      </c>
    </row>
    <row r="1587" spans="1:8" x14ac:dyDescent="0.25">
      <c r="A1587" t="s">
        <v>17</v>
      </c>
      <c r="B1587">
        <v>2019</v>
      </c>
      <c r="C1587" t="s">
        <v>56</v>
      </c>
      <c r="D1587" t="s">
        <v>59</v>
      </c>
      <c r="E1587" t="s">
        <v>60</v>
      </c>
      <c r="F1587">
        <v>994.37003327999992</v>
      </c>
      <c r="G1587">
        <v>129.14891613153335</v>
      </c>
      <c r="H1587">
        <v>0.16835906457533223</v>
      </c>
    </row>
    <row r="1588" spans="1:8" x14ac:dyDescent="0.25">
      <c r="A1588" t="s">
        <v>17</v>
      </c>
      <c r="B1588">
        <v>2019</v>
      </c>
      <c r="C1588" t="s">
        <v>56</v>
      </c>
      <c r="D1588" t="s">
        <v>59</v>
      </c>
      <c r="E1588" t="s">
        <v>61</v>
      </c>
    </row>
    <row r="1589" spans="1:8" x14ac:dyDescent="0.25">
      <c r="A1589" t="s">
        <v>17</v>
      </c>
      <c r="B1589">
        <v>2019</v>
      </c>
      <c r="C1589" t="s">
        <v>56</v>
      </c>
      <c r="D1589" t="s">
        <v>59</v>
      </c>
      <c r="E1589" t="s">
        <v>62</v>
      </c>
    </row>
    <row r="1590" spans="1:8" x14ac:dyDescent="0.25">
      <c r="A1590" t="s">
        <v>17</v>
      </c>
      <c r="B1590">
        <v>2019</v>
      </c>
      <c r="C1590" t="s">
        <v>56</v>
      </c>
      <c r="D1590" t="s">
        <v>59</v>
      </c>
      <c r="E1590" t="s">
        <v>58</v>
      </c>
      <c r="F1590">
        <v>994.37003327999992</v>
      </c>
      <c r="G1590">
        <v>129.14891613153335</v>
      </c>
      <c r="H1590">
        <v>0.16835906457533223</v>
      </c>
    </row>
    <row r="1591" spans="1:8" x14ac:dyDescent="0.25">
      <c r="A1591" t="s">
        <v>17</v>
      </c>
      <c r="B1591">
        <v>2008</v>
      </c>
      <c r="C1591" t="s">
        <v>56</v>
      </c>
      <c r="D1591" t="s">
        <v>63</v>
      </c>
      <c r="E1591" t="s">
        <v>64</v>
      </c>
      <c r="F1591">
        <v>24.319729370000001</v>
      </c>
      <c r="G1591">
        <v>3.207555225787059</v>
      </c>
      <c r="H1591">
        <v>8.3280242126624639E-3</v>
      </c>
    </row>
    <row r="1592" spans="1:8" x14ac:dyDescent="0.25">
      <c r="A1592" t="s">
        <v>17</v>
      </c>
      <c r="B1592">
        <v>2008</v>
      </c>
      <c r="C1592" t="s">
        <v>56</v>
      </c>
      <c r="D1592" t="s">
        <v>63</v>
      </c>
      <c r="E1592" t="s">
        <v>32</v>
      </c>
    </row>
    <row r="1593" spans="1:8" x14ac:dyDescent="0.25">
      <c r="A1593" t="s">
        <v>17</v>
      </c>
      <c r="B1593">
        <v>2008</v>
      </c>
      <c r="C1593" t="s">
        <v>56</v>
      </c>
      <c r="D1593" t="s">
        <v>63</v>
      </c>
      <c r="E1593" t="s">
        <v>58</v>
      </c>
      <c r="F1593">
        <v>24.319729370000001</v>
      </c>
      <c r="G1593">
        <v>3.207555225787059</v>
      </c>
      <c r="H1593">
        <v>8.3280242126624639E-3</v>
      </c>
    </row>
    <row r="1594" spans="1:8" x14ac:dyDescent="0.25">
      <c r="A1594" t="s">
        <v>17</v>
      </c>
      <c r="B1594">
        <v>2009</v>
      </c>
      <c r="C1594" t="s">
        <v>56</v>
      </c>
      <c r="D1594" t="s">
        <v>63</v>
      </c>
      <c r="E1594" t="s">
        <v>64</v>
      </c>
      <c r="F1594">
        <v>70.130413439999998</v>
      </c>
      <c r="G1594">
        <v>8.6119336777058511</v>
      </c>
      <c r="H1594">
        <v>2.3190891101110538E-2</v>
      </c>
    </row>
    <row r="1595" spans="1:8" x14ac:dyDescent="0.25">
      <c r="A1595" t="s">
        <v>17</v>
      </c>
      <c r="B1595">
        <v>2009</v>
      </c>
      <c r="C1595" t="s">
        <v>56</v>
      </c>
      <c r="D1595" t="s">
        <v>63</v>
      </c>
      <c r="E1595" t="s">
        <v>32</v>
      </c>
    </row>
    <row r="1596" spans="1:8" x14ac:dyDescent="0.25">
      <c r="A1596" t="s">
        <v>17</v>
      </c>
      <c r="B1596">
        <v>2009</v>
      </c>
      <c r="C1596" t="s">
        <v>56</v>
      </c>
      <c r="D1596" t="s">
        <v>63</v>
      </c>
      <c r="E1596" t="s">
        <v>58</v>
      </c>
      <c r="F1596">
        <v>70.130413439999998</v>
      </c>
      <c r="G1596">
        <v>8.6119336777058511</v>
      </c>
      <c r="H1596">
        <v>2.3190891101110538E-2</v>
      </c>
    </row>
    <row r="1597" spans="1:8" x14ac:dyDescent="0.25">
      <c r="A1597" t="s">
        <v>17</v>
      </c>
      <c r="B1597">
        <v>2010</v>
      </c>
      <c r="C1597" t="s">
        <v>56</v>
      </c>
      <c r="D1597" t="s">
        <v>63</v>
      </c>
      <c r="E1597" t="s">
        <v>64</v>
      </c>
      <c r="F1597">
        <v>167.38725543000001</v>
      </c>
      <c r="G1597">
        <v>20.767724142689275</v>
      </c>
      <c r="H1597">
        <v>5.1048769122314486E-2</v>
      </c>
    </row>
    <row r="1598" spans="1:8" x14ac:dyDescent="0.25">
      <c r="A1598" t="s">
        <v>17</v>
      </c>
      <c r="B1598">
        <v>2010</v>
      </c>
      <c r="C1598" t="s">
        <v>56</v>
      </c>
      <c r="D1598" t="s">
        <v>63</v>
      </c>
      <c r="E1598" t="s">
        <v>32</v>
      </c>
    </row>
    <row r="1599" spans="1:8" x14ac:dyDescent="0.25">
      <c r="A1599" t="s">
        <v>17</v>
      </c>
      <c r="B1599">
        <v>2010</v>
      </c>
      <c r="C1599" t="s">
        <v>56</v>
      </c>
      <c r="D1599" t="s">
        <v>63</v>
      </c>
      <c r="E1599" t="s">
        <v>58</v>
      </c>
      <c r="F1599">
        <v>167.38725543000001</v>
      </c>
      <c r="G1599">
        <v>20.767724142689275</v>
      </c>
      <c r="H1599">
        <v>5.1048769122314486E-2</v>
      </c>
    </row>
    <row r="1600" spans="1:8" x14ac:dyDescent="0.25">
      <c r="A1600" t="s">
        <v>17</v>
      </c>
      <c r="B1600">
        <v>2011</v>
      </c>
      <c r="C1600" t="s">
        <v>56</v>
      </c>
      <c r="D1600" t="s">
        <v>63</v>
      </c>
      <c r="E1600" t="s">
        <v>64</v>
      </c>
      <c r="F1600">
        <v>99.567687469999996</v>
      </c>
      <c r="G1600">
        <v>12.785500500688828</v>
      </c>
      <c r="H1600">
        <v>2.7262120275810809E-2</v>
      </c>
    </row>
    <row r="1601" spans="1:8" x14ac:dyDescent="0.25">
      <c r="A1601" t="s">
        <v>17</v>
      </c>
      <c r="B1601">
        <v>2011</v>
      </c>
      <c r="C1601" t="s">
        <v>56</v>
      </c>
      <c r="D1601" t="s">
        <v>63</v>
      </c>
      <c r="E1601" t="s">
        <v>32</v>
      </c>
    </row>
    <row r="1602" spans="1:8" x14ac:dyDescent="0.25">
      <c r="A1602" t="s">
        <v>17</v>
      </c>
      <c r="B1602">
        <v>2011</v>
      </c>
      <c r="C1602" t="s">
        <v>56</v>
      </c>
      <c r="D1602" t="s">
        <v>63</v>
      </c>
      <c r="E1602" t="s">
        <v>58</v>
      </c>
      <c r="F1602">
        <v>99.567687469999996</v>
      </c>
      <c r="G1602">
        <v>12.785500500688828</v>
      </c>
      <c r="H1602">
        <v>2.7262120275810809E-2</v>
      </c>
    </row>
    <row r="1603" spans="1:8" x14ac:dyDescent="0.25">
      <c r="A1603" t="s">
        <v>17</v>
      </c>
      <c r="B1603">
        <v>2012</v>
      </c>
      <c r="C1603" t="s">
        <v>56</v>
      </c>
      <c r="D1603" t="s">
        <v>63</v>
      </c>
      <c r="E1603" t="s">
        <v>64</v>
      </c>
      <c r="F1603">
        <v>142.09387883999997</v>
      </c>
      <c r="G1603">
        <v>18.137629289968903</v>
      </c>
      <c r="H1603">
        <v>3.6576085747646245E-2</v>
      </c>
    </row>
    <row r="1604" spans="1:8" x14ac:dyDescent="0.25">
      <c r="A1604" t="s">
        <v>17</v>
      </c>
      <c r="B1604">
        <v>2012</v>
      </c>
      <c r="C1604" t="s">
        <v>56</v>
      </c>
      <c r="D1604" t="s">
        <v>63</v>
      </c>
      <c r="E1604" t="s">
        <v>32</v>
      </c>
    </row>
    <row r="1605" spans="1:8" x14ac:dyDescent="0.25">
      <c r="A1605" t="s">
        <v>17</v>
      </c>
      <c r="B1605">
        <v>2012</v>
      </c>
      <c r="C1605" t="s">
        <v>56</v>
      </c>
      <c r="D1605" t="s">
        <v>63</v>
      </c>
      <c r="E1605" t="s">
        <v>58</v>
      </c>
      <c r="F1605">
        <v>142.09387883999997</v>
      </c>
      <c r="G1605">
        <v>18.137629289968903</v>
      </c>
      <c r="H1605">
        <v>3.6576085747646245E-2</v>
      </c>
    </row>
    <row r="1606" spans="1:8" x14ac:dyDescent="0.25">
      <c r="A1606" t="s">
        <v>17</v>
      </c>
      <c r="B1606">
        <v>2013</v>
      </c>
      <c r="C1606" t="s">
        <v>56</v>
      </c>
      <c r="D1606" t="s">
        <v>63</v>
      </c>
      <c r="E1606" t="s">
        <v>64</v>
      </c>
      <c r="F1606">
        <v>134.77317363999998</v>
      </c>
      <c r="G1606">
        <v>17.146838406143448</v>
      </c>
      <c r="H1606">
        <v>3.2354693747999014E-2</v>
      </c>
    </row>
    <row r="1607" spans="1:8" x14ac:dyDescent="0.25">
      <c r="A1607" t="s">
        <v>17</v>
      </c>
      <c r="B1607">
        <v>2013</v>
      </c>
      <c r="C1607" t="s">
        <v>56</v>
      </c>
      <c r="D1607" t="s">
        <v>63</v>
      </c>
      <c r="E1607" t="s">
        <v>32</v>
      </c>
    </row>
    <row r="1608" spans="1:8" x14ac:dyDescent="0.25">
      <c r="A1608" t="s">
        <v>17</v>
      </c>
      <c r="B1608">
        <v>2013</v>
      </c>
      <c r="C1608" t="s">
        <v>56</v>
      </c>
      <c r="D1608" t="s">
        <v>63</v>
      </c>
      <c r="E1608" t="s">
        <v>58</v>
      </c>
      <c r="F1608">
        <v>134.77317363999998</v>
      </c>
      <c r="G1608">
        <v>17.146838406143448</v>
      </c>
      <c r="H1608">
        <v>3.2354693747999014E-2</v>
      </c>
    </row>
    <row r="1609" spans="1:8" x14ac:dyDescent="0.25">
      <c r="A1609" t="s">
        <v>17</v>
      </c>
      <c r="B1609">
        <v>2014</v>
      </c>
      <c r="C1609" t="s">
        <v>56</v>
      </c>
      <c r="D1609" t="s">
        <v>63</v>
      </c>
      <c r="E1609" t="s">
        <v>64</v>
      </c>
      <c r="F1609">
        <v>164.25162903000003</v>
      </c>
      <c r="G1609">
        <v>21.235796288919651</v>
      </c>
      <c r="H1609">
        <v>3.670701282429769E-2</v>
      </c>
    </row>
    <row r="1610" spans="1:8" x14ac:dyDescent="0.25">
      <c r="A1610" t="s">
        <v>17</v>
      </c>
      <c r="B1610">
        <v>2014</v>
      </c>
      <c r="C1610" t="s">
        <v>56</v>
      </c>
      <c r="D1610" t="s">
        <v>63</v>
      </c>
      <c r="E1610" t="s">
        <v>32</v>
      </c>
    </row>
    <row r="1611" spans="1:8" x14ac:dyDescent="0.25">
      <c r="A1611" t="s">
        <v>17</v>
      </c>
      <c r="B1611">
        <v>2014</v>
      </c>
      <c r="C1611" t="s">
        <v>56</v>
      </c>
      <c r="D1611" t="s">
        <v>63</v>
      </c>
      <c r="E1611" t="s">
        <v>58</v>
      </c>
      <c r="F1611">
        <v>164.25162903000003</v>
      </c>
      <c r="G1611">
        <v>21.235796288919651</v>
      </c>
      <c r="H1611">
        <v>3.670701282429769E-2</v>
      </c>
    </row>
    <row r="1612" spans="1:8" x14ac:dyDescent="0.25">
      <c r="A1612" t="s">
        <v>17</v>
      </c>
      <c r="B1612">
        <v>2015</v>
      </c>
      <c r="C1612" t="s">
        <v>56</v>
      </c>
      <c r="D1612" t="s">
        <v>63</v>
      </c>
      <c r="E1612" t="s">
        <v>64</v>
      </c>
      <c r="F1612">
        <v>111.77853690000002</v>
      </c>
      <c r="G1612">
        <v>14.596676115749416</v>
      </c>
      <c r="H1612">
        <v>2.3472583726294061E-2</v>
      </c>
    </row>
    <row r="1613" spans="1:8" x14ac:dyDescent="0.25">
      <c r="A1613" t="s">
        <v>17</v>
      </c>
      <c r="B1613">
        <v>2015</v>
      </c>
      <c r="C1613" t="s">
        <v>56</v>
      </c>
      <c r="D1613" t="s">
        <v>63</v>
      </c>
      <c r="E1613" t="s">
        <v>32</v>
      </c>
    </row>
    <row r="1614" spans="1:8" x14ac:dyDescent="0.25">
      <c r="A1614" t="s">
        <v>17</v>
      </c>
      <c r="B1614">
        <v>2015</v>
      </c>
      <c r="C1614" t="s">
        <v>56</v>
      </c>
      <c r="D1614" t="s">
        <v>63</v>
      </c>
      <c r="E1614" t="s">
        <v>58</v>
      </c>
      <c r="F1614">
        <v>111.77853690000002</v>
      </c>
      <c r="G1614">
        <v>14.596676115749416</v>
      </c>
      <c r="H1614">
        <v>2.3472583726294061E-2</v>
      </c>
    </row>
    <row r="1615" spans="1:8" x14ac:dyDescent="0.25">
      <c r="A1615" t="s">
        <v>17</v>
      </c>
      <c r="B1615">
        <v>2016</v>
      </c>
      <c r="C1615" t="s">
        <v>56</v>
      </c>
      <c r="D1615" t="s">
        <v>63</v>
      </c>
      <c r="E1615" t="s">
        <v>64</v>
      </c>
      <c r="F1615">
        <v>155.03548678000001</v>
      </c>
      <c r="G1615">
        <v>20.391000103022289</v>
      </c>
      <c r="H1615">
        <v>3.0870476442485861E-2</v>
      </c>
    </row>
    <row r="1616" spans="1:8" x14ac:dyDescent="0.25">
      <c r="A1616" t="s">
        <v>17</v>
      </c>
      <c r="B1616">
        <v>2016</v>
      </c>
      <c r="C1616" t="s">
        <v>56</v>
      </c>
      <c r="D1616" t="s">
        <v>63</v>
      </c>
      <c r="E1616" t="s">
        <v>32</v>
      </c>
    </row>
    <row r="1617" spans="1:8" x14ac:dyDescent="0.25">
      <c r="A1617" t="s">
        <v>17</v>
      </c>
      <c r="B1617">
        <v>2016</v>
      </c>
      <c r="C1617" t="s">
        <v>56</v>
      </c>
      <c r="D1617" t="s">
        <v>63</v>
      </c>
      <c r="E1617" t="s">
        <v>58</v>
      </c>
      <c r="F1617">
        <v>155.03548678000001</v>
      </c>
      <c r="G1617">
        <v>20.391000103022289</v>
      </c>
      <c r="H1617">
        <v>3.0870476442485861E-2</v>
      </c>
    </row>
    <row r="1618" spans="1:8" x14ac:dyDescent="0.25">
      <c r="A1618" t="s">
        <v>17</v>
      </c>
      <c r="B1618">
        <v>2017</v>
      </c>
      <c r="C1618" t="s">
        <v>56</v>
      </c>
      <c r="D1618" t="s">
        <v>63</v>
      </c>
      <c r="E1618" t="s">
        <v>64</v>
      </c>
      <c r="F1618">
        <v>29.026209359999999</v>
      </c>
      <c r="G1618">
        <v>3.9484361898082518</v>
      </c>
      <c r="H1618">
        <v>5.5136535319117632E-3</v>
      </c>
    </row>
    <row r="1619" spans="1:8" x14ac:dyDescent="0.25">
      <c r="A1619" t="s">
        <v>17</v>
      </c>
      <c r="B1619">
        <v>2017</v>
      </c>
      <c r="C1619" t="s">
        <v>56</v>
      </c>
      <c r="D1619" t="s">
        <v>63</v>
      </c>
      <c r="E1619" t="s">
        <v>32</v>
      </c>
    </row>
    <row r="1620" spans="1:8" x14ac:dyDescent="0.25">
      <c r="A1620" t="s">
        <v>17</v>
      </c>
      <c r="B1620">
        <v>2017</v>
      </c>
      <c r="C1620" t="s">
        <v>56</v>
      </c>
      <c r="D1620" t="s">
        <v>63</v>
      </c>
      <c r="E1620" t="s">
        <v>58</v>
      </c>
      <c r="F1620">
        <v>29.026209359999999</v>
      </c>
      <c r="G1620">
        <v>3.9484361898082518</v>
      </c>
      <c r="H1620">
        <v>5.5136535319117632E-3</v>
      </c>
    </row>
    <row r="1621" spans="1:8" x14ac:dyDescent="0.25">
      <c r="A1621" t="s">
        <v>17</v>
      </c>
      <c r="B1621">
        <v>2018</v>
      </c>
      <c r="C1621" t="s">
        <v>56</v>
      </c>
      <c r="D1621" t="s">
        <v>63</v>
      </c>
      <c r="E1621" t="s">
        <v>64</v>
      </c>
      <c r="F1621">
        <v>68.122798810000006</v>
      </c>
      <c r="G1621">
        <v>9.0561122943117187</v>
      </c>
      <c r="H1621">
        <v>1.2385529310572631E-2</v>
      </c>
    </row>
    <row r="1622" spans="1:8" x14ac:dyDescent="0.25">
      <c r="A1622" t="s">
        <v>17</v>
      </c>
      <c r="B1622">
        <v>2018</v>
      </c>
      <c r="C1622" t="s">
        <v>56</v>
      </c>
      <c r="D1622" t="s">
        <v>63</v>
      </c>
      <c r="E1622" t="s">
        <v>32</v>
      </c>
    </row>
    <row r="1623" spans="1:8" x14ac:dyDescent="0.25">
      <c r="A1623" t="s">
        <v>17</v>
      </c>
      <c r="B1623">
        <v>2018</v>
      </c>
      <c r="C1623" t="s">
        <v>56</v>
      </c>
      <c r="D1623" t="s">
        <v>63</v>
      </c>
      <c r="E1623" t="s">
        <v>58</v>
      </c>
      <c r="F1623">
        <v>68.122798810000006</v>
      </c>
      <c r="G1623">
        <v>9.0561122943117187</v>
      </c>
      <c r="H1623">
        <v>1.2385529310572631E-2</v>
      </c>
    </row>
    <row r="1624" spans="1:8" x14ac:dyDescent="0.25">
      <c r="A1624" t="s">
        <v>17</v>
      </c>
      <c r="B1624">
        <v>2019</v>
      </c>
      <c r="C1624" t="s">
        <v>56</v>
      </c>
      <c r="D1624" t="s">
        <v>63</v>
      </c>
      <c r="E1624" t="s">
        <v>64</v>
      </c>
      <c r="F1624">
        <v>97.272120260000008</v>
      </c>
      <c r="G1624">
        <v>12.633716303735119</v>
      </c>
      <c r="H1624">
        <v>1.6469365153949086E-2</v>
      </c>
    </row>
    <row r="1625" spans="1:8" x14ac:dyDescent="0.25">
      <c r="A1625" t="s">
        <v>17</v>
      </c>
      <c r="B1625">
        <v>2019</v>
      </c>
      <c r="C1625" t="s">
        <v>56</v>
      </c>
      <c r="D1625" t="s">
        <v>63</v>
      </c>
      <c r="E1625" t="s">
        <v>32</v>
      </c>
    </row>
    <row r="1626" spans="1:8" x14ac:dyDescent="0.25">
      <c r="A1626" t="s">
        <v>17</v>
      </c>
      <c r="B1626">
        <v>2019</v>
      </c>
      <c r="C1626" t="s">
        <v>56</v>
      </c>
      <c r="D1626" t="s">
        <v>63</v>
      </c>
      <c r="E1626" t="s">
        <v>58</v>
      </c>
      <c r="F1626">
        <v>97.272120260000008</v>
      </c>
      <c r="G1626">
        <v>12.633716303735119</v>
      </c>
      <c r="H1626">
        <v>1.6469365153949086E-2</v>
      </c>
    </row>
    <row r="1627" spans="1:8" x14ac:dyDescent="0.25">
      <c r="A1627" t="s">
        <v>17</v>
      </c>
      <c r="B1627">
        <v>2008</v>
      </c>
      <c r="C1627" t="s">
        <v>56</v>
      </c>
      <c r="D1627" t="s">
        <v>65</v>
      </c>
      <c r="E1627" t="s">
        <v>66</v>
      </c>
      <c r="F1627">
        <v>62.895618210000002</v>
      </c>
      <c r="G1627">
        <v>8.2953706350636587</v>
      </c>
      <c r="H1627">
        <v>2.1537913656612954E-2</v>
      </c>
    </row>
    <row r="1628" spans="1:8" x14ac:dyDescent="0.25">
      <c r="A1628" t="s">
        <v>17</v>
      </c>
      <c r="B1628">
        <v>2008</v>
      </c>
      <c r="C1628" t="s">
        <v>56</v>
      </c>
      <c r="D1628" t="s">
        <v>65</v>
      </c>
      <c r="E1628" t="s">
        <v>83</v>
      </c>
      <c r="F1628">
        <v>4260.0644260800009</v>
      </c>
      <c r="G1628">
        <v>561.86447242782185</v>
      </c>
      <c r="H1628">
        <v>1.4588122732837905</v>
      </c>
    </row>
    <row r="1629" spans="1:8" x14ac:dyDescent="0.25">
      <c r="A1629" t="s">
        <v>17</v>
      </c>
      <c r="B1629">
        <v>2008</v>
      </c>
      <c r="C1629" t="s">
        <v>56</v>
      </c>
      <c r="D1629" t="s">
        <v>65</v>
      </c>
      <c r="E1629" t="s">
        <v>67</v>
      </c>
    </row>
    <row r="1630" spans="1:8" x14ac:dyDescent="0.25">
      <c r="A1630" t="s">
        <v>17</v>
      </c>
      <c r="B1630">
        <v>2008</v>
      </c>
      <c r="C1630" t="s">
        <v>56</v>
      </c>
      <c r="D1630" t="s">
        <v>65</v>
      </c>
      <c r="E1630" t="s">
        <v>68</v>
      </c>
      <c r="F1630">
        <v>123.43322440999999</v>
      </c>
      <c r="G1630">
        <v>16.279740533644034</v>
      </c>
      <c r="H1630">
        <v>4.226835199907817E-2</v>
      </c>
    </row>
    <row r="1631" spans="1:8" x14ac:dyDescent="0.25">
      <c r="A1631" t="s">
        <v>17</v>
      </c>
      <c r="B1631">
        <v>2008</v>
      </c>
      <c r="C1631" t="s">
        <v>56</v>
      </c>
      <c r="D1631" t="s">
        <v>65</v>
      </c>
      <c r="E1631" t="s">
        <v>58</v>
      </c>
      <c r="F1631">
        <v>4446.3932687000006</v>
      </c>
      <c r="G1631">
        <v>586.43958359652959</v>
      </c>
      <c r="H1631">
        <v>1.5226185389394817</v>
      </c>
    </row>
    <row r="1632" spans="1:8" x14ac:dyDescent="0.25">
      <c r="A1632" t="s">
        <v>17</v>
      </c>
      <c r="B1632">
        <v>2009</v>
      </c>
      <c r="C1632" t="s">
        <v>56</v>
      </c>
      <c r="D1632" t="s">
        <v>65</v>
      </c>
      <c r="E1632" t="s">
        <v>66</v>
      </c>
      <c r="F1632">
        <v>145.38204926</v>
      </c>
      <c r="G1632">
        <v>17.85274754193842</v>
      </c>
      <c r="H1632">
        <v>4.8075280139756552E-2</v>
      </c>
    </row>
    <row r="1633" spans="1:8" x14ac:dyDescent="0.25">
      <c r="A1633" t="s">
        <v>17</v>
      </c>
      <c r="B1633">
        <v>2009</v>
      </c>
      <c r="C1633" t="s">
        <v>56</v>
      </c>
      <c r="D1633" t="s">
        <v>65</v>
      </c>
      <c r="E1633" t="s">
        <v>83</v>
      </c>
      <c r="F1633">
        <v>4022.7564017199998</v>
      </c>
      <c r="G1633">
        <v>493.98983456469523</v>
      </c>
      <c r="H1633">
        <v>1.3302546079868625</v>
      </c>
    </row>
    <row r="1634" spans="1:8" x14ac:dyDescent="0.25">
      <c r="A1634" t="s">
        <v>17</v>
      </c>
      <c r="B1634">
        <v>2009</v>
      </c>
      <c r="C1634" t="s">
        <v>56</v>
      </c>
      <c r="D1634" t="s">
        <v>65</v>
      </c>
      <c r="E1634" t="s">
        <v>67</v>
      </c>
    </row>
    <row r="1635" spans="1:8" x14ac:dyDescent="0.25">
      <c r="A1635" t="s">
        <v>17</v>
      </c>
      <c r="B1635">
        <v>2009</v>
      </c>
      <c r="C1635" t="s">
        <v>56</v>
      </c>
      <c r="D1635" t="s">
        <v>65</v>
      </c>
      <c r="E1635" t="s">
        <v>68</v>
      </c>
      <c r="F1635">
        <v>135.91585222</v>
      </c>
      <c r="G1635">
        <v>16.690309491315467</v>
      </c>
      <c r="H1635">
        <v>4.4944975697959515E-2</v>
      </c>
    </row>
    <row r="1636" spans="1:8" x14ac:dyDescent="0.25">
      <c r="A1636" t="s">
        <v>17</v>
      </c>
      <c r="B1636">
        <v>2009</v>
      </c>
      <c r="C1636" t="s">
        <v>56</v>
      </c>
      <c r="D1636" t="s">
        <v>65</v>
      </c>
      <c r="E1636" t="s">
        <v>58</v>
      </c>
      <c r="F1636">
        <v>4304.0543031999996</v>
      </c>
      <c r="G1636">
        <v>528.53289159794906</v>
      </c>
      <c r="H1636">
        <v>1.4232748638245785</v>
      </c>
    </row>
    <row r="1637" spans="1:8" x14ac:dyDescent="0.25">
      <c r="A1637" t="s">
        <v>17</v>
      </c>
      <c r="B1637">
        <v>2010</v>
      </c>
      <c r="C1637" t="s">
        <v>56</v>
      </c>
      <c r="D1637" t="s">
        <v>65</v>
      </c>
      <c r="E1637" t="s">
        <v>66</v>
      </c>
      <c r="F1637">
        <v>21.156517999999998</v>
      </c>
      <c r="G1637">
        <v>2.6248875908451841</v>
      </c>
      <c r="H1637">
        <v>6.4521889676705021E-3</v>
      </c>
    </row>
    <row r="1638" spans="1:8" x14ac:dyDescent="0.25">
      <c r="A1638" t="s">
        <v>17</v>
      </c>
      <c r="B1638">
        <v>2010</v>
      </c>
      <c r="C1638" t="s">
        <v>56</v>
      </c>
      <c r="D1638" t="s">
        <v>65</v>
      </c>
      <c r="E1638" t="s">
        <v>83</v>
      </c>
      <c r="F1638">
        <v>4464.5466155500008</v>
      </c>
      <c r="G1638">
        <v>553.91596149740053</v>
      </c>
      <c r="H1638">
        <v>1.3615708605027725</v>
      </c>
    </row>
    <row r="1639" spans="1:8" x14ac:dyDescent="0.25">
      <c r="A1639" t="s">
        <v>17</v>
      </c>
      <c r="B1639">
        <v>2010</v>
      </c>
      <c r="C1639" t="s">
        <v>56</v>
      </c>
      <c r="D1639" t="s">
        <v>65</v>
      </c>
      <c r="E1639" t="s">
        <v>67</v>
      </c>
    </row>
    <row r="1640" spans="1:8" x14ac:dyDescent="0.25">
      <c r="A1640" t="s">
        <v>17</v>
      </c>
      <c r="B1640">
        <v>2010</v>
      </c>
      <c r="C1640" t="s">
        <v>56</v>
      </c>
      <c r="D1640" t="s">
        <v>65</v>
      </c>
      <c r="E1640" t="s">
        <v>68</v>
      </c>
      <c r="F1640">
        <v>250.70471567000001</v>
      </c>
      <c r="G1640">
        <v>31.104915143813042</v>
      </c>
      <c r="H1640">
        <v>7.6458432365332715E-2</v>
      </c>
    </row>
    <row r="1641" spans="1:8" x14ac:dyDescent="0.25">
      <c r="A1641" t="s">
        <v>17</v>
      </c>
      <c r="B1641">
        <v>2010</v>
      </c>
      <c r="C1641" t="s">
        <v>56</v>
      </c>
      <c r="D1641" t="s">
        <v>65</v>
      </c>
      <c r="E1641" t="s">
        <v>58</v>
      </c>
      <c r="F1641">
        <v>4736.4078492200006</v>
      </c>
      <c r="G1641">
        <v>587.64576423205881</v>
      </c>
      <c r="H1641">
        <v>1.4444814818357758</v>
      </c>
    </row>
    <row r="1642" spans="1:8" x14ac:dyDescent="0.25">
      <c r="A1642" t="s">
        <v>17</v>
      </c>
      <c r="B1642">
        <v>2011</v>
      </c>
      <c r="C1642" t="s">
        <v>56</v>
      </c>
      <c r="D1642" t="s">
        <v>65</v>
      </c>
      <c r="E1642" t="s">
        <v>66</v>
      </c>
      <c r="F1642">
        <v>1.0112346800000001</v>
      </c>
      <c r="G1642">
        <v>0.12985278493436428</v>
      </c>
      <c r="H1642">
        <v>2.7688100601450127E-4</v>
      </c>
    </row>
    <row r="1643" spans="1:8" x14ac:dyDescent="0.25">
      <c r="A1643" t="s">
        <v>17</v>
      </c>
      <c r="B1643">
        <v>2011</v>
      </c>
      <c r="C1643" t="s">
        <v>56</v>
      </c>
      <c r="D1643" t="s">
        <v>65</v>
      </c>
      <c r="E1643" t="s">
        <v>83</v>
      </c>
      <c r="F1643">
        <v>6619.9661016700002</v>
      </c>
      <c r="G1643">
        <v>850.07076149023726</v>
      </c>
      <c r="H1643">
        <v>1.8125791275396981</v>
      </c>
    </row>
    <row r="1644" spans="1:8" x14ac:dyDescent="0.25">
      <c r="A1644" t="s">
        <v>17</v>
      </c>
      <c r="B1644">
        <v>2011</v>
      </c>
      <c r="C1644" t="s">
        <v>56</v>
      </c>
      <c r="D1644" t="s">
        <v>65</v>
      </c>
      <c r="E1644" t="s">
        <v>67</v>
      </c>
    </row>
    <row r="1645" spans="1:8" x14ac:dyDescent="0.25">
      <c r="A1645" t="s">
        <v>17</v>
      </c>
      <c r="B1645">
        <v>2011</v>
      </c>
      <c r="C1645" t="s">
        <v>56</v>
      </c>
      <c r="D1645" t="s">
        <v>65</v>
      </c>
      <c r="E1645" t="s">
        <v>68</v>
      </c>
      <c r="F1645">
        <v>271.21568358000002</v>
      </c>
      <c r="G1645">
        <v>34.826843389845308</v>
      </c>
      <c r="H1645">
        <v>7.426018193575111E-2</v>
      </c>
    </row>
    <row r="1646" spans="1:8" x14ac:dyDescent="0.25">
      <c r="A1646" t="s">
        <v>17</v>
      </c>
      <c r="B1646">
        <v>2011</v>
      </c>
      <c r="C1646" t="s">
        <v>56</v>
      </c>
      <c r="D1646" t="s">
        <v>65</v>
      </c>
      <c r="E1646" t="s">
        <v>58</v>
      </c>
      <c r="F1646">
        <v>6892.1930199299995</v>
      </c>
      <c r="G1646">
        <v>885.02745766501687</v>
      </c>
      <c r="H1646">
        <v>1.8871161904814635</v>
      </c>
    </row>
    <row r="1647" spans="1:8" x14ac:dyDescent="0.25">
      <c r="A1647" t="s">
        <v>17</v>
      </c>
      <c r="B1647">
        <v>2012</v>
      </c>
      <c r="C1647" t="s">
        <v>56</v>
      </c>
      <c r="D1647" t="s">
        <v>65</v>
      </c>
      <c r="E1647" t="s">
        <v>66</v>
      </c>
    </row>
    <row r="1648" spans="1:8" x14ac:dyDescent="0.25">
      <c r="A1648" t="s">
        <v>17</v>
      </c>
      <c r="B1648">
        <v>2012</v>
      </c>
      <c r="C1648" t="s">
        <v>56</v>
      </c>
      <c r="D1648" t="s">
        <v>65</v>
      </c>
      <c r="E1648" t="s">
        <v>83</v>
      </c>
      <c r="F1648">
        <v>4356.4198625600002</v>
      </c>
      <c r="G1648">
        <v>556.07693409188221</v>
      </c>
      <c r="H1648">
        <v>1.121376851322105</v>
      </c>
    </row>
    <row r="1649" spans="1:8" x14ac:dyDescent="0.25">
      <c r="A1649" t="s">
        <v>17</v>
      </c>
      <c r="B1649">
        <v>2012</v>
      </c>
      <c r="C1649" t="s">
        <v>56</v>
      </c>
      <c r="D1649" t="s">
        <v>65</v>
      </c>
      <c r="E1649" t="s">
        <v>67</v>
      </c>
      <c r="F1649">
        <v>0.10505347999999999</v>
      </c>
      <c r="G1649">
        <v>1.3409592949508383E-2</v>
      </c>
      <c r="H1649">
        <v>2.7041594781822339E-5</v>
      </c>
    </row>
    <row r="1650" spans="1:8" x14ac:dyDescent="0.25">
      <c r="A1650" t="s">
        <v>17</v>
      </c>
      <c r="B1650">
        <v>2012</v>
      </c>
      <c r="C1650" t="s">
        <v>56</v>
      </c>
      <c r="D1650" t="s">
        <v>65</v>
      </c>
      <c r="E1650" t="s">
        <v>68</v>
      </c>
      <c r="F1650">
        <v>25.527611320000002</v>
      </c>
      <c r="G1650">
        <v>3.2584820300523356</v>
      </c>
      <c r="H1650">
        <v>6.5710086049819679E-3</v>
      </c>
    </row>
    <row r="1651" spans="1:8" x14ac:dyDescent="0.25">
      <c r="A1651" t="s">
        <v>17</v>
      </c>
      <c r="B1651">
        <v>2012</v>
      </c>
      <c r="C1651" t="s">
        <v>56</v>
      </c>
      <c r="D1651" t="s">
        <v>65</v>
      </c>
      <c r="E1651" t="s">
        <v>58</v>
      </c>
      <c r="F1651">
        <v>4382.0525273599997</v>
      </c>
      <c r="G1651">
        <v>559.3488257148839</v>
      </c>
      <c r="H1651">
        <v>1.1279749015218685</v>
      </c>
    </row>
    <row r="1652" spans="1:8" x14ac:dyDescent="0.25">
      <c r="A1652" t="s">
        <v>17</v>
      </c>
      <c r="B1652">
        <v>2013</v>
      </c>
      <c r="C1652" t="s">
        <v>56</v>
      </c>
      <c r="D1652" t="s">
        <v>65</v>
      </c>
      <c r="E1652" t="s">
        <v>66</v>
      </c>
    </row>
    <row r="1653" spans="1:8" x14ac:dyDescent="0.25">
      <c r="A1653" t="s">
        <v>17</v>
      </c>
      <c r="B1653">
        <v>2013</v>
      </c>
      <c r="C1653" t="s">
        <v>56</v>
      </c>
      <c r="D1653" t="s">
        <v>65</v>
      </c>
      <c r="E1653" t="s">
        <v>83</v>
      </c>
      <c r="F1653">
        <v>3693.6140201899998</v>
      </c>
      <c r="G1653">
        <v>469.92885177608258</v>
      </c>
      <c r="H1653">
        <v>0.88671763986044616</v>
      </c>
    </row>
    <row r="1654" spans="1:8" x14ac:dyDescent="0.25">
      <c r="A1654" t="s">
        <v>17</v>
      </c>
      <c r="B1654">
        <v>2013</v>
      </c>
      <c r="C1654" t="s">
        <v>56</v>
      </c>
      <c r="D1654" t="s">
        <v>65</v>
      </c>
      <c r="E1654" t="s">
        <v>67</v>
      </c>
      <c r="F1654">
        <v>0.13035764999999999</v>
      </c>
      <c r="G1654">
        <v>1.6585062881469485E-2</v>
      </c>
      <c r="H1654">
        <v>3.129466888362312E-5</v>
      </c>
    </row>
    <row r="1655" spans="1:8" x14ac:dyDescent="0.25">
      <c r="A1655" t="s">
        <v>17</v>
      </c>
      <c r="B1655">
        <v>2013</v>
      </c>
      <c r="C1655" t="s">
        <v>56</v>
      </c>
      <c r="D1655" t="s">
        <v>65</v>
      </c>
      <c r="E1655" t="s">
        <v>68</v>
      </c>
      <c r="F1655">
        <v>100.39938035999999</v>
      </c>
      <c r="G1655">
        <v>12.773550585877949</v>
      </c>
      <c r="H1655">
        <v>2.4102654232314977E-2</v>
      </c>
    </row>
    <row r="1656" spans="1:8" x14ac:dyDescent="0.25">
      <c r="A1656" t="s">
        <v>17</v>
      </c>
      <c r="B1656">
        <v>2013</v>
      </c>
      <c r="C1656" t="s">
        <v>56</v>
      </c>
      <c r="D1656" t="s">
        <v>65</v>
      </c>
      <c r="E1656" t="s">
        <v>58</v>
      </c>
      <c r="F1656">
        <v>3794.1437581999999</v>
      </c>
      <c r="G1656">
        <v>482.718987424842</v>
      </c>
      <c r="H1656">
        <v>0.91085158876164474</v>
      </c>
    </row>
    <row r="1657" spans="1:8" x14ac:dyDescent="0.25">
      <c r="A1657" t="s">
        <v>17</v>
      </c>
      <c r="B1657">
        <v>2014</v>
      </c>
      <c r="C1657" t="s">
        <v>56</v>
      </c>
      <c r="D1657" t="s">
        <v>65</v>
      </c>
      <c r="E1657" t="s">
        <v>66</v>
      </c>
    </row>
    <row r="1658" spans="1:8" x14ac:dyDescent="0.25">
      <c r="A1658" t="s">
        <v>17</v>
      </c>
      <c r="B1658">
        <v>2014</v>
      </c>
      <c r="C1658" t="s">
        <v>56</v>
      </c>
      <c r="D1658" t="s">
        <v>65</v>
      </c>
      <c r="E1658" t="s">
        <v>83</v>
      </c>
      <c r="F1658">
        <v>4078.6412073399997</v>
      </c>
      <c r="G1658">
        <v>527.32015095476413</v>
      </c>
      <c r="H1658">
        <v>0.91149619634027179</v>
      </c>
    </row>
    <row r="1659" spans="1:8" x14ac:dyDescent="0.25">
      <c r="A1659" t="s">
        <v>17</v>
      </c>
      <c r="B1659">
        <v>2014</v>
      </c>
      <c r="C1659" t="s">
        <v>56</v>
      </c>
      <c r="D1659" t="s">
        <v>65</v>
      </c>
      <c r="E1659" t="s">
        <v>67</v>
      </c>
      <c r="F1659">
        <v>0.12164293000000001</v>
      </c>
      <c r="G1659">
        <v>1.5726994591910577E-2</v>
      </c>
      <c r="H1659">
        <v>2.7184805519825934E-5</v>
      </c>
    </row>
    <row r="1660" spans="1:8" x14ac:dyDescent="0.25">
      <c r="A1660" t="s">
        <v>17</v>
      </c>
      <c r="B1660">
        <v>2014</v>
      </c>
      <c r="C1660" t="s">
        <v>56</v>
      </c>
      <c r="D1660" t="s">
        <v>65</v>
      </c>
      <c r="E1660" t="s">
        <v>68</v>
      </c>
      <c r="F1660">
        <v>288.72789181999997</v>
      </c>
      <c r="G1660">
        <v>37.32910735697407</v>
      </c>
      <c r="H1660">
        <v>6.4525012569789625E-2</v>
      </c>
    </row>
    <row r="1661" spans="1:8" x14ac:dyDescent="0.25">
      <c r="A1661" t="s">
        <v>17</v>
      </c>
      <c r="B1661">
        <v>2014</v>
      </c>
      <c r="C1661" t="s">
        <v>56</v>
      </c>
      <c r="D1661" t="s">
        <v>65</v>
      </c>
      <c r="E1661" t="s">
        <v>58</v>
      </c>
      <c r="F1661">
        <v>4367.4907420899999</v>
      </c>
      <c r="G1661">
        <v>564.6649853063301</v>
      </c>
      <c r="H1661">
        <v>0.97604839371558128</v>
      </c>
    </row>
    <row r="1662" spans="1:8" x14ac:dyDescent="0.25">
      <c r="A1662" t="s">
        <v>17</v>
      </c>
      <c r="B1662">
        <v>2015</v>
      </c>
      <c r="C1662" t="s">
        <v>56</v>
      </c>
      <c r="D1662" t="s">
        <v>65</v>
      </c>
      <c r="E1662" t="s">
        <v>66</v>
      </c>
      <c r="F1662">
        <v>0.43798280000000001</v>
      </c>
      <c r="G1662">
        <v>5.7194281238342567E-2</v>
      </c>
      <c r="H1662">
        <v>9.1972826168533481E-5</v>
      </c>
    </row>
    <row r="1663" spans="1:8" x14ac:dyDescent="0.25">
      <c r="A1663" t="s">
        <v>17</v>
      </c>
      <c r="B1663">
        <v>2015</v>
      </c>
      <c r="C1663" t="s">
        <v>56</v>
      </c>
      <c r="D1663" t="s">
        <v>65</v>
      </c>
      <c r="E1663" t="s">
        <v>83</v>
      </c>
      <c r="F1663">
        <v>2168.2566419</v>
      </c>
      <c r="G1663">
        <v>283.14326538332745</v>
      </c>
      <c r="H1663">
        <v>0.45531626176698464</v>
      </c>
    </row>
    <row r="1664" spans="1:8" x14ac:dyDescent="0.25">
      <c r="A1664" t="s">
        <v>17</v>
      </c>
      <c r="B1664">
        <v>2015</v>
      </c>
      <c r="C1664" t="s">
        <v>56</v>
      </c>
      <c r="D1664" t="s">
        <v>65</v>
      </c>
      <c r="E1664" t="s">
        <v>67</v>
      </c>
      <c r="F1664">
        <v>6.5029680000000006E-2</v>
      </c>
      <c r="G1664">
        <v>8.4919449045931048E-3</v>
      </c>
      <c r="H1664">
        <v>1.3655703955578527E-5</v>
      </c>
    </row>
    <row r="1665" spans="1:8" x14ac:dyDescent="0.25">
      <c r="A1665" t="s">
        <v>17</v>
      </c>
      <c r="B1665">
        <v>2015</v>
      </c>
      <c r="C1665" t="s">
        <v>56</v>
      </c>
      <c r="D1665" t="s">
        <v>65</v>
      </c>
      <c r="E1665" t="s">
        <v>68</v>
      </c>
      <c r="F1665">
        <v>73.249380860000016</v>
      </c>
      <c r="G1665">
        <v>9.5653201208844454</v>
      </c>
      <c r="H1665">
        <v>1.5381774290655901E-2</v>
      </c>
    </row>
    <row r="1666" spans="1:8" x14ac:dyDescent="0.25">
      <c r="A1666" t="s">
        <v>17</v>
      </c>
      <c r="B1666">
        <v>2015</v>
      </c>
      <c r="C1666" t="s">
        <v>56</v>
      </c>
      <c r="D1666" t="s">
        <v>65</v>
      </c>
      <c r="E1666" t="s">
        <v>58</v>
      </c>
      <c r="F1666">
        <v>2242.0090352400002</v>
      </c>
      <c r="G1666">
        <v>292.77427173035483</v>
      </c>
      <c r="H1666">
        <v>0.47080366458776463</v>
      </c>
    </row>
    <row r="1667" spans="1:8" x14ac:dyDescent="0.25">
      <c r="A1667" t="s">
        <v>17</v>
      </c>
      <c r="B1667">
        <v>2016</v>
      </c>
      <c r="C1667" t="s">
        <v>56</v>
      </c>
      <c r="D1667" t="s">
        <v>65</v>
      </c>
      <c r="E1667" t="s">
        <v>66</v>
      </c>
      <c r="F1667">
        <v>0.5741714</v>
      </c>
      <c r="G1667">
        <v>7.5517736743500236E-2</v>
      </c>
      <c r="H1667">
        <v>1.1432830667214503E-4</v>
      </c>
    </row>
    <row r="1668" spans="1:8" x14ac:dyDescent="0.25">
      <c r="A1668" t="s">
        <v>17</v>
      </c>
      <c r="B1668">
        <v>2016</v>
      </c>
      <c r="C1668" t="s">
        <v>56</v>
      </c>
      <c r="D1668" t="s">
        <v>65</v>
      </c>
      <c r="E1668" t="s">
        <v>83</v>
      </c>
      <c r="F1668">
        <v>1872.7775906900001</v>
      </c>
      <c r="G1668">
        <v>246.31656169717627</v>
      </c>
      <c r="H1668">
        <v>0.37290518252411603</v>
      </c>
    </row>
    <row r="1669" spans="1:8" x14ac:dyDescent="0.25">
      <c r="A1669" t="s">
        <v>17</v>
      </c>
      <c r="B1669">
        <v>2016</v>
      </c>
      <c r="C1669" t="s">
        <v>56</v>
      </c>
      <c r="D1669" t="s">
        <v>65</v>
      </c>
      <c r="E1669" t="s">
        <v>67</v>
      </c>
    </row>
    <row r="1670" spans="1:8" x14ac:dyDescent="0.25">
      <c r="A1670" t="s">
        <v>17</v>
      </c>
      <c r="B1670">
        <v>2016</v>
      </c>
      <c r="C1670" t="s">
        <v>56</v>
      </c>
      <c r="D1670" t="s">
        <v>65</v>
      </c>
      <c r="E1670" t="s">
        <v>68</v>
      </c>
      <c r="F1670">
        <v>8.1480459500000002</v>
      </c>
      <c r="G1670">
        <v>1.0716695206797888</v>
      </c>
      <c r="H1670">
        <v>1.6224289404702661E-3</v>
      </c>
    </row>
    <row r="1671" spans="1:8" x14ac:dyDescent="0.25">
      <c r="A1671" t="s">
        <v>17</v>
      </c>
      <c r="B1671">
        <v>2016</v>
      </c>
      <c r="C1671" t="s">
        <v>56</v>
      </c>
      <c r="D1671" t="s">
        <v>65</v>
      </c>
      <c r="E1671" t="s">
        <v>58</v>
      </c>
      <c r="F1671">
        <v>1881.4998080400003</v>
      </c>
      <c r="G1671">
        <v>247.46374895459957</v>
      </c>
      <c r="H1671">
        <v>0.37464193977125848</v>
      </c>
    </row>
    <row r="1672" spans="1:8" x14ac:dyDescent="0.25">
      <c r="A1672" t="s">
        <v>17</v>
      </c>
      <c r="B1672">
        <v>2017</v>
      </c>
      <c r="C1672" t="s">
        <v>56</v>
      </c>
      <c r="D1672" t="s">
        <v>65</v>
      </c>
      <c r="E1672" t="s">
        <v>66</v>
      </c>
      <c r="F1672">
        <v>18.61065842</v>
      </c>
      <c r="G1672">
        <v>2.5316084615220893</v>
      </c>
      <c r="H1672">
        <v>3.5351747538224336E-3</v>
      </c>
    </row>
    <row r="1673" spans="1:8" x14ac:dyDescent="0.25">
      <c r="A1673" t="s">
        <v>17</v>
      </c>
      <c r="B1673">
        <v>2017</v>
      </c>
      <c r="C1673" t="s">
        <v>56</v>
      </c>
      <c r="D1673" t="s">
        <v>65</v>
      </c>
      <c r="E1673" t="s">
        <v>83</v>
      </c>
      <c r="F1673">
        <v>1844.7089188799998</v>
      </c>
      <c r="G1673">
        <v>250.93581337579957</v>
      </c>
      <c r="H1673">
        <v>0.35041040735922818</v>
      </c>
    </row>
    <row r="1674" spans="1:8" x14ac:dyDescent="0.25">
      <c r="A1674" t="s">
        <v>17</v>
      </c>
      <c r="B1674">
        <v>2017</v>
      </c>
      <c r="C1674" t="s">
        <v>56</v>
      </c>
      <c r="D1674" t="s">
        <v>65</v>
      </c>
      <c r="E1674" t="s">
        <v>67</v>
      </c>
      <c r="F1674">
        <v>0.25643981999999999</v>
      </c>
      <c r="G1674">
        <v>3.4883516935947365E-2</v>
      </c>
      <c r="H1674">
        <v>4.8711848720222176E-5</v>
      </c>
    </row>
    <row r="1675" spans="1:8" x14ac:dyDescent="0.25">
      <c r="A1675" t="s">
        <v>17</v>
      </c>
      <c r="B1675">
        <v>2017</v>
      </c>
      <c r="C1675" t="s">
        <v>56</v>
      </c>
      <c r="D1675" t="s">
        <v>65</v>
      </c>
      <c r="E1675" t="s">
        <v>68</v>
      </c>
      <c r="F1675">
        <v>15.829422289999997</v>
      </c>
      <c r="G1675">
        <v>2.1532768215929869</v>
      </c>
      <c r="H1675">
        <v>3.0068669675364489E-3</v>
      </c>
    </row>
    <row r="1676" spans="1:8" x14ac:dyDescent="0.25">
      <c r="A1676" t="s">
        <v>17</v>
      </c>
      <c r="B1676">
        <v>2017</v>
      </c>
      <c r="C1676" t="s">
        <v>56</v>
      </c>
      <c r="D1676" t="s">
        <v>65</v>
      </c>
      <c r="E1676" t="s">
        <v>58</v>
      </c>
      <c r="F1676">
        <v>1879.4054394099996</v>
      </c>
      <c r="G1676">
        <v>255.65558217585055</v>
      </c>
      <c r="H1676">
        <v>0.35700116092930728</v>
      </c>
    </row>
    <row r="1677" spans="1:8" x14ac:dyDescent="0.25">
      <c r="A1677" t="s">
        <v>17</v>
      </c>
      <c r="B1677">
        <v>2018</v>
      </c>
      <c r="C1677" t="s">
        <v>56</v>
      </c>
      <c r="D1677" t="s">
        <v>65</v>
      </c>
      <c r="E1677" t="s">
        <v>66</v>
      </c>
      <c r="F1677">
        <v>2.0270656900000001</v>
      </c>
      <c r="G1677">
        <v>0.26947416778612632</v>
      </c>
      <c r="H1677">
        <v>3.685444807981919E-4</v>
      </c>
    </row>
    <row r="1678" spans="1:8" x14ac:dyDescent="0.25">
      <c r="A1678" t="s">
        <v>17</v>
      </c>
      <c r="B1678">
        <v>2018</v>
      </c>
      <c r="C1678" t="s">
        <v>56</v>
      </c>
      <c r="D1678" t="s">
        <v>65</v>
      </c>
      <c r="E1678" t="s">
        <v>83</v>
      </c>
      <c r="F1678">
        <v>3008.00651737</v>
      </c>
      <c r="G1678">
        <v>399.87853228551501</v>
      </c>
      <c r="H1678">
        <v>0.54689110750116043</v>
      </c>
    </row>
    <row r="1679" spans="1:8" x14ac:dyDescent="0.25">
      <c r="A1679" t="s">
        <v>17</v>
      </c>
      <c r="B1679">
        <v>2018</v>
      </c>
      <c r="C1679" t="s">
        <v>56</v>
      </c>
      <c r="D1679" t="s">
        <v>65</v>
      </c>
      <c r="E1679" t="s">
        <v>67</v>
      </c>
      <c r="F1679">
        <v>0.14330891000000001</v>
      </c>
      <c r="G1679">
        <v>1.9051207589916276E-2</v>
      </c>
      <c r="H1679">
        <v>2.6055252225054834E-5</v>
      </c>
    </row>
    <row r="1680" spans="1:8" x14ac:dyDescent="0.25">
      <c r="A1680" t="s">
        <v>17</v>
      </c>
      <c r="B1680">
        <v>2018</v>
      </c>
      <c r="C1680" t="s">
        <v>56</v>
      </c>
      <c r="D1680" t="s">
        <v>65</v>
      </c>
      <c r="E1680" t="s">
        <v>68</v>
      </c>
      <c r="F1680">
        <v>69.114170579999993</v>
      </c>
      <c r="G1680">
        <v>9.1879033280238058</v>
      </c>
      <c r="H1680">
        <v>1.2565772405828528E-2</v>
      </c>
    </row>
    <row r="1681" spans="1:8" x14ac:dyDescent="0.25">
      <c r="A1681" t="s">
        <v>17</v>
      </c>
      <c r="B1681">
        <v>2018</v>
      </c>
      <c r="C1681" t="s">
        <v>56</v>
      </c>
      <c r="D1681" t="s">
        <v>65</v>
      </c>
      <c r="E1681" t="s">
        <v>58</v>
      </c>
      <c r="F1681">
        <v>3079.2910625500003</v>
      </c>
      <c r="G1681">
        <v>409.35496098891491</v>
      </c>
      <c r="H1681">
        <v>0.55985147964001225</v>
      </c>
    </row>
    <row r="1682" spans="1:8" x14ac:dyDescent="0.25">
      <c r="A1682" t="s">
        <v>17</v>
      </c>
      <c r="B1682">
        <v>2019</v>
      </c>
      <c r="C1682" t="s">
        <v>56</v>
      </c>
      <c r="D1682" t="s">
        <v>65</v>
      </c>
      <c r="E1682" t="s">
        <v>66</v>
      </c>
      <c r="F1682">
        <v>1.5921131899999998</v>
      </c>
      <c r="G1682">
        <v>0.2067838792053768</v>
      </c>
      <c r="H1682">
        <v>2.695643255481837E-4</v>
      </c>
    </row>
    <row r="1683" spans="1:8" x14ac:dyDescent="0.25">
      <c r="A1683" t="s">
        <v>17</v>
      </c>
      <c r="B1683">
        <v>2019</v>
      </c>
      <c r="C1683" t="s">
        <v>56</v>
      </c>
      <c r="D1683" t="s">
        <v>65</v>
      </c>
      <c r="E1683" t="s">
        <v>83</v>
      </c>
      <c r="F1683">
        <v>3966.7737007300002</v>
      </c>
      <c r="G1683">
        <v>515.20511162074979</v>
      </c>
      <c r="H1683">
        <v>0.67162352774651368</v>
      </c>
    </row>
    <row r="1684" spans="1:8" x14ac:dyDescent="0.25">
      <c r="A1684" t="s">
        <v>17</v>
      </c>
      <c r="B1684">
        <v>2019</v>
      </c>
      <c r="C1684" t="s">
        <v>56</v>
      </c>
      <c r="D1684" t="s">
        <v>65</v>
      </c>
      <c r="E1684" t="s">
        <v>67</v>
      </c>
      <c r="F1684">
        <v>0.48179711999999997</v>
      </c>
      <c r="G1684">
        <v>6.2575875942324444E-2</v>
      </c>
      <c r="H1684">
        <v>8.1574172313626355E-5</v>
      </c>
    </row>
    <row r="1685" spans="1:8" x14ac:dyDescent="0.25">
      <c r="A1685" t="s">
        <v>17</v>
      </c>
      <c r="B1685">
        <v>2019</v>
      </c>
      <c r="C1685" t="s">
        <v>56</v>
      </c>
      <c r="D1685" t="s">
        <v>65</v>
      </c>
      <c r="E1685" t="s">
        <v>68</v>
      </c>
      <c r="F1685">
        <v>312.61534458999995</v>
      </c>
      <c r="G1685">
        <v>40.602523777499641</v>
      </c>
      <c r="H1685">
        <v>5.2929618980429645E-2</v>
      </c>
    </row>
    <row r="1686" spans="1:8" x14ac:dyDescent="0.25">
      <c r="A1686" t="s">
        <v>17</v>
      </c>
      <c r="B1686">
        <v>2019</v>
      </c>
      <c r="C1686" t="s">
        <v>56</v>
      </c>
      <c r="D1686" t="s">
        <v>65</v>
      </c>
      <c r="E1686" t="s">
        <v>58</v>
      </c>
      <c r="F1686">
        <v>4281.4629556300006</v>
      </c>
      <c r="G1686">
        <v>556.07699515339709</v>
      </c>
      <c r="H1686">
        <v>0.7249042852248051</v>
      </c>
    </row>
    <row r="1687" spans="1:8" x14ac:dyDescent="0.25">
      <c r="A1687" t="s">
        <v>17</v>
      </c>
      <c r="B1687">
        <v>2008</v>
      </c>
      <c r="C1687" t="s">
        <v>56</v>
      </c>
      <c r="D1687" t="s">
        <v>84</v>
      </c>
      <c r="E1687" t="s">
        <v>58</v>
      </c>
      <c r="F1687">
        <v>9.5001670499999982</v>
      </c>
      <c r="G1687">
        <v>1.252987235321259</v>
      </c>
      <c r="H1687">
        <v>3.2532278633961675E-3</v>
      </c>
    </row>
    <row r="1688" spans="1:8" x14ac:dyDescent="0.25">
      <c r="A1688" t="s">
        <v>17</v>
      </c>
      <c r="B1688">
        <v>2009</v>
      </c>
      <c r="C1688" t="s">
        <v>56</v>
      </c>
      <c r="D1688" t="s">
        <v>84</v>
      </c>
      <c r="E1688" t="s">
        <v>58</v>
      </c>
      <c r="F1688">
        <v>1.43251324</v>
      </c>
      <c r="G1688">
        <v>0.17591096943796267</v>
      </c>
      <c r="H1688">
        <v>4.7370686867775902E-4</v>
      </c>
    </row>
    <row r="1689" spans="1:8" x14ac:dyDescent="0.25">
      <c r="A1689" t="s">
        <v>17</v>
      </c>
      <c r="B1689">
        <v>2010</v>
      </c>
      <c r="C1689" t="s">
        <v>56</v>
      </c>
      <c r="D1689" t="s">
        <v>84</v>
      </c>
      <c r="E1689" t="s">
        <v>58</v>
      </c>
      <c r="F1689">
        <v>9.650871050000001</v>
      </c>
      <c r="G1689">
        <v>1.1973828424881654</v>
      </c>
      <c r="H1689">
        <v>2.9432652252710323E-3</v>
      </c>
    </row>
    <row r="1690" spans="1:8" x14ac:dyDescent="0.25">
      <c r="A1690" t="s">
        <v>17</v>
      </c>
      <c r="B1690">
        <v>2011</v>
      </c>
      <c r="C1690" t="s">
        <v>56</v>
      </c>
      <c r="D1690" t="s">
        <v>84</v>
      </c>
      <c r="E1690" t="s">
        <v>58</v>
      </c>
      <c r="F1690">
        <v>31.135096949999998</v>
      </c>
      <c r="G1690">
        <v>3.9980620998470213</v>
      </c>
      <c r="H1690">
        <v>8.5249419708143606E-3</v>
      </c>
    </row>
    <row r="1691" spans="1:8" x14ac:dyDescent="0.25">
      <c r="A1691" t="s">
        <v>17</v>
      </c>
      <c r="B1691">
        <v>2012</v>
      </c>
      <c r="C1691" t="s">
        <v>56</v>
      </c>
      <c r="D1691" t="s">
        <v>84</v>
      </c>
      <c r="E1691" t="s">
        <v>58</v>
      </c>
      <c r="F1691">
        <v>0.28906892000000006</v>
      </c>
      <c r="G1691">
        <v>3.6898316472276822E-2</v>
      </c>
      <c r="H1691">
        <v>7.4408621196166199E-5</v>
      </c>
    </row>
    <row r="1692" spans="1:8" x14ac:dyDescent="0.25">
      <c r="A1692" t="s">
        <v>17</v>
      </c>
      <c r="B1692">
        <v>2013</v>
      </c>
      <c r="C1692" t="s">
        <v>56</v>
      </c>
      <c r="D1692" t="s">
        <v>84</v>
      </c>
      <c r="E1692" t="s">
        <v>58</v>
      </c>
      <c r="F1692">
        <v>0.34843035</v>
      </c>
      <c r="G1692">
        <v>4.4329882170800271E-2</v>
      </c>
      <c r="H1692">
        <v>8.364689323760372E-5</v>
      </c>
    </row>
    <row r="1693" spans="1:8" x14ac:dyDescent="0.25">
      <c r="A1693" t="s">
        <v>17</v>
      </c>
      <c r="B1693">
        <v>2014</v>
      </c>
      <c r="C1693" t="s">
        <v>56</v>
      </c>
      <c r="D1693" t="s">
        <v>84</v>
      </c>
      <c r="E1693" t="s">
        <v>58</v>
      </c>
      <c r="F1693">
        <v>1.7649038600000002</v>
      </c>
      <c r="G1693">
        <v>0.22818123060223974</v>
      </c>
      <c r="H1693">
        <v>3.9442134610938838E-4</v>
      </c>
    </row>
    <row r="1694" spans="1:8" x14ac:dyDescent="0.25">
      <c r="A1694" t="s">
        <v>17</v>
      </c>
      <c r="B1694">
        <v>2015</v>
      </c>
      <c r="C1694" t="s">
        <v>56</v>
      </c>
      <c r="D1694" t="s">
        <v>84</v>
      </c>
      <c r="E1694" t="s">
        <v>58</v>
      </c>
      <c r="F1694">
        <v>6.8944000000000005E-2</v>
      </c>
      <c r="G1694">
        <v>9.0030990388122317E-3</v>
      </c>
      <c r="H1694">
        <v>1.4477679322940018E-5</v>
      </c>
    </row>
    <row r="1695" spans="1:8" x14ac:dyDescent="0.25">
      <c r="A1695" t="s">
        <v>17</v>
      </c>
      <c r="B1695">
        <v>2016</v>
      </c>
      <c r="C1695" t="s">
        <v>56</v>
      </c>
      <c r="D1695" t="s">
        <v>84</v>
      </c>
      <c r="E1695" t="s">
        <v>58</v>
      </c>
      <c r="F1695">
        <v>6.8944000000000005E-2</v>
      </c>
      <c r="G1695">
        <v>9.067840791171209E-3</v>
      </c>
      <c r="H1695">
        <v>1.3728044927358567E-5</v>
      </c>
    </row>
    <row r="1696" spans="1:8" x14ac:dyDescent="0.25">
      <c r="A1696" t="s">
        <v>17</v>
      </c>
      <c r="B1696">
        <v>2017</v>
      </c>
      <c r="C1696" t="s">
        <v>56</v>
      </c>
      <c r="D1696" t="s">
        <v>84</v>
      </c>
      <c r="E1696" t="s">
        <v>58</v>
      </c>
      <c r="F1696">
        <v>6.8944000000000005E-2</v>
      </c>
      <c r="G1696">
        <v>9.3784545303141897E-3</v>
      </c>
      <c r="H1696">
        <v>1.309620985604731E-5</v>
      </c>
    </row>
    <row r="1697" spans="1:8" x14ac:dyDescent="0.25">
      <c r="A1697" t="s">
        <v>17</v>
      </c>
      <c r="B1697">
        <v>2018</v>
      </c>
      <c r="C1697" t="s">
        <v>56</v>
      </c>
      <c r="D1697" t="s">
        <v>84</v>
      </c>
      <c r="E1697" t="s">
        <v>58</v>
      </c>
      <c r="F1697">
        <v>1.16496577</v>
      </c>
      <c r="G1697">
        <v>0.15486828222625276</v>
      </c>
      <c r="H1697">
        <v>2.1180453449059944E-4</v>
      </c>
    </row>
    <row r="1698" spans="1:8" x14ac:dyDescent="0.25">
      <c r="A1698" t="s">
        <v>17</v>
      </c>
      <c r="B1698">
        <v>2019</v>
      </c>
      <c r="C1698" t="s">
        <v>56</v>
      </c>
      <c r="D1698" t="s">
        <v>84</v>
      </c>
      <c r="E1698" t="s">
        <v>58</v>
      </c>
      <c r="F1698">
        <v>0.81260076000000003</v>
      </c>
      <c r="G1698">
        <v>0.10554069801911346</v>
      </c>
      <c r="H1698">
        <v>1.3758329318868436E-4</v>
      </c>
    </row>
    <row r="1699" spans="1:8" x14ac:dyDescent="0.25">
      <c r="A1699" t="s">
        <v>18</v>
      </c>
      <c r="B1699">
        <v>2008</v>
      </c>
      <c r="C1699" t="s">
        <v>56</v>
      </c>
      <c r="D1699" t="s">
        <v>57</v>
      </c>
      <c r="E1699" t="s">
        <v>58</v>
      </c>
      <c r="F1699">
        <v>12902.721000000001</v>
      </c>
      <c r="G1699">
        <v>63.362519233917169</v>
      </c>
      <c r="H1699">
        <v>3.305304908187539</v>
      </c>
    </row>
    <row r="1700" spans="1:8" x14ac:dyDescent="0.25">
      <c r="A1700" t="s">
        <v>18</v>
      </c>
      <c r="B1700">
        <v>2009</v>
      </c>
      <c r="C1700" t="s">
        <v>56</v>
      </c>
      <c r="D1700" t="s">
        <v>57</v>
      </c>
      <c r="E1700" t="s">
        <v>58</v>
      </c>
      <c r="F1700">
        <v>15060.037</v>
      </c>
      <c r="G1700">
        <v>73.84180926697718</v>
      </c>
      <c r="H1700">
        <v>3.5822517227353421</v>
      </c>
    </row>
    <row r="1701" spans="1:8" x14ac:dyDescent="0.25">
      <c r="A1701" t="s">
        <v>18</v>
      </c>
      <c r="B1701">
        <v>2010</v>
      </c>
      <c r="C1701" t="s">
        <v>56</v>
      </c>
      <c r="D1701" t="s">
        <v>57</v>
      </c>
      <c r="E1701" t="s">
        <v>58</v>
      </c>
      <c r="F1701">
        <v>12995.694</v>
      </c>
      <c r="G1701">
        <v>63.8183063720776</v>
      </c>
      <c r="H1701">
        <v>2.8073910695383564</v>
      </c>
    </row>
    <row r="1702" spans="1:8" x14ac:dyDescent="0.25">
      <c r="A1702" t="s">
        <v>18</v>
      </c>
      <c r="B1702">
        <v>2011</v>
      </c>
      <c r="C1702" t="s">
        <v>56</v>
      </c>
      <c r="D1702" t="s">
        <v>57</v>
      </c>
      <c r="E1702" t="s">
        <v>58</v>
      </c>
      <c r="F1702">
        <v>26271.82</v>
      </c>
      <c r="G1702">
        <v>128.77580372077634</v>
      </c>
      <c r="H1702">
        <v>4.9990139044900221</v>
      </c>
    </row>
    <row r="1703" spans="1:8" x14ac:dyDescent="0.25">
      <c r="A1703" t="s">
        <v>18</v>
      </c>
      <c r="B1703">
        <v>2012</v>
      </c>
      <c r="C1703" t="s">
        <v>56</v>
      </c>
      <c r="D1703" t="s">
        <v>57</v>
      </c>
      <c r="E1703" t="s">
        <v>58</v>
      </c>
      <c r="F1703">
        <v>23464.713000000003</v>
      </c>
      <c r="G1703">
        <v>115.76188011526831</v>
      </c>
      <c r="H1703">
        <v>4.0454090542643728</v>
      </c>
    </row>
    <row r="1704" spans="1:8" x14ac:dyDescent="0.25">
      <c r="A1704" t="s">
        <v>18</v>
      </c>
      <c r="B1704">
        <v>2013</v>
      </c>
      <c r="C1704" t="s">
        <v>56</v>
      </c>
      <c r="D1704" t="s">
        <v>57</v>
      </c>
      <c r="E1704" t="s">
        <v>58</v>
      </c>
      <c r="F1704">
        <v>17255.807000000001</v>
      </c>
      <c r="G1704">
        <v>82.713090062179944</v>
      </c>
      <c r="H1704">
        <v>2.7684678809924206</v>
      </c>
    </row>
    <row r="1705" spans="1:8" x14ac:dyDescent="0.25">
      <c r="A1705" t="s">
        <v>18</v>
      </c>
      <c r="B1705">
        <v>2014</v>
      </c>
      <c r="C1705" t="s">
        <v>56</v>
      </c>
      <c r="D1705" t="s">
        <v>57</v>
      </c>
      <c r="E1705" t="s">
        <v>58</v>
      </c>
      <c r="F1705">
        <v>13680.179</v>
      </c>
      <c r="G1705">
        <v>65.815617645471264</v>
      </c>
      <c r="H1705">
        <v>2.138506652988625</v>
      </c>
    </row>
    <row r="1706" spans="1:8" x14ac:dyDescent="0.25">
      <c r="A1706" t="s">
        <v>18</v>
      </c>
      <c r="B1706">
        <v>2015</v>
      </c>
      <c r="C1706" t="s">
        <v>56</v>
      </c>
      <c r="D1706" t="s">
        <v>57</v>
      </c>
      <c r="E1706" t="s">
        <v>58</v>
      </c>
      <c r="F1706">
        <v>6961.2640000000001</v>
      </c>
      <c r="G1706">
        <v>33.6331104758628</v>
      </c>
      <c r="H1706">
        <v>1.0519484711698222</v>
      </c>
    </row>
    <row r="1707" spans="1:8" x14ac:dyDescent="0.25">
      <c r="A1707" t="s">
        <v>18</v>
      </c>
      <c r="B1707">
        <v>2016</v>
      </c>
      <c r="C1707" t="s">
        <v>56</v>
      </c>
      <c r="D1707" t="s">
        <v>57</v>
      </c>
      <c r="E1707" t="s">
        <v>58</v>
      </c>
      <c r="F1707">
        <v>7062.8112951738876</v>
      </c>
      <c r="G1707">
        <v>34.086927100260098</v>
      </c>
      <c r="H1707">
        <v>0.97279370881818517</v>
      </c>
    </row>
    <row r="1708" spans="1:8" x14ac:dyDescent="0.25">
      <c r="A1708" t="s">
        <v>18</v>
      </c>
      <c r="B1708">
        <v>2017</v>
      </c>
      <c r="C1708" t="s">
        <v>56</v>
      </c>
      <c r="D1708" t="s">
        <v>57</v>
      </c>
      <c r="E1708" t="s">
        <v>58</v>
      </c>
      <c r="F1708">
        <v>10002.772046394541</v>
      </c>
      <c r="G1708">
        <v>48.294425373055844</v>
      </c>
      <c r="H1708">
        <v>1.3584143348819784</v>
      </c>
    </row>
    <row r="1709" spans="1:8" x14ac:dyDescent="0.25">
      <c r="A1709" t="s">
        <v>18</v>
      </c>
      <c r="B1709">
        <v>2018</v>
      </c>
      <c r="C1709" t="s">
        <v>56</v>
      </c>
      <c r="D1709" t="s">
        <v>57</v>
      </c>
      <c r="E1709" t="s">
        <v>58</v>
      </c>
      <c r="F1709">
        <v>11048.599967609873</v>
      </c>
      <c r="G1709">
        <v>53.147825322092352</v>
      </c>
      <c r="H1709">
        <v>1.1100214144129563</v>
      </c>
    </row>
    <row r="1710" spans="1:8" x14ac:dyDescent="0.25">
      <c r="A1710" t="s">
        <v>18</v>
      </c>
      <c r="B1710">
        <v>2019</v>
      </c>
      <c r="C1710" t="s">
        <v>56</v>
      </c>
      <c r="D1710" t="s">
        <v>57</v>
      </c>
      <c r="E1710" t="s">
        <v>58</v>
      </c>
      <c r="F1710">
        <v>13136.815241552027</v>
      </c>
      <c r="G1710">
        <v>63.156292742982984</v>
      </c>
      <c r="H1710">
        <v>1.2206473278504637</v>
      </c>
    </row>
    <row r="1711" spans="1:8" x14ac:dyDescent="0.25">
      <c r="A1711" t="s">
        <v>18</v>
      </c>
      <c r="B1711">
        <v>2020</v>
      </c>
      <c r="C1711" t="s">
        <v>56</v>
      </c>
      <c r="D1711" t="s">
        <v>57</v>
      </c>
      <c r="E1711" t="s">
        <v>58</v>
      </c>
      <c r="F1711">
        <v>21094.037930658389</v>
      </c>
      <c r="G1711">
        <v>101.17044571059179</v>
      </c>
      <c r="H1711">
        <v>1.8492130453407383</v>
      </c>
    </row>
    <row r="1712" spans="1:8" x14ac:dyDescent="0.25">
      <c r="A1712" t="s">
        <v>18</v>
      </c>
      <c r="B1712">
        <v>2021</v>
      </c>
      <c r="C1712" t="s">
        <v>56</v>
      </c>
      <c r="D1712" t="s">
        <v>57</v>
      </c>
      <c r="E1712" t="s">
        <v>58</v>
      </c>
      <c r="F1712">
        <v>14504.373251150348</v>
      </c>
      <c r="G1712">
        <v>69.992124665328902</v>
      </c>
      <c r="H1712">
        <v>0.9464790353661785</v>
      </c>
    </row>
    <row r="1713" spans="1:8" x14ac:dyDescent="0.25">
      <c r="A1713" t="s">
        <v>18</v>
      </c>
      <c r="B1713">
        <v>2008</v>
      </c>
      <c r="C1713" t="s">
        <v>56</v>
      </c>
      <c r="D1713" t="s">
        <v>59</v>
      </c>
      <c r="E1713" t="s">
        <v>60</v>
      </c>
      <c r="F1713">
        <v>300</v>
      </c>
      <c r="G1713">
        <v>1.4732362088721558</v>
      </c>
      <c r="H1713">
        <v>7.6851345732133688E-2</v>
      </c>
    </row>
    <row r="1714" spans="1:8" x14ac:dyDescent="0.25">
      <c r="A1714" t="s">
        <v>18</v>
      </c>
      <c r="B1714">
        <v>2008</v>
      </c>
      <c r="C1714" t="s">
        <v>56</v>
      </c>
      <c r="D1714" t="s">
        <v>59</v>
      </c>
      <c r="E1714" t="s">
        <v>61</v>
      </c>
    </row>
    <row r="1715" spans="1:8" x14ac:dyDescent="0.25">
      <c r="A1715" t="s">
        <v>18</v>
      </c>
      <c r="B1715">
        <v>2008</v>
      </c>
      <c r="C1715" t="s">
        <v>56</v>
      </c>
      <c r="D1715" t="s">
        <v>59</v>
      </c>
      <c r="E1715" t="s">
        <v>62</v>
      </c>
    </row>
    <row r="1716" spans="1:8" x14ac:dyDescent="0.25">
      <c r="A1716" t="s">
        <v>18</v>
      </c>
      <c r="B1716">
        <v>2008</v>
      </c>
      <c r="C1716" t="s">
        <v>56</v>
      </c>
      <c r="D1716" t="s">
        <v>59</v>
      </c>
      <c r="E1716" t="s">
        <v>58</v>
      </c>
      <c r="F1716">
        <v>300</v>
      </c>
      <c r="G1716">
        <v>1.4732362088721558</v>
      </c>
      <c r="H1716">
        <v>7.6851345732133688E-2</v>
      </c>
    </row>
    <row r="1717" spans="1:8" x14ac:dyDescent="0.25">
      <c r="A1717" t="s">
        <v>18</v>
      </c>
      <c r="B1717">
        <v>2009</v>
      </c>
      <c r="C1717" t="s">
        <v>56</v>
      </c>
      <c r="D1717" t="s">
        <v>59</v>
      </c>
      <c r="E1717" t="s">
        <v>60</v>
      </c>
      <c r="F1717">
        <v>1960</v>
      </c>
      <c r="G1717">
        <v>9.610198578082862</v>
      </c>
      <c r="H1717">
        <v>0.46621488224506163</v>
      </c>
    </row>
    <row r="1718" spans="1:8" x14ac:dyDescent="0.25">
      <c r="A1718" t="s">
        <v>18</v>
      </c>
      <c r="B1718">
        <v>2009</v>
      </c>
      <c r="C1718" t="s">
        <v>56</v>
      </c>
      <c r="D1718" t="s">
        <v>59</v>
      </c>
      <c r="E1718" t="s">
        <v>61</v>
      </c>
    </row>
    <row r="1719" spans="1:8" x14ac:dyDescent="0.25">
      <c r="A1719" t="s">
        <v>18</v>
      </c>
      <c r="B1719">
        <v>2009</v>
      </c>
      <c r="C1719" t="s">
        <v>56</v>
      </c>
      <c r="D1719" t="s">
        <v>59</v>
      </c>
      <c r="E1719" t="s">
        <v>62</v>
      </c>
    </row>
    <row r="1720" spans="1:8" x14ac:dyDescent="0.25">
      <c r="A1720" t="s">
        <v>18</v>
      </c>
      <c r="B1720">
        <v>2009</v>
      </c>
      <c r="C1720" t="s">
        <v>56</v>
      </c>
      <c r="D1720" t="s">
        <v>59</v>
      </c>
      <c r="E1720" t="s">
        <v>58</v>
      </c>
      <c r="F1720">
        <v>1960</v>
      </c>
      <c r="G1720">
        <v>9.610198578082862</v>
      </c>
      <c r="H1720">
        <v>0.46621488224506163</v>
      </c>
    </row>
    <row r="1721" spans="1:8" x14ac:dyDescent="0.25">
      <c r="A1721" t="s">
        <v>18</v>
      </c>
      <c r="B1721">
        <v>2010</v>
      </c>
      <c r="C1721" t="s">
        <v>56</v>
      </c>
      <c r="D1721" t="s">
        <v>59</v>
      </c>
      <c r="E1721" t="s">
        <v>60</v>
      </c>
      <c r="F1721">
        <v>3960</v>
      </c>
      <c r="G1721">
        <v>19.446479213301522</v>
      </c>
      <c r="H1721">
        <v>0.85545786437968541</v>
      </c>
    </row>
    <row r="1722" spans="1:8" x14ac:dyDescent="0.25">
      <c r="A1722" t="s">
        <v>18</v>
      </c>
      <c r="B1722">
        <v>2010</v>
      </c>
      <c r="C1722" t="s">
        <v>56</v>
      </c>
      <c r="D1722" t="s">
        <v>59</v>
      </c>
      <c r="E1722" t="s">
        <v>61</v>
      </c>
    </row>
    <row r="1723" spans="1:8" x14ac:dyDescent="0.25">
      <c r="A1723" t="s">
        <v>18</v>
      </c>
      <c r="B1723">
        <v>2010</v>
      </c>
      <c r="C1723" t="s">
        <v>56</v>
      </c>
      <c r="D1723" t="s">
        <v>59</v>
      </c>
      <c r="E1723" t="s">
        <v>62</v>
      </c>
    </row>
    <row r="1724" spans="1:8" x14ac:dyDescent="0.25">
      <c r="A1724" t="s">
        <v>18</v>
      </c>
      <c r="B1724">
        <v>2010</v>
      </c>
      <c r="C1724" t="s">
        <v>56</v>
      </c>
      <c r="D1724" t="s">
        <v>59</v>
      </c>
      <c r="E1724" t="s">
        <v>58</v>
      </c>
      <c r="F1724">
        <v>3960</v>
      </c>
      <c r="G1724">
        <v>19.446479213301522</v>
      </c>
      <c r="H1724">
        <v>0.85545786437968541</v>
      </c>
    </row>
    <row r="1725" spans="1:8" x14ac:dyDescent="0.25">
      <c r="A1725" t="s">
        <v>18</v>
      </c>
      <c r="B1725">
        <v>2011</v>
      </c>
      <c r="C1725" t="s">
        <v>56</v>
      </c>
      <c r="D1725" t="s">
        <v>59</v>
      </c>
      <c r="E1725" t="s">
        <v>60</v>
      </c>
      <c r="F1725">
        <v>1728</v>
      </c>
      <c r="G1725">
        <v>8.4700865349070416</v>
      </c>
      <c r="H1725">
        <v>0.32880462895066875</v>
      </c>
    </row>
    <row r="1726" spans="1:8" x14ac:dyDescent="0.25">
      <c r="A1726" t="s">
        <v>18</v>
      </c>
      <c r="B1726">
        <v>2011</v>
      </c>
      <c r="C1726" t="s">
        <v>56</v>
      </c>
      <c r="D1726" t="s">
        <v>59</v>
      </c>
      <c r="E1726" t="s">
        <v>61</v>
      </c>
    </row>
    <row r="1727" spans="1:8" x14ac:dyDescent="0.25">
      <c r="A1727" t="s">
        <v>18</v>
      </c>
      <c r="B1727">
        <v>2011</v>
      </c>
      <c r="C1727" t="s">
        <v>56</v>
      </c>
      <c r="D1727" t="s">
        <v>59</v>
      </c>
      <c r="E1727" t="s">
        <v>62</v>
      </c>
    </row>
    <row r="1728" spans="1:8" x14ac:dyDescent="0.25">
      <c r="A1728" t="s">
        <v>18</v>
      </c>
      <c r="B1728">
        <v>2011</v>
      </c>
      <c r="C1728" t="s">
        <v>56</v>
      </c>
      <c r="D1728" t="s">
        <v>59</v>
      </c>
      <c r="E1728" t="s">
        <v>58</v>
      </c>
      <c r="F1728">
        <v>1728</v>
      </c>
      <c r="G1728">
        <v>8.4700865349070416</v>
      </c>
      <c r="H1728">
        <v>0.32880462895066875</v>
      </c>
    </row>
    <row r="1729" spans="1:8" x14ac:dyDescent="0.25">
      <c r="A1729" t="s">
        <v>18</v>
      </c>
      <c r="B1729">
        <v>2012</v>
      </c>
      <c r="C1729" t="s">
        <v>56</v>
      </c>
      <c r="D1729" t="s">
        <v>59</v>
      </c>
      <c r="E1729" t="s">
        <v>60</v>
      </c>
      <c r="F1729">
        <v>2238</v>
      </c>
      <c r="G1729">
        <v>11.041050776882312</v>
      </c>
      <c r="H1729">
        <v>0.38584002555001068</v>
      </c>
    </row>
    <row r="1730" spans="1:8" x14ac:dyDescent="0.25">
      <c r="A1730" t="s">
        <v>18</v>
      </c>
      <c r="B1730">
        <v>2012</v>
      </c>
      <c r="C1730" t="s">
        <v>56</v>
      </c>
      <c r="D1730" t="s">
        <v>59</v>
      </c>
      <c r="E1730" t="s">
        <v>61</v>
      </c>
    </row>
    <row r="1731" spans="1:8" x14ac:dyDescent="0.25">
      <c r="A1731" t="s">
        <v>18</v>
      </c>
      <c r="B1731">
        <v>2012</v>
      </c>
      <c r="C1731" t="s">
        <v>56</v>
      </c>
      <c r="D1731" t="s">
        <v>59</v>
      </c>
      <c r="E1731" t="s">
        <v>62</v>
      </c>
    </row>
    <row r="1732" spans="1:8" x14ac:dyDescent="0.25">
      <c r="A1732" t="s">
        <v>18</v>
      </c>
      <c r="B1732">
        <v>2012</v>
      </c>
      <c r="C1732" t="s">
        <v>56</v>
      </c>
      <c r="D1732" t="s">
        <v>59</v>
      </c>
      <c r="E1732" t="s">
        <v>58</v>
      </c>
      <c r="F1732">
        <v>2238</v>
      </c>
      <c r="G1732">
        <v>11.041050776882312</v>
      </c>
      <c r="H1732">
        <v>0.38584002555001068</v>
      </c>
    </row>
    <row r="1733" spans="1:8" x14ac:dyDescent="0.25">
      <c r="A1733" t="s">
        <v>18</v>
      </c>
      <c r="B1733">
        <v>2013</v>
      </c>
      <c r="C1733" t="s">
        <v>56</v>
      </c>
      <c r="D1733" t="s">
        <v>59</v>
      </c>
      <c r="E1733" t="s">
        <v>60</v>
      </c>
      <c r="F1733">
        <v>2526</v>
      </c>
      <c r="G1733">
        <v>12.107997353996051</v>
      </c>
      <c r="H1733">
        <v>0.40526356532539187</v>
      </c>
    </row>
    <row r="1734" spans="1:8" x14ac:dyDescent="0.25">
      <c r="A1734" t="s">
        <v>18</v>
      </c>
      <c r="B1734">
        <v>2013</v>
      </c>
      <c r="C1734" t="s">
        <v>56</v>
      </c>
      <c r="D1734" t="s">
        <v>59</v>
      </c>
      <c r="E1734" t="s">
        <v>61</v>
      </c>
    </row>
    <row r="1735" spans="1:8" x14ac:dyDescent="0.25">
      <c r="A1735" t="s">
        <v>18</v>
      </c>
      <c r="B1735">
        <v>2013</v>
      </c>
      <c r="C1735" t="s">
        <v>56</v>
      </c>
      <c r="D1735" t="s">
        <v>59</v>
      </c>
      <c r="E1735" t="s">
        <v>62</v>
      </c>
    </row>
    <row r="1736" spans="1:8" x14ac:dyDescent="0.25">
      <c r="A1736" t="s">
        <v>18</v>
      </c>
      <c r="B1736">
        <v>2013</v>
      </c>
      <c r="C1736" t="s">
        <v>56</v>
      </c>
      <c r="D1736" t="s">
        <v>59</v>
      </c>
      <c r="E1736" t="s">
        <v>58</v>
      </c>
      <c r="F1736">
        <v>2526</v>
      </c>
      <c r="G1736">
        <v>12.107997353996051</v>
      </c>
      <c r="H1736">
        <v>0.40526356532539187</v>
      </c>
    </row>
    <row r="1737" spans="1:8" x14ac:dyDescent="0.25">
      <c r="A1737" t="s">
        <v>18</v>
      </c>
      <c r="B1737">
        <v>2014</v>
      </c>
      <c r="C1737" t="s">
        <v>56</v>
      </c>
      <c r="D1737" t="s">
        <v>59</v>
      </c>
      <c r="E1737" t="s">
        <v>60</v>
      </c>
      <c r="F1737">
        <v>3065</v>
      </c>
      <c r="G1737">
        <v>14.745776943662026</v>
      </c>
      <c r="H1737">
        <v>0.47912552104838219</v>
      </c>
    </row>
    <row r="1738" spans="1:8" x14ac:dyDescent="0.25">
      <c r="A1738" t="s">
        <v>18</v>
      </c>
      <c r="B1738">
        <v>2014</v>
      </c>
      <c r="C1738" t="s">
        <v>56</v>
      </c>
      <c r="D1738" t="s">
        <v>59</v>
      </c>
      <c r="E1738" t="s">
        <v>61</v>
      </c>
    </row>
    <row r="1739" spans="1:8" x14ac:dyDescent="0.25">
      <c r="A1739" t="s">
        <v>18</v>
      </c>
      <c r="B1739">
        <v>2014</v>
      </c>
      <c r="C1739" t="s">
        <v>56</v>
      </c>
      <c r="D1739" t="s">
        <v>59</v>
      </c>
      <c r="E1739" t="s">
        <v>62</v>
      </c>
    </row>
    <row r="1740" spans="1:8" x14ac:dyDescent="0.25">
      <c r="A1740" t="s">
        <v>18</v>
      </c>
      <c r="B1740">
        <v>2014</v>
      </c>
      <c r="C1740" t="s">
        <v>56</v>
      </c>
      <c r="D1740" t="s">
        <v>59</v>
      </c>
      <c r="E1740" t="s">
        <v>58</v>
      </c>
      <c r="F1740">
        <v>3065</v>
      </c>
      <c r="G1740">
        <v>14.745776943662026</v>
      </c>
      <c r="H1740">
        <v>0.47912552104838219</v>
      </c>
    </row>
    <row r="1741" spans="1:8" x14ac:dyDescent="0.25">
      <c r="A1741" t="s">
        <v>18</v>
      </c>
      <c r="B1741">
        <v>2015</v>
      </c>
      <c r="C1741" t="s">
        <v>56</v>
      </c>
      <c r="D1741" t="s">
        <v>59</v>
      </c>
      <c r="E1741" t="s">
        <v>60</v>
      </c>
      <c r="F1741">
        <v>1286</v>
      </c>
      <c r="G1741">
        <v>6.2132653023875495</v>
      </c>
      <c r="H1741">
        <v>0.19433334720883896</v>
      </c>
    </row>
    <row r="1742" spans="1:8" x14ac:dyDescent="0.25">
      <c r="A1742" t="s">
        <v>18</v>
      </c>
      <c r="B1742">
        <v>2015</v>
      </c>
      <c r="C1742" t="s">
        <v>56</v>
      </c>
      <c r="D1742" t="s">
        <v>59</v>
      </c>
      <c r="E1742" t="s">
        <v>61</v>
      </c>
    </row>
    <row r="1743" spans="1:8" x14ac:dyDescent="0.25">
      <c r="A1743" t="s">
        <v>18</v>
      </c>
      <c r="B1743">
        <v>2015</v>
      </c>
      <c r="C1743" t="s">
        <v>56</v>
      </c>
      <c r="D1743" t="s">
        <v>59</v>
      </c>
      <c r="E1743" t="s">
        <v>62</v>
      </c>
    </row>
    <row r="1744" spans="1:8" x14ac:dyDescent="0.25">
      <c r="A1744" t="s">
        <v>18</v>
      </c>
      <c r="B1744">
        <v>2015</v>
      </c>
      <c r="C1744" t="s">
        <v>56</v>
      </c>
      <c r="D1744" t="s">
        <v>59</v>
      </c>
      <c r="E1744" t="s">
        <v>58</v>
      </c>
      <c r="F1744">
        <v>1286</v>
      </c>
      <c r="G1744">
        <v>6.2132653023875495</v>
      </c>
      <c r="H1744">
        <v>0.19433334720883896</v>
      </c>
    </row>
    <row r="1745" spans="1:8" x14ac:dyDescent="0.25">
      <c r="A1745" t="s">
        <v>18</v>
      </c>
      <c r="B1745">
        <v>2016</v>
      </c>
      <c r="C1745" t="s">
        <v>56</v>
      </c>
      <c r="D1745" t="s">
        <v>59</v>
      </c>
      <c r="E1745" t="s">
        <v>60</v>
      </c>
      <c r="F1745">
        <v>1415.7218937478412</v>
      </c>
      <c r="G1745">
        <v>6.8326346223351466</v>
      </c>
      <c r="H1745">
        <v>0.19499393288549702</v>
      </c>
    </row>
    <row r="1746" spans="1:8" x14ac:dyDescent="0.25">
      <c r="A1746" t="s">
        <v>18</v>
      </c>
      <c r="B1746">
        <v>2016</v>
      </c>
      <c r="C1746" t="s">
        <v>56</v>
      </c>
      <c r="D1746" t="s">
        <v>59</v>
      </c>
      <c r="E1746" t="s">
        <v>61</v>
      </c>
    </row>
    <row r="1747" spans="1:8" x14ac:dyDescent="0.25">
      <c r="A1747" t="s">
        <v>18</v>
      </c>
      <c r="B1747">
        <v>2016</v>
      </c>
      <c r="C1747" t="s">
        <v>56</v>
      </c>
      <c r="D1747" t="s">
        <v>59</v>
      </c>
      <c r="E1747" t="s">
        <v>62</v>
      </c>
    </row>
    <row r="1748" spans="1:8" x14ac:dyDescent="0.25">
      <c r="A1748" t="s">
        <v>18</v>
      </c>
      <c r="B1748">
        <v>2016</v>
      </c>
      <c r="C1748" t="s">
        <v>56</v>
      </c>
      <c r="D1748" t="s">
        <v>59</v>
      </c>
      <c r="E1748" t="s">
        <v>58</v>
      </c>
      <c r="F1748">
        <v>1415.7218937478412</v>
      </c>
      <c r="G1748">
        <v>6.8326346223351466</v>
      </c>
      <c r="H1748">
        <v>0.19499393288549702</v>
      </c>
    </row>
    <row r="1749" spans="1:8" x14ac:dyDescent="0.25">
      <c r="A1749" t="s">
        <v>18</v>
      </c>
      <c r="B1749">
        <v>2017</v>
      </c>
      <c r="C1749" t="s">
        <v>56</v>
      </c>
      <c r="D1749" t="s">
        <v>59</v>
      </c>
      <c r="E1749" t="s">
        <v>60</v>
      </c>
      <c r="F1749">
        <v>1413.9811395737486</v>
      </c>
      <c r="G1749">
        <v>6.8268482284035237</v>
      </c>
      <c r="H1749">
        <v>0.19202399498267783</v>
      </c>
    </row>
    <row r="1750" spans="1:8" x14ac:dyDescent="0.25">
      <c r="A1750" t="s">
        <v>18</v>
      </c>
      <c r="B1750">
        <v>2017</v>
      </c>
      <c r="C1750" t="s">
        <v>56</v>
      </c>
      <c r="D1750" t="s">
        <v>59</v>
      </c>
      <c r="E1750" t="s">
        <v>61</v>
      </c>
    </row>
    <row r="1751" spans="1:8" x14ac:dyDescent="0.25">
      <c r="A1751" t="s">
        <v>18</v>
      </c>
      <c r="B1751">
        <v>2017</v>
      </c>
      <c r="C1751" t="s">
        <v>56</v>
      </c>
      <c r="D1751" t="s">
        <v>59</v>
      </c>
      <c r="E1751" t="s">
        <v>62</v>
      </c>
    </row>
    <row r="1752" spans="1:8" x14ac:dyDescent="0.25">
      <c r="A1752" t="s">
        <v>18</v>
      </c>
      <c r="B1752">
        <v>2017</v>
      </c>
      <c r="C1752" t="s">
        <v>56</v>
      </c>
      <c r="D1752" t="s">
        <v>59</v>
      </c>
      <c r="E1752" t="s">
        <v>58</v>
      </c>
      <c r="F1752">
        <v>1413.9811395737486</v>
      </c>
      <c r="G1752">
        <v>6.8268482284035237</v>
      </c>
      <c r="H1752">
        <v>0.19202399498267783</v>
      </c>
    </row>
    <row r="1753" spans="1:8" x14ac:dyDescent="0.25">
      <c r="A1753" t="s">
        <v>18</v>
      </c>
      <c r="B1753">
        <v>2018</v>
      </c>
      <c r="C1753" t="s">
        <v>56</v>
      </c>
      <c r="D1753" t="s">
        <v>59</v>
      </c>
      <c r="E1753" t="s">
        <v>60</v>
      </c>
      <c r="F1753">
        <v>1447.0577534411982</v>
      </c>
      <c r="G1753">
        <v>6.9608794721807241</v>
      </c>
      <c r="H1753">
        <v>0.14538177677904601</v>
      </c>
    </row>
    <row r="1754" spans="1:8" x14ac:dyDescent="0.25">
      <c r="A1754" t="s">
        <v>18</v>
      </c>
      <c r="B1754">
        <v>2018</v>
      </c>
      <c r="C1754" t="s">
        <v>56</v>
      </c>
      <c r="D1754" t="s">
        <v>59</v>
      </c>
      <c r="E1754" t="s">
        <v>61</v>
      </c>
    </row>
    <row r="1755" spans="1:8" x14ac:dyDescent="0.25">
      <c r="A1755" t="s">
        <v>18</v>
      </c>
      <c r="B1755">
        <v>2018</v>
      </c>
      <c r="C1755" t="s">
        <v>56</v>
      </c>
      <c r="D1755" t="s">
        <v>59</v>
      </c>
      <c r="E1755" t="s">
        <v>62</v>
      </c>
    </row>
    <row r="1756" spans="1:8" x14ac:dyDescent="0.25">
      <c r="A1756" t="s">
        <v>18</v>
      </c>
      <c r="B1756">
        <v>2018</v>
      </c>
      <c r="C1756" t="s">
        <v>56</v>
      </c>
      <c r="D1756" t="s">
        <v>59</v>
      </c>
      <c r="E1756" t="s">
        <v>58</v>
      </c>
      <c r="F1756">
        <v>1447.0577534411982</v>
      </c>
      <c r="G1756">
        <v>6.9608794721807241</v>
      </c>
      <c r="H1756">
        <v>0.14538177677904601</v>
      </c>
    </row>
    <row r="1757" spans="1:8" x14ac:dyDescent="0.25">
      <c r="A1757" t="s">
        <v>18</v>
      </c>
      <c r="B1757">
        <v>2019</v>
      </c>
      <c r="C1757" t="s">
        <v>56</v>
      </c>
      <c r="D1757" t="s">
        <v>59</v>
      </c>
      <c r="E1757" t="s">
        <v>60</v>
      </c>
      <c r="F1757">
        <v>1569.6601799101281</v>
      </c>
      <c r="G1757">
        <v>7.5462671893142481</v>
      </c>
      <c r="H1757">
        <v>0.14584977173007824</v>
      </c>
    </row>
    <row r="1758" spans="1:8" x14ac:dyDescent="0.25">
      <c r="A1758" t="s">
        <v>18</v>
      </c>
      <c r="B1758">
        <v>2019</v>
      </c>
      <c r="C1758" t="s">
        <v>56</v>
      </c>
      <c r="D1758" t="s">
        <v>59</v>
      </c>
      <c r="E1758" t="s">
        <v>61</v>
      </c>
    </row>
    <row r="1759" spans="1:8" x14ac:dyDescent="0.25">
      <c r="A1759" t="s">
        <v>18</v>
      </c>
      <c r="B1759">
        <v>2019</v>
      </c>
      <c r="C1759" t="s">
        <v>56</v>
      </c>
      <c r="D1759" t="s">
        <v>59</v>
      </c>
      <c r="E1759" t="s">
        <v>62</v>
      </c>
    </row>
    <row r="1760" spans="1:8" x14ac:dyDescent="0.25">
      <c r="A1760" t="s">
        <v>18</v>
      </c>
      <c r="B1760">
        <v>2019</v>
      </c>
      <c r="C1760" t="s">
        <v>56</v>
      </c>
      <c r="D1760" t="s">
        <v>59</v>
      </c>
      <c r="E1760" t="s">
        <v>58</v>
      </c>
      <c r="F1760">
        <v>1569.6601799101281</v>
      </c>
      <c r="G1760">
        <v>7.5462671893142481</v>
      </c>
      <c r="H1760">
        <v>0.14584977173007824</v>
      </c>
    </row>
    <row r="1761" spans="1:8" x14ac:dyDescent="0.25">
      <c r="A1761" t="s">
        <v>18</v>
      </c>
      <c r="B1761">
        <v>2020</v>
      </c>
      <c r="C1761" t="s">
        <v>56</v>
      </c>
      <c r="D1761" t="s">
        <v>59</v>
      </c>
      <c r="E1761" t="s">
        <v>60</v>
      </c>
      <c r="F1761">
        <v>1659.9177248993699</v>
      </c>
    </row>
    <row r="1762" spans="1:8" x14ac:dyDescent="0.25">
      <c r="A1762" t="s">
        <v>18</v>
      </c>
      <c r="B1762">
        <v>2020</v>
      </c>
      <c r="C1762" t="s">
        <v>56</v>
      </c>
      <c r="D1762" t="s">
        <v>59</v>
      </c>
      <c r="E1762" t="s">
        <v>61</v>
      </c>
    </row>
    <row r="1763" spans="1:8" x14ac:dyDescent="0.25">
      <c r="A1763" t="s">
        <v>18</v>
      </c>
      <c r="B1763">
        <v>2020</v>
      </c>
      <c r="C1763" t="s">
        <v>56</v>
      </c>
      <c r="D1763" t="s">
        <v>59</v>
      </c>
      <c r="E1763" t="s">
        <v>62</v>
      </c>
    </row>
    <row r="1764" spans="1:8" x14ac:dyDescent="0.25">
      <c r="A1764" t="s">
        <v>18</v>
      </c>
      <c r="B1764">
        <v>2020</v>
      </c>
      <c r="C1764" t="s">
        <v>56</v>
      </c>
      <c r="D1764" t="s">
        <v>59</v>
      </c>
      <c r="E1764" t="s">
        <v>58</v>
      </c>
      <c r="F1764">
        <v>1659.9177248993699</v>
      </c>
    </row>
    <row r="1765" spans="1:8" x14ac:dyDescent="0.25">
      <c r="A1765" t="s">
        <v>18</v>
      </c>
      <c r="B1765">
        <v>2021</v>
      </c>
      <c r="C1765" t="s">
        <v>56</v>
      </c>
      <c r="D1765" t="s">
        <v>59</v>
      </c>
      <c r="E1765" t="s">
        <v>60</v>
      </c>
      <c r="F1765">
        <v>2229.8280003605842</v>
      </c>
    </row>
    <row r="1766" spans="1:8" x14ac:dyDescent="0.25">
      <c r="A1766" t="s">
        <v>18</v>
      </c>
      <c r="B1766">
        <v>2021</v>
      </c>
      <c r="C1766" t="s">
        <v>56</v>
      </c>
      <c r="D1766" t="s">
        <v>59</v>
      </c>
      <c r="E1766" t="s">
        <v>61</v>
      </c>
    </row>
    <row r="1767" spans="1:8" x14ac:dyDescent="0.25">
      <c r="A1767" t="s">
        <v>18</v>
      </c>
      <c r="B1767">
        <v>2021</v>
      </c>
      <c r="C1767" t="s">
        <v>56</v>
      </c>
      <c r="D1767" t="s">
        <v>59</v>
      </c>
      <c r="E1767" t="s">
        <v>62</v>
      </c>
    </row>
    <row r="1768" spans="1:8" x14ac:dyDescent="0.25">
      <c r="A1768" t="s">
        <v>18</v>
      </c>
      <c r="B1768">
        <v>2021</v>
      </c>
      <c r="C1768" t="s">
        <v>56</v>
      </c>
      <c r="D1768" t="s">
        <v>59</v>
      </c>
      <c r="E1768" t="s">
        <v>58</v>
      </c>
      <c r="F1768">
        <v>2229.8280003605842</v>
      </c>
    </row>
    <row r="1769" spans="1:8" x14ac:dyDescent="0.25">
      <c r="A1769" t="s">
        <v>18</v>
      </c>
      <c r="B1769">
        <v>2008</v>
      </c>
      <c r="C1769" t="s">
        <v>56</v>
      </c>
      <c r="D1769" t="s">
        <v>63</v>
      </c>
      <c r="E1769" t="s">
        <v>64</v>
      </c>
      <c r="F1769">
        <v>9366.3770000000004</v>
      </c>
      <c r="G1769">
        <v>45.99628580782452</v>
      </c>
      <c r="H1769">
        <v>2.3993955902816837</v>
      </c>
    </row>
    <row r="1770" spans="1:8" x14ac:dyDescent="0.25">
      <c r="A1770" t="s">
        <v>18</v>
      </c>
      <c r="B1770">
        <v>2008</v>
      </c>
      <c r="C1770" t="s">
        <v>56</v>
      </c>
      <c r="D1770" t="s">
        <v>63</v>
      </c>
      <c r="E1770" t="s">
        <v>32</v>
      </c>
    </row>
    <row r="1771" spans="1:8" x14ac:dyDescent="0.25">
      <c r="A1771" t="s">
        <v>18</v>
      </c>
      <c r="B1771">
        <v>2008</v>
      </c>
      <c r="C1771" t="s">
        <v>56</v>
      </c>
      <c r="D1771" t="s">
        <v>63</v>
      </c>
      <c r="E1771" t="s">
        <v>58</v>
      </c>
      <c r="F1771">
        <v>9366.3770000000004</v>
      </c>
      <c r="G1771">
        <v>45.99628580782452</v>
      </c>
      <c r="H1771">
        <v>2.3993955902816837</v>
      </c>
    </row>
    <row r="1772" spans="1:8" x14ac:dyDescent="0.25">
      <c r="A1772" t="s">
        <v>18</v>
      </c>
      <c r="B1772">
        <v>2009</v>
      </c>
      <c r="C1772" t="s">
        <v>56</v>
      </c>
      <c r="D1772" t="s">
        <v>63</v>
      </c>
      <c r="E1772" t="s">
        <v>64</v>
      </c>
      <c r="F1772">
        <v>9161.7279999999992</v>
      </c>
      <c r="G1772">
        <v>44.921441529786698</v>
      </c>
      <c r="H1772">
        <v>2.1792520105516751</v>
      </c>
    </row>
    <row r="1773" spans="1:8" x14ac:dyDescent="0.25">
      <c r="A1773" t="s">
        <v>18</v>
      </c>
      <c r="B1773">
        <v>2009</v>
      </c>
      <c r="C1773" t="s">
        <v>56</v>
      </c>
      <c r="D1773" t="s">
        <v>63</v>
      </c>
      <c r="E1773" t="s">
        <v>32</v>
      </c>
    </row>
    <row r="1774" spans="1:8" x14ac:dyDescent="0.25">
      <c r="A1774" t="s">
        <v>18</v>
      </c>
      <c r="B1774">
        <v>2009</v>
      </c>
      <c r="C1774" t="s">
        <v>56</v>
      </c>
      <c r="D1774" t="s">
        <v>63</v>
      </c>
      <c r="E1774" t="s">
        <v>58</v>
      </c>
      <c r="F1774">
        <v>9161.7279999999992</v>
      </c>
      <c r="G1774">
        <v>44.921441529786698</v>
      </c>
      <c r="H1774">
        <v>2.1792520105516751</v>
      </c>
    </row>
    <row r="1775" spans="1:8" x14ac:dyDescent="0.25">
      <c r="A1775" t="s">
        <v>18</v>
      </c>
      <c r="B1775">
        <v>2010</v>
      </c>
      <c r="C1775" t="s">
        <v>56</v>
      </c>
      <c r="D1775" t="s">
        <v>63</v>
      </c>
      <c r="E1775" t="s">
        <v>64</v>
      </c>
      <c r="F1775">
        <v>6281.7290000000003</v>
      </c>
      <c r="G1775">
        <v>30.847856672245797</v>
      </c>
      <c r="H1775">
        <v>1.3570087057959437</v>
      </c>
    </row>
    <row r="1776" spans="1:8" x14ac:dyDescent="0.25">
      <c r="A1776" t="s">
        <v>18</v>
      </c>
      <c r="B1776">
        <v>2010</v>
      </c>
      <c r="C1776" t="s">
        <v>56</v>
      </c>
      <c r="D1776" t="s">
        <v>63</v>
      </c>
      <c r="E1776" t="s">
        <v>32</v>
      </c>
    </row>
    <row r="1777" spans="1:8" x14ac:dyDescent="0.25">
      <c r="A1777" t="s">
        <v>18</v>
      </c>
      <c r="B1777">
        <v>2010</v>
      </c>
      <c r="C1777" t="s">
        <v>56</v>
      </c>
      <c r="D1777" t="s">
        <v>63</v>
      </c>
      <c r="E1777" t="s">
        <v>58</v>
      </c>
      <c r="F1777">
        <v>6281.7290000000003</v>
      </c>
      <c r="G1777">
        <v>30.847856672245797</v>
      </c>
      <c r="H1777">
        <v>1.3570087057959437</v>
      </c>
    </row>
    <row r="1778" spans="1:8" x14ac:dyDescent="0.25">
      <c r="A1778" t="s">
        <v>18</v>
      </c>
      <c r="B1778">
        <v>2011</v>
      </c>
      <c r="C1778" t="s">
        <v>56</v>
      </c>
      <c r="D1778" t="s">
        <v>63</v>
      </c>
      <c r="E1778" t="s">
        <v>64</v>
      </c>
      <c r="F1778">
        <v>16676.532999999999</v>
      </c>
      <c r="G1778">
        <v>81.74286898856073</v>
      </c>
      <c r="H1778">
        <v>3.1732183132225598</v>
      </c>
    </row>
    <row r="1779" spans="1:8" x14ac:dyDescent="0.25">
      <c r="A1779" t="s">
        <v>18</v>
      </c>
      <c r="B1779">
        <v>2011</v>
      </c>
      <c r="C1779" t="s">
        <v>56</v>
      </c>
      <c r="D1779" t="s">
        <v>63</v>
      </c>
      <c r="E1779" t="s">
        <v>32</v>
      </c>
    </row>
    <row r="1780" spans="1:8" x14ac:dyDescent="0.25">
      <c r="A1780" t="s">
        <v>18</v>
      </c>
      <c r="B1780">
        <v>2011</v>
      </c>
      <c r="C1780" t="s">
        <v>56</v>
      </c>
      <c r="D1780" t="s">
        <v>63</v>
      </c>
      <c r="E1780" t="s">
        <v>58</v>
      </c>
      <c r="F1780">
        <v>16676.532999999999</v>
      </c>
      <c r="G1780">
        <v>81.74286898856073</v>
      </c>
      <c r="H1780">
        <v>3.1732183132225598</v>
      </c>
    </row>
    <row r="1781" spans="1:8" x14ac:dyDescent="0.25">
      <c r="A1781" t="s">
        <v>18</v>
      </c>
      <c r="B1781">
        <v>2012</v>
      </c>
      <c r="C1781" t="s">
        <v>56</v>
      </c>
      <c r="D1781" t="s">
        <v>63</v>
      </c>
      <c r="E1781" t="s">
        <v>64</v>
      </c>
      <c r="F1781">
        <v>16018.976000000001</v>
      </c>
      <c r="G1781">
        <v>79.028743257220327</v>
      </c>
      <c r="H1781">
        <v>2.7617346332104593</v>
      </c>
    </row>
    <row r="1782" spans="1:8" x14ac:dyDescent="0.25">
      <c r="A1782" t="s">
        <v>18</v>
      </c>
      <c r="B1782">
        <v>2012</v>
      </c>
      <c r="C1782" t="s">
        <v>56</v>
      </c>
      <c r="D1782" t="s">
        <v>63</v>
      </c>
      <c r="E1782" t="s">
        <v>32</v>
      </c>
    </row>
    <row r="1783" spans="1:8" x14ac:dyDescent="0.25">
      <c r="A1783" t="s">
        <v>18</v>
      </c>
      <c r="B1783">
        <v>2012</v>
      </c>
      <c r="C1783" t="s">
        <v>56</v>
      </c>
      <c r="D1783" t="s">
        <v>63</v>
      </c>
      <c r="E1783" t="s">
        <v>58</v>
      </c>
      <c r="F1783">
        <v>16018.976000000001</v>
      </c>
      <c r="G1783">
        <v>79.028743257220327</v>
      </c>
      <c r="H1783">
        <v>2.7617346332104593</v>
      </c>
    </row>
    <row r="1784" spans="1:8" x14ac:dyDescent="0.25">
      <c r="A1784" t="s">
        <v>18</v>
      </c>
      <c r="B1784">
        <v>2013</v>
      </c>
      <c r="C1784" t="s">
        <v>56</v>
      </c>
      <c r="D1784" t="s">
        <v>63</v>
      </c>
      <c r="E1784" t="s">
        <v>64</v>
      </c>
      <c r="F1784">
        <v>10933.846</v>
      </c>
      <c r="G1784">
        <v>52.409730180918565</v>
      </c>
      <c r="H1784">
        <v>1.7541921665394988</v>
      </c>
    </row>
    <row r="1785" spans="1:8" x14ac:dyDescent="0.25">
      <c r="A1785" t="s">
        <v>18</v>
      </c>
      <c r="B1785">
        <v>2013</v>
      </c>
      <c r="C1785" t="s">
        <v>56</v>
      </c>
      <c r="D1785" t="s">
        <v>63</v>
      </c>
      <c r="E1785" t="s">
        <v>32</v>
      </c>
    </row>
    <row r="1786" spans="1:8" x14ac:dyDescent="0.25">
      <c r="A1786" t="s">
        <v>18</v>
      </c>
      <c r="B1786">
        <v>2013</v>
      </c>
      <c r="C1786" t="s">
        <v>56</v>
      </c>
      <c r="D1786" t="s">
        <v>63</v>
      </c>
      <c r="E1786" t="s">
        <v>58</v>
      </c>
      <c r="F1786">
        <v>10933.846</v>
      </c>
      <c r="G1786">
        <v>52.409730180918565</v>
      </c>
      <c r="H1786">
        <v>1.7541921665394988</v>
      </c>
    </row>
    <row r="1787" spans="1:8" x14ac:dyDescent="0.25">
      <c r="A1787" t="s">
        <v>18</v>
      </c>
      <c r="B1787">
        <v>2014</v>
      </c>
      <c r="C1787" t="s">
        <v>56</v>
      </c>
      <c r="D1787" t="s">
        <v>63</v>
      </c>
      <c r="E1787" t="s">
        <v>64</v>
      </c>
      <c r="F1787">
        <v>8445.8880000000008</v>
      </c>
      <c r="G1787">
        <v>40.633337859429624</v>
      </c>
      <c r="H1787">
        <v>1.320274221440874</v>
      </c>
    </row>
    <row r="1788" spans="1:8" x14ac:dyDescent="0.25">
      <c r="A1788" t="s">
        <v>18</v>
      </c>
      <c r="B1788">
        <v>2014</v>
      </c>
      <c r="C1788" t="s">
        <v>56</v>
      </c>
      <c r="D1788" t="s">
        <v>63</v>
      </c>
      <c r="E1788" t="s">
        <v>32</v>
      </c>
    </row>
    <row r="1789" spans="1:8" x14ac:dyDescent="0.25">
      <c r="A1789" t="s">
        <v>18</v>
      </c>
      <c r="B1789">
        <v>2014</v>
      </c>
      <c r="C1789" t="s">
        <v>56</v>
      </c>
      <c r="D1789" t="s">
        <v>63</v>
      </c>
      <c r="E1789" t="s">
        <v>58</v>
      </c>
      <c r="F1789">
        <v>8445.8880000000008</v>
      </c>
      <c r="G1789">
        <v>40.633337859429624</v>
      </c>
      <c r="H1789">
        <v>1.320274221440874</v>
      </c>
    </row>
    <row r="1790" spans="1:8" x14ac:dyDescent="0.25">
      <c r="A1790" t="s">
        <v>18</v>
      </c>
      <c r="B1790">
        <v>2015</v>
      </c>
      <c r="C1790" t="s">
        <v>56</v>
      </c>
      <c r="D1790" t="s">
        <v>63</v>
      </c>
      <c r="E1790" t="s">
        <v>64</v>
      </c>
      <c r="F1790">
        <v>2162.0030000000002</v>
      </c>
      <c r="G1790">
        <v>10.445644030760334</v>
      </c>
      <c r="H1790">
        <v>0.32671017081302606</v>
      </c>
    </row>
    <row r="1791" spans="1:8" x14ac:dyDescent="0.25">
      <c r="A1791" t="s">
        <v>18</v>
      </c>
      <c r="B1791">
        <v>2015</v>
      </c>
      <c r="C1791" t="s">
        <v>56</v>
      </c>
      <c r="D1791" t="s">
        <v>63</v>
      </c>
      <c r="E1791" t="s">
        <v>32</v>
      </c>
    </row>
    <row r="1792" spans="1:8" x14ac:dyDescent="0.25">
      <c r="A1792" t="s">
        <v>18</v>
      </c>
      <c r="B1792">
        <v>2015</v>
      </c>
      <c r="C1792" t="s">
        <v>56</v>
      </c>
      <c r="D1792" t="s">
        <v>63</v>
      </c>
      <c r="E1792" t="s">
        <v>58</v>
      </c>
      <c r="F1792">
        <v>2162.0030000000002</v>
      </c>
      <c r="G1792">
        <v>10.445644030760334</v>
      </c>
      <c r="H1792">
        <v>0.32671017081302606</v>
      </c>
    </row>
    <row r="1793" spans="1:8" x14ac:dyDescent="0.25">
      <c r="A1793" t="s">
        <v>18</v>
      </c>
      <c r="B1793">
        <v>2016</v>
      </c>
      <c r="C1793" t="s">
        <v>56</v>
      </c>
      <c r="D1793" t="s">
        <v>63</v>
      </c>
      <c r="E1793" t="s">
        <v>64</v>
      </c>
      <c r="F1793">
        <v>2213.2864014260463</v>
      </c>
      <c r="G1793">
        <v>10.681884176766641</v>
      </c>
      <c r="H1793">
        <v>0.30484618619094639</v>
      </c>
    </row>
    <row r="1794" spans="1:8" x14ac:dyDescent="0.25">
      <c r="A1794" t="s">
        <v>18</v>
      </c>
      <c r="B1794">
        <v>2016</v>
      </c>
      <c r="C1794" t="s">
        <v>56</v>
      </c>
      <c r="D1794" t="s">
        <v>63</v>
      </c>
      <c r="E1794" t="s">
        <v>32</v>
      </c>
    </row>
    <row r="1795" spans="1:8" x14ac:dyDescent="0.25">
      <c r="A1795" t="s">
        <v>18</v>
      </c>
      <c r="B1795">
        <v>2016</v>
      </c>
      <c r="C1795" t="s">
        <v>56</v>
      </c>
      <c r="D1795" t="s">
        <v>63</v>
      </c>
      <c r="E1795" t="s">
        <v>58</v>
      </c>
      <c r="F1795">
        <v>2213.2864014260463</v>
      </c>
      <c r="G1795">
        <v>10.681884176766641</v>
      </c>
      <c r="H1795">
        <v>0.30484618619094639</v>
      </c>
    </row>
    <row r="1796" spans="1:8" x14ac:dyDescent="0.25">
      <c r="A1796" t="s">
        <v>18</v>
      </c>
      <c r="B1796">
        <v>2017</v>
      </c>
      <c r="C1796" t="s">
        <v>56</v>
      </c>
      <c r="D1796" t="s">
        <v>63</v>
      </c>
      <c r="E1796" t="s">
        <v>64</v>
      </c>
      <c r="F1796">
        <v>5025.7019068207919</v>
      </c>
      <c r="G1796">
        <v>24.264612305512475</v>
      </c>
      <c r="H1796">
        <v>0.68250935654680001</v>
      </c>
    </row>
    <row r="1797" spans="1:8" x14ac:dyDescent="0.25">
      <c r="A1797" t="s">
        <v>18</v>
      </c>
      <c r="B1797">
        <v>2017</v>
      </c>
      <c r="C1797" t="s">
        <v>56</v>
      </c>
      <c r="D1797" t="s">
        <v>63</v>
      </c>
      <c r="E1797" t="s">
        <v>32</v>
      </c>
    </row>
    <row r="1798" spans="1:8" x14ac:dyDescent="0.25">
      <c r="A1798" t="s">
        <v>18</v>
      </c>
      <c r="B1798">
        <v>2017</v>
      </c>
      <c r="C1798" t="s">
        <v>56</v>
      </c>
      <c r="D1798" t="s">
        <v>63</v>
      </c>
      <c r="E1798" t="s">
        <v>58</v>
      </c>
      <c r="F1798">
        <v>5025.7019068207919</v>
      </c>
      <c r="G1798">
        <v>24.264612305512475</v>
      </c>
      <c r="H1798">
        <v>0.68250935654680001</v>
      </c>
    </row>
    <row r="1799" spans="1:8" x14ac:dyDescent="0.25">
      <c r="A1799" t="s">
        <v>18</v>
      </c>
      <c r="B1799">
        <v>2018</v>
      </c>
      <c r="C1799" t="s">
        <v>56</v>
      </c>
      <c r="D1799" t="s">
        <v>63</v>
      </c>
      <c r="E1799" t="s">
        <v>64</v>
      </c>
      <c r="F1799">
        <v>4568.644214168673</v>
      </c>
      <c r="G1799">
        <v>21.976857281941395</v>
      </c>
      <c r="H1799">
        <v>0.45899869009902666</v>
      </c>
    </row>
    <row r="1800" spans="1:8" x14ac:dyDescent="0.25">
      <c r="A1800" t="s">
        <v>18</v>
      </c>
      <c r="B1800">
        <v>2018</v>
      </c>
      <c r="C1800" t="s">
        <v>56</v>
      </c>
      <c r="D1800" t="s">
        <v>63</v>
      </c>
      <c r="E1800" t="s">
        <v>32</v>
      </c>
    </row>
    <row r="1801" spans="1:8" x14ac:dyDescent="0.25">
      <c r="A1801" t="s">
        <v>18</v>
      </c>
      <c r="B1801">
        <v>2018</v>
      </c>
      <c r="C1801" t="s">
        <v>56</v>
      </c>
      <c r="D1801" t="s">
        <v>63</v>
      </c>
      <c r="E1801" t="s">
        <v>58</v>
      </c>
      <c r="F1801">
        <v>4568.644214168673</v>
      </c>
      <c r="G1801">
        <v>21.976857281941395</v>
      </c>
      <c r="H1801">
        <v>0.45899869009902666</v>
      </c>
    </row>
    <row r="1802" spans="1:8" x14ac:dyDescent="0.25">
      <c r="A1802" t="s">
        <v>18</v>
      </c>
      <c r="B1802">
        <v>2019</v>
      </c>
      <c r="C1802" t="s">
        <v>56</v>
      </c>
      <c r="D1802" t="s">
        <v>63</v>
      </c>
      <c r="E1802" t="s">
        <v>64</v>
      </c>
      <c r="F1802">
        <v>6117.9010616419</v>
      </c>
      <c r="G1802">
        <v>29.412299961372796</v>
      </c>
      <c r="H1802">
        <v>0.56846347045560097</v>
      </c>
    </row>
    <row r="1803" spans="1:8" x14ac:dyDescent="0.25">
      <c r="A1803" t="s">
        <v>18</v>
      </c>
      <c r="B1803">
        <v>2019</v>
      </c>
      <c r="C1803" t="s">
        <v>56</v>
      </c>
      <c r="D1803" t="s">
        <v>63</v>
      </c>
      <c r="E1803" t="s">
        <v>32</v>
      </c>
    </row>
    <row r="1804" spans="1:8" x14ac:dyDescent="0.25">
      <c r="A1804" t="s">
        <v>18</v>
      </c>
      <c r="B1804">
        <v>2019</v>
      </c>
      <c r="C1804" t="s">
        <v>56</v>
      </c>
      <c r="D1804" t="s">
        <v>63</v>
      </c>
      <c r="E1804" t="s">
        <v>58</v>
      </c>
      <c r="F1804">
        <v>6117.9010616419</v>
      </c>
      <c r="G1804">
        <v>29.412299961372796</v>
      </c>
      <c r="H1804">
        <v>0.56846347045560097</v>
      </c>
    </row>
    <row r="1805" spans="1:8" x14ac:dyDescent="0.25">
      <c r="A1805" t="s">
        <v>18</v>
      </c>
      <c r="B1805">
        <v>2020</v>
      </c>
      <c r="C1805" t="s">
        <v>56</v>
      </c>
      <c r="D1805" t="s">
        <v>63</v>
      </c>
      <c r="E1805" t="s">
        <v>64</v>
      </c>
      <c r="F1805">
        <v>14527.964205759019</v>
      </c>
    </row>
    <row r="1806" spans="1:8" x14ac:dyDescent="0.25">
      <c r="A1806" t="s">
        <v>18</v>
      </c>
      <c r="B1806">
        <v>2020</v>
      </c>
      <c r="C1806" t="s">
        <v>56</v>
      </c>
      <c r="D1806" t="s">
        <v>63</v>
      </c>
      <c r="E1806" t="s">
        <v>32</v>
      </c>
    </row>
    <row r="1807" spans="1:8" x14ac:dyDescent="0.25">
      <c r="A1807" t="s">
        <v>18</v>
      </c>
      <c r="B1807">
        <v>2020</v>
      </c>
      <c r="C1807" t="s">
        <v>56</v>
      </c>
      <c r="D1807" t="s">
        <v>63</v>
      </c>
      <c r="E1807" t="s">
        <v>58</v>
      </c>
      <c r="F1807">
        <v>14527.964205759019</v>
      </c>
    </row>
    <row r="1808" spans="1:8" x14ac:dyDescent="0.25">
      <c r="A1808" t="s">
        <v>18</v>
      </c>
      <c r="B1808">
        <v>2021</v>
      </c>
      <c r="C1808" t="s">
        <v>56</v>
      </c>
      <c r="D1808" t="s">
        <v>63</v>
      </c>
      <c r="E1808" t="s">
        <v>64</v>
      </c>
      <c r="F1808">
        <v>5550.0332507897647</v>
      </c>
    </row>
    <row r="1809" spans="1:8" x14ac:dyDescent="0.25">
      <c r="A1809" t="s">
        <v>18</v>
      </c>
      <c r="B1809">
        <v>2021</v>
      </c>
      <c r="C1809" t="s">
        <v>56</v>
      </c>
      <c r="D1809" t="s">
        <v>63</v>
      </c>
      <c r="E1809" t="s">
        <v>32</v>
      </c>
    </row>
    <row r="1810" spans="1:8" x14ac:dyDescent="0.25">
      <c r="A1810" t="s">
        <v>18</v>
      </c>
      <c r="B1810">
        <v>2021</v>
      </c>
      <c r="C1810" t="s">
        <v>56</v>
      </c>
      <c r="D1810" t="s">
        <v>63</v>
      </c>
      <c r="E1810" t="s">
        <v>58</v>
      </c>
      <c r="F1810">
        <v>5550.0332507897647</v>
      </c>
    </row>
    <row r="1811" spans="1:8" x14ac:dyDescent="0.25">
      <c r="A1811" t="s">
        <v>18</v>
      </c>
      <c r="B1811">
        <v>2008</v>
      </c>
      <c r="C1811" t="s">
        <v>56</v>
      </c>
      <c r="D1811" t="s">
        <v>65</v>
      </c>
      <c r="E1811" t="s">
        <v>66</v>
      </c>
    </row>
    <row r="1812" spans="1:8" x14ac:dyDescent="0.25">
      <c r="A1812" t="s">
        <v>18</v>
      </c>
      <c r="B1812">
        <v>2008</v>
      </c>
      <c r="C1812" t="s">
        <v>56</v>
      </c>
      <c r="D1812" t="s">
        <v>65</v>
      </c>
      <c r="E1812" t="s">
        <v>83</v>
      </c>
      <c r="F1812">
        <v>3236.3440000000001</v>
      </c>
      <c r="G1812">
        <v>15.892997217220493</v>
      </c>
      <c r="H1812">
        <v>0.82905797217372146</v>
      </c>
    </row>
    <row r="1813" spans="1:8" x14ac:dyDescent="0.25">
      <c r="A1813" t="s">
        <v>18</v>
      </c>
      <c r="B1813">
        <v>2008</v>
      </c>
      <c r="C1813" t="s">
        <v>56</v>
      </c>
      <c r="D1813" t="s">
        <v>65</v>
      </c>
      <c r="E1813" t="s">
        <v>67</v>
      </c>
    </row>
    <row r="1814" spans="1:8" x14ac:dyDescent="0.25">
      <c r="A1814" t="s">
        <v>18</v>
      </c>
      <c r="B1814">
        <v>2008</v>
      </c>
      <c r="C1814" t="s">
        <v>56</v>
      </c>
      <c r="D1814" t="s">
        <v>65</v>
      </c>
      <c r="E1814" t="s">
        <v>68</v>
      </c>
    </row>
    <row r="1815" spans="1:8" x14ac:dyDescent="0.25">
      <c r="A1815" t="s">
        <v>18</v>
      </c>
      <c r="B1815">
        <v>2008</v>
      </c>
      <c r="C1815" t="s">
        <v>56</v>
      </c>
      <c r="D1815" t="s">
        <v>65</v>
      </c>
      <c r="E1815" t="s">
        <v>58</v>
      </c>
      <c r="F1815">
        <v>3236.3440000000001</v>
      </c>
      <c r="G1815">
        <v>15.892997217220493</v>
      </c>
      <c r="H1815">
        <v>0.82905797217372146</v>
      </c>
    </row>
    <row r="1816" spans="1:8" x14ac:dyDescent="0.25">
      <c r="A1816" t="s">
        <v>18</v>
      </c>
      <c r="B1816">
        <v>2009</v>
      </c>
      <c r="C1816" t="s">
        <v>56</v>
      </c>
      <c r="D1816" t="s">
        <v>65</v>
      </c>
      <c r="E1816" t="s">
        <v>66</v>
      </c>
    </row>
    <row r="1817" spans="1:8" x14ac:dyDescent="0.25">
      <c r="A1817" t="s">
        <v>18</v>
      </c>
      <c r="B1817">
        <v>2009</v>
      </c>
      <c r="C1817" t="s">
        <v>56</v>
      </c>
      <c r="D1817" t="s">
        <v>65</v>
      </c>
      <c r="E1817" t="s">
        <v>83</v>
      </c>
      <c r="F1817">
        <v>3938.3090000000002</v>
      </c>
      <c r="G1817">
        <v>19.31016915910762</v>
      </c>
      <c r="H1817">
        <v>0.93678482993860523</v>
      </c>
    </row>
    <row r="1818" spans="1:8" x14ac:dyDescent="0.25">
      <c r="A1818" t="s">
        <v>18</v>
      </c>
      <c r="B1818">
        <v>2009</v>
      </c>
      <c r="C1818" t="s">
        <v>56</v>
      </c>
      <c r="D1818" t="s">
        <v>65</v>
      </c>
      <c r="E1818" t="s">
        <v>67</v>
      </c>
    </row>
    <row r="1819" spans="1:8" x14ac:dyDescent="0.25">
      <c r="A1819" t="s">
        <v>18</v>
      </c>
      <c r="B1819">
        <v>2009</v>
      </c>
      <c r="C1819" t="s">
        <v>56</v>
      </c>
      <c r="D1819" t="s">
        <v>65</v>
      </c>
      <c r="E1819" t="s">
        <v>68</v>
      </c>
    </row>
    <row r="1820" spans="1:8" x14ac:dyDescent="0.25">
      <c r="A1820" t="s">
        <v>18</v>
      </c>
      <c r="B1820">
        <v>2009</v>
      </c>
      <c r="C1820" t="s">
        <v>56</v>
      </c>
      <c r="D1820" t="s">
        <v>65</v>
      </c>
      <c r="E1820" t="s">
        <v>58</v>
      </c>
      <c r="F1820">
        <v>3938.3090000000002</v>
      </c>
      <c r="G1820">
        <v>19.31016915910762</v>
      </c>
      <c r="H1820">
        <v>0.93678482993860523</v>
      </c>
    </row>
    <row r="1821" spans="1:8" x14ac:dyDescent="0.25">
      <c r="A1821" t="s">
        <v>18</v>
      </c>
      <c r="B1821">
        <v>2010</v>
      </c>
      <c r="C1821" t="s">
        <v>56</v>
      </c>
      <c r="D1821" t="s">
        <v>65</v>
      </c>
      <c r="E1821" t="s">
        <v>66</v>
      </c>
    </row>
    <row r="1822" spans="1:8" x14ac:dyDescent="0.25">
      <c r="A1822" t="s">
        <v>18</v>
      </c>
      <c r="B1822">
        <v>2010</v>
      </c>
      <c r="C1822" t="s">
        <v>56</v>
      </c>
      <c r="D1822" t="s">
        <v>65</v>
      </c>
      <c r="E1822" t="s">
        <v>83</v>
      </c>
      <c r="F1822">
        <v>2753.9650000000001</v>
      </c>
      <c r="G1822">
        <v>13.523970486530285</v>
      </c>
      <c r="H1822">
        <v>0.59492449936272729</v>
      </c>
    </row>
    <row r="1823" spans="1:8" x14ac:dyDescent="0.25">
      <c r="A1823" t="s">
        <v>18</v>
      </c>
      <c r="B1823">
        <v>2010</v>
      </c>
      <c r="C1823" t="s">
        <v>56</v>
      </c>
      <c r="D1823" t="s">
        <v>65</v>
      </c>
      <c r="E1823" t="s">
        <v>67</v>
      </c>
    </row>
    <row r="1824" spans="1:8" x14ac:dyDescent="0.25">
      <c r="A1824" t="s">
        <v>18</v>
      </c>
      <c r="B1824">
        <v>2010</v>
      </c>
      <c r="C1824" t="s">
        <v>56</v>
      </c>
      <c r="D1824" t="s">
        <v>65</v>
      </c>
      <c r="E1824" t="s">
        <v>68</v>
      </c>
    </row>
    <row r="1825" spans="1:8" x14ac:dyDescent="0.25">
      <c r="A1825" t="s">
        <v>18</v>
      </c>
      <c r="B1825">
        <v>2010</v>
      </c>
      <c r="C1825" t="s">
        <v>56</v>
      </c>
      <c r="D1825" t="s">
        <v>65</v>
      </c>
      <c r="E1825" t="s">
        <v>58</v>
      </c>
      <c r="F1825">
        <v>2753.9650000000001</v>
      </c>
      <c r="G1825">
        <v>13.523970486530285</v>
      </c>
      <c r="H1825">
        <v>0.59492449936272729</v>
      </c>
    </row>
    <row r="1826" spans="1:8" x14ac:dyDescent="0.25">
      <c r="A1826" t="s">
        <v>18</v>
      </c>
      <c r="B1826">
        <v>2011</v>
      </c>
      <c r="C1826" t="s">
        <v>56</v>
      </c>
      <c r="D1826" t="s">
        <v>65</v>
      </c>
      <c r="E1826" t="s">
        <v>66</v>
      </c>
    </row>
    <row r="1827" spans="1:8" x14ac:dyDescent="0.25">
      <c r="A1827" t="s">
        <v>18</v>
      </c>
      <c r="B1827">
        <v>2011</v>
      </c>
      <c r="C1827" t="s">
        <v>56</v>
      </c>
      <c r="D1827" t="s">
        <v>65</v>
      </c>
      <c r="E1827" t="s">
        <v>83</v>
      </c>
      <c r="F1827">
        <v>7867.2870000000003</v>
      </c>
      <c r="G1827">
        <v>38.562848197308575</v>
      </c>
      <c r="H1827">
        <v>1.4969909623167941</v>
      </c>
    </row>
    <row r="1828" spans="1:8" x14ac:dyDescent="0.25">
      <c r="A1828" t="s">
        <v>18</v>
      </c>
      <c r="B1828">
        <v>2011</v>
      </c>
      <c r="C1828" t="s">
        <v>56</v>
      </c>
      <c r="D1828" t="s">
        <v>65</v>
      </c>
      <c r="E1828" t="s">
        <v>67</v>
      </c>
    </row>
    <row r="1829" spans="1:8" x14ac:dyDescent="0.25">
      <c r="A1829" t="s">
        <v>18</v>
      </c>
      <c r="B1829">
        <v>2011</v>
      </c>
      <c r="C1829" t="s">
        <v>56</v>
      </c>
      <c r="D1829" t="s">
        <v>65</v>
      </c>
      <c r="E1829" t="s">
        <v>68</v>
      </c>
    </row>
    <row r="1830" spans="1:8" x14ac:dyDescent="0.25">
      <c r="A1830" t="s">
        <v>18</v>
      </c>
      <c r="B1830">
        <v>2011</v>
      </c>
      <c r="C1830" t="s">
        <v>56</v>
      </c>
      <c r="D1830" t="s">
        <v>65</v>
      </c>
      <c r="E1830" t="s">
        <v>58</v>
      </c>
      <c r="F1830">
        <v>7867.2870000000003</v>
      </c>
      <c r="G1830">
        <v>38.562848197308575</v>
      </c>
      <c r="H1830">
        <v>1.4969909623167941</v>
      </c>
    </row>
    <row r="1831" spans="1:8" x14ac:dyDescent="0.25">
      <c r="A1831" t="s">
        <v>18</v>
      </c>
      <c r="B1831">
        <v>2012</v>
      </c>
      <c r="C1831" t="s">
        <v>56</v>
      </c>
      <c r="D1831" t="s">
        <v>65</v>
      </c>
      <c r="E1831" t="s">
        <v>66</v>
      </c>
    </row>
    <row r="1832" spans="1:8" x14ac:dyDescent="0.25">
      <c r="A1832" t="s">
        <v>18</v>
      </c>
      <c r="B1832">
        <v>2012</v>
      </c>
      <c r="C1832" t="s">
        <v>56</v>
      </c>
      <c r="D1832" t="s">
        <v>65</v>
      </c>
      <c r="E1832" t="s">
        <v>83</v>
      </c>
      <c r="F1832">
        <v>5207.7370000000001</v>
      </c>
      <c r="G1832">
        <v>25.692086081165662</v>
      </c>
      <c r="H1832">
        <v>0.89783439550390332</v>
      </c>
    </row>
    <row r="1833" spans="1:8" x14ac:dyDescent="0.25">
      <c r="A1833" t="s">
        <v>18</v>
      </c>
      <c r="B1833">
        <v>2012</v>
      </c>
      <c r="C1833" t="s">
        <v>56</v>
      </c>
      <c r="D1833" t="s">
        <v>65</v>
      </c>
      <c r="E1833" t="s">
        <v>67</v>
      </c>
    </row>
    <row r="1834" spans="1:8" x14ac:dyDescent="0.25">
      <c r="A1834" t="s">
        <v>18</v>
      </c>
      <c r="B1834">
        <v>2012</v>
      </c>
      <c r="C1834" t="s">
        <v>56</v>
      </c>
      <c r="D1834" t="s">
        <v>65</v>
      </c>
      <c r="E1834" t="s">
        <v>68</v>
      </c>
    </row>
    <row r="1835" spans="1:8" x14ac:dyDescent="0.25">
      <c r="A1835" t="s">
        <v>18</v>
      </c>
      <c r="B1835">
        <v>2012</v>
      </c>
      <c r="C1835" t="s">
        <v>56</v>
      </c>
      <c r="D1835" t="s">
        <v>65</v>
      </c>
      <c r="E1835" t="s">
        <v>58</v>
      </c>
      <c r="F1835">
        <v>5207.7370000000001</v>
      </c>
      <c r="G1835">
        <v>25.692086081165662</v>
      </c>
      <c r="H1835">
        <v>0.89783439550390332</v>
      </c>
    </row>
    <row r="1836" spans="1:8" x14ac:dyDescent="0.25">
      <c r="A1836" t="s">
        <v>18</v>
      </c>
      <c r="B1836">
        <v>2013</v>
      </c>
      <c r="C1836" t="s">
        <v>56</v>
      </c>
      <c r="D1836" t="s">
        <v>65</v>
      </c>
      <c r="E1836" t="s">
        <v>66</v>
      </c>
    </row>
    <row r="1837" spans="1:8" x14ac:dyDescent="0.25">
      <c r="A1837" t="s">
        <v>18</v>
      </c>
      <c r="B1837">
        <v>2013</v>
      </c>
      <c r="C1837" t="s">
        <v>56</v>
      </c>
      <c r="D1837" t="s">
        <v>65</v>
      </c>
      <c r="E1837" t="s">
        <v>83</v>
      </c>
      <c r="F1837">
        <v>3795.9610000000007</v>
      </c>
      <c r="G1837">
        <v>18.195362527265324</v>
      </c>
      <c r="H1837">
        <v>0.60901214912752966</v>
      </c>
    </row>
    <row r="1838" spans="1:8" x14ac:dyDescent="0.25">
      <c r="A1838" t="s">
        <v>18</v>
      </c>
      <c r="B1838">
        <v>2013</v>
      </c>
      <c r="C1838" t="s">
        <v>56</v>
      </c>
      <c r="D1838" t="s">
        <v>65</v>
      </c>
      <c r="E1838" t="s">
        <v>67</v>
      </c>
    </row>
    <row r="1839" spans="1:8" x14ac:dyDescent="0.25">
      <c r="A1839" t="s">
        <v>18</v>
      </c>
      <c r="B1839">
        <v>2013</v>
      </c>
      <c r="C1839" t="s">
        <v>56</v>
      </c>
      <c r="D1839" t="s">
        <v>65</v>
      </c>
      <c r="E1839" t="s">
        <v>68</v>
      </c>
    </row>
    <row r="1840" spans="1:8" x14ac:dyDescent="0.25">
      <c r="A1840" t="s">
        <v>18</v>
      </c>
      <c r="B1840">
        <v>2013</v>
      </c>
      <c r="C1840" t="s">
        <v>56</v>
      </c>
      <c r="D1840" t="s">
        <v>65</v>
      </c>
      <c r="E1840" t="s">
        <v>58</v>
      </c>
      <c r="F1840">
        <v>3795.9610000000007</v>
      </c>
      <c r="G1840">
        <v>18.195362527265324</v>
      </c>
      <c r="H1840">
        <v>0.60901214912752966</v>
      </c>
    </row>
    <row r="1841" spans="1:8" x14ac:dyDescent="0.25">
      <c r="A1841" t="s">
        <v>18</v>
      </c>
      <c r="B1841">
        <v>2014</v>
      </c>
      <c r="C1841" t="s">
        <v>56</v>
      </c>
      <c r="D1841" t="s">
        <v>65</v>
      </c>
      <c r="E1841" t="s">
        <v>66</v>
      </c>
    </row>
    <row r="1842" spans="1:8" x14ac:dyDescent="0.25">
      <c r="A1842" t="s">
        <v>18</v>
      </c>
      <c r="B1842">
        <v>2014</v>
      </c>
      <c r="C1842" t="s">
        <v>56</v>
      </c>
      <c r="D1842" t="s">
        <v>65</v>
      </c>
      <c r="E1842" t="s">
        <v>83</v>
      </c>
      <c r="F1842">
        <v>2169.2910000000002</v>
      </c>
      <c r="G1842">
        <v>10.436502842379623</v>
      </c>
      <c r="H1842">
        <v>0.33910691049936903</v>
      </c>
    </row>
    <row r="1843" spans="1:8" x14ac:dyDescent="0.25">
      <c r="A1843" t="s">
        <v>18</v>
      </c>
      <c r="B1843">
        <v>2014</v>
      </c>
      <c r="C1843" t="s">
        <v>56</v>
      </c>
      <c r="D1843" t="s">
        <v>65</v>
      </c>
      <c r="E1843" t="s">
        <v>67</v>
      </c>
    </row>
    <row r="1844" spans="1:8" x14ac:dyDescent="0.25">
      <c r="A1844" t="s">
        <v>18</v>
      </c>
      <c r="B1844">
        <v>2014</v>
      </c>
      <c r="C1844" t="s">
        <v>56</v>
      </c>
      <c r="D1844" t="s">
        <v>65</v>
      </c>
      <c r="E1844" t="s">
        <v>68</v>
      </c>
    </row>
    <row r="1845" spans="1:8" x14ac:dyDescent="0.25">
      <c r="A1845" t="s">
        <v>18</v>
      </c>
      <c r="B1845">
        <v>2014</v>
      </c>
      <c r="C1845" t="s">
        <v>56</v>
      </c>
      <c r="D1845" t="s">
        <v>65</v>
      </c>
      <c r="E1845" t="s">
        <v>58</v>
      </c>
      <c r="F1845">
        <v>2169.2910000000002</v>
      </c>
      <c r="G1845">
        <v>10.436502842379623</v>
      </c>
      <c r="H1845">
        <v>0.33910691049936903</v>
      </c>
    </row>
    <row r="1846" spans="1:8" x14ac:dyDescent="0.25">
      <c r="A1846" t="s">
        <v>18</v>
      </c>
      <c r="B1846">
        <v>2015</v>
      </c>
      <c r="C1846" t="s">
        <v>56</v>
      </c>
      <c r="D1846" t="s">
        <v>65</v>
      </c>
      <c r="E1846" t="s">
        <v>66</v>
      </c>
    </row>
    <row r="1847" spans="1:8" x14ac:dyDescent="0.25">
      <c r="A1847" t="s">
        <v>18</v>
      </c>
      <c r="B1847">
        <v>2015</v>
      </c>
      <c r="C1847" t="s">
        <v>56</v>
      </c>
      <c r="D1847" t="s">
        <v>65</v>
      </c>
      <c r="E1847" t="s">
        <v>83</v>
      </c>
      <c r="F1847">
        <v>3513.261</v>
      </c>
      <c r="G1847">
        <v>16.974201142714918</v>
      </c>
      <c r="H1847">
        <v>0.53090495314795716</v>
      </c>
    </row>
    <row r="1848" spans="1:8" x14ac:dyDescent="0.25">
      <c r="A1848" t="s">
        <v>18</v>
      </c>
      <c r="B1848">
        <v>2015</v>
      </c>
      <c r="C1848" t="s">
        <v>56</v>
      </c>
      <c r="D1848" t="s">
        <v>65</v>
      </c>
      <c r="E1848" t="s">
        <v>67</v>
      </c>
    </row>
    <row r="1849" spans="1:8" x14ac:dyDescent="0.25">
      <c r="A1849" t="s">
        <v>18</v>
      </c>
      <c r="B1849">
        <v>2015</v>
      </c>
      <c r="C1849" t="s">
        <v>56</v>
      </c>
      <c r="D1849" t="s">
        <v>65</v>
      </c>
      <c r="E1849" t="s">
        <v>68</v>
      </c>
    </row>
    <row r="1850" spans="1:8" x14ac:dyDescent="0.25">
      <c r="A1850" t="s">
        <v>18</v>
      </c>
      <c r="B1850">
        <v>2015</v>
      </c>
      <c r="C1850" t="s">
        <v>56</v>
      </c>
      <c r="D1850" t="s">
        <v>65</v>
      </c>
      <c r="E1850" t="s">
        <v>58</v>
      </c>
      <c r="F1850">
        <v>3513.261</v>
      </c>
      <c r="G1850">
        <v>16.974201142714918</v>
      </c>
      <c r="H1850">
        <v>0.53090495314795716</v>
      </c>
    </row>
    <row r="1851" spans="1:8" x14ac:dyDescent="0.25">
      <c r="A1851" t="s">
        <v>18</v>
      </c>
      <c r="B1851">
        <v>2016</v>
      </c>
      <c r="C1851" t="s">
        <v>56</v>
      </c>
      <c r="D1851" t="s">
        <v>65</v>
      </c>
      <c r="E1851" t="s">
        <v>66</v>
      </c>
    </row>
    <row r="1852" spans="1:8" x14ac:dyDescent="0.25">
      <c r="A1852" t="s">
        <v>18</v>
      </c>
      <c r="B1852">
        <v>2016</v>
      </c>
      <c r="C1852" t="s">
        <v>56</v>
      </c>
      <c r="D1852" t="s">
        <v>65</v>
      </c>
      <c r="E1852" t="s">
        <v>83</v>
      </c>
      <c r="F1852">
        <v>3433.8029999999999</v>
      </c>
      <c r="G1852">
        <v>16.572408301158312</v>
      </c>
      <c r="H1852">
        <v>0.47295358974174168</v>
      </c>
    </row>
    <row r="1853" spans="1:8" x14ac:dyDescent="0.25">
      <c r="A1853" t="s">
        <v>18</v>
      </c>
      <c r="B1853">
        <v>2016</v>
      </c>
      <c r="C1853" t="s">
        <v>56</v>
      </c>
      <c r="D1853" t="s">
        <v>65</v>
      </c>
      <c r="E1853" t="s">
        <v>67</v>
      </c>
    </row>
    <row r="1854" spans="1:8" x14ac:dyDescent="0.25">
      <c r="A1854" t="s">
        <v>18</v>
      </c>
      <c r="B1854">
        <v>2016</v>
      </c>
      <c r="C1854" t="s">
        <v>56</v>
      </c>
      <c r="D1854" t="s">
        <v>65</v>
      </c>
      <c r="E1854" t="s">
        <v>68</v>
      </c>
    </row>
    <row r="1855" spans="1:8" x14ac:dyDescent="0.25">
      <c r="A1855" t="s">
        <v>18</v>
      </c>
      <c r="B1855">
        <v>2016</v>
      </c>
      <c r="C1855" t="s">
        <v>56</v>
      </c>
      <c r="D1855" t="s">
        <v>65</v>
      </c>
      <c r="E1855" t="s">
        <v>58</v>
      </c>
      <c r="F1855">
        <v>3433.8029999999999</v>
      </c>
      <c r="G1855">
        <v>16.572408301158312</v>
      </c>
      <c r="H1855">
        <v>0.47295358974174168</v>
      </c>
    </row>
    <row r="1856" spans="1:8" x14ac:dyDescent="0.25">
      <c r="A1856" t="s">
        <v>18</v>
      </c>
      <c r="B1856">
        <v>2017</v>
      </c>
      <c r="C1856" t="s">
        <v>56</v>
      </c>
      <c r="D1856" t="s">
        <v>65</v>
      </c>
      <c r="E1856" t="s">
        <v>66</v>
      </c>
    </row>
    <row r="1857" spans="1:8" x14ac:dyDescent="0.25">
      <c r="A1857" t="s">
        <v>18</v>
      </c>
      <c r="B1857">
        <v>2017</v>
      </c>
      <c r="C1857" t="s">
        <v>56</v>
      </c>
      <c r="D1857" t="s">
        <v>65</v>
      </c>
      <c r="E1857" t="s">
        <v>83</v>
      </c>
      <c r="F1857">
        <v>3563.0889999999999</v>
      </c>
      <c r="G1857">
        <v>17.202964839139842</v>
      </c>
      <c r="H1857">
        <v>0.4838809833525004</v>
      </c>
    </row>
    <row r="1858" spans="1:8" x14ac:dyDescent="0.25">
      <c r="A1858" t="s">
        <v>18</v>
      </c>
      <c r="B1858">
        <v>2017</v>
      </c>
      <c r="C1858" t="s">
        <v>56</v>
      </c>
      <c r="D1858" t="s">
        <v>65</v>
      </c>
      <c r="E1858" t="s">
        <v>67</v>
      </c>
    </row>
    <row r="1859" spans="1:8" x14ac:dyDescent="0.25">
      <c r="A1859" t="s">
        <v>18</v>
      </c>
      <c r="B1859">
        <v>2017</v>
      </c>
      <c r="C1859" t="s">
        <v>56</v>
      </c>
      <c r="D1859" t="s">
        <v>65</v>
      </c>
      <c r="E1859" t="s">
        <v>68</v>
      </c>
    </row>
    <row r="1860" spans="1:8" x14ac:dyDescent="0.25">
      <c r="A1860" t="s">
        <v>18</v>
      </c>
      <c r="B1860">
        <v>2017</v>
      </c>
      <c r="C1860" t="s">
        <v>56</v>
      </c>
      <c r="D1860" t="s">
        <v>65</v>
      </c>
      <c r="E1860" t="s">
        <v>58</v>
      </c>
      <c r="F1860">
        <v>3563.0889999999999</v>
      </c>
      <c r="G1860">
        <v>17.202964839139842</v>
      </c>
      <c r="H1860">
        <v>0.4838809833525004</v>
      </c>
    </row>
    <row r="1861" spans="1:8" x14ac:dyDescent="0.25">
      <c r="A1861" t="s">
        <v>18</v>
      </c>
      <c r="B1861">
        <v>2018</v>
      </c>
      <c r="C1861" t="s">
        <v>56</v>
      </c>
      <c r="D1861" t="s">
        <v>65</v>
      </c>
      <c r="E1861" t="s">
        <v>66</v>
      </c>
    </row>
    <row r="1862" spans="1:8" x14ac:dyDescent="0.25">
      <c r="A1862" t="s">
        <v>18</v>
      </c>
      <c r="B1862">
        <v>2018</v>
      </c>
      <c r="C1862" t="s">
        <v>56</v>
      </c>
      <c r="D1862" t="s">
        <v>65</v>
      </c>
      <c r="E1862" t="s">
        <v>83</v>
      </c>
      <c r="F1862">
        <v>5032.8980000000001</v>
      </c>
      <c r="G1862">
        <v>24.210088567970221</v>
      </c>
      <c r="H1862">
        <v>0.50564094753488342</v>
      </c>
    </row>
    <row r="1863" spans="1:8" x14ac:dyDescent="0.25">
      <c r="A1863" t="s">
        <v>18</v>
      </c>
      <c r="B1863">
        <v>2018</v>
      </c>
      <c r="C1863" t="s">
        <v>56</v>
      </c>
      <c r="D1863" t="s">
        <v>65</v>
      </c>
      <c r="E1863" t="s">
        <v>67</v>
      </c>
    </row>
    <row r="1864" spans="1:8" x14ac:dyDescent="0.25">
      <c r="A1864" t="s">
        <v>18</v>
      </c>
      <c r="B1864">
        <v>2018</v>
      </c>
      <c r="C1864" t="s">
        <v>56</v>
      </c>
      <c r="D1864" t="s">
        <v>65</v>
      </c>
      <c r="E1864" t="s">
        <v>68</v>
      </c>
    </row>
    <row r="1865" spans="1:8" x14ac:dyDescent="0.25">
      <c r="A1865" t="s">
        <v>18</v>
      </c>
      <c r="B1865">
        <v>2018</v>
      </c>
      <c r="C1865" t="s">
        <v>56</v>
      </c>
      <c r="D1865" t="s">
        <v>65</v>
      </c>
      <c r="E1865" t="s">
        <v>58</v>
      </c>
      <c r="F1865">
        <v>5032.8980000000001</v>
      </c>
      <c r="G1865">
        <v>24.210088567970221</v>
      </c>
      <c r="H1865">
        <v>0.50564094753488342</v>
      </c>
    </row>
    <row r="1866" spans="1:8" x14ac:dyDescent="0.25">
      <c r="A1866" t="s">
        <v>18</v>
      </c>
      <c r="B1866">
        <v>2019</v>
      </c>
      <c r="C1866" t="s">
        <v>56</v>
      </c>
      <c r="D1866" t="s">
        <v>65</v>
      </c>
      <c r="E1866" t="s">
        <v>66</v>
      </c>
    </row>
    <row r="1867" spans="1:8" x14ac:dyDescent="0.25">
      <c r="A1867" t="s">
        <v>18</v>
      </c>
      <c r="B1867">
        <v>2019</v>
      </c>
      <c r="C1867" t="s">
        <v>56</v>
      </c>
      <c r="D1867" t="s">
        <v>65</v>
      </c>
      <c r="E1867" t="s">
        <v>83</v>
      </c>
      <c r="F1867">
        <v>5449.2539999999999</v>
      </c>
      <c r="G1867">
        <v>26.197725592295946</v>
      </c>
      <c r="H1867">
        <v>0.50633408566478444</v>
      </c>
    </row>
    <row r="1868" spans="1:8" x14ac:dyDescent="0.25">
      <c r="A1868" t="s">
        <v>18</v>
      </c>
      <c r="B1868">
        <v>2019</v>
      </c>
      <c r="C1868" t="s">
        <v>56</v>
      </c>
      <c r="D1868" t="s">
        <v>65</v>
      </c>
      <c r="E1868" t="s">
        <v>67</v>
      </c>
    </row>
    <row r="1869" spans="1:8" x14ac:dyDescent="0.25">
      <c r="A1869" t="s">
        <v>18</v>
      </c>
      <c r="B1869">
        <v>2019</v>
      </c>
      <c r="C1869" t="s">
        <v>56</v>
      </c>
      <c r="D1869" t="s">
        <v>65</v>
      </c>
      <c r="E1869" t="s">
        <v>68</v>
      </c>
    </row>
    <row r="1870" spans="1:8" x14ac:dyDescent="0.25">
      <c r="A1870" t="s">
        <v>18</v>
      </c>
      <c r="B1870">
        <v>2019</v>
      </c>
      <c r="C1870" t="s">
        <v>56</v>
      </c>
      <c r="D1870" t="s">
        <v>65</v>
      </c>
      <c r="E1870" t="s">
        <v>58</v>
      </c>
      <c r="F1870">
        <v>5449.2539999999999</v>
      </c>
      <c r="G1870">
        <v>26.197725592295946</v>
      </c>
      <c r="H1870">
        <v>0.50633408566478444</v>
      </c>
    </row>
    <row r="1871" spans="1:8" x14ac:dyDescent="0.25">
      <c r="A1871" t="s">
        <v>18</v>
      </c>
      <c r="B1871">
        <v>2020</v>
      </c>
      <c r="C1871" t="s">
        <v>56</v>
      </c>
      <c r="D1871" t="s">
        <v>65</v>
      </c>
      <c r="E1871" t="s">
        <v>66</v>
      </c>
    </row>
    <row r="1872" spans="1:8" x14ac:dyDescent="0.25">
      <c r="A1872" t="s">
        <v>18</v>
      </c>
      <c r="B1872">
        <v>2020</v>
      </c>
      <c r="C1872" t="s">
        <v>56</v>
      </c>
      <c r="D1872" t="s">
        <v>65</v>
      </c>
      <c r="E1872" t="s">
        <v>83</v>
      </c>
      <c r="F1872">
        <v>4906.1559999999999</v>
      </c>
    </row>
    <row r="1873" spans="1:8" x14ac:dyDescent="0.25">
      <c r="A1873" t="s">
        <v>18</v>
      </c>
      <c r="B1873">
        <v>2020</v>
      </c>
      <c r="C1873" t="s">
        <v>56</v>
      </c>
      <c r="D1873" t="s">
        <v>65</v>
      </c>
      <c r="E1873" t="s">
        <v>67</v>
      </c>
    </row>
    <row r="1874" spans="1:8" x14ac:dyDescent="0.25">
      <c r="A1874" t="s">
        <v>18</v>
      </c>
      <c r="B1874">
        <v>2020</v>
      </c>
      <c r="C1874" t="s">
        <v>56</v>
      </c>
      <c r="D1874" t="s">
        <v>65</v>
      </c>
      <c r="E1874" t="s">
        <v>68</v>
      </c>
    </row>
    <row r="1875" spans="1:8" x14ac:dyDescent="0.25">
      <c r="A1875" t="s">
        <v>18</v>
      </c>
      <c r="B1875">
        <v>2020</v>
      </c>
      <c r="C1875" t="s">
        <v>56</v>
      </c>
      <c r="D1875" t="s">
        <v>65</v>
      </c>
      <c r="E1875" t="s">
        <v>58</v>
      </c>
      <c r="F1875">
        <v>4906.1559999999999</v>
      </c>
    </row>
    <row r="1876" spans="1:8" x14ac:dyDescent="0.25">
      <c r="A1876" t="s">
        <v>18</v>
      </c>
      <c r="B1876">
        <v>2021</v>
      </c>
      <c r="C1876" t="s">
        <v>56</v>
      </c>
      <c r="D1876" t="s">
        <v>65</v>
      </c>
      <c r="E1876" t="s">
        <v>66</v>
      </c>
    </row>
    <row r="1877" spans="1:8" x14ac:dyDescent="0.25">
      <c r="A1877" t="s">
        <v>18</v>
      </c>
      <c r="B1877">
        <v>2021</v>
      </c>
      <c r="C1877" t="s">
        <v>56</v>
      </c>
      <c r="D1877" t="s">
        <v>65</v>
      </c>
      <c r="E1877" t="s">
        <v>83</v>
      </c>
      <c r="F1877">
        <v>6724.5119999999997</v>
      </c>
    </row>
    <row r="1878" spans="1:8" x14ac:dyDescent="0.25">
      <c r="A1878" t="s">
        <v>18</v>
      </c>
      <c r="B1878">
        <v>2021</v>
      </c>
      <c r="C1878" t="s">
        <v>56</v>
      </c>
      <c r="D1878" t="s">
        <v>65</v>
      </c>
      <c r="E1878" t="s">
        <v>67</v>
      </c>
    </row>
    <row r="1879" spans="1:8" x14ac:dyDescent="0.25">
      <c r="A1879" t="s">
        <v>18</v>
      </c>
      <c r="B1879">
        <v>2021</v>
      </c>
      <c r="C1879" t="s">
        <v>56</v>
      </c>
      <c r="D1879" t="s">
        <v>65</v>
      </c>
      <c r="E1879" t="s">
        <v>68</v>
      </c>
    </row>
    <row r="1880" spans="1:8" x14ac:dyDescent="0.25">
      <c r="A1880" t="s">
        <v>18</v>
      </c>
      <c r="B1880">
        <v>2021</v>
      </c>
      <c r="C1880" t="s">
        <v>56</v>
      </c>
      <c r="D1880" t="s">
        <v>65</v>
      </c>
      <c r="E1880" t="s">
        <v>58</v>
      </c>
      <c r="F1880">
        <v>6724.5119999999997</v>
      </c>
    </row>
    <row r="1881" spans="1:8" x14ac:dyDescent="0.25">
      <c r="A1881" t="s">
        <v>18</v>
      </c>
      <c r="B1881">
        <v>2008</v>
      </c>
      <c r="C1881" t="s">
        <v>56</v>
      </c>
      <c r="D1881" t="s">
        <v>84</v>
      </c>
      <c r="E1881" t="s">
        <v>58</v>
      </c>
      <c r="F1881">
        <v>0</v>
      </c>
      <c r="G1881">
        <v>0</v>
      </c>
      <c r="H1881">
        <v>0</v>
      </c>
    </row>
    <row r="1882" spans="1:8" x14ac:dyDescent="0.25">
      <c r="A1882" t="s">
        <v>18</v>
      </c>
      <c r="B1882">
        <v>2009</v>
      </c>
      <c r="C1882" t="s">
        <v>56</v>
      </c>
      <c r="D1882" t="s">
        <v>84</v>
      </c>
      <c r="E1882" t="s">
        <v>58</v>
      </c>
      <c r="F1882">
        <v>0</v>
      </c>
      <c r="G1882">
        <v>0</v>
      </c>
      <c r="H1882">
        <v>0</v>
      </c>
    </row>
    <row r="1883" spans="1:8" x14ac:dyDescent="0.25">
      <c r="A1883" t="s">
        <v>18</v>
      </c>
      <c r="B1883">
        <v>2010</v>
      </c>
      <c r="C1883" t="s">
        <v>56</v>
      </c>
      <c r="D1883" t="s">
        <v>84</v>
      </c>
      <c r="E1883" t="s">
        <v>58</v>
      </c>
      <c r="F1883">
        <v>0</v>
      </c>
      <c r="G1883">
        <v>0</v>
      </c>
      <c r="H1883">
        <v>0</v>
      </c>
    </row>
    <row r="1884" spans="1:8" x14ac:dyDescent="0.25">
      <c r="A1884" t="s">
        <v>18</v>
      </c>
      <c r="B1884">
        <v>2011</v>
      </c>
      <c r="C1884" t="s">
        <v>56</v>
      </c>
      <c r="D1884" t="s">
        <v>84</v>
      </c>
      <c r="E1884" t="s">
        <v>58</v>
      </c>
      <c r="F1884">
        <v>0</v>
      </c>
      <c r="G1884">
        <v>0</v>
      </c>
      <c r="H1884">
        <v>0</v>
      </c>
    </row>
    <row r="1885" spans="1:8" x14ac:dyDescent="0.25">
      <c r="A1885" t="s">
        <v>18</v>
      </c>
      <c r="B1885">
        <v>2012</v>
      </c>
      <c r="C1885" t="s">
        <v>56</v>
      </c>
      <c r="D1885" t="s">
        <v>84</v>
      </c>
      <c r="E1885" t="s">
        <v>58</v>
      </c>
      <c r="F1885">
        <v>0</v>
      </c>
      <c r="G1885">
        <v>0</v>
      </c>
      <c r="H1885">
        <v>0</v>
      </c>
    </row>
    <row r="1886" spans="1:8" x14ac:dyDescent="0.25">
      <c r="A1886" t="s">
        <v>18</v>
      </c>
      <c r="B1886">
        <v>2013</v>
      </c>
      <c r="C1886" t="s">
        <v>56</v>
      </c>
      <c r="D1886" t="s">
        <v>84</v>
      </c>
      <c r="E1886" t="s">
        <v>58</v>
      </c>
      <c r="F1886">
        <v>0</v>
      </c>
      <c r="G1886">
        <v>0</v>
      </c>
      <c r="H1886">
        <v>0</v>
      </c>
    </row>
    <row r="1887" spans="1:8" x14ac:dyDescent="0.25">
      <c r="A1887" t="s">
        <v>18</v>
      </c>
      <c r="B1887">
        <v>2014</v>
      </c>
      <c r="C1887" t="s">
        <v>56</v>
      </c>
      <c r="D1887" t="s">
        <v>84</v>
      </c>
      <c r="E1887" t="s">
        <v>58</v>
      </c>
      <c r="F1887">
        <v>0</v>
      </c>
      <c r="G1887">
        <v>0</v>
      </c>
      <c r="H1887">
        <v>0</v>
      </c>
    </row>
    <row r="1888" spans="1:8" x14ac:dyDescent="0.25">
      <c r="A1888" t="s">
        <v>18</v>
      </c>
      <c r="B1888">
        <v>2015</v>
      </c>
      <c r="C1888" t="s">
        <v>56</v>
      </c>
      <c r="D1888" t="s">
        <v>84</v>
      </c>
      <c r="E1888" t="s">
        <v>58</v>
      </c>
      <c r="F1888">
        <v>0</v>
      </c>
      <c r="G1888">
        <v>0</v>
      </c>
      <c r="H1888">
        <v>0</v>
      </c>
    </row>
    <row r="1889" spans="1:8" x14ac:dyDescent="0.25">
      <c r="A1889" t="s">
        <v>18</v>
      </c>
      <c r="B1889">
        <v>2016</v>
      </c>
      <c r="C1889" t="s">
        <v>56</v>
      </c>
      <c r="D1889" t="s">
        <v>84</v>
      </c>
      <c r="E1889" t="s">
        <v>58</v>
      </c>
      <c r="F1889">
        <v>0</v>
      </c>
      <c r="G1889">
        <v>0</v>
      </c>
      <c r="H1889">
        <v>0</v>
      </c>
    </row>
    <row r="1890" spans="1:8" x14ac:dyDescent="0.25">
      <c r="A1890" t="s">
        <v>18</v>
      </c>
      <c r="B1890">
        <v>2017</v>
      </c>
      <c r="C1890" t="s">
        <v>56</v>
      </c>
      <c r="D1890" t="s">
        <v>84</v>
      </c>
      <c r="E1890" t="s">
        <v>58</v>
      </c>
      <c r="F1890">
        <v>0</v>
      </c>
      <c r="G1890">
        <v>0</v>
      </c>
      <c r="H1890">
        <v>0</v>
      </c>
    </row>
    <row r="1891" spans="1:8" x14ac:dyDescent="0.25">
      <c r="A1891" t="s">
        <v>18</v>
      </c>
      <c r="B1891">
        <v>2018</v>
      </c>
      <c r="C1891" t="s">
        <v>56</v>
      </c>
      <c r="D1891" t="s">
        <v>84</v>
      </c>
      <c r="E1891" t="s">
        <v>58</v>
      </c>
      <c r="F1891">
        <v>0</v>
      </c>
      <c r="G1891">
        <v>0</v>
      </c>
      <c r="H1891">
        <v>0</v>
      </c>
    </row>
    <row r="1892" spans="1:8" x14ac:dyDescent="0.25">
      <c r="A1892" t="s">
        <v>18</v>
      </c>
      <c r="B1892">
        <v>2019</v>
      </c>
      <c r="C1892" t="s">
        <v>56</v>
      </c>
      <c r="D1892" t="s">
        <v>84</v>
      </c>
      <c r="E1892" t="s">
        <v>58</v>
      </c>
      <c r="F1892">
        <v>0</v>
      </c>
      <c r="G1892">
        <v>0</v>
      </c>
      <c r="H1892">
        <v>0</v>
      </c>
    </row>
    <row r="1893" spans="1:8" x14ac:dyDescent="0.25">
      <c r="A1893" t="s">
        <v>18</v>
      </c>
      <c r="B1893">
        <v>2020</v>
      </c>
      <c r="C1893" t="s">
        <v>56</v>
      </c>
      <c r="D1893" t="s">
        <v>84</v>
      </c>
      <c r="E1893" t="s">
        <v>58</v>
      </c>
    </row>
    <row r="1894" spans="1:8" x14ac:dyDescent="0.25">
      <c r="A1894" t="s">
        <v>18</v>
      </c>
      <c r="B1894">
        <v>2021</v>
      </c>
      <c r="C1894" t="s">
        <v>56</v>
      </c>
      <c r="D1894" t="s">
        <v>84</v>
      </c>
      <c r="E1894" t="s">
        <v>58</v>
      </c>
    </row>
    <row r="1895" spans="1:8" x14ac:dyDescent="0.25">
      <c r="A1895" t="s">
        <v>46</v>
      </c>
      <c r="B1895">
        <v>2012</v>
      </c>
      <c r="C1895" t="s">
        <v>56</v>
      </c>
      <c r="D1895" t="s">
        <v>57</v>
      </c>
      <c r="E1895" t="s">
        <v>58</v>
      </c>
      <c r="F1895">
        <v>950.85511457000007</v>
      </c>
      <c r="G1895">
        <v>22.836198842853314</v>
      </c>
      <c r="H1895">
        <v>0.29201039280551055</v>
      </c>
    </row>
    <row r="1896" spans="1:8" x14ac:dyDescent="0.25">
      <c r="A1896" t="s">
        <v>46</v>
      </c>
      <c r="B1896">
        <v>2013</v>
      </c>
      <c r="C1896" t="s">
        <v>56</v>
      </c>
      <c r="D1896" t="s">
        <v>57</v>
      </c>
      <c r="E1896" t="s">
        <v>58</v>
      </c>
      <c r="F1896">
        <v>823.66422592999993</v>
      </c>
      <c r="G1896">
        <v>19.192986987802112</v>
      </c>
      <c r="H1896">
        <v>0.22884546810445835</v>
      </c>
    </row>
    <row r="1897" spans="1:8" x14ac:dyDescent="0.25">
      <c r="A1897" t="s">
        <v>46</v>
      </c>
      <c r="B1897">
        <v>2014</v>
      </c>
      <c r="C1897" t="s">
        <v>56</v>
      </c>
      <c r="D1897" t="s">
        <v>57</v>
      </c>
      <c r="E1897" t="s">
        <v>58</v>
      </c>
      <c r="F1897">
        <v>1844.8702586300001</v>
      </c>
      <c r="G1897">
        <v>40.950778577897637</v>
      </c>
      <c r="H1897">
        <v>0.47279472511554649</v>
      </c>
    </row>
    <row r="1898" spans="1:8" x14ac:dyDescent="0.25">
      <c r="A1898" t="s">
        <v>46</v>
      </c>
      <c r="B1898">
        <v>2015</v>
      </c>
      <c r="C1898" t="s">
        <v>56</v>
      </c>
      <c r="D1898" t="s">
        <v>57</v>
      </c>
      <c r="E1898" t="s">
        <v>58</v>
      </c>
      <c r="F1898">
        <v>1478.5321461899998</v>
      </c>
      <c r="G1898">
        <v>28.929538069094011</v>
      </c>
      <c r="H1898">
        <v>0.34626089377203101</v>
      </c>
    </row>
    <row r="1899" spans="1:8" x14ac:dyDescent="0.25">
      <c r="A1899" t="s">
        <v>46</v>
      </c>
      <c r="B1899">
        <v>2016</v>
      </c>
      <c r="C1899" t="s">
        <v>56</v>
      </c>
      <c r="D1899" t="s">
        <v>57</v>
      </c>
      <c r="E1899" t="s">
        <v>58</v>
      </c>
      <c r="F1899">
        <v>3031.38444247896</v>
      </c>
      <c r="G1899">
        <v>47.91379498418241</v>
      </c>
      <c r="H1899">
        <v>0.63062837512997194</v>
      </c>
    </row>
    <row r="1900" spans="1:8" x14ac:dyDescent="0.25">
      <c r="A1900" t="s">
        <v>46</v>
      </c>
      <c r="B1900">
        <v>2012</v>
      </c>
      <c r="C1900" t="s">
        <v>56</v>
      </c>
      <c r="D1900" t="s">
        <v>59</v>
      </c>
      <c r="E1900" t="s">
        <v>60</v>
      </c>
      <c r="F1900">
        <v>130</v>
      </c>
      <c r="G1900">
        <v>3.122143220435273</v>
      </c>
      <c r="H1900">
        <v>3.9923381052520732E-2</v>
      </c>
    </row>
    <row r="1901" spans="1:8" x14ac:dyDescent="0.25">
      <c r="A1901" t="s">
        <v>46</v>
      </c>
      <c r="B1901">
        <v>2012</v>
      </c>
      <c r="C1901" t="s">
        <v>56</v>
      </c>
      <c r="D1901" t="s">
        <v>59</v>
      </c>
      <c r="E1901" t="s">
        <v>61</v>
      </c>
      <c r="F1901">
        <v>10</v>
      </c>
      <c r="G1901">
        <v>0.24016486311040564</v>
      </c>
      <c r="H1901">
        <v>3.0710293117323637E-3</v>
      </c>
    </row>
    <row r="1902" spans="1:8" x14ac:dyDescent="0.25">
      <c r="A1902" t="s">
        <v>46</v>
      </c>
      <c r="B1902">
        <v>2012</v>
      </c>
      <c r="C1902" t="s">
        <v>56</v>
      </c>
      <c r="D1902" t="s">
        <v>59</v>
      </c>
      <c r="E1902" t="s">
        <v>62</v>
      </c>
    </row>
    <row r="1903" spans="1:8" x14ac:dyDescent="0.25">
      <c r="A1903" t="s">
        <v>46</v>
      </c>
      <c r="B1903">
        <v>2012</v>
      </c>
      <c r="C1903" t="s">
        <v>56</v>
      </c>
      <c r="D1903" t="s">
        <v>59</v>
      </c>
      <c r="E1903" t="s">
        <v>58</v>
      </c>
      <c r="F1903">
        <v>140</v>
      </c>
      <c r="G1903">
        <v>3.3623080835456789</v>
      </c>
      <c r="H1903">
        <v>4.2994410364253097E-2</v>
      </c>
    </row>
    <row r="1904" spans="1:8" x14ac:dyDescent="0.25">
      <c r="A1904" t="s">
        <v>46</v>
      </c>
      <c r="B1904">
        <v>2013</v>
      </c>
      <c r="C1904" t="s">
        <v>56</v>
      </c>
      <c r="D1904" t="s">
        <v>59</v>
      </c>
      <c r="E1904" t="s">
        <v>60</v>
      </c>
      <c r="F1904">
        <v>60</v>
      </c>
      <c r="G1904">
        <v>1.3981173189449592</v>
      </c>
      <c r="H1904">
        <v>1.6670297985522102E-2</v>
      </c>
    </row>
    <row r="1905" spans="1:8" x14ac:dyDescent="0.25">
      <c r="A1905" t="s">
        <v>46</v>
      </c>
      <c r="B1905">
        <v>2013</v>
      </c>
      <c r="C1905" t="s">
        <v>56</v>
      </c>
      <c r="D1905" t="s">
        <v>59</v>
      </c>
      <c r="E1905" t="s">
        <v>61</v>
      </c>
      <c r="F1905">
        <v>218.04174900000001</v>
      </c>
      <c r="G1905">
        <v>5.0807990921658295</v>
      </c>
      <c r="H1905">
        <v>6.0580348818573611E-2</v>
      </c>
    </row>
    <row r="1906" spans="1:8" x14ac:dyDescent="0.25">
      <c r="A1906" t="s">
        <v>46</v>
      </c>
      <c r="B1906">
        <v>2013</v>
      </c>
      <c r="C1906" t="s">
        <v>56</v>
      </c>
      <c r="D1906" t="s">
        <v>59</v>
      </c>
      <c r="E1906" t="s">
        <v>62</v>
      </c>
    </row>
    <row r="1907" spans="1:8" x14ac:dyDescent="0.25">
      <c r="A1907" t="s">
        <v>46</v>
      </c>
      <c r="B1907">
        <v>2013</v>
      </c>
      <c r="C1907" t="s">
        <v>56</v>
      </c>
      <c r="D1907" t="s">
        <v>59</v>
      </c>
      <c r="E1907" t="s">
        <v>58</v>
      </c>
      <c r="F1907">
        <v>278.04174899999998</v>
      </c>
      <c r="G1907">
        <v>6.478916411110788</v>
      </c>
      <c r="H1907">
        <v>7.7250646804095699E-2</v>
      </c>
    </row>
    <row r="1908" spans="1:8" x14ac:dyDescent="0.25">
      <c r="A1908" t="s">
        <v>46</v>
      </c>
      <c r="B1908">
        <v>2014</v>
      </c>
      <c r="C1908" t="s">
        <v>56</v>
      </c>
      <c r="D1908" t="s">
        <v>59</v>
      </c>
      <c r="E1908" t="s">
        <v>60</v>
      </c>
      <c r="F1908">
        <v>208.57045463</v>
      </c>
      <c r="G1908">
        <v>4.6296602514407752</v>
      </c>
      <c r="H1908">
        <v>5.3451461045962066E-2</v>
      </c>
    </row>
    <row r="1909" spans="1:8" x14ac:dyDescent="0.25">
      <c r="A1909" t="s">
        <v>46</v>
      </c>
      <c r="B1909">
        <v>2014</v>
      </c>
      <c r="C1909" t="s">
        <v>56</v>
      </c>
      <c r="D1909" t="s">
        <v>59</v>
      </c>
      <c r="E1909" t="s">
        <v>61</v>
      </c>
      <c r="F1909">
        <v>285.25900000000001</v>
      </c>
      <c r="G1909">
        <v>6.3319239343297982</v>
      </c>
      <c r="H1909">
        <v>7.3104842934532052E-2</v>
      </c>
    </row>
    <row r="1910" spans="1:8" x14ac:dyDescent="0.25">
      <c r="A1910" t="s">
        <v>46</v>
      </c>
      <c r="B1910">
        <v>2014</v>
      </c>
      <c r="C1910" t="s">
        <v>56</v>
      </c>
      <c r="D1910" t="s">
        <v>59</v>
      </c>
      <c r="E1910" t="s">
        <v>62</v>
      </c>
      <c r="F1910">
        <v>10.754</v>
      </c>
      <c r="G1910">
        <v>0.23870766562941972</v>
      </c>
      <c r="H1910">
        <v>2.7559848450634606E-3</v>
      </c>
    </row>
    <row r="1911" spans="1:8" x14ac:dyDescent="0.25">
      <c r="A1911" t="s">
        <v>46</v>
      </c>
      <c r="B1911">
        <v>2014</v>
      </c>
      <c r="C1911" t="s">
        <v>56</v>
      </c>
      <c r="D1911" t="s">
        <v>59</v>
      </c>
      <c r="E1911" t="s">
        <v>58</v>
      </c>
      <c r="F1911">
        <v>504.58345463000001</v>
      </c>
      <c r="G1911">
        <v>11.200291851399992</v>
      </c>
      <c r="H1911">
        <v>0.12931228882555756</v>
      </c>
    </row>
    <row r="1912" spans="1:8" x14ac:dyDescent="0.25">
      <c r="A1912" t="s">
        <v>46</v>
      </c>
      <c r="B1912">
        <v>2015</v>
      </c>
      <c r="C1912" t="s">
        <v>56</v>
      </c>
      <c r="D1912" t="s">
        <v>59</v>
      </c>
      <c r="E1912" t="s">
        <v>60</v>
      </c>
      <c r="F1912">
        <v>166.64299685</v>
      </c>
      <c r="G1912">
        <v>3.260602032727447</v>
      </c>
      <c r="H1912">
        <v>3.9026512327663465E-2</v>
      </c>
    </row>
    <row r="1913" spans="1:8" x14ac:dyDescent="0.25">
      <c r="A1913" t="s">
        <v>46</v>
      </c>
      <c r="B1913">
        <v>2015</v>
      </c>
      <c r="C1913" t="s">
        <v>56</v>
      </c>
      <c r="D1913" t="s">
        <v>59</v>
      </c>
      <c r="E1913" t="s">
        <v>61</v>
      </c>
    </row>
    <row r="1914" spans="1:8" x14ac:dyDescent="0.25">
      <c r="A1914" t="s">
        <v>46</v>
      </c>
      <c r="B1914">
        <v>2015</v>
      </c>
      <c r="C1914" t="s">
        <v>56</v>
      </c>
      <c r="D1914" t="s">
        <v>59</v>
      </c>
      <c r="E1914" t="s">
        <v>62</v>
      </c>
      <c r="F1914">
        <v>3.5</v>
      </c>
      <c r="G1914">
        <v>6.8482368477917013E-2</v>
      </c>
      <c r="H1914">
        <v>8.1967316796260632E-4</v>
      </c>
    </row>
    <row r="1915" spans="1:8" x14ac:dyDescent="0.25">
      <c r="A1915" t="s">
        <v>46</v>
      </c>
      <c r="B1915">
        <v>2015</v>
      </c>
      <c r="C1915" t="s">
        <v>56</v>
      </c>
      <c r="D1915" t="s">
        <v>59</v>
      </c>
      <c r="E1915" t="s">
        <v>58</v>
      </c>
      <c r="F1915">
        <v>170.14299685</v>
      </c>
      <c r="G1915">
        <v>3.329084401205364</v>
      </c>
      <c r="H1915">
        <v>3.9846185495626074E-2</v>
      </c>
    </row>
    <row r="1916" spans="1:8" x14ac:dyDescent="0.25">
      <c r="A1916" t="s">
        <v>46</v>
      </c>
      <c r="B1916">
        <v>2016</v>
      </c>
      <c r="C1916" t="s">
        <v>56</v>
      </c>
      <c r="D1916" t="s">
        <v>59</v>
      </c>
      <c r="E1916" t="s">
        <v>60</v>
      </c>
      <c r="F1916">
        <v>18.289104899999998</v>
      </c>
      <c r="G1916">
        <v>0.28907597807231539</v>
      </c>
      <c r="H1916">
        <v>3.8047396245910695E-3</v>
      </c>
    </row>
    <row r="1917" spans="1:8" x14ac:dyDescent="0.25">
      <c r="A1917" t="s">
        <v>46</v>
      </c>
      <c r="B1917">
        <v>2016</v>
      </c>
      <c r="C1917" t="s">
        <v>56</v>
      </c>
      <c r="D1917" t="s">
        <v>59</v>
      </c>
      <c r="E1917" t="s">
        <v>61</v>
      </c>
      <c r="F1917">
        <v>50.666666670000005</v>
      </c>
      <c r="G1917">
        <v>0.8008328621535894</v>
      </c>
      <c r="H1917">
        <v>1.0540344941938449E-2</v>
      </c>
    </row>
    <row r="1918" spans="1:8" x14ac:dyDescent="0.25">
      <c r="A1918" t="s">
        <v>46</v>
      </c>
      <c r="B1918">
        <v>2016</v>
      </c>
      <c r="C1918" t="s">
        <v>56</v>
      </c>
      <c r="D1918" t="s">
        <v>59</v>
      </c>
      <c r="E1918" t="s">
        <v>62</v>
      </c>
    </row>
    <row r="1919" spans="1:8" x14ac:dyDescent="0.25">
      <c r="A1919" t="s">
        <v>46</v>
      </c>
      <c r="B1919">
        <v>2016</v>
      </c>
      <c r="C1919" t="s">
        <v>56</v>
      </c>
      <c r="D1919" t="s">
        <v>59</v>
      </c>
      <c r="E1919" t="s">
        <v>58</v>
      </c>
      <c r="F1919">
        <v>68.955771569999996</v>
      </c>
      <c r="G1919">
        <v>1.0899088402259047</v>
      </c>
      <c r="H1919">
        <v>1.4345084566529517E-2</v>
      </c>
    </row>
    <row r="1920" spans="1:8" x14ac:dyDescent="0.25">
      <c r="A1920" t="s">
        <v>46</v>
      </c>
      <c r="B1920">
        <v>2012</v>
      </c>
      <c r="C1920" t="s">
        <v>56</v>
      </c>
      <c r="D1920" t="s">
        <v>63</v>
      </c>
      <c r="E1920" t="s">
        <v>64</v>
      </c>
      <c r="F1920">
        <v>313.33081700000002</v>
      </c>
      <c r="G1920">
        <v>7.5251052773076559</v>
      </c>
      <c r="H1920">
        <v>9.6224812327604936E-2</v>
      </c>
    </row>
    <row r="1921" spans="1:8" x14ac:dyDescent="0.25">
      <c r="A1921" t="s">
        <v>46</v>
      </c>
      <c r="B1921">
        <v>2012</v>
      </c>
      <c r="C1921" t="s">
        <v>56</v>
      </c>
      <c r="D1921" t="s">
        <v>63</v>
      </c>
      <c r="E1921" t="s">
        <v>32</v>
      </c>
      <c r="F1921">
        <v>5</v>
      </c>
      <c r="G1921">
        <v>0.12008243155520282</v>
      </c>
      <c r="H1921">
        <v>1.5355146558661819E-3</v>
      </c>
    </row>
    <row r="1922" spans="1:8" x14ac:dyDescent="0.25">
      <c r="A1922" t="s">
        <v>46</v>
      </c>
      <c r="B1922">
        <v>2012</v>
      </c>
      <c r="C1922" t="s">
        <v>56</v>
      </c>
      <c r="D1922" t="s">
        <v>63</v>
      </c>
      <c r="E1922" t="s">
        <v>58</v>
      </c>
      <c r="F1922">
        <v>318.33081700000002</v>
      </c>
      <c r="G1922">
        <v>7.645187708862859</v>
      </c>
      <c r="H1922">
        <v>9.7760326983471119E-2</v>
      </c>
    </row>
    <row r="1923" spans="1:8" x14ac:dyDescent="0.25">
      <c r="A1923" t="s">
        <v>46</v>
      </c>
      <c r="B1923">
        <v>2013</v>
      </c>
      <c r="C1923" t="s">
        <v>56</v>
      </c>
      <c r="D1923" t="s">
        <v>63</v>
      </c>
      <c r="E1923" t="s">
        <v>64</v>
      </c>
      <c r="F1923">
        <v>188.9223389</v>
      </c>
      <c r="G1923">
        <v>4.4022598991946493</v>
      </c>
      <c r="H1923">
        <v>5.2489861426413237E-2</v>
      </c>
    </row>
    <row r="1924" spans="1:8" x14ac:dyDescent="0.25">
      <c r="A1924" t="s">
        <v>46</v>
      </c>
      <c r="B1924">
        <v>2013</v>
      </c>
      <c r="C1924" t="s">
        <v>56</v>
      </c>
      <c r="D1924" t="s">
        <v>63</v>
      </c>
      <c r="E1924" t="s">
        <v>32</v>
      </c>
    </row>
    <row r="1925" spans="1:8" x14ac:dyDescent="0.25">
      <c r="A1925" t="s">
        <v>46</v>
      </c>
      <c r="B1925">
        <v>2013</v>
      </c>
      <c r="C1925" t="s">
        <v>56</v>
      </c>
      <c r="D1925" t="s">
        <v>63</v>
      </c>
      <c r="E1925" t="s">
        <v>58</v>
      </c>
      <c r="F1925">
        <v>188.9223389</v>
      </c>
      <c r="G1925">
        <v>4.4022598991946493</v>
      </c>
      <c r="H1925">
        <v>5.2489861426413237E-2</v>
      </c>
    </row>
    <row r="1926" spans="1:8" x14ac:dyDescent="0.25">
      <c r="A1926" t="s">
        <v>46</v>
      </c>
      <c r="B1926">
        <v>2014</v>
      </c>
      <c r="C1926" t="s">
        <v>56</v>
      </c>
      <c r="D1926" t="s">
        <v>63</v>
      </c>
      <c r="E1926" t="s">
        <v>64</v>
      </c>
      <c r="F1926">
        <v>181.246353</v>
      </c>
      <c r="G1926">
        <v>4.0231443024433489</v>
      </c>
      <c r="H1926">
        <v>4.6448968020366577E-2</v>
      </c>
    </row>
    <row r="1927" spans="1:8" x14ac:dyDescent="0.25">
      <c r="A1927" t="s">
        <v>46</v>
      </c>
      <c r="B1927">
        <v>2014</v>
      </c>
      <c r="C1927" t="s">
        <v>56</v>
      </c>
      <c r="D1927" t="s">
        <v>63</v>
      </c>
      <c r="E1927" t="s">
        <v>32</v>
      </c>
    </row>
    <row r="1928" spans="1:8" x14ac:dyDescent="0.25">
      <c r="A1928" t="s">
        <v>46</v>
      </c>
      <c r="B1928">
        <v>2014</v>
      </c>
      <c r="C1928" t="s">
        <v>56</v>
      </c>
      <c r="D1928" t="s">
        <v>63</v>
      </c>
      <c r="E1928" t="s">
        <v>58</v>
      </c>
      <c r="F1928">
        <v>181.246353</v>
      </c>
      <c r="G1928">
        <v>4.0231443024433489</v>
      </c>
      <c r="H1928">
        <v>4.6448968020366577E-2</v>
      </c>
    </row>
    <row r="1929" spans="1:8" x14ac:dyDescent="0.25">
      <c r="A1929" t="s">
        <v>46</v>
      </c>
      <c r="B1929">
        <v>2015</v>
      </c>
      <c r="C1929" t="s">
        <v>56</v>
      </c>
      <c r="D1929" t="s">
        <v>63</v>
      </c>
      <c r="E1929" t="s">
        <v>64</v>
      </c>
    </row>
    <row r="1930" spans="1:8" x14ac:dyDescent="0.25">
      <c r="A1930" t="s">
        <v>46</v>
      </c>
      <c r="B1930">
        <v>2015</v>
      </c>
      <c r="C1930" t="s">
        <v>56</v>
      </c>
      <c r="D1930" t="s">
        <v>63</v>
      </c>
      <c r="E1930" t="s">
        <v>32</v>
      </c>
    </row>
    <row r="1931" spans="1:8" x14ac:dyDescent="0.25">
      <c r="A1931" t="s">
        <v>46</v>
      </c>
      <c r="B1931">
        <v>2015</v>
      </c>
      <c r="C1931" t="s">
        <v>56</v>
      </c>
      <c r="D1931" t="s">
        <v>63</v>
      </c>
      <c r="E1931" t="s">
        <v>58</v>
      </c>
      <c r="F1931">
        <v>0</v>
      </c>
      <c r="G1931">
        <v>0</v>
      </c>
      <c r="H1931">
        <v>0</v>
      </c>
    </row>
    <row r="1932" spans="1:8" x14ac:dyDescent="0.25">
      <c r="A1932" t="s">
        <v>46</v>
      </c>
      <c r="B1932">
        <v>2016</v>
      </c>
      <c r="C1932" t="s">
        <v>56</v>
      </c>
      <c r="D1932" t="s">
        <v>63</v>
      </c>
      <c r="E1932" t="s">
        <v>64</v>
      </c>
      <c r="F1932">
        <v>1324.9547032</v>
      </c>
      <c r="G1932">
        <v>20.942117114165299</v>
      </c>
      <c r="H1932">
        <v>0.27563446585367557</v>
      </c>
    </row>
    <row r="1933" spans="1:8" x14ac:dyDescent="0.25">
      <c r="A1933" t="s">
        <v>46</v>
      </c>
      <c r="B1933">
        <v>2016</v>
      </c>
      <c r="C1933" t="s">
        <v>56</v>
      </c>
      <c r="D1933" t="s">
        <v>63</v>
      </c>
      <c r="E1933" t="s">
        <v>32</v>
      </c>
    </row>
    <row r="1934" spans="1:8" x14ac:dyDescent="0.25">
      <c r="A1934" t="s">
        <v>46</v>
      </c>
      <c r="B1934">
        <v>2016</v>
      </c>
      <c r="C1934" t="s">
        <v>56</v>
      </c>
      <c r="D1934" t="s">
        <v>63</v>
      </c>
      <c r="E1934" t="s">
        <v>58</v>
      </c>
      <c r="F1934">
        <v>1324.9547032</v>
      </c>
      <c r="G1934">
        <v>20.942117114165299</v>
      </c>
      <c r="H1934">
        <v>0.27563446585367557</v>
      </c>
    </row>
    <row r="1935" spans="1:8" x14ac:dyDescent="0.25">
      <c r="A1935" t="s">
        <v>46</v>
      </c>
      <c r="B1935">
        <v>2012</v>
      </c>
      <c r="C1935" t="s">
        <v>56</v>
      </c>
      <c r="D1935" t="s">
        <v>65</v>
      </c>
      <c r="E1935" t="s">
        <v>66</v>
      </c>
    </row>
    <row r="1936" spans="1:8" x14ac:dyDescent="0.25">
      <c r="A1936" t="s">
        <v>46</v>
      </c>
      <c r="B1936">
        <v>2012</v>
      </c>
      <c r="C1936" t="s">
        <v>56</v>
      </c>
      <c r="D1936" t="s">
        <v>65</v>
      </c>
      <c r="E1936" t="s">
        <v>83</v>
      </c>
      <c r="F1936">
        <v>490.08604757000001</v>
      </c>
      <c r="G1936">
        <v>11.770144852696879</v>
      </c>
      <c r="H1936">
        <v>0.15050686173585315</v>
      </c>
    </row>
    <row r="1937" spans="1:8" x14ac:dyDescent="0.25">
      <c r="A1937" t="s">
        <v>46</v>
      </c>
      <c r="B1937">
        <v>2012</v>
      </c>
      <c r="C1937" t="s">
        <v>56</v>
      </c>
      <c r="D1937" t="s">
        <v>65</v>
      </c>
      <c r="E1937" t="s">
        <v>67</v>
      </c>
    </row>
    <row r="1938" spans="1:8" x14ac:dyDescent="0.25">
      <c r="A1938" t="s">
        <v>46</v>
      </c>
      <c r="B1938">
        <v>2012</v>
      </c>
      <c r="C1938" t="s">
        <v>56</v>
      </c>
      <c r="D1938" t="s">
        <v>65</v>
      </c>
      <c r="E1938" t="s">
        <v>68</v>
      </c>
      <c r="F1938">
        <v>2.43825</v>
      </c>
      <c r="G1938">
        <v>5.8558197747894655E-2</v>
      </c>
      <c r="H1938">
        <v>7.4879372193314368E-4</v>
      </c>
    </row>
    <row r="1939" spans="1:8" x14ac:dyDescent="0.25">
      <c r="A1939" t="s">
        <v>46</v>
      </c>
      <c r="B1939">
        <v>2012</v>
      </c>
      <c r="C1939" t="s">
        <v>56</v>
      </c>
      <c r="D1939" t="s">
        <v>65</v>
      </c>
      <c r="E1939" t="s">
        <v>58</v>
      </c>
      <c r="F1939">
        <v>492.52429756999999</v>
      </c>
      <c r="G1939">
        <v>11.828703050444773</v>
      </c>
      <c r="H1939">
        <v>0.15125565545778633</v>
      </c>
    </row>
    <row r="1940" spans="1:8" x14ac:dyDescent="0.25">
      <c r="A1940" t="s">
        <v>46</v>
      </c>
      <c r="B1940">
        <v>2013</v>
      </c>
      <c r="C1940" t="s">
        <v>56</v>
      </c>
      <c r="D1940" t="s">
        <v>65</v>
      </c>
      <c r="E1940" t="s">
        <v>66</v>
      </c>
    </row>
    <row r="1941" spans="1:8" x14ac:dyDescent="0.25">
      <c r="A1941" t="s">
        <v>46</v>
      </c>
      <c r="B1941">
        <v>2013</v>
      </c>
      <c r="C1941" t="s">
        <v>56</v>
      </c>
      <c r="D1941" t="s">
        <v>65</v>
      </c>
      <c r="E1941" t="s">
        <v>83</v>
      </c>
      <c r="F1941">
        <v>234.59303724</v>
      </c>
      <c r="G1941">
        <v>5.4664764711523963</v>
      </c>
      <c r="H1941">
        <v>6.5178930601991397E-2</v>
      </c>
    </row>
    <row r="1942" spans="1:8" x14ac:dyDescent="0.25">
      <c r="A1942" t="s">
        <v>46</v>
      </c>
      <c r="B1942">
        <v>2013</v>
      </c>
      <c r="C1942" t="s">
        <v>56</v>
      </c>
      <c r="D1942" t="s">
        <v>65</v>
      </c>
      <c r="E1942" t="s">
        <v>67</v>
      </c>
      <c r="F1942">
        <v>111.36155008</v>
      </c>
      <c r="G1942">
        <v>2.5949418638567399</v>
      </c>
      <c r="H1942">
        <v>3.0940503732720708E-2</v>
      </c>
    </row>
    <row r="1943" spans="1:8" x14ac:dyDescent="0.25">
      <c r="A1943" t="s">
        <v>46</v>
      </c>
      <c r="B1943">
        <v>2013</v>
      </c>
      <c r="C1943" t="s">
        <v>56</v>
      </c>
      <c r="D1943" t="s">
        <v>65</v>
      </c>
      <c r="E1943" t="s">
        <v>68</v>
      </c>
      <c r="F1943">
        <v>2.7455507099999998</v>
      </c>
      <c r="G1943">
        <v>6.3976699961543815E-2</v>
      </c>
      <c r="H1943">
        <v>7.6281914116769632E-4</v>
      </c>
    </row>
    <row r="1944" spans="1:8" x14ac:dyDescent="0.25">
      <c r="A1944" t="s">
        <v>46</v>
      </c>
      <c r="B1944">
        <v>2013</v>
      </c>
      <c r="C1944" t="s">
        <v>56</v>
      </c>
      <c r="D1944" t="s">
        <v>65</v>
      </c>
      <c r="E1944" t="s">
        <v>58</v>
      </c>
      <c r="F1944">
        <v>348.70013802999995</v>
      </c>
      <c r="G1944">
        <v>8.1253950349706781</v>
      </c>
      <c r="H1944">
        <v>9.6882253475879782E-2</v>
      </c>
    </row>
    <row r="1945" spans="1:8" x14ac:dyDescent="0.25">
      <c r="A1945" t="s">
        <v>46</v>
      </c>
      <c r="B1945">
        <v>2014</v>
      </c>
      <c r="C1945" t="s">
        <v>56</v>
      </c>
      <c r="D1945" t="s">
        <v>65</v>
      </c>
      <c r="E1945" t="s">
        <v>66</v>
      </c>
    </row>
    <row r="1946" spans="1:8" x14ac:dyDescent="0.25">
      <c r="A1946" t="s">
        <v>46</v>
      </c>
      <c r="B1946">
        <v>2014</v>
      </c>
      <c r="C1946" t="s">
        <v>56</v>
      </c>
      <c r="D1946" t="s">
        <v>65</v>
      </c>
      <c r="E1946" t="s">
        <v>83</v>
      </c>
      <c r="F1946">
        <v>1103.622451</v>
      </c>
      <c r="G1946">
        <v>24.497223267103276</v>
      </c>
      <c r="H1946">
        <v>0.2828312023087029</v>
      </c>
    </row>
    <row r="1947" spans="1:8" x14ac:dyDescent="0.25">
      <c r="A1947" t="s">
        <v>46</v>
      </c>
      <c r="B1947">
        <v>2014</v>
      </c>
      <c r="C1947" t="s">
        <v>56</v>
      </c>
      <c r="D1947" t="s">
        <v>65</v>
      </c>
      <c r="E1947" t="s">
        <v>67</v>
      </c>
    </row>
    <row r="1948" spans="1:8" x14ac:dyDescent="0.25">
      <c r="A1948" t="s">
        <v>46</v>
      </c>
      <c r="B1948">
        <v>2014</v>
      </c>
      <c r="C1948" t="s">
        <v>56</v>
      </c>
      <c r="D1948" t="s">
        <v>65</v>
      </c>
      <c r="E1948" t="s">
        <v>68</v>
      </c>
      <c r="F1948">
        <v>1.998</v>
      </c>
      <c r="G1948">
        <v>4.4349815503773538E-2</v>
      </c>
      <c r="H1948">
        <v>5.1203809935250087E-4</v>
      </c>
    </row>
    <row r="1949" spans="1:8" x14ac:dyDescent="0.25">
      <c r="A1949" t="s">
        <v>46</v>
      </c>
      <c r="B1949">
        <v>2014</v>
      </c>
      <c r="C1949" t="s">
        <v>56</v>
      </c>
      <c r="D1949" t="s">
        <v>65</v>
      </c>
      <c r="E1949" t="s">
        <v>58</v>
      </c>
      <c r="F1949">
        <v>1105.620451</v>
      </c>
      <c r="G1949">
        <v>24.541573082607052</v>
      </c>
      <c r="H1949">
        <v>0.28334324040805542</v>
      </c>
    </row>
    <row r="1950" spans="1:8" x14ac:dyDescent="0.25">
      <c r="A1950" t="s">
        <v>46</v>
      </c>
      <c r="B1950">
        <v>2015</v>
      </c>
      <c r="C1950" t="s">
        <v>56</v>
      </c>
      <c r="D1950" t="s">
        <v>65</v>
      </c>
      <c r="E1950" t="s">
        <v>66</v>
      </c>
    </row>
    <row r="1951" spans="1:8" x14ac:dyDescent="0.25">
      <c r="A1951" t="s">
        <v>46</v>
      </c>
      <c r="B1951">
        <v>2015</v>
      </c>
      <c r="C1951" t="s">
        <v>56</v>
      </c>
      <c r="D1951" t="s">
        <v>65</v>
      </c>
      <c r="E1951" t="s">
        <v>83</v>
      </c>
      <c r="F1951">
        <v>1297.2692013199999</v>
      </c>
      <c r="G1951">
        <v>25.382876417099812</v>
      </c>
      <c r="H1951">
        <v>0.30381050169893836</v>
      </c>
    </row>
    <row r="1952" spans="1:8" x14ac:dyDescent="0.25">
      <c r="A1952" t="s">
        <v>46</v>
      </c>
      <c r="B1952">
        <v>2015</v>
      </c>
      <c r="C1952" t="s">
        <v>56</v>
      </c>
      <c r="D1952" t="s">
        <v>65</v>
      </c>
      <c r="E1952" t="s">
        <v>67</v>
      </c>
    </row>
    <row r="1953" spans="1:8" x14ac:dyDescent="0.25">
      <c r="A1953" t="s">
        <v>46</v>
      </c>
      <c r="B1953">
        <v>2015</v>
      </c>
      <c r="C1953" t="s">
        <v>56</v>
      </c>
      <c r="D1953" t="s">
        <v>65</v>
      </c>
      <c r="E1953" t="s">
        <v>68</v>
      </c>
    </row>
    <row r="1954" spans="1:8" x14ac:dyDescent="0.25">
      <c r="A1954" t="s">
        <v>46</v>
      </c>
      <c r="B1954">
        <v>2015</v>
      </c>
      <c r="C1954" t="s">
        <v>56</v>
      </c>
      <c r="D1954" t="s">
        <v>65</v>
      </c>
      <c r="E1954" t="s">
        <v>58</v>
      </c>
      <c r="F1954">
        <v>1297.2692013199999</v>
      </c>
      <c r="G1954">
        <v>25.382876417099812</v>
      </c>
      <c r="H1954">
        <v>0.30381050169893836</v>
      </c>
    </row>
    <row r="1955" spans="1:8" x14ac:dyDescent="0.25">
      <c r="A1955" t="s">
        <v>46</v>
      </c>
      <c r="B1955">
        <v>2016</v>
      </c>
      <c r="C1955" t="s">
        <v>56</v>
      </c>
      <c r="D1955" t="s">
        <v>65</v>
      </c>
      <c r="E1955" t="s">
        <v>66</v>
      </c>
    </row>
    <row r="1956" spans="1:8" x14ac:dyDescent="0.25">
      <c r="A1956" t="s">
        <v>46</v>
      </c>
      <c r="B1956">
        <v>2016</v>
      </c>
      <c r="C1956" t="s">
        <v>56</v>
      </c>
      <c r="D1956" t="s">
        <v>65</v>
      </c>
      <c r="E1956" t="s">
        <v>83</v>
      </c>
      <c r="F1956">
        <v>1566.8303573089599</v>
      </c>
      <c r="G1956">
        <v>24.76518235796674</v>
      </c>
      <c r="H1956">
        <v>0.32595261375889339</v>
      </c>
    </row>
    <row r="1957" spans="1:8" x14ac:dyDescent="0.25">
      <c r="A1957" t="s">
        <v>46</v>
      </c>
      <c r="B1957">
        <v>2016</v>
      </c>
      <c r="C1957" t="s">
        <v>56</v>
      </c>
      <c r="D1957" t="s">
        <v>65</v>
      </c>
      <c r="E1957" t="s">
        <v>67</v>
      </c>
    </row>
    <row r="1958" spans="1:8" x14ac:dyDescent="0.25">
      <c r="A1958" t="s">
        <v>46</v>
      </c>
      <c r="B1958">
        <v>2016</v>
      </c>
      <c r="C1958" t="s">
        <v>56</v>
      </c>
      <c r="D1958" t="s">
        <v>65</v>
      </c>
      <c r="E1958" t="s">
        <v>68</v>
      </c>
      <c r="F1958">
        <v>59.711060400000008</v>
      </c>
      <c r="G1958">
        <v>0.94378775130023473</v>
      </c>
      <c r="H1958">
        <v>1.2421878422832532E-2</v>
      </c>
    </row>
    <row r="1959" spans="1:8" x14ac:dyDescent="0.25">
      <c r="A1959" t="s">
        <v>46</v>
      </c>
      <c r="B1959">
        <v>2016</v>
      </c>
      <c r="C1959" t="s">
        <v>56</v>
      </c>
      <c r="D1959" t="s">
        <v>65</v>
      </c>
      <c r="E1959" t="s">
        <v>58</v>
      </c>
      <c r="F1959">
        <v>1626.5414177089599</v>
      </c>
      <c r="G1959">
        <v>25.708970109266971</v>
      </c>
      <c r="H1959">
        <v>0.33837449218172583</v>
      </c>
    </row>
    <row r="1960" spans="1:8" x14ac:dyDescent="0.25">
      <c r="A1960" t="s">
        <v>46</v>
      </c>
      <c r="B1960">
        <v>2012</v>
      </c>
      <c r="C1960" t="s">
        <v>56</v>
      </c>
      <c r="D1960" t="s">
        <v>84</v>
      </c>
      <c r="E1960" t="s">
        <v>58</v>
      </c>
      <c r="F1960">
        <v>0</v>
      </c>
      <c r="G1960">
        <v>0</v>
      </c>
      <c r="H1960">
        <v>0</v>
      </c>
    </row>
    <row r="1961" spans="1:8" x14ac:dyDescent="0.25">
      <c r="A1961" t="s">
        <v>46</v>
      </c>
      <c r="B1961">
        <v>2013</v>
      </c>
      <c r="C1961" t="s">
        <v>56</v>
      </c>
      <c r="D1961" t="s">
        <v>84</v>
      </c>
      <c r="E1961" t="s">
        <v>58</v>
      </c>
      <c r="F1961">
        <v>8</v>
      </c>
      <c r="G1961">
        <v>0.18641564252599455</v>
      </c>
      <c r="H1961">
        <v>2.2227063980696138E-3</v>
      </c>
    </row>
    <row r="1962" spans="1:8" x14ac:dyDescent="0.25">
      <c r="A1962" t="s">
        <v>46</v>
      </c>
      <c r="B1962">
        <v>2014</v>
      </c>
      <c r="C1962" t="s">
        <v>56</v>
      </c>
      <c r="D1962" t="s">
        <v>84</v>
      </c>
      <c r="E1962" t="s">
        <v>58</v>
      </c>
      <c r="F1962">
        <v>53.42</v>
      </c>
      <c r="G1962">
        <v>1.1857693414472386</v>
      </c>
      <c r="H1962">
        <v>1.3690227861566864E-2</v>
      </c>
    </row>
    <row r="1963" spans="1:8" x14ac:dyDescent="0.25">
      <c r="A1963" t="s">
        <v>46</v>
      </c>
      <c r="B1963">
        <v>2015</v>
      </c>
      <c r="C1963" t="s">
        <v>56</v>
      </c>
      <c r="D1963" t="s">
        <v>84</v>
      </c>
      <c r="E1963" t="s">
        <v>58</v>
      </c>
      <c r="F1963">
        <v>11.119948019999999</v>
      </c>
      <c r="G1963">
        <v>0.21757725078883533</v>
      </c>
      <c r="H1963">
        <v>2.6042065774665459E-3</v>
      </c>
    </row>
    <row r="1964" spans="1:8" x14ac:dyDescent="0.25">
      <c r="A1964" t="s">
        <v>46</v>
      </c>
      <c r="B1964">
        <v>2016</v>
      </c>
      <c r="C1964" t="s">
        <v>56</v>
      </c>
      <c r="D1964" t="s">
        <v>84</v>
      </c>
      <c r="E1964" t="s">
        <v>58</v>
      </c>
      <c r="F1964">
        <v>10.932550000000001</v>
      </c>
      <c r="G1964">
        <v>0.17279892052423473</v>
      </c>
      <c r="H1964">
        <v>2.2743325280409486E-3</v>
      </c>
    </row>
    <row r="1965" spans="1:8" x14ac:dyDescent="0.25">
      <c r="A1965" t="s">
        <v>19</v>
      </c>
      <c r="B1965">
        <v>2008</v>
      </c>
      <c r="C1965" t="s">
        <v>56</v>
      </c>
      <c r="D1965" t="s">
        <v>57</v>
      </c>
      <c r="E1965" t="s">
        <v>58</v>
      </c>
      <c r="F1965">
        <v>3979.4035205100004</v>
      </c>
      <c r="G1965">
        <v>210.58575568768029</v>
      </c>
      <c r="H1965">
        <v>1.5169991848704383</v>
      </c>
    </row>
    <row r="1966" spans="1:8" x14ac:dyDescent="0.25">
      <c r="A1966" t="s">
        <v>19</v>
      </c>
      <c r="B1966">
        <v>2009</v>
      </c>
      <c r="C1966" t="s">
        <v>56</v>
      </c>
      <c r="D1966" t="s">
        <v>57</v>
      </c>
      <c r="E1966" t="s">
        <v>58</v>
      </c>
      <c r="F1966">
        <v>7460.3111180000024</v>
      </c>
      <c r="G1966">
        <v>394.88335788015274</v>
      </c>
      <c r="H1966">
        <v>2.7069988685941917</v>
      </c>
    </row>
    <row r="1967" spans="1:8" x14ac:dyDescent="0.25">
      <c r="A1967" t="s">
        <v>19</v>
      </c>
      <c r="B1967">
        <v>2010</v>
      </c>
      <c r="C1967" t="s">
        <v>56</v>
      </c>
      <c r="D1967" t="s">
        <v>57</v>
      </c>
      <c r="E1967" t="s">
        <v>58</v>
      </c>
      <c r="F1967">
        <v>5786.9547942099998</v>
      </c>
      <c r="G1967">
        <v>306.26908950393999</v>
      </c>
      <c r="H1967">
        <v>1.9335969851867056</v>
      </c>
    </row>
    <row r="1968" spans="1:8" x14ac:dyDescent="0.25">
      <c r="A1968" t="s">
        <v>19</v>
      </c>
      <c r="B1968">
        <v>2011</v>
      </c>
      <c r="C1968" t="s">
        <v>56</v>
      </c>
      <c r="D1968" t="s">
        <v>57</v>
      </c>
      <c r="E1968" t="s">
        <v>58</v>
      </c>
      <c r="F1968">
        <v>7689.7685714200015</v>
      </c>
      <c r="G1968">
        <v>406.97685386564325</v>
      </c>
      <c r="H1968">
        <v>2.2979701384872224</v>
      </c>
    </row>
    <row r="1969" spans="1:8" x14ac:dyDescent="0.25">
      <c r="A1969" t="s">
        <v>19</v>
      </c>
      <c r="B1969">
        <v>2012</v>
      </c>
      <c r="C1969" t="s">
        <v>56</v>
      </c>
      <c r="D1969" t="s">
        <v>57</v>
      </c>
      <c r="E1969" t="s">
        <v>58</v>
      </c>
      <c r="F1969">
        <v>6304.6153373299985</v>
      </c>
      <c r="G1969">
        <v>326.32862340713973</v>
      </c>
      <c r="H1969">
        <v>1.7612200511822351</v>
      </c>
    </row>
    <row r="1970" spans="1:8" x14ac:dyDescent="0.25">
      <c r="A1970" t="s">
        <v>19</v>
      </c>
      <c r="B1970">
        <v>2013</v>
      </c>
      <c r="C1970" t="s">
        <v>56</v>
      </c>
      <c r="D1970" t="s">
        <v>57</v>
      </c>
      <c r="E1970" t="s">
        <v>58</v>
      </c>
      <c r="F1970">
        <v>8019.4190829799991</v>
      </c>
      <c r="G1970">
        <v>398.86525274313811</v>
      </c>
      <c r="H1970">
        <v>2.1560599691799927</v>
      </c>
    </row>
    <row r="1971" spans="1:8" x14ac:dyDescent="0.25">
      <c r="A1971" t="s">
        <v>19</v>
      </c>
      <c r="B1971">
        <v>2014</v>
      </c>
      <c r="C1971" t="s">
        <v>56</v>
      </c>
      <c r="D1971" t="s">
        <v>57</v>
      </c>
      <c r="E1971" t="s">
        <v>58</v>
      </c>
      <c r="F1971">
        <v>5512.6441865500001</v>
      </c>
      <c r="G1971">
        <v>268.89921987060569</v>
      </c>
      <c r="H1971">
        <v>1.3610647724156901</v>
      </c>
    </row>
    <row r="1972" spans="1:8" x14ac:dyDescent="0.25">
      <c r="A1972" t="s">
        <v>19</v>
      </c>
      <c r="B1972">
        <v>2015</v>
      </c>
      <c r="C1972" t="s">
        <v>56</v>
      </c>
      <c r="D1972" t="s">
        <v>57</v>
      </c>
      <c r="E1972" t="s">
        <v>58</v>
      </c>
      <c r="F1972">
        <v>5197.1285427299999</v>
      </c>
      <c r="G1972">
        <v>237.89163568129987</v>
      </c>
      <c r="H1972">
        <v>1.1339084736797893</v>
      </c>
    </row>
    <row r="1973" spans="1:8" x14ac:dyDescent="0.25">
      <c r="A1973" t="s">
        <v>19</v>
      </c>
      <c r="B1973">
        <v>2016</v>
      </c>
      <c r="C1973" t="s">
        <v>56</v>
      </c>
      <c r="D1973" t="s">
        <v>57</v>
      </c>
      <c r="E1973" t="s">
        <v>58</v>
      </c>
      <c r="F1973">
        <v>8436.0834014699994</v>
      </c>
      <c r="G1973">
        <v>369.52264108995405</v>
      </c>
      <c r="H1973">
        <v>1.7014889451278301</v>
      </c>
    </row>
    <row r="1974" spans="1:8" x14ac:dyDescent="0.25">
      <c r="A1974" t="s">
        <v>19</v>
      </c>
      <c r="B1974">
        <v>2017</v>
      </c>
      <c r="C1974" t="s">
        <v>56</v>
      </c>
      <c r="D1974" t="s">
        <v>57</v>
      </c>
      <c r="E1974" t="s">
        <v>58</v>
      </c>
      <c r="F1974">
        <v>10562.829639540001</v>
      </c>
      <c r="G1974">
        <v>449.7529156586051</v>
      </c>
      <c r="H1974">
        <v>1.9439319407304307</v>
      </c>
    </row>
    <row r="1975" spans="1:8" x14ac:dyDescent="0.25">
      <c r="A1975" t="s">
        <v>19</v>
      </c>
      <c r="B1975">
        <v>2018</v>
      </c>
      <c r="C1975" t="s">
        <v>56</v>
      </c>
      <c r="D1975" t="s">
        <v>57</v>
      </c>
      <c r="E1975" t="s">
        <v>58</v>
      </c>
      <c r="F1975">
        <v>5674.4686759700007</v>
      </c>
      <c r="G1975">
        <v>237.35548437773926</v>
      </c>
      <c r="H1975">
        <v>0.98798655827343018</v>
      </c>
    </row>
    <row r="1976" spans="1:8" x14ac:dyDescent="0.25">
      <c r="A1976" t="s">
        <v>19</v>
      </c>
      <c r="B1976">
        <v>2008</v>
      </c>
      <c r="C1976" t="s">
        <v>56</v>
      </c>
      <c r="D1976" t="s">
        <v>59</v>
      </c>
      <c r="E1976" t="s">
        <v>60</v>
      </c>
      <c r="F1976">
        <v>184.31481561000001</v>
      </c>
      <c r="G1976">
        <v>9.7537418685031696</v>
      </c>
      <c r="H1976">
        <v>7.026314964009503E-2</v>
      </c>
    </row>
    <row r="1977" spans="1:8" x14ac:dyDescent="0.25">
      <c r="A1977" t="s">
        <v>19</v>
      </c>
      <c r="B1977">
        <v>2008</v>
      </c>
      <c r="C1977" t="s">
        <v>56</v>
      </c>
      <c r="D1977" t="s">
        <v>59</v>
      </c>
      <c r="E1977" t="s">
        <v>61</v>
      </c>
    </row>
    <row r="1978" spans="1:8" x14ac:dyDescent="0.25">
      <c r="A1978" t="s">
        <v>19</v>
      </c>
      <c r="B1978">
        <v>2008</v>
      </c>
      <c r="C1978" t="s">
        <v>56</v>
      </c>
      <c r="D1978" t="s">
        <v>59</v>
      </c>
      <c r="E1978" t="s">
        <v>62</v>
      </c>
      <c r="F1978">
        <v>21.7729</v>
      </c>
      <c r="G1978">
        <v>1.1521984579801228</v>
      </c>
      <c r="H1978">
        <v>8.3001061294815624E-3</v>
      </c>
    </row>
    <row r="1979" spans="1:8" x14ac:dyDescent="0.25">
      <c r="A1979" t="s">
        <v>19</v>
      </c>
      <c r="B1979">
        <v>2008</v>
      </c>
      <c r="C1979" t="s">
        <v>56</v>
      </c>
      <c r="D1979" t="s">
        <v>59</v>
      </c>
      <c r="E1979" t="s">
        <v>58</v>
      </c>
      <c r="F1979">
        <v>206.08771561</v>
      </c>
      <c r="G1979">
        <v>10.905940326483291</v>
      </c>
      <c r="H1979">
        <v>7.8563255769576582E-2</v>
      </c>
    </row>
    <row r="1980" spans="1:8" x14ac:dyDescent="0.25">
      <c r="A1980" t="s">
        <v>19</v>
      </c>
      <c r="B1980">
        <v>2009</v>
      </c>
      <c r="C1980" t="s">
        <v>56</v>
      </c>
      <c r="D1980" t="s">
        <v>59</v>
      </c>
      <c r="E1980" t="s">
        <v>60</v>
      </c>
      <c r="F1980">
        <v>496.07498405999991</v>
      </c>
      <c r="G1980">
        <v>26.25785337468227</v>
      </c>
      <c r="H1980">
        <v>0.18000246897857339</v>
      </c>
    </row>
    <row r="1981" spans="1:8" x14ac:dyDescent="0.25">
      <c r="A1981" t="s">
        <v>19</v>
      </c>
      <c r="B1981">
        <v>2009</v>
      </c>
      <c r="C1981" t="s">
        <v>56</v>
      </c>
      <c r="D1981" t="s">
        <v>59</v>
      </c>
      <c r="E1981" t="s">
        <v>61</v>
      </c>
    </row>
    <row r="1982" spans="1:8" x14ac:dyDescent="0.25">
      <c r="A1982" t="s">
        <v>19</v>
      </c>
      <c r="B1982">
        <v>2009</v>
      </c>
      <c r="C1982" t="s">
        <v>56</v>
      </c>
      <c r="D1982" t="s">
        <v>59</v>
      </c>
      <c r="E1982" t="s">
        <v>62</v>
      </c>
      <c r="F1982">
        <v>6.1930699999999996</v>
      </c>
      <c r="G1982">
        <v>0.32780674136850879</v>
      </c>
      <c r="H1982">
        <v>2.2471761858128747E-3</v>
      </c>
    </row>
    <row r="1983" spans="1:8" x14ac:dyDescent="0.25">
      <c r="A1983" t="s">
        <v>19</v>
      </c>
      <c r="B1983">
        <v>2009</v>
      </c>
      <c r="C1983" t="s">
        <v>56</v>
      </c>
      <c r="D1983" t="s">
        <v>59</v>
      </c>
      <c r="E1983" t="s">
        <v>58</v>
      </c>
      <c r="F1983">
        <v>502.26805405999988</v>
      </c>
      <c r="G1983">
        <v>26.585660116050775</v>
      </c>
      <c r="H1983">
        <v>0.18224964516438621</v>
      </c>
    </row>
    <row r="1984" spans="1:8" x14ac:dyDescent="0.25">
      <c r="A1984" t="s">
        <v>19</v>
      </c>
      <c r="B1984">
        <v>2010</v>
      </c>
      <c r="C1984" t="s">
        <v>56</v>
      </c>
      <c r="D1984" t="s">
        <v>59</v>
      </c>
      <c r="E1984" t="s">
        <v>60</v>
      </c>
      <c r="F1984">
        <v>439.61659245999999</v>
      </c>
      <c r="G1984">
        <v>23.266290871713853</v>
      </c>
      <c r="H1984">
        <v>0.14688922724421438</v>
      </c>
    </row>
    <row r="1985" spans="1:8" x14ac:dyDescent="0.25">
      <c r="A1985" t="s">
        <v>19</v>
      </c>
      <c r="B1985">
        <v>2010</v>
      </c>
      <c r="C1985" t="s">
        <v>56</v>
      </c>
      <c r="D1985" t="s">
        <v>59</v>
      </c>
      <c r="E1985" t="s">
        <v>61</v>
      </c>
    </row>
    <row r="1986" spans="1:8" x14ac:dyDescent="0.25">
      <c r="A1986" t="s">
        <v>19</v>
      </c>
      <c r="B1986">
        <v>2010</v>
      </c>
      <c r="C1986" t="s">
        <v>56</v>
      </c>
      <c r="D1986" t="s">
        <v>59</v>
      </c>
      <c r="E1986" t="s">
        <v>62</v>
      </c>
      <c r="F1986">
        <v>19.132101899999999</v>
      </c>
      <c r="G1986">
        <v>1.0125483328593226</v>
      </c>
      <c r="H1986">
        <v>6.3926150919889815E-3</v>
      </c>
    </row>
    <row r="1987" spans="1:8" x14ac:dyDescent="0.25">
      <c r="A1987" t="s">
        <v>19</v>
      </c>
      <c r="B1987">
        <v>2010</v>
      </c>
      <c r="C1987" t="s">
        <v>56</v>
      </c>
      <c r="D1987" t="s">
        <v>59</v>
      </c>
      <c r="E1987" t="s">
        <v>58</v>
      </c>
      <c r="F1987">
        <v>458.74869436</v>
      </c>
      <c r="G1987">
        <v>24.278839204573178</v>
      </c>
      <c r="H1987">
        <v>0.15328184233620337</v>
      </c>
    </row>
    <row r="1988" spans="1:8" x14ac:dyDescent="0.25">
      <c r="A1988" t="s">
        <v>19</v>
      </c>
      <c r="B1988">
        <v>2011</v>
      </c>
      <c r="C1988" t="s">
        <v>56</v>
      </c>
      <c r="D1988" t="s">
        <v>59</v>
      </c>
      <c r="E1988" t="s">
        <v>60</v>
      </c>
      <c r="F1988">
        <v>449.10203765999989</v>
      </c>
      <c r="G1988">
        <v>23.76848310244597</v>
      </c>
      <c r="H1988">
        <v>0.13420729923031602</v>
      </c>
    </row>
    <row r="1989" spans="1:8" x14ac:dyDescent="0.25">
      <c r="A1989" t="s">
        <v>19</v>
      </c>
      <c r="B1989">
        <v>2011</v>
      </c>
      <c r="C1989" t="s">
        <v>56</v>
      </c>
      <c r="D1989" t="s">
        <v>59</v>
      </c>
      <c r="E1989" t="s">
        <v>61</v>
      </c>
    </row>
    <row r="1990" spans="1:8" x14ac:dyDescent="0.25">
      <c r="A1990" t="s">
        <v>19</v>
      </c>
      <c r="B1990">
        <v>2011</v>
      </c>
      <c r="C1990" t="s">
        <v>56</v>
      </c>
      <c r="D1990" t="s">
        <v>59</v>
      </c>
      <c r="E1990" t="s">
        <v>62</v>
      </c>
      <c r="F1990">
        <v>14.333847000000002</v>
      </c>
      <c r="G1990">
        <v>0.7586111209552644</v>
      </c>
      <c r="H1990">
        <v>4.2834517150575511E-3</v>
      </c>
    </row>
    <row r="1991" spans="1:8" x14ac:dyDescent="0.25">
      <c r="A1991" t="s">
        <v>19</v>
      </c>
      <c r="B1991">
        <v>2011</v>
      </c>
      <c r="C1991" t="s">
        <v>56</v>
      </c>
      <c r="D1991" t="s">
        <v>59</v>
      </c>
      <c r="E1991" t="s">
        <v>58</v>
      </c>
      <c r="F1991">
        <v>463.43588465999989</v>
      </c>
      <c r="G1991">
        <v>24.527094223401232</v>
      </c>
      <c r="H1991">
        <v>0.13849075094537355</v>
      </c>
    </row>
    <row r="1992" spans="1:8" x14ac:dyDescent="0.25">
      <c r="A1992" t="s">
        <v>19</v>
      </c>
      <c r="B1992">
        <v>2012</v>
      </c>
      <c r="C1992" t="s">
        <v>56</v>
      </c>
      <c r="D1992" t="s">
        <v>59</v>
      </c>
      <c r="E1992" t="s">
        <v>60</v>
      </c>
      <c r="F1992">
        <v>200.73452187999999</v>
      </c>
      <c r="G1992">
        <v>10.390074047425118</v>
      </c>
      <c r="H1992">
        <v>5.6076008762377269E-2</v>
      </c>
    </row>
    <row r="1993" spans="1:8" x14ac:dyDescent="0.25">
      <c r="A1993" t="s">
        <v>19</v>
      </c>
      <c r="B1993">
        <v>2012</v>
      </c>
      <c r="C1993" t="s">
        <v>56</v>
      </c>
      <c r="D1993" t="s">
        <v>59</v>
      </c>
      <c r="E1993" t="s">
        <v>61</v>
      </c>
    </row>
    <row r="1994" spans="1:8" x14ac:dyDescent="0.25">
      <c r="A1994" t="s">
        <v>19</v>
      </c>
      <c r="B1994">
        <v>2012</v>
      </c>
      <c r="C1994" t="s">
        <v>56</v>
      </c>
      <c r="D1994" t="s">
        <v>59</v>
      </c>
      <c r="E1994" t="s">
        <v>62</v>
      </c>
      <c r="F1994">
        <v>2.5745000000000001E-2</v>
      </c>
      <c r="G1994">
        <v>1.3325682789673212E-3</v>
      </c>
      <c r="H1994">
        <v>7.1919709279026729E-6</v>
      </c>
    </row>
    <row r="1995" spans="1:8" x14ac:dyDescent="0.25">
      <c r="A1995" t="s">
        <v>19</v>
      </c>
      <c r="B1995">
        <v>2012</v>
      </c>
      <c r="C1995" t="s">
        <v>56</v>
      </c>
      <c r="D1995" t="s">
        <v>59</v>
      </c>
      <c r="E1995" t="s">
        <v>58</v>
      </c>
      <c r="F1995">
        <v>200.76026687999999</v>
      </c>
      <c r="G1995">
        <v>10.391406615704085</v>
      </c>
      <c r="H1995">
        <v>5.6083200733305173E-2</v>
      </c>
    </row>
    <row r="1996" spans="1:8" x14ac:dyDescent="0.25">
      <c r="A1996" t="s">
        <v>19</v>
      </c>
      <c r="B1996">
        <v>2013</v>
      </c>
      <c r="C1996" t="s">
        <v>56</v>
      </c>
      <c r="D1996" t="s">
        <v>59</v>
      </c>
      <c r="E1996" t="s">
        <v>60</v>
      </c>
      <c r="F1996">
        <v>138.08676740000001</v>
      </c>
      <c r="G1996">
        <v>6.8680801950329124</v>
      </c>
      <c r="H1996">
        <v>3.7125301519218702E-2</v>
      </c>
    </row>
    <row r="1997" spans="1:8" x14ac:dyDescent="0.25">
      <c r="A1997" t="s">
        <v>19</v>
      </c>
      <c r="B1997">
        <v>2013</v>
      </c>
      <c r="C1997" t="s">
        <v>56</v>
      </c>
      <c r="D1997" t="s">
        <v>59</v>
      </c>
      <c r="E1997" t="s">
        <v>61</v>
      </c>
    </row>
    <row r="1998" spans="1:8" x14ac:dyDescent="0.25">
      <c r="A1998" t="s">
        <v>19</v>
      </c>
      <c r="B1998">
        <v>2013</v>
      </c>
      <c r="C1998" t="s">
        <v>56</v>
      </c>
      <c r="D1998" t="s">
        <v>59</v>
      </c>
      <c r="E1998" t="s">
        <v>62</v>
      </c>
    </row>
    <row r="1999" spans="1:8" x14ac:dyDescent="0.25">
      <c r="A1999" t="s">
        <v>19</v>
      </c>
      <c r="B1999">
        <v>2013</v>
      </c>
      <c r="C1999" t="s">
        <v>56</v>
      </c>
      <c r="D1999" t="s">
        <v>59</v>
      </c>
      <c r="E1999" t="s">
        <v>58</v>
      </c>
      <c r="F1999">
        <v>138.08676740000001</v>
      </c>
      <c r="G1999">
        <v>6.8680801950329124</v>
      </c>
      <c r="H1999">
        <v>3.7125301519218702E-2</v>
      </c>
    </row>
    <row r="2000" spans="1:8" x14ac:dyDescent="0.25">
      <c r="A2000" t="s">
        <v>19</v>
      </c>
      <c r="B2000">
        <v>2014</v>
      </c>
      <c r="C2000" t="s">
        <v>56</v>
      </c>
      <c r="D2000" t="s">
        <v>59</v>
      </c>
      <c r="E2000" t="s">
        <v>60</v>
      </c>
      <c r="F2000">
        <v>116.83509702000001</v>
      </c>
      <c r="G2000">
        <v>5.6990557306123311</v>
      </c>
      <c r="H2000">
        <v>2.8846435458990065E-2</v>
      </c>
    </row>
    <row r="2001" spans="1:8" x14ac:dyDescent="0.25">
      <c r="A2001" t="s">
        <v>19</v>
      </c>
      <c r="B2001">
        <v>2014</v>
      </c>
      <c r="C2001" t="s">
        <v>56</v>
      </c>
      <c r="D2001" t="s">
        <v>59</v>
      </c>
      <c r="E2001" t="s">
        <v>61</v>
      </c>
    </row>
    <row r="2002" spans="1:8" x14ac:dyDescent="0.25">
      <c r="A2002" t="s">
        <v>19</v>
      </c>
      <c r="B2002">
        <v>2014</v>
      </c>
      <c r="C2002" t="s">
        <v>56</v>
      </c>
      <c r="D2002" t="s">
        <v>59</v>
      </c>
      <c r="E2002" t="s">
        <v>62</v>
      </c>
      <c r="F2002">
        <v>118.15693808000002</v>
      </c>
      <c r="G2002">
        <v>5.7635333239048858</v>
      </c>
      <c r="H2002">
        <v>2.9172796319697925E-2</v>
      </c>
    </row>
    <row r="2003" spans="1:8" x14ac:dyDescent="0.25">
      <c r="A2003" t="s">
        <v>19</v>
      </c>
      <c r="B2003">
        <v>2014</v>
      </c>
      <c r="C2003" t="s">
        <v>56</v>
      </c>
      <c r="D2003" t="s">
        <v>59</v>
      </c>
      <c r="E2003" t="s">
        <v>58</v>
      </c>
      <c r="F2003">
        <v>234.99203510000001</v>
      </c>
      <c r="G2003">
        <v>11.462589054517217</v>
      </c>
      <c r="H2003">
        <v>5.8019231778687987E-2</v>
      </c>
    </row>
    <row r="2004" spans="1:8" x14ac:dyDescent="0.25">
      <c r="A2004" t="s">
        <v>19</v>
      </c>
      <c r="B2004">
        <v>2015</v>
      </c>
      <c r="C2004" t="s">
        <v>56</v>
      </c>
      <c r="D2004" t="s">
        <v>59</v>
      </c>
      <c r="E2004" t="s">
        <v>60</v>
      </c>
      <c r="F2004">
        <v>173.81147932000002</v>
      </c>
      <c r="G2004">
        <v>7.9559889226640879</v>
      </c>
      <c r="H2004">
        <v>3.7922154051675622E-2</v>
      </c>
    </row>
    <row r="2005" spans="1:8" x14ac:dyDescent="0.25">
      <c r="A2005" t="s">
        <v>19</v>
      </c>
      <c r="B2005">
        <v>2015</v>
      </c>
      <c r="C2005" t="s">
        <v>56</v>
      </c>
      <c r="D2005" t="s">
        <v>59</v>
      </c>
      <c r="E2005" t="s">
        <v>61</v>
      </c>
    </row>
    <row r="2006" spans="1:8" x14ac:dyDescent="0.25">
      <c r="A2006" t="s">
        <v>19</v>
      </c>
      <c r="B2006">
        <v>2015</v>
      </c>
      <c r="C2006" t="s">
        <v>56</v>
      </c>
      <c r="D2006" t="s">
        <v>59</v>
      </c>
      <c r="E2006" t="s">
        <v>62</v>
      </c>
      <c r="F2006">
        <v>6.1400000000000003E-2</v>
      </c>
      <c r="G2006">
        <v>2.8105032059028388E-3</v>
      </c>
      <c r="H2006">
        <v>1.3396239810410257E-5</v>
      </c>
    </row>
    <row r="2007" spans="1:8" x14ac:dyDescent="0.25">
      <c r="A2007" t="s">
        <v>19</v>
      </c>
      <c r="B2007">
        <v>2015</v>
      </c>
      <c r="C2007" t="s">
        <v>56</v>
      </c>
      <c r="D2007" t="s">
        <v>59</v>
      </c>
      <c r="E2007" t="s">
        <v>58</v>
      </c>
      <c r="F2007">
        <v>173.87287932000001</v>
      </c>
      <c r="G2007">
        <v>7.9587994258699899</v>
      </c>
      <c r="H2007">
        <v>3.7935550291486021E-2</v>
      </c>
    </row>
    <row r="2008" spans="1:8" x14ac:dyDescent="0.25">
      <c r="A2008" t="s">
        <v>19</v>
      </c>
      <c r="B2008">
        <v>2016</v>
      </c>
      <c r="C2008" t="s">
        <v>56</v>
      </c>
      <c r="D2008" t="s">
        <v>59</v>
      </c>
      <c r="E2008" t="s">
        <v>60</v>
      </c>
      <c r="F2008">
        <v>480.19514293999987</v>
      </c>
      <c r="G2008">
        <v>21.033810242657992</v>
      </c>
      <c r="H2008">
        <v>9.6851428362374467E-2</v>
      </c>
    </row>
    <row r="2009" spans="1:8" x14ac:dyDescent="0.25">
      <c r="A2009" t="s">
        <v>19</v>
      </c>
      <c r="B2009">
        <v>2016</v>
      </c>
      <c r="C2009" t="s">
        <v>56</v>
      </c>
      <c r="D2009" t="s">
        <v>59</v>
      </c>
      <c r="E2009" t="s">
        <v>61</v>
      </c>
    </row>
    <row r="2010" spans="1:8" x14ac:dyDescent="0.25">
      <c r="A2010" t="s">
        <v>19</v>
      </c>
      <c r="B2010">
        <v>2016</v>
      </c>
      <c r="C2010" t="s">
        <v>56</v>
      </c>
      <c r="D2010" t="s">
        <v>59</v>
      </c>
      <c r="E2010" t="s">
        <v>62</v>
      </c>
      <c r="F2010">
        <v>121.48542583</v>
      </c>
      <c r="G2010">
        <v>5.3213811753943654</v>
      </c>
      <c r="H2010">
        <v>2.450261563415472E-2</v>
      </c>
    </row>
    <row r="2011" spans="1:8" x14ac:dyDescent="0.25">
      <c r="A2011" t="s">
        <v>19</v>
      </c>
      <c r="B2011">
        <v>2016</v>
      </c>
      <c r="C2011" t="s">
        <v>56</v>
      </c>
      <c r="D2011" t="s">
        <v>59</v>
      </c>
      <c r="E2011" t="s">
        <v>58</v>
      </c>
      <c r="F2011">
        <v>601.68056876999981</v>
      </c>
      <c r="G2011">
        <v>26.355191418052353</v>
      </c>
      <c r="H2011">
        <v>0.12135404399652917</v>
      </c>
    </row>
    <row r="2012" spans="1:8" x14ac:dyDescent="0.25">
      <c r="A2012" t="s">
        <v>19</v>
      </c>
      <c r="B2012">
        <v>2017</v>
      </c>
      <c r="C2012" t="s">
        <v>56</v>
      </c>
      <c r="D2012" t="s">
        <v>59</v>
      </c>
      <c r="E2012" t="s">
        <v>60</v>
      </c>
      <c r="F2012">
        <v>200.75119325999998</v>
      </c>
      <c r="G2012">
        <v>8.5477507042858125</v>
      </c>
      <c r="H2012">
        <v>3.6945276032574192E-2</v>
      </c>
    </row>
    <row r="2013" spans="1:8" x14ac:dyDescent="0.25">
      <c r="A2013" t="s">
        <v>19</v>
      </c>
      <c r="B2013">
        <v>2017</v>
      </c>
      <c r="C2013" t="s">
        <v>56</v>
      </c>
      <c r="D2013" t="s">
        <v>59</v>
      </c>
      <c r="E2013" t="s">
        <v>61</v>
      </c>
    </row>
    <row r="2014" spans="1:8" x14ac:dyDescent="0.25">
      <c r="A2014" t="s">
        <v>19</v>
      </c>
      <c r="B2014">
        <v>2017</v>
      </c>
      <c r="C2014" t="s">
        <v>56</v>
      </c>
      <c r="D2014" t="s">
        <v>59</v>
      </c>
      <c r="E2014" t="s">
        <v>62</v>
      </c>
      <c r="F2014">
        <v>220.20843944000001</v>
      </c>
      <c r="G2014">
        <v>9.3762174597643533</v>
      </c>
      <c r="H2014">
        <v>4.0526093258516346E-2</v>
      </c>
    </row>
    <row r="2015" spans="1:8" x14ac:dyDescent="0.25">
      <c r="A2015" t="s">
        <v>19</v>
      </c>
      <c r="B2015">
        <v>2017</v>
      </c>
      <c r="C2015" t="s">
        <v>56</v>
      </c>
      <c r="D2015" t="s">
        <v>59</v>
      </c>
      <c r="E2015" t="s">
        <v>58</v>
      </c>
      <c r="F2015">
        <v>420.95963269999999</v>
      </c>
      <c r="G2015">
        <v>17.923968164050166</v>
      </c>
      <c r="H2015">
        <v>7.7471369291090539E-2</v>
      </c>
    </row>
    <row r="2016" spans="1:8" x14ac:dyDescent="0.25">
      <c r="A2016" t="s">
        <v>19</v>
      </c>
      <c r="B2016">
        <v>2018</v>
      </c>
      <c r="C2016" t="s">
        <v>56</v>
      </c>
      <c r="D2016" t="s">
        <v>59</v>
      </c>
      <c r="E2016" t="s">
        <v>60</v>
      </c>
      <c r="F2016">
        <v>19.14485693</v>
      </c>
      <c r="G2016">
        <v>0.80080392534476152</v>
      </c>
      <c r="H2016">
        <v>3.3333272922992383E-3</v>
      </c>
    </row>
    <row r="2017" spans="1:8" x14ac:dyDescent="0.25">
      <c r="A2017" t="s">
        <v>19</v>
      </c>
      <c r="B2017">
        <v>2018</v>
      </c>
      <c r="C2017" t="s">
        <v>56</v>
      </c>
      <c r="D2017" t="s">
        <v>59</v>
      </c>
      <c r="E2017" t="s">
        <v>61</v>
      </c>
    </row>
    <row r="2018" spans="1:8" x14ac:dyDescent="0.25">
      <c r="A2018" t="s">
        <v>19</v>
      </c>
      <c r="B2018">
        <v>2018</v>
      </c>
      <c r="C2018" t="s">
        <v>56</v>
      </c>
      <c r="D2018" t="s">
        <v>59</v>
      </c>
      <c r="E2018" t="s">
        <v>62</v>
      </c>
      <c r="F2018">
        <v>44.242970049999997</v>
      </c>
      <c r="G2018">
        <v>1.8506246463211735</v>
      </c>
      <c r="H2018">
        <v>7.7031810736045443E-3</v>
      </c>
    </row>
    <row r="2019" spans="1:8" x14ac:dyDescent="0.25">
      <c r="A2019" t="s">
        <v>19</v>
      </c>
      <c r="B2019">
        <v>2018</v>
      </c>
      <c r="C2019" t="s">
        <v>56</v>
      </c>
      <c r="D2019" t="s">
        <v>59</v>
      </c>
      <c r="E2019" t="s">
        <v>58</v>
      </c>
      <c r="F2019">
        <v>63.38782698</v>
      </c>
      <c r="G2019">
        <v>2.6514285716659352</v>
      </c>
      <c r="H2019">
        <v>1.1036508365903782E-2</v>
      </c>
    </row>
    <row r="2020" spans="1:8" x14ac:dyDescent="0.25">
      <c r="A2020" t="s">
        <v>19</v>
      </c>
      <c r="B2020">
        <v>2008</v>
      </c>
      <c r="C2020" t="s">
        <v>56</v>
      </c>
      <c r="D2020" t="s">
        <v>63</v>
      </c>
      <c r="E2020" t="s">
        <v>64</v>
      </c>
      <c r="F2020">
        <v>830.81630789000008</v>
      </c>
      <c r="G2020">
        <v>43.965905727560269</v>
      </c>
      <c r="H2020">
        <v>0.31671773303469131</v>
      </c>
    </row>
    <row r="2021" spans="1:8" x14ac:dyDescent="0.25">
      <c r="A2021" t="s">
        <v>19</v>
      </c>
      <c r="B2021">
        <v>2008</v>
      </c>
      <c r="C2021" t="s">
        <v>56</v>
      </c>
      <c r="D2021" t="s">
        <v>63</v>
      </c>
      <c r="E2021" t="s">
        <v>32</v>
      </c>
    </row>
    <row r="2022" spans="1:8" x14ac:dyDescent="0.25">
      <c r="A2022" t="s">
        <v>19</v>
      </c>
      <c r="B2022">
        <v>2008</v>
      </c>
      <c r="C2022" t="s">
        <v>56</v>
      </c>
      <c r="D2022" t="s">
        <v>63</v>
      </c>
      <c r="E2022" t="s">
        <v>58</v>
      </c>
      <c r="F2022">
        <v>830.81630789000008</v>
      </c>
      <c r="G2022">
        <v>43.965905727560269</v>
      </c>
      <c r="H2022">
        <v>0.31671773303469131</v>
      </c>
    </row>
    <row r="2023" spans="1:8" x14ac:dyDescent="0.25">
      <c r="A2023" t="s">
        <v>19</v>
      </c>
      <c r="B2023">
        <v>2009</v>
      </c>
      <c r="C2023" t="s">
        <v>56</v>
      </c>
      <c r="D2023" t="s">
        <v>63</v>
      </c>
      <c r="E2023" t="s">
        <v>64</v>
      </c>
      <c r="F2023">
        <v>703.14569941000025</v>
      </c>
      <c r="G2023">
        <v>37.218358654249535</v>
      </c>
      <c r="H2023">
        <v>0.25513877138008945</v>
      </c>
    </row>
    <row r="2024" spans="1:8" x14ac:dyDescent="0.25">
      <c r="A2024" t="s">
        <v>19</v>
      </c>
      <c r="B2024">
        <v>2009</v>
      </c>
      <c r="C2024" t="s">
        <v>56</v>
      </c>
      <c r="D2024" t="s">
        <v>63</v>
      </c>
      <c r="E2024" t="s">
        <v>32</v>
      </c>
    </row>
    <row r="2025" spans="1:8" x14ac:dyDescent="0.25">
      <c r="A2025" t="s">
        <v>19</v>
      </c>
      <c r="B2025">
        <v>2009</v>
      </c>
      <c r="C2025" t="s">
        <v>56</v>
      </c>
      <c r="D2025" t="s">
        <v>63</v>
      </c>
      <c r="E2025" t="s">
        <v>58</v>
      </c>
      <c r="F2025">
        <v>703.14569941000025</v>
      </c>
      <c r="G2025">
        <v>37.218358654249535</v>
      </c>
      <c r="H2025">
        <v>0.25513877138008945</v>
      </c>
    </row>
    <row r="2026" spans="1:8" x14ac:dyDescent="0.25">
      <c r="A2026" t="s">
        <v>19</v>
      </c>
      <c r="B2026">
        <v>2010</v>
      </c>
      <c r="C2026" t="s">
        <v>56</v>
      </c>
      <c r="D2026" t="s">
        <v>63</v>
      </c>
      <c r="E2026" t="s">
        <v>64</v>
      </c>
      <c r="F2026">
        <v>649.23417601999995</v>
      </c>
      <c r="G2026">
        <v>34.36010251253925</v>
      </c>
      <c r="H2026">
        <v>0.21692881490770669</v>
      </c>
    </row>
    <row r="2027" spans="1:8" x14ac:dyDescent="0.25">
      <c r="A2027" t="s">
        <v>19</v>
      </c>
      <c r="B2027">
        <v>2010</v>
      </c>
      <c r="C2027" t="s">
        <v>56</v>
      </c>
      <c r="D2027" t="s">
        <v>63</v>
      </c>
      <c r="E2027" t="s">
        <v>32</v>
      </c>
    </row>
    <row r="2028" spans="1:8" x14ac:dyDescent="0.25">
      <c r="A2028" t="s">
        <v>19</v>
      </c>
      <c r="B2028">
        <v>2010</v>
      </c>
      <c r="C2028" t="s">
        <v>56</v>
      </c>
      <c r="D2028" t="s">
        <v>63</v>
      </c>
      <c r="E2028" t="s">
        <v>58</v>
      </c>
      <c r="F2028">
        <v>649.23417601999995</v>
      </c>
      <c r="G2028">
        <v>34.36010251253925</v>
      </c>
      <c r="H2028">
        <v>0.21692881490770669</v>
      </c>
    </row>
    <row r="2029" spans="1:8" x14ac:dyDescent="0.25">
      <c r="A2029" t="s">
        <v>19</v>
      </c>
      <c r="B2029">
        <v>2011</v>
      </c>
      <c r="C2029" t="s">
        <v>56</v>
      </c>
      <c r="D2029" t="s">
        <v>63</v>
      </c>
      <c r="E2029" t="s">
        <v>64</v>
      </c>
      <c r="F2029">
        <v>2021.58518185</v>
      </c>
      <c r="G2029">
        <v>106.99130532855418</v>
      </c>
      <c r="H2029">
        <v>0.60411992079518584</v>
      </c>
    </row>
    <row r="2030" spans="1:8" x14ac:dyDescent="0.25">
      <c r="A2030" t="s">
        <v>19</v>
      </c>
      <c r="B2030">
        <v>2011</v>
      </c>
      <c r="C2030" t="s">
        <v>56</v>
      </c>
      <c r="D2030" t="s">
        <v>63</v>
      </c>
      <c r="E2030" t="s">
        <v>32</v>
      </c>
    </row>
    <row r="2031" spans="1:8" x14ac:dyDescent="0.25">
      <c r="A2031" t="s">
        <v>19</v>
      </c>
      <c r="B2031">
        <v>2011</v>
      </c>
      <c r="C2031" t="s">
        <v>56</v>
      </c>
      <c r="D2031" t="s">
        <v>63</v>
      </c>
      <c r="E2031" t="s">
        <v>58</v>
      </c>
      <c r="F2031">
        <v>2021.58518185</v>
      </c>
      <c r="G2031">
        <v>106.99130532855418</v>
      </c>
      <c r="H2031">
        <v>0.60411992079518584</v>
      </c>
    </row>
    <row r="2032" spans="1:8" x14ac:dyDescent="0.25">
      <c r="A2032" t="s">
        <v>19</v>
      </c>
      <c r="B2032">
        <v>2012</v>
      </c>
      <c r="C2032" t="s">
        <v>56</v>
      </c>
      <c r="D2032" t="s">
        <v>63</v>
      </c>
      <c r="E2032" t="s">
        <v>64</v>
      </c>
      <c r="F2032">
        <v>1852.6842680299999</v>
      </c>
      <c r="G2032">
        <v>95.895447136087327</v>
      </c>
      <c r="H2032">
        <v>0.51755491917865226</v>
      </c>
    </row>
    <row r="2033" spans="1:8" x14ac:dyDescent="0.25">
      <c r="A2033" t="s">
        <v>19</v>
      </c>
      <c r="B2033">
        <v>2012</v>
      </c>
      <c r="C2033" t="s">
        <v>56</v>
      </c>
      <c r="D2033" t="s">
        <v>63</v>
      </c>
      <c r="E2033" t="s">
        <v>32</v>
      </c>
    </row>
    <row r="2034" spans="1:8" x14ac:dyDescent="0.25">
      <c r="A2034" t="s">
        <v>19</v>
      </c>
      <c r="B2034">
        <v>2012</v>
      </c>
      <c r="C2034" t="s">
        <v>56</v>
      </c>
      <c r="D2034" t="s">
        <v>63</v>
      </c>
      <c r="E2034" t="s">
        <v>58</v>
      </c>
      <c r="F2034">
        <v>1852.6842680299999</v>
      </c>
      <c r="G2034">
        <v>95.895447136087327</v>
      </c>
      <c r="H2034">
        <v>0.51755491917865226</v>
      </c>
    </row>
    <row r="2035" spans="1:8" x14ac:dyDescent="0.25">
      <c r="A2035" t="s">
        <v>19</v>
      </c>
      <c r="B2035">
        <v>2013</v>
      </c>
      <c r="C2035" t="s">
        <v>56</v>
      </c>
      <c r="D2035" t="s">
        <v>63</v>
      </c>
      <c r="E2035" t="s">
        <v>64</v>
      </c>
      <c r="F2035">
        <v>1479.7350310000002</v>
      </c>
      <c r="G2035">
        <v>73.598209673981501</v>
      </c>
      <c r="H2035">
        <v>0.39783398676639192</v>
      </c>
    </row>
    <row r="2036" spans="1:8" x14ac:dyDescent="0.25">
      <c r="A2036" t="s">
        <v>19</v>
      </c>
      <c r="B2036">
        <v>2013</v>
      </c>
      <c r="C2036" t="s">
        <v>56</v>
      </c>
      <c r="D2036" t="s">
        <v>63</v>
      </c>
      <c r="E2036" t="s">
        <v>32</v>
      </c>
    </row>
    <row r="2037" spans="1:8" x14ac:dyDescent="0.25">
      <c r="A2037" t="s">
        <v>19</v>
      </c>
      <c r="B2037">
        <v>2013</v>
      </c>
      <c r="C2037" t="s">
        <v>56</v>
      </c>
      <c r="D2037" t="s">
        <v>63</v>
      </c>
      <c r="E2037" t="s">
        <v>58</v>
      </c>
      <c r="F2037">
        <v>1479.7350310000002</v>
      </c>
      <c r="G2037">
        <v>73.598209673981501</v>
      </c>
      <c r="H2037">
        <v>0.39783398676639192</v>
      </c>
    </row>
    <row r="2038" spans="1:8" x14ac:dyDescent="0.25">
      <c r="A2038" t="s">
        <v>19</v>
      </c>
      <c r="B2038">
        <v>2014</v>
      </c>
      <c r="C2038" t="s">
        <v>56</v>
      </c>
      <c r="D2038" t="s">
        <v>63</v>
      </c>
      <c r="E2038" t="s">
        <v>64</v>
      </c>
      <c r="F2038">
        <v>1984.9430793500001</v>
      </c>
      <c r="G2038">
        <v>96.822799996241272</v>
      </c>
      <c r="H2038">
        <v>0.49007989798165846</v>
      </c>
    </row>
    <row r="2039" spans="1:8" x14ac:dyDescent="0.25">
      <c r="A2039" t="s">
        <v>19</v>
      </c>
      <c r="B2039">
        <v>2014</v>
      </c>
      <c r="C2039" t="s">
        <v>56</v>
      </c>
      <c r="D2039" t="s">
        <v>63</v>
      </c>
      <c r="E2039" t="s">
        <v>32</v>
      </c>
    </row>
    <row r="2040" spans="1:8" x14ac:dyDescent="0.25">
      <c r="A2040" t="s">
        <v>19</v>
      </c>
      <c r="B2040">
        <v>2014</v>
      </c>
      <c r="C2040" t="s">
        <v>56</v>
      </c>
      <c r="D2040" t="s">
        <v>63</v>
      </c>
      <c r="E2040" t="s">
        <v>58</v>
      </c>
      <c r="F2040">
        <v>1984.9430793500001</v>
      </c>
      <c r="G2040">
        <v>96.822799996241272</v>
      </c>
      <c r="H2040">
        <v>0.49007989798165846</v>
      </c>
    </row>
    <row r="2041" spans="1:8" x14ac:dyDescent="0.25">
      <c r="A2041" t="s">
        <v>19</v>
      </c>
      <c r="B2041">
        <v>2015</v>
      </c>
      <c r="C2041" t="s">
        <v>56</v>
      </c>
      <c r="D2041" t="s">
        <v>63</v>
      </c>
      <c r="E2041" t="s">
        <v>64</v>
      </c>
      <c r="F2041">
        <v>1954.1621459599999</v>
      </c>
      <c r="G2041">
        <v>89.449168991442193</v>
      </c>
      <c r="H2041">
        <v>0.42635870905058765</v>
      </c>
    </row>
    <row r="2042" spans="1:8" x14ac:dyDescent="0.25">
      <c r="A2042" t="s">
        <v>19</v>
      </c>
      <c r="B2042">
        <v>2015</v>
      </c>
      <c r="C2042" t="s">
        <v>56</v>
      </c>
      <c r="D2042" t="s">
        <v>63</v>
      </c>
      <c r="E2042" t="s">
        <v>32</v>
      </c>
    </row>
    <row r="2043" spans="1:8" x14ac:dyDescent="0.25">
      <c r="A2043" t="s">
        <v>19</v>
      </c>
      <c r="B2043">
        <v>2015</v>
      </c>
      <c r="C2043" t="s">
        <v>56</v>
      </c>
      <c r="D2043" t="s">
        <v>63</v>
      </c>
      <c r="E2043" t="s">
        <v>58</v>
      </c>
      <c r="F2043">
        <v>1954.1621459599999</v>
      </c>
      <c r="G2043">
        <v>89.449168991442193</v>
      </c>
      <c r="H2043">
        <v>0.42635870905058765</v>
      </c>
    </row>
    <row r="2044" spans="1:8" x14ac:dyDescent="0.25">
      <c r="A2044" t="s">
        <v>19</v>
      </c>
      <c r="B2044">
        <v>2016</v>
      </c>
      <c r="C2044" t="s">
        <v>56</v>
      </c>
      <c r="D2044" t="s">
        <v>63</v>
      </c>
      <c r="E2044" t="s">
        <v>64</v>
      </c>
      <c r="F2044">
        <v>2996.4494219100002</v>
      </c>
      <c r="G2044">
        <v>131.25236577008098</v>
      </c>
      <c r="H2044">
        <v>0.6043593126552228</v>
      </c>
    </row>
    <row r="2045" spans="1:8" x14ac:dyDescent="0.25">
      <c r="A2045" t="s">
        <v>19</v>
      </c>
      <c r="B2045">
        <v>2016</v>
      </c>
      <c r="C2045" t="s">
        <v>56</v>
      </c>
      <c r="D2045" t="s">
        <v>63</v>
      </c>
      <c r="E2045" t="s">
        <v>32</v>
      </c>
    </row>
    <row r="2046" spans="1:8" x14ac:dyDescent="0.25">
      <c r="A2046" t="s">
        <v>19</v>
      </c>
      <c r="B2046">
        <v>2016</v>
      </c>
      <c r="C2046" t="s">
        <v>56</v>
      </c>
      <c r="D2046" t="s">
        <v>63</v>
      </c>
      <c r="E2046" t="s">
        <v>58</v>
      </c>
      <c r="F2046">
        <v>2996.4494219100002</v>
      </c>
      <c r="G2046">
        <v>131.25236577008098</v>
      </c>
      <c r="H2046">
        <v>0.6043593126552228</v>
      </c>
    </row>
    <row r="2047" spans="1:8" x14ac:dyDescent="0.25">
      <c r="A2047" t="s">
        <v>19</v>
      </c>
      <c r="B2047">
        <v>2017</v>
      </c>
      <c r="C2047" t="s">
        <v>56</v>
      </c>
      <c r="D2047" t="s">
        <v>63</v>
      </c>
      <c r="E2047" t="s">
        <v>64</v>
      </c>
      <c r="F2047">
        <v>3740.4037473899994</v>
      </c>
      <c r="G2047">
        <v>159.26201108382972</v>
      </c>
      <c r="H2047">
        <v>0.68836576598388299</v>
      </c>
    </row>
    <row r="2048" spans="1:8" x14ac:dyDescent="0.25">
      <c r="A2048" t="s">
        <v>19</v>
      </c>
      <c r="B2048">
        <v>2017</v>
      </c>
      <c r="C2048" t="s">
        <v>56</v>
      </c>
      <c r="D2048" t="s">
        <v>63</v>
      </c>
      <c r="E2048" t="s">
        <v>32</v>
      </c>
    </row>
    <row r="2049" spans="1:8" x14ac:dyDescent="0.25">
      <c r="A2049" t="s">
        <v>19</v>
      </c>
      <c r="B2049">
        <v>2017</v>
      </c>
      <c r="C2049" t="s">
        <v>56</v>
      </c>
      <c r="D2049" t="s">
        <v>63</v>
      </c>
      <c r="E2049" t="s">
        <v>58</v>
      </c>
      <c r="F2049">
        <v>3740.4037473899994</v>
      </c>
      <c r="G2049">
        <v>159.26201108382972</v>
      </c>
      <c r="H2049">
        <v>0.68836576598388299</v>
      </c>
    </row>
    <row r="2050" spans="1:8" x14ac:dyDescent="0.25">
      <c r="A2050" t="s">
        <v>19</v>
      </c>
      <c r="B2050">
        <v>2018</v>
      </c>
      <c r="C2050" t="s">
        <v>56</v>
      </c>
      <c r="D2050" t="s">
        <v>63</v>
      </c>
      <c r="E2050" t="s">
        <v>64</v>
      </c>
    </row>
    <row r="2051" spans="1:8" x14ac:dyDescent="0.25">
      <c r="A2051" t="s">
        <v>19</v>
      </c>
      <c r="B2051">
        <v>2018</v>
      </c>
      <c r="C2051" t="s">
        <v>56</v>
      </c>
      <c r="D2051" t="s">
        <v>63</v>
      </c>
      <c r="E2051" t="s">
        <v>32</v>
      </c>
    </row>
    <row r="2052" spans="1:8" x14ac:dyDescent="0.25">
      <c r="A2052" t="s">
        <v>19</v>
      </c>
      <c r="B2052">
        <v>2018</v>
      </c>
      <c r="C2052" t="s">
        <v>56</v>
      </c>
      <c r="D2052" t="s">
        <v>63</v>
      </c>
      <c r="E2052" t="s">
        <v>58</v>
      </c>
      <c r="F2052">
        <v>0</v>
      </c>
      <c r="G2052">
        <v>0</v>
      </c>
      <c r="H2052">
        <v>0</v>
      </c>
    </row>
    <row r="2053" spans="1:8" x14ac:dyDescent="0.25">
      <c r="A2053" t="s">
        <v>19</v>
      </c>
      <c r="B2053">
        <v>2008</v>
      </c>
      <c r="C2053" t="s">
        <v>56</v>
      </c>
      <c r="D2053" t="s">
        <v>65</v>
      </c>
      <c r="E2053" t="s">
        <v>66</v>
      </c>
      <c r="F2053">
        <v>150.43447662</v>
      </c>
      <c r="G2053">
        <v>7.9608307569782077</v>
      </c>
      <c r="H2053">
        <v>5.734753392882954E-2</v>
      </c>
    </row>
    <row r="2054" spans="1:8" x14ac:dyDescent="0.25">
      <c r="A2054" t="s">
        <v>19</v>
      </c>
      <c r="B2054">
        <v>2008</v>
      </c>
      <c r="C2054" t="s">
        <v>56</v>
      </c>
      <c r="D2054" t="s">
        <v>65</v>
      </c>
      <c r="E2054" t="s">
        <v>83</v>
      </c>
      <c r="F2054">
        <v>2482.6299194900007</v>
      </c>
      <c r="G2054">
        <v>131.37810603877733</v>
      </c>
      <c r="H2054">
        <v>0.94641006994903176</v>
      </c>
    </row>
    <row r="2055" spans="1:8" x14ac:dyDescent="0.25">
      <c r="A2055" t="s">
        <v>19</v>
      </c>
      <c r="B2055">
        <v>2008</v>
      </c>
      <c r="C2055" t="s">
        <v>56</v>
      </c>
      <c r="D2055" t="s">
        <v>65</v>
      </c>
      <c r="E2055" t="s">
        <v>67</v>
      </c>
    </row>
    <row r="2056" spans="1:8" x14ac:dyDescent="0.25">
      <c r="A2056" t="s">
        <v>19</v>
      </c>
      <c r="B2056">
        <v>2008</v>
      </c>
      <c r="C2056" t="s">
        <v>56</v>
      </c>
      <c r="D2056" t="s">
        <v>65</v>
      </c>
      <c r="E2056" t="s">
        <v>68</v>
      </c>
      <c r="F2056">
        <v>281.04306990000003</v>
      </c>
      <c r="G2056">
        <v>14.872497084209263</v>
      </c>
      <c r="H2056">
        <v>0.10713718921803275</v>
      </c>
    </row>
    <row r="2057" spans="1:8" x14ac:dyDescent="0.25">
      <c r="A2057" t="s">
        <v>19</v>
      </c>
      <c r="B2057">
        <v>2008</v>
      </c>
      <c r="C2057" t="s">
        <v>56</v>
      </c>
      <c r="D2057" t="s">
        <v>65</v>
      </c>
      <c r="E2057" t="s">
        <v>58</v>
      </c>
      <c r="F2057">
        <v>2914.1074660100007</v>
      </c>
      <c r="G2057">
        <v>154.2114338799648</v>
      </c>
      <c r="H2057">
        <v>1.1108947930958941</v>
      </c>
    </row>
    <row r="2058" spans="1:8" x14ac:dyDescent="0.25">
      <c r="A2058" t="s">
        <v>19</v>
      </c>
      <c r="B2058">
        <v>2009</v>
      </c>
      <c r="C2058" t="s">
        <v>56</v>
      </c>
      <c r="D2058" t="s">
        <v>65</v>
      </c>
      <c r="E2058" t="s">
        <v>66</v>
      </c>
      <c r="F2058">
        <v>285.98590389999998</v>
      </c>
      <c r="G2058">
        <v>15.137582367838004</v>
      </c>
      <c r="H2058">
        <v>0.10377094279933043</v>
      </c>
    </row>
    <row r="2059" spans="1:8" x14ac:dyDescent="0.25">
      <c r="A2059" t="s">
        <v>19</v>
      </c>
      <c r="B2059">
        <v>2009</v>
      </c>
      <c r="C2059" t="s">
        <v>56</v>
      </c>
      <c r="D2059" t="s">
        <v>65</v>
      </c>
      <c r="E2059" t="s">
        <v>83</v>
      </c>
      <c r="F2059">
        <v>5735.6333845100016</v>
      </c>
      <c r="G2059">
        <v>303.59406392316816</v>
      </c>
      <c r="H2059">
        <v>2.0811937782431293</v>
      </c>
    </row>
    <row r="2060" spans="1:8" x14ac:dyDescent="0.25">
      <c r="A2060" t="s">
        <v>19</v>
      </c>
      <c r="B2060">
        <v>2009</v>
      </c>
      <c r="C2060" t="s">
        <v>56</v>
      </c>
      <c r="D2060" t="s">
        <v>65</v>
      </c>
      <c r="E2060" t="s">
        <v>67</v>
      </c>
    </row>
    <row r="2061" spans="1:8" x14ac:dyDescent="0.25">
      <c r="A2061" t="s">
        <v>19</v>
      </c>
      <c r="B2061">
        <v>2009</v>
      </c>
      <c r="C2061" t="s">
        <v>56</v>
      </c>
      <c r="D2061" t="s">
        <v>65</v>
      </c>
      <c r="E2061" t="s">
        <v>68</v>
      </c>
      <c r="F2061">
        <v>233.27807612000001</v>
      </c>
      <c r="G2061">
        <v>12.347692818846252</v>
      </c>
      <c r="H2061">
        <v>8.4645731007256031E-2</v>
      </c>
    </row>
    <row r="2062" spans="1:8" x14ac:dyDescent="0.25">
      <c r="A2062" t="s">
        <v>19</v>
      </c>
      <c r="B2062">
        <v>2009</v>
      </c>
      <c r="C2062" t="s">
        <v>56</v>
      </c>
      <c r="D2062" t="s">
        <v>65</v>
      </c>
      <c r="E2062" t="s">
        <v>58</v>
      </c>
      <c r="F2062">
        <v>6254.8973645300021</v>
      </c>
      <c r="G2062">
        <v>331.07933910985241</v>
      </c>
      <c r="H2062">
        <v>2.269610452049716</v>
      </c>
    </row>
    <row r="2063" spans="1:8" x14ac:dyDescent="0.25">
      <c r="A2063" t="s">
        <v>19</v>
      </c>
      <c r="B2063">
        <v>2010</v>
      </c>
      <c r="C2063" t="s">
        <v>56</v>
      </c>
      <c r="D2063" t="s">
        <v>65</v>
      </c>
      <c r="E2063" t="s">
        <v>66</v>
      </c>
      <c r="F2063">
        <v>370.95546837000006</v>
      </c>
      <c r="G2063">
        <v>19.632466052414909</v>
      </c>
      <c r="H2063">
        <v>0.12394746473506417</v>
      </c>
    </row>
    <row r="2064" spans="1:8" x14ac:dyDescent="0.25">
      <c r="A2064" t="s">
        <v>19</v>
      </c>
      <c r="B2064">
        <v>2010</v>
      </c>
      <c r="C2064" t="s">
        <v>56</v>
      </c>
      <c r="D2064" t="s">
        <v>65</v>
      </c>
      <c r="E2064" t="s">
        <v>83</v>
      </c>
      <c r="F2064">
        <v>3751.6183630000005</v>
      </c>
      <c r="G2064">
        <v>198.55084082424167</v>
      </c>
      <c r="H2064">
        <v>1.2535293974519759</v>
      </c>
    </row>
    <row r="2065" spans="1:8" x14ac:dyDescent="0.25">
      <c r="A2065" t="s">
        <v>19</v>
      </c>
      <c r="B2065">
        <v>2010</v>
      </c>
      <c r="C2065" t="s">
        <v>56</v>
      </c>
      <c r="D2065" t="s">
        <v>65</v>
      </c>
      <c r="E2065" t="s">
        <v>67</v>
      </c>
    </row>
    <row r="2066" spans="1:8" x14ac:dyDescent="0.25">
      <c r="A2066" t="s">
        <v>19</v>
      </c>
      <c r="B2066">
        <v>2010</v>
      </c>
      <c r="C2066" t="s">
        <v>56</v>
      </c>
      <c r="D2066" t="s">
        <v>65</v>
      </c>
      <c r="E2066" t="s">
        <v>68</v>
      </c>
      <c r="F2066">
        <v>556.39809246000004</v>
      </c>
      <c r="G2066">
        <v>29.446840910171002</v>
      </c>
      <c r="H2066">
        <v>0.18590946575575565</v>
      </c>
    </row>
    <row r="2067" spans="1:8" x14ac:dyDescent="0.25">
      <c r="A2067" t="s">
        <v>19</v>
      </c>
      <c r="B2067">
        <v>2010</v>
      </c>
      <c r="C2067" t="s">
        <v>56</v>
      </c>
      <c r="D2067" t="s">
        <v>65</v>
      </c>
      <c r="E2067" t="s">
        <v>58</v>
      </c>
      <c r="F2067">
        <v>4678.9719238300004</v>
      </c>
      <c r="G2067">
        <v>247.63014778682759</v>
      </c>
      <c r="H2067">
        <v>1.5633863279427958</v>
      </c>
    </row>
    <row r="2068" spans="1:8" x14ac:dyDescent="0.25">
      <c r="A2068" t="s">
        <v>19</v>
      </c>
      <c r="B2068">
        <v>2011</v>
      </c>
      <c r="C2068" t="s">
        <v>56</v>
      </c>
      <c r="D2068" t="s">
        <v>65</v>
      </c>
      <c r="E2068" t="s">
        <v>66</v>
      </c>
      <c r="F2068">
        <v>404.38777250999999</v>
      </c>
      <c r="G2068">
        <v>21.402004737766038</v>
      </c>
      <c r="H2068">
        <v>0.12084512257639293</v>
      </c>
    </row>
    <row r="2069" spans="1:8" x14ac:dyDescent="0.25">
      <c r="A2069" t="s">
        <v>19</v>
      </c>
      <c r="B2069">
        <v>2011</v>
      </c>
      <c r="C2069" t="s">
        <v>56</v>
      </c>
      <c r="D2069" t="s">
        <v>65</v>
      </c>
      <c r="E2069" t="s">
        <v>83</v>
      </c>
      <c r="F2069">
        <v>4658.0751756900008</v>
      </c>
      <c r="G2069">
        <v>246.52611615877308</v>
      </c>
      <c r="H2069">
        <v>1.3919947729438116</v>
      </c>
    </row>
    <row r="2070" spans="1:8" x14ac:dyDescent="0.25">
      <c r="A2070" t="s">
        <v>19</v>
      </c>
      <c r="B2070">
        <v>2011</v>
      </c>
      <c r="C2070" t="s">
        <v>56</v>
      </c>
      <c r="D2070" t="s">
        <v>65</v>
      </c>
      <c r="E2070" t="s">
        <v>67</v>
      </c>
    </row>
    <row r="2071" spans="1:8" x14ac:dyDescent="0.25">
      <c r="A2071" t="s">
        <v>19</v>
      </c>
      <c r="B2071">
        <v>2011</v>
      </c>
      <c r="C2071" t="s">
        <v>56</v>
      </c>
      <c r="D2071" t="s">
        <v>65</v>
      </c>
      <c r="E2071" t="s">
        <v>68</v>
      </c>
      <c r="F2071">
        <v>142.28455671</v>
      </c>
      <c r="G2071">
        <v>7.5303334171486531</v>
      </c>
      <c r="H2071">
        <v>4.2519571226458101E-2</v>
      </c>
    </row>
    <row r="2072" spans="1:8" x14ac:dyDescent="0.25">
      <c r="A2072" t="s">
        <v>19</v>
      </c>
      <c r="B2072">
        <v>2011</v>
      </c>
      <c r="C2072" t="s">
        <v>56</v>
      </c>
      <c r="D2072" t="s">
        <v>65</v>
      </c>
      <c r="E2072" t="s">
        <v>58</v>
      </c>
      <c r="F2072">
        <v>5204.7475049100012</v>
      </c>
      <c r="G2072">
        <v>275.45845431368781</v>
      </c>
      <c r="H2072">
        <v>1.5553594667466628</v>
      </c>
    </row>
    <row r="2073" spans="1:8" x14ac:dyDescent="0.25">
      <c r="A2073" t="s">
        <v>19</v>
      </c>
      <c r="B2073">
        <v>2012</v>
      </c>
      <c r="C2073" t="s">
        <v>56</v>
      </c>
      <c r="D2073" t="s">
        <v>65</v>
      </c>
      <c r="E2073" t="s">
        <v>66</v>
      </c>
      <c r="F2073">
        <v>323.22276756999997</v>
      </c>
      <c r="G2073">
        <v>16.730099324288574</v>
      </c>
      <c r="H2073">
        <v>9.0293600605930557E-2</v>
      </c>
    </row>
    <row r="2074" spans="1:8" x14ac:dyDescent="0.25">
      <c r="A2074" t="s">
        <v>19</v>
      </c>
      <c r="B2074">
        <v>2012</v>
      </c>
      <c r="C2074" t="s">
        <v>56</v>
      </c>
      <c r="D2074" t="s">
        <v>65</v>
      </c>
      <c r="E2074" t="s">
        <v>83</v>
      </c>
      <c r="F2074">
        <v>3925.8427200899991</v>
      </c>
      <c r="G2074">
        <v>203.20269866019487</v>
      </c>
      <c r="H2074">
        <v>1.0967002023851475</v>
      </c>
    </row>
    <row r="2075" spans="1:8" x14ac:dyDescent="0.25">
      <c r="A2075" t="s">
        <v>19</v>
      </c>
      <c r="B2075">
        <v>2012</v>
      </c>
      <c r="C2075" t="s">
        <v>56</v>
      </c>
      <c r="D2075" t="s">
        <v>65</v>
      </c>
      <c r="E2075" t="s">
        <v>67</v>
      </c>
    </row>
    <row r="2076" spans="1:8" x14ac:dyDescent="0.25">
      <c r="A2076" t="s">
        <v>19</v>
      </c>
      <c r="B2076">
        <v>2012</v>
      </c>
      <c r="C2076" t="s">
        <v>56</v>
      </c>
      <c r="D2076" t="s">
        <v>65</v>
      </c>
      <c r="E2076" t="s">
        <v>68</v>
      </c>
      <c r="F2076">
        <v>2.1053147599999997</v>
      </c>
      <c r="G2076">
        <v>0.10897167086493294</v>
      </c>
      <c r="H2076">
        <v>5.8812827920001515E-4</v>
      </c>
    </row>
    <row r="2077" spans="1:8" x14ac:dyDescent="0.25">
      <c r="A2077" t="s">
        <v>19</v>
      </c>
      <c r="B2077">
        <v>2012</v>
      </c>
      <c r="C2077" t="s">
        <v>56</v>
      </c>
      <c r="D2077" t="s">
        <v>65</v>
      </c>
      <c r="E2077" t="s">
        <v>58</v>
      </c>
      <c r="F2077">
        <v>4251.1708024199988</v>
      </c>
      <c r="G2077">
        <v>220.04176965534836</v>
      </c>
      <c r="H2077">
        <v>1.187581931270278</v>
      </c>
    </row>
    <row r="2078" spans="1:8" x14ac:dyDescent="0.25">
      <c r="A2078" t="s">
        <v>19</v>
      </c>
      <c r="B2078">
        <v>2013</v>
      </c>
      <c r="C2078" t="s">
        <v>56</v>
      </c>
      <c r="D2078" t="s">
        <v>65</v>
      </c>
      <c r="E2078" t="s">
        <v>66</v>
      </c>
      <c r="F2078">
        <v>11.294310890000002</v>
      </c>
      <c r="G2078">
        <v>0.56174993738142609</v>
      </c>
      <c r="H2078">
        <v>3.0365306186684285E-3</v>
      </c>
    </row>
    <row r="2079" spans="1:8" x14ac:dyDescent="0.25">
      <c r="A2079" t="s">
        <v>19</v>
      </c>
      <c r="B2079">
        <v>2013</v>
      </c>
      <c r="C2079" t="s">
        <v>56</v>
      </c>
      <c r="D2079" t="s">
        <v>65</v>
      </c>
      <c r="E2079" t="s">
        <v>83</v>
      </c>
      <c r="F2079">
        <v>6390.3029736899989</v>
      </c>
      <c r="G2079">
        <v>317.83721293674228</v>
      </c>
      <c r="H2079">
        <v>1.7180641502757135</v>
      </c>
    </row>
    <row r="2080" spans="1:8" x14ac:dyDescent="0.25">
      <c r="A2080" t="s">
        <v>19</v>
      </c>
      <c r="B2080">
        <v>2013</v>
      </c>
      <c r="C2080" t="s">
        <v>56</v>
      </c>
      <c r="D2080" t="s">
        <v>65</v>
      </c>
      <c r="E2080" t="s">
        <v>67</v>
      </c>
    </row>
    <row r="2081" spans="1:8" x14ac:dyDescent="0.25">
      <c r="A2081" t="s">
        <v>19</v>
      </c>
      <c r="B2081">
        <v>2013</v>
      </c>
      <c r="C2081" t="s">
        <v>56</v>
      </c>
      <c r="D2081" t="s">
        <v>65</v>
      </c>
      <c r="E2081" t="s">
        <v>68</v>
      </c>
    </row>
    <row r="2082" spans="1:8" x14ac:dyDescent="0.25">
      <c r="A2082" t="s">
        <v>19</v>
      </c>
      <c r="B2082">
        <v>2013</v>
      </c>
      <c r="C2082" t="s">
        <v>56</v>
      </c>
      <c r="D2082" t="s">
        <v>65</v>
      </c>
      <c r="E2082" t="s">
        <v>58</v>
      </c>
      <c r="F2082">
        <v>6401.5972845799988</v>
      </c>
      <c r="G2082">
        <v>318.3989628741237</v>
      </c>
      <c r="H2082">
        <v>1.7211006808943818</v>
      </c>
    </row>
    <row r="2083" spans="1:8" x14ac:dyDescent="0.25">
      <c r="A2083" t="s">
        <v>19</v>
      </c>
      <c r="B2083">
        <v>2014</v>
      </c>
      <c r="C2083" t="s">
        <v>56</v>
      </c>
      <c r="D2083" t="s">
        <v>65</v>
      </c>
      <c r="E2083" t="s">
        <v>66</v>
      </c>
      <c r="F2083">
        <v>6.2372337099999999</v>
      </c>
      <c r="G2083">
        <v>0.30424370266118778</v>
      </c>
      <c r="H2083">
        <v>1.5399649955128881E-3</v>
      </c>
    </row>
    <row r="2084" spans="1:8" x14ac:dyDescent="0.25">
      <c r="A2084" t="s">
        <v>19</v>
      </c>
      <c r="B2084">
        <v>2014</v>
      </c>
      <c r="C2084" t="s">
        <v>56</v>
      </c>
      <c r="D2084" t="s">
        <v>65</v>
      </c>
      <c r="E2084" t="s">
        <v>83</v>
      </c>
      <c r="F2084">
        <v>3284.4718383899999</v>
      </c>
      <c r="G2084">
        <v>160.21202986125911</v>
      </c>
      <c r="H2084">
        <v>0.81093188022747076</v>
      </c>
    </row>
    <row r="2085" spans="1:8" x14ac:dyDescent="0.25">
      <c r="A2085" t="s">
        <v>19</v>
      </c>
      <c r="B2085">
        <v>2014</v>
      </c>
      <c r="C2085" t="s">
        <v>56</v>
      </c>
      <c r="D2085" t="s">
        <v>65</v>
      </c>
      <c r="E2085" t="s">
        <v>67</v>
      </c>
    </row>
    <row r="2086" spans="1:8" x14ac:dyDescent="0.25">
      <c r="A2086" t="s">
        <v>19</v>
      </c>
      <c r="B2086">
        <v>2014</v>
      </c>
      <c r="C2086" t="s">
        <v>56</v>
      </c>
      <c r="D2086" t="s">
        <v>65</v>
      </c>
      <c r="E2086" t="s">
        <v>68</v>
      </c>
      <c r="F2086">
        <v>2</v>
      </c>
      <c r="G2086">
        <v>9.7557255926902828E-2</v>
      </c>
      <c r="H2086">
        <v>4.9379743235976586E-4</v>
      </c>
    </row>
    <row r="2087" spans="1:8" x14ac:dyDescent="0.25">
      <c r="A2087" t="s">
        <v>19</v>
      </c>
      <c r="B2087">
        <v>2014</v>
      </c>
      <c r="C2087" t="s">
        <v>56</v>
      </c>
      <c r="D2087" t="s">
        <v>65</v>
      </c>
      <c r="E2087" t="s">
        <v>58</v>
      </c>
      <c r="F2087">
        <v>3292.7090721</v>
      </c>
      <c r="G2087">
        <v>160.61383081984721</v>
      </c>
      <c r="H2087">
        <v>0.81296564265534355</v>
      </c>
    </row>
    <row r="2088" spans="1:8" x14ac:dyDescent="0.25">
      <c r="A2088" t="s">
        <v>19</v>
      </c>
      <c r="B2088">
        <v>2015</v>
      </c>
      <c r="C2088" t="s">
        <v>56</v>
      </c>
      <c r="D2088" t="s">
        <v>65</v>
      </c>
      <c r="E2088" t="s">
        <v>66</v>
      </c>
      <c r="F2088">
        <v>13.092277119999999</v>
      </c>
      <c r="G2088">
        <v>0.59928154427244917</v>
      </c>
      <c r="H2088">
        <v>2.8564704228642881E-3</v>
      </c>
    </row>
    <row r="2089" spans="1:8" x14ac:dyDescent="0.25">
      <c r="A2089" t="s">
        <v>19</v>
      </c>
      <c r="B2089">
        <v>2015</v>
      </c>
      <c r="C2089" t="s">
        <v>56</v>
      </c>
      <c r="D2089" t="s">
        <v>65</v>
      </c>
      <c r="E2089" t="s">
        <v>83</v>
      </c>
      <c r="F2089">
        <v>3054.1959686800001</v>
      </c>
      <c r="G2089">
        <v>139.8017518148317</v>
      </c>
      <c r="H2089">
        <v>0.66636387010465026</v>
      </c>
    </row>
    <row r="2090" spans="1:8" x14ac:dyDescent="0.25">
      <c r="A2090" t="s">
        <v>19</v>
      </c>
      <c r="B2090">
        <v>2015</v>
      </c>
      <c r="C2090" t="s">
        <v>56</v>
      </c>
      <c r="D2090" t="s">
        <v>65</v>
      </c>
      <c r="E2090" t="s">
        <v>67</v>
      </c>
    </row>
    <row r="2091" spans="1:8" x14ac:dyDescent="0.25">
      <c r="A2091" t="s">
        <v>19</v>
      </c>
      <c r="B2091">
        <v>2015</v>
      </c>
      <c r="C2091" t="s">
        <v>56</v>
      </c>
      <c r="D2091" t="s">
        <v>65</v>
      </c>
      <c r="E2091" t="s">
        <v>68</v>
      </c>
      <c r="F2091">
        <v>1.8052716500000001</v>
      </c>
      <c r="G2091">
        <v>8.2633904883558748E-2</v>
      </c>
      <c r="H2091">
        <v>3.9387381020089584E-4</v>
      </c>
    </row>
    <row r="2092" spans="1:8" x14ac:dyDescent="0.25">
      <c r="A2092" t="s">
        <v>19</v>
      </c>
      <c r="B2092">
        <v>2015</v>
      </c>
      <c r="C2092" t="s">
        <v>56</v>
      </c>
      <c r="D2092" t="s">
        <v>65</v>
      </c>
      <c r="E2092" t="s">
        <v>58</v>
      </c>
      <c r="F2092">
        <v>3069.09351745</v>
      </c>
      <c r="G2092">
        <v>140.48366726398768</v>
      </c>
      <c r="H2092">
        <v>0.6696142143377154</v>
      </c>
    </row>
    <row r="2093" spans="1:8" x14ac:dyDescent="0.25">
      <c r="A2093" t="s">
        <v>19</v>
      </c>
      <c r="B2093">
        <v>2016</v>
      </c>
      <c r="C2093" t="s">
        <v>56</v>
      </c>
      <c r="D2093" t="s">
        <v>65</v>
      </c>
      <c r="E2093" t="s">
        <v>66</v>
      </c>
      <c r="F2093">
        <v>121.48542582999993</v>
      </c>
      <c r="G2093">
        <v>5.3213811753943618</v>
      </c>
      <c r="H2093">
        <v>2.4502615634154703E-2</v>
      </c>
    </row>
    <row r="2094" spans="1:8" x14ac:dyDescent="0.25">
      <c r="A2094" t="s">
        <v>19</v>
      </c>
      <c r="B2094">
        <v>2016</v>
      </c>
      <c r="C2094" t="s">
        <v>56</v>
      </c>
      <c r="D2094" t="s">
        <v>65</v>
      </c>
      <c r="E2094" t="s">
        <v>83</v>
      </c>
      <c r="F2094">
        <v>4716.4679849599997</v>
      </c>
      <c r="G2094">
        <v>206.59370272642636</v>
      </c>
      <c r="H2094">
        <v>0.95127297284192347</v>
      </c>
    </row>
    <row r="2095" spans="1:8" x14ac:dyDescent="0.25">
      <c r="A2095" t="s">
        <v>19</v>
      </c>
      <c r="B2095">
        <v>2016</v>
      </c>
      <c r="C2095" t="s">
        <v>56</v>
      </c>
      <c r="D2095" t="s">
        <v>65</v>
      </c>
      <c r="E2095" t="s">
        <v>67</v>
      </c>
    </row>
    <row r="2096" spans="1:8" x14ac:dyDescent="0.25">
      <c r="A2096" t="s">
        <v>19</v>
      </c>
      <c r="B2096">
        <v>2016</v>
      </c>
      <c r="C2096" t="s">
        <v>56</v>
      </c>
      <c r="D2096" t="s">
        <v>65</v>
      </c>
      <c r="E2096" t="s">
        <v>68</v>
      </c>
    </row>
    <row r="2097" spans="1:8" x14ac:dyDescent="0.25">
      <c r="A2097" t="s">
        <v>19</v>
      </c>
      <c r="B2097">
        <v>2016</v>
      </c>
      <c r="C2097" t="s">
        <v>56</v>
      </c>
      <c r="D2097" t="s">
        <v>65</v>
      </c>
      <c r="E2097" t="s">
        <v>58</v>
      </c>
      <c r="F2097">
        <v>4837.9534107899999</v>
      </c>
      <c r="G2097">
        <v>211.91508390182074</v>
      </c>
      <c r="H2097">
        <v>0.97577558847607826</v>
      </c>
    </row>
    <row r="2098" spans="1:8" x14ac:dyDescent="0.25">
      <c r="A2098" t="s">
        <v>19</v>
      </c>
      <c r="B2098">
        <v>2017</v>
      </c>
      <c r="C2098" t="s">
        <v>56</v>
      </c>
      <c r="D2098" t="s">
        <v>65</v>
      </c>
      <c r="E2098" t="s">
        <v>66</v>
      </c>
      <c r="F2098">
        <v>220.20843943999958</v>
      </c>
      <c r="G2098">
        <v>9.3762174597643355</v>
      </c>
      <c r="H2098">
        <v>4.052609325851627E-2</v>
      </c>
    </row>
    <row r="2099" spans="1:8" x14ac:dyDescent="0.25">
      <c r="A2099" t="s">
        <v>19</v>
      </c>
      <c r="B2099">
        <v>2017</v>
      </c>
      <c r="C2099" t="s">
        <v>56</v>
      </c>
      <c r="D2099" t="s">
        <v>65</v>
      </c>
      <c r="E2099" t="s">
        <v>83</v>
      </c>
      <c r="F2099">
        <v>6181.2578200100015</v>
      </c>
      <c r="G2099">
        <v>263.19071895096084</v>
      </c>
      <c r="H2099">
        <v>1.1375687121969404</v>
      </c>
    </row>
    <row r="2100" spans="1:8" x14ac:dyDescent="0.25">
      <c r="A2100" t="s">
        <v>19</v>
      </c>
      <c r="B2100">
        <v>2017</v>
      </c>
      <c r="C2100" t="s">
        <v>56</v>
      </c>
      <c r="D2100" t="s">
        <v>65</v>
      </c>
      <c r="E2100" t="s">
        <v>67</v>
      </c>
    </row>
    <row r="2101" spans="1:8" x14ac:dyDescent="0.25">
      <c r="A2101" t="s">
        <v>19</v>
      </c>
      <c r="B2101">
        <v>2017</v>
      </c>
      <c r="C2101" t="s">
        <v>56</v>
      </c>
      <c r="D2101" t="s">
        <v>65</v>
      </c>
      <c r="E2101" t="s">
        <v>68</v>
      </c>
    </row>
    <row r="2102" spans="1:8" x14ac:dyDescent="0.25">
      <c r="A2102" t="s">
        <v>19</v>
      </c>
      <c r="B2102">
        <v>2017</v>
      </c>
      <c r="C2102" t="s">
        <v>56</v>
      </c>
      <c r="D2102" t="s">
        <v>65</v>
      </c>
      <c r="E2102" t="s">
        <v>58</v>
      </c>
      <c r="F2102">
        <v>6401.4662594500014</v>
      </c>
      <c r="G2102">
        <v>272.56693641072519</v>
      </c>
      <c r="H2102">
        <v>1.1780948054554568</v>
      </c>
    </row>
    <row r="2103" spans="1:8" x14ac:dyDescent="0.25">
      <c r="A2103" t="s">
        <v>19</v>
      </c>
      <c r="B2103">
        <v>2018</v>
      </c>
      <c r="C2103" t="s">
        <v>56</v>
      </c>
      <c r="D2103" t="s">
        <v>65</v>
      </c>
      <c r="E2103" t="s">
        <v>66</v>
      </c>
    </row>
    <row r="2104" spans="1:8" x14ac:dyDescent="0.25">
      <c r="A2104" t="s">
        <v>19</v>
      </c>
      <c r="B2104">
        <v>2018</v>
      </c>
      <c r="C2104" t="s">
        <v>56</v>
      </c>
      <c r="D2104" t="s">
        <v>65</v>
      </c>
      <c r="E2104" t="s">
        <v>83</v>
      </c>
      <c r="F2104">
        <v>5579.1479206100012</v>
      </c>
      <c r="G2104">
        <v>233.36834384499903</v>
      </c>
      <c r="H2104">
        <v>0.97139018063917504</v>
      </c>
    </row>
    <row r="2105" spans="1:8" x14ac:dyDescent="0.25">
      <c r="A2105" t="s">
        <v>19</v>
      </c>
      <c r="B2105">
        <v>2018</v>
      </c>
      <c r="C2105" t="s">
        <v>56</v>
      </c>
      <c r="D2105" t="s">
        <v>65</v>
      </c>
      <c r="E2105" t="s">
        <v>67</v>
      </c>
    </row>
    <row r="2106" spans="1:8" x14ac:dyDescent="0.25">
      <c r="A2106" t="s">
        <v>19</v>
      </c>
      <c r="B2106">
        <v>2018</v>
      </c>
      <c r="C2106" t="s">
        <v>56</v>
      </c>
      <c r="D2106" t="s">
        <v>65</v>
      </c>
      <c r="E2106" t="s">
        <v>68</v>
      </c>
    </row>
    <row r="2107" spans="1:8" x14ac:dyDescent="0.25">
      <c r="A2107" t="s">
        <v>19</v>
      </c>
      <c r="B2107">
        <v>2018</v>
      </c>
      <c r="C2107" t="s">
        <v>56</v>
      </c>
      <c r="D2107" t="s">
        <v>65</v>
      </c>
      <c r="E2107" t="s">
        <v>58</v>
      </c>
      <c r="F2107">
        <v>5579.1479206100012</v>
      </c>
      <c r="G2107">
        <v>233.36834384499903</v>
      </c>
      <c r="H2107">
        <v>0.97139018063917504</v>
      </c>
    </row>
    <row r="2108" spans="1:8" x14ac:dyDescent="0.25">
      <c r="A2108" t="s">
        <v>19</v>
      </c>
      <c r="B2108">
        <v>2008</v>
      </c>
      <c r="C2108" t="s">
        <v>56</v>
      </c>
      <c r="D2108" t="s">
        <v>84</v>
      </c>
      <c r="E2108" t="s">
        <v>58</v>
      </c>
      <c r="F2108">
        <v>28.392030999999999</v>
      </c>
      <c r="G2108">
        <v>1.5024757536719426</v>
      </c>
      <c r="H2108">
        <v>1.0823402970276376E-2</v>
      </c>
    </row>
    <row r="2109" spans="1:8" x14ac:dyDescent="0.25">
      <c r="A2109" t="s">
        <v>19</v>
      </c>
      <c r="B2109">
        <v>2009</v>
      </c>
      <c r="C2109" t="s">
        <v>56</v>
      </c>
      <c r="D2109" t="s">
        <v>84</v>
      </c>
      <c r="E2109" t="s">
        <v>58</v>
      </c>
      <c r="F2109">
        <v>0</v>
      </c>
      <c r="G2109">
        <v>0</v>
      </c>
      <c r="H2109">
        <v>0</v>
      </c>
    </row>
    <row r="2110" spans="1:8" x14ac:dyDescent="0.25">
      <c r="A2110" t="s">
        <v>19</v>
      </c>
      <c r="B2110">
        <v>2010</v>
      </c>
      <c r="C2110" t="s">
        <v>56</v>
      </c>
      <c r="D2110" t="s">
        <v>84</v>
      </c>
      <c r="E2110" t="s">
        <v>58</v>
      </c>
      <c r="F2110">
        <v>0</v>
      </c>
      <c r="G2110">
        <v>0</v>
      </c>
      <c r="H2110">
        <v>0</v>
      </c>
    </row>
    <row r="2111" spans="1:8" x14ac:dyDescent="0.25">
      <c r="A2111" t="s">
        <v>19</v>
      </c>
      <c r="B2111">
        <v>2011</v>
      </c>
      <c r="C2111" t="s">
        <v>56</v>
      </c>
      <c r="D2111" t="s">
        <v>84</v>
      </c>
      <c r="E2111" t="s">
        <v>58</v>
      </c>
      <c r="F2111">
        <v>0</v>
      </c>
      <c r="G2111">
        <v>0</v>
      </c>
      <c r="H2111">
        <v>0</v>
      </c>
    </row>
    <row r="2112" spans="1:8" x14ac:dyDescent="0.25">
      <c r="A2112" t="s">
        <v>19</v>
      </c>
      <c r="B2112">
        <v>2012</v>
      </c>
      <c r="C2112" t="s">
        <v>56</v>
      </c>
      <c r="D2112" t="s">
        <v>84</v>
      </c>
      <c r="E2112" t="s">
        <v>58</v>
      </c>
      <c r="F2112">
        <v>0</v>
      </c>
      <c r="G2112">
        <v>0</v>
      </c>
      <c r="H2112">
        <v>0</v>
      </c>
    </row>
    <row r="2113" spans="1:8" x14ac:dyDescent="0.25">
      <c r="A2113" t="s">
        <v>19</v>
      </c>
      <c r="B2113">
        <v>2013</v>
      </c>
      <c r="C2113" t="s">
        <v>56</v>
      </c>
      <c r="D2113" t="s">
        <v>84</v>
      </c>
      <c r="E2113" t="s">
        <v>58</v>
      </c>
      <c r="F2113">
        <v>0</v>
      </c>
      <c r="G2113">
        <v>0</v>
      </c>
      <c r="H2113">
        <v>0</v>
      </c>
    </row>
    <row r="2114" spans="1:8" x14ac:dyDescent="0.25">
      <c r="A2114" t="s">
        <v>19</v>
      </c>
      <c r="B2114">
        <v>2014</v>
      </c>
      <c r="C2114" t="s">
        <v>56</v>
      </c>
      <c r="D2114" t="s">
        <v>84</v>
      </c>
      <c r="E2114" t="s">
        <v>58</v>
      </c>
      <c r="F2114">
        <v>0</v>
      </c>
      <c r="G2114">
        <v>0</v>
      </c>
      <c r="H2114">
        <v>0</v>
      </c>
    </row>
    <row r="2115" spans="1:8" x14ac:dyDescent="0.25">
      <c r="A2115" t="s">
        <v>19</v>
      </c>
      <c r="B2115">
        <v>2015</v>
      </c>
      <c r="C2115" t="s">
        <v>56</v>
      </c>
      <c r="D2115" t="s">
        <v>84</v>
      </c>
      <c r="E2115" t="s">
        <v>58</v>
      </c>
      <c r="F2115">
        <v>0</v>
      </c>
      <c r="G2115">
        <v>0</v>
      </c>
      <c r="H2115">
        <v>0</v>
      </c>
    </row>
    <row r="2116" spans="1:8" x14ac:dyDescent="0.25">
      <c r="A2116" t="s">
        <v>19</v>
      </c>
      <c r="B2116">
        <v>2016</v>
      </c>
      <c r="C2116" t="s">
        <v>56</v>
      </c>
      <c r="D2116" t="s">
        <v>84</v>
      </c>
      <c r="E2116" t="s">
        <v>58</v>
      </c>
      <c r="F2116">
        <v>0</v>
      </c>
      <c r="G2116">
        <v>0</v>
      </c>
      <c r="H2116">
        <v>0</v>
      </c>
    </row>
    <row r="2117" spans="1:8" x14ac:dyDescent="0.25">
      <c r="A2117" t="s">
        <v>19</v>
      </c>
      <c r="B2117">
        <v>2017</v>
      </c>
      <c r="C2117" t="s">
        <v>56</v>
      </c>
      <c r="D2117" t="s">
        <v>84</v>
      </c>
      <c r="E2117" t="s">
        <v>58</v>
      </c>
      <c r="F2117">
        <v>0</v>
      </c>
      <c r="G2117">
        <v>0</v>
      </c>
      <c r="H2117">
        <v>0</v>
      </c>
    </row>
    <row r="2118" spans="1:8" x14ac:dyDescent="0.25">
      <c r="A2118" t="s">
        <v>19</v>
      </c>
      <c r="B2118">
        <v>2018</v>
      </c>
      <c r="C2118" t="s">
        <v>56</v>
      </c>
      <c r="D2118" t="s">
        <v>84</v>
      </c>
      <c r="E2118" t="s">
        <v>58</v>
      </c>
      <c r="F2118">
        <v>31.932928380000003</v>
      </c>
      <c r="G2118">
        <v>1.3357119610742967</v>
      </c>
      <c r="H2118">
        <v>5.5598692683513787E-3</v>
      </c>
    </row>
    <row r="2119" spans="1:8" x14ac:dyDescent="0.25">
      <c r="A2119" t="s">
        <v>39</v>
      </c>
      <c r="B2119">
        <v>2008</v>
      </c>
      <c r="C2119" t="s">
        <v>56</v>
      </c>
      <c r="D2119" t="s">
        <v>57</v>
      </c>
      <c r="E2119" t="s">
        <v>58</v>
      </c>
      <c r="F2119">
        <v>131245.75376250001</v>
      </c>
      <c r="G2119">
        <v>11762.782402782172</v>
      </c>
      <c r="H2119">
        <v>1.0597221543316975</v>
      </c>
    </row>
    <row r="2120" spans="1:8" x14ac:dyDescent="0.25">
      <c r="A2120" t="s">
        <v>39</v>
      </c>
      <c r="B2120">
        <v>2009</v>
      </c>
      <c r="C2120" t="s">
        <v>56</v>
      </c>
      <c r="D2120" t="s">
        <v>57</v>
      </c>
      <c r="E2120" t="s">
        <v>58</v>
      </c>
      <c r="F2120">
        <v>165453.388557</v>
      </c>
      <c r="G2120">
        <v>12249.054101876492</v>
      </c>
      <c r="H2120">
        <v>1.3609349164757643</v>
      </c>
    </row>
    <row r="2121" spans="1:8" x14ac:dyDescent="0.25">
      <c r="A2121" t="s">
        <v>39</v>
      </c>
      <c r="B2121">
        <v>2010</v>
      </c>
      <c r="C2121" t="s">
        <v>56</v>
      </c>
      <c r="D2121" t="s">
        <v>57</v>
      </c>
      <c r="E2121" t="s">
        <v>58</v>
      </c>
      <c r="F2121">
        <v>204463.724843</v>
      </c>
      <c r="G2121">
        <v>16183.37570249998</v>
      </c>
      <c r="H2121">
        <v>1.5299079744803761</v>
      </c>
    </row>
    <row r="2122" spans="1:8" x14ac:dyDescent="0.25">
      <c r="A2122" t="s">
        <v>39</v>
      </c>
      <c r="B2122">
        <v>2011</v>
      </c>
      <c r="C2122" t="s">
        <v>56</v>
      </c>
      <c r="D2122" t="s">
        <v>57</v>
      </c>
      <c r="E2122" t="s">
        <v>58</v>
      </c>
      <c r="F2122">
        <v>188715.13142875</v>
      </c>
      <c r="G2122">
        <v>15169.819398399304</v>
      </c>
      <c r="H2122">
        <v>1.285047314283432</v>
      </c>
    </row>
    <row r="2123" spans="1:8" x14ac:dyDescent="0.25">
      <c r="A2123" t="s">
        <v>39</v>
      </c>
      <c r="B2123">
        <v>2012</v>
      </c>
      <c r="C2123" t="s">
        <v>56</v>
      </c>
      <c r="D2123" t="s">
        <v>57</v>
      </c>
      <c r="E2123" t="s">
        <v>58</v>
      </c>
      <c r="F2123">
        <v>178387.76031068014</v>
      </c>
      <c r="G2123">
        <v>13562.423950994389</v>
      </c>
      <c r="H2123">
        <v>1.1291727670518368</v>
      </c>
    </row>
    <row r="2124" spans="1:8" x14ac:dyDescent="0.25">
      <c r="A2124" t="s">
        <v>39</v>
      </c>
      <c r="B2124">
        <v>2013</v>
      </c>
      <c r="C2124" t="s">
        <v>56</v>
      </c>
      <c r="D2124" t="s">
        <v>57</v>
      </c>
      <c r="E2124" t="s">
        <v>58</v>
      </c>
      <c r="F2124">
        <v>183894.03367352008</v>
      </c>
      <c r="G2124">
        <v>14406.118568331924</v>
      </c>
      <c r="H2124">
        <v>1.1303846630381986</v>
      </c>
    </row>
    <row r="2125" spans="1:8" x14ac:dyDescent="0.25">
      <c r="A2125" t="s">
        <v>39</v>
      </c>
      <c r="B2125">
        <v>2014</v>
      </c>
      <c r="C2125" t="s">
        <v>56</v>
      </c>
      <c r="D2125" t="s">
        <v>57</v>
      </c>
      <c r="E2125" t="s">
        <v>58</v>
      </c>
      <c r="F2125">
        <v>246306.30487300997</v>
      </c>
      <c r="G2125">
        <v>18505.112971610684</v>
      </c>
      <c r="H2125">
        <v>1.4068519187917161</v>
      </c>
    </row>
    <row r="2126" spans="1:8" x14ac:dyDescent="0.25">
      <c r="A2126" t="s">
        <v>39</v>
      </c>
      <c r="B2126">
        <v>2015</v>
      </c>
      <c r="C2126" t="s">
        <v>56</v>
      </c>
      <c r="D2126" t="s">
        <v>57</v>
      </c>
      <c r="E2126" t="s">
        <v>58</v>
      </c>
      <c r="F2126">
        <v>230877.54030244998</v>
      </c>
      <c r="G2126">
        <v>14546.203052013148</v>
      </c>
      <c r="H2126">
        <v>1.2412812126208637</v>
      </c>
    </row>
    <row r="2127" spans="1:8" x14ac:dyDescent="0.25">
      <c r="A2127" t="s">
        <v>39</v>
      </c>
      <c r="B2127">
        <v>2016</v>
      </c>
      <c r="C2127" t="s">
        <v>56</v>
      </c>
      <c r="D2127" t="s">
        <v>57</v>
      </c>
      <c r="E2127" t="s">
        <v>58</v>
      </c>
      <c r="F2127">
        <v>361021.66758239002</v>
      </c>
      <c r="G2127">
        <v>19345.796293871321</v>
      </c>
      <c r="H2127">
        <v>1.7937803240294485</v>
      </c>
    </row>
    <row r="2128" spans="1:8" x14ac:dyDescent="0.25">
      <c r="A2128" t="s">
        <v>39</v>
      </c>
      <c r="B2128">
        <v>2017</v>
      </c>
      <c r="C2128" t="s">
        <v>56</v>
      </c>
      <c r="D2128" t="s">
        <v>57</v>
      </c>
      <c r="E2128" t="s">
        <v>58</v>
      </c>
      <c r="F2128">
        <v>179103.19587750002</v>
      </c>
      <c r="G2128">
        <v>9466.9277431761893</v>
      </c>
      <c r="H2128">
        <v>0.81688062756518975</v>
      </c>
    </row>
    <row r="2129" spans="1:8" x14ac:dyDescent="0.25">
      <c r="A2129" t="s">
        <v>39</v>
      </c>
      <c r="B2129">
        <v>2018</v>
      </c>
      <c r="C2129" t="s">
        <v>56</v>
      </c>
      <c r="D2129" t="s">
        <v>57</v>
      </c>
      <c r="E2129" t="s">
        <v>58</v>
      </c>
      <c r="F2129">
        <v>165565.42039872007</v>
      </c>
      <c r="G2129">
        <v>8608.1143715868347</v>
      </c>
      <c r="H2129">
        <v>0.70419106121526343</v>
      </c>
    </row>
    <row r="2130" spans="1:8" x14ac:dyDescent="0.25">
      <c r="A2130" t="s">
        <v>39</v>
      </c>
      <c r="B2130">
        <v>2019</v>
      </c>
      <c r="C2130" t="s">
        <v>56</v>
      </c>
      <c r="D2130" t="s">
        <v>57</v>
      </c>
      <c r="E2130" t="s">
        <v>58</v>
      </c>
      <c r="F2130">
        <v>169886.60245724994</v>
      </c>
      <c r="G2130">
        <v>8824.8685998705605</v>
      </c>
      <c r="H2130">
        <v>0.69521485870015076</v>
      </c>
    </row>
    <row r="2131" spans="1:8" x14ac:dyDescent="0.25">
      <c r="A2131" t="s">
        <v>39</v>
      </c>
      <c r="B2131">
        <v>2020</v>
      </c>
      <c r="C2131" t="s">
        <v>56</v>
      </c>
      <c r="D2131" t="s">
        <v>57</v>
      </c>
      <c r="E2131" t="s">
        <v>58</v>
      </c>
      <c r="F2131">
        <v>119361.11365595977</v>
      </c>
      <c r="G2131">
        <v>5556.4177355555785</v>
      </c>
      <c r="H2131">
        <v>0.51739805616167001</v>
      </c>
    </row>
    <row r="2132" spans="1:8" x14ac:dyDescent="0.25">
      <c r="A2132" t="s">
        <v>39</v>
      </c>
      <c r="B2132">
        <v>2008</v>
      </c>
      <c r="C2132" t="s">
        <v>56</v>
      </c>
      <c r="D2132" t="s">
        <v>59</v>
      </c>
      <c r="E2132" t="s">
        <v>60</v>
      </c>
      <c r="F2132">
        <v>23540.847515018158</v>
      </c>
      <c r="G2132">
        <v>2109.8272436098614</v>
      </c>
      <c r="H2132">
        <v>0.19007668384115681</v>
      </c>
    </row>
    <row r="2133" spans="1:8" x14ac:dyDescent="0.25">
      <c r="A2133" t="s">
        <v>39</v>
      </c>
      <c r="B2133">
        <v>2008</v>
      </c>
      <c r="C2133" t="s">
        <v>56</v>
      </c>
      <c r="D2133" t="s">
        <v>59</v>
      </c>
      <c r="E2133" t="s">
        <v>61</v>
      </c>
      <c r="F2133">
        <v>2665.0485179602174</v>
      </c>
      <c r="G2133">
        <v>238.85257169043834</v>
      </c>
      <c r="H2133">
        <v>2.151849393895014E-2</v>
      </c>
    </row>
    <row r="2134" spans="1:8" x14ac:dyDescent="0.25">
      <c r="A2134" t="s">
        <v>39</v>
      </c>
      <c r="B2134">
        <v>2008</v>
      </c>
      <c r="C2134" t="s">
        <v>56</v>
      </c>
      <c r="D2134" t="s">
        <v>59</v>
      </c>
      <c r="E2134" t="s">
        <v>62</v>
      </c>
      <c r="F2134">
        <v>5120.6475484644507</v>
      </c>
      <c r="G2134">
        <v>458.93342182272795</v>
      </c>
      <c r="H2134">
        <v>4.1345822596681528E-2</v>
      </c>
    </row>
    <row r="2135" spans="1:8" x14ac:dyDescent="0.25">
      <c r="A2135" t="s">
        <v>39</v>
      </c>
      <c r="B2135">
        <v>2008</v>
      </c>
      <c r="C2135" t="s">
        <v>56</v>
      </c>
      <c r="D2135" t="s">
        <v>59</v>
      </c>
      <c r="E2135" t="s">
        <v>58</v>
      </c>
      <c r="F2135">
        <v>31326.543581442827</v>
      </c>
      <c r="G2135">
        <v>2807.6132371230278</v>
      </c>
      <c r="H2135">
        <v>0.25294100037678846</v>
      </c>
    </row>
    <row r="2136" spans="1:8" x14ac:dyDescent="0.25">
      <c r="A2136" t="s">
        <v>39</v>
      </c>
      <c r="B2136">
        <v>2009</v>
      </c>
      <c r="C2136" t="s">
        <v>56</v>
      </c>
      <c r="D2136" t="s">
        <v>59</v>
      </c>
      <c r="E2136" t="s">
        <v>60</v>
      </c>
      <c r="F2136">
        <v>29529.098006228676</v>
      </c>
      <c r="G2136">
        <v>2186.1354561094322</v>
      </c>
      <c r="H2136">
        <v>0.24289125099947215</v>
      </c>
    </row>
    <row r="2137" spans="1:8" x14ac:dyDescent="0.25">
      <c r="A2137" t="s">
        <v>39</v>
      </c>
      <c r="B2137">
        <v>2009</v>
      </c>
      <c r="C2137" t="s">
        <v>56</v>
      </c>
      <c r="D2137" t="s">
        <v>59</v>
      </c>
      <c r="E2137" t="s">
        <v>61</v>
      </c>
      <c r="F2137">
        <v>3796.6412747378336</v>
      </c>
      <c r="G2137">
        <v>281.07773908577053</v>
      </c>
      <c r="H2137">
        <v>3.1229228492613836E-2</v>
      </c>
    </row>
    <row r="2138" spans="1:8" x14ac:dyDescent="0.25">
      <c r="A2138" t="s">
        <v>39</v>
      </c>
      <c r="B2138">
        <v>2009</v>
      </c>
      <c r="C2138" t="s">
        <v>56</v>
      </c>
      <c r="D2138" t="s">
        <v>59</v>
      </c>
      <c r="E2138" t="s">
        <v>62</v>
      </c>
      <c r="F2138">
        <v>6332.9097283680576</v>
      </c>
      <c r="G2138">
        <v>468.84596659896198</v>
      </c>
      <c r="H2138">
        <v>5.2091275055729275E-2</v>
      </c>
    </row>
    <row r="2139" spans="1:8" x14ac:dyDescent="0.25">
      <c r="A2139" t="s">
        <v>39</v>
      </c>
      <c r="B2139">
        <v>2009</v>
      </c>
      <c r="C2139" t="s">
        <v>56</v>
      </c>
      <c r="D2139" t="s">
        <v>59</v>
      </c>
      <c r="E2139" t="s">
        <v>58</v>
      </c>
      <c r="F2139">
        <v>39658.649009334571</v>
      </c>
      <c r="G2139">
        <v>2936.059161794165</v>
      </c>
      <c r="H2139">
        <v>0.32621175454781531</v>
      </c>
    </row>
    <row r="2140" spans="1:8" x14ac:dyDescent="0.25">
      <c r="A2140" t="s">
        <v>39</v>
      </c>
      <c r="B2140">
        <v>2010</v>
      </c>
      <c r="C2140" t="s">
        <v>56</v>
      </c>
      <c r="D2140" t="s">
        <v>59</v>
      </c>
      <c r="E2140" t="s">
        <v>60</v>
      </c>
      <c r="F2140">
        <v>63409.074048474671</v>
      </c>
      <c r="G2140">
        <v>5018.8505030027527</v>
      </c>
      <c r="H2140">
        <v>0.47446092511357918</v>
      </c>
    </row>
    <row r="2141" spans="1:8" x14ac:dyDescent="0.25">
      <c r="A2141" t="s">
        <v>39</v>
      </c>
      <c r="B2141">
        <v>2010</v>
      </c>
      <c r="C2141" t="s">
        <v>56</v>
      </c>
      <c r="D2141" t="s">
        <v>59</v>
      </c>
      <c r="E2141" t="s">
        <v>61</v>
      </c>
      <c r="F2141">
        <v>4007.3080469990314</v>
      </c>
      <c r="G2141">
        <v>317.17984072741513</v>
      </c>
      <c r="H2141">
        <v>2.9984842259969686E-2</v>
      </c>
    </row>
    <row r="2142" spans="1:8" x14ac:dyDescent="0.25">
      <c r="A2142" t="s">
        <v>39</v>
      </c>
      <c r="B2142">
        <v>2010</v>
      </c>
      <c r="C2142" t="s">
        <v>56</v>
      </c>
      <c r="D2142" t="s">
        <v>59</v>
      </c>
      <c r="E2142" t="s">
        <v>62</v>
      </c>
      <c r="F2142">
        <v>6904.6018402762238</v>
      </c>
      <c r="G2142">
        <v>546.50166303662741</v>
      </c>
      <c r="H2142">
        <v>5.1663958602738536E-2</v>
      </c>
    </row>
    <row r="2143" spans="1:8" x14ac:dyDescent="0.25">
      <c r="A2143" t="s">
        <v>39</v>
      </c>
      <c r="B2143">
        <v>2010</v>
      </c>
      <c r="C2143" t="s">
        <v>56</v>
      </c>
      <c r="D2143" t="s">
        <v>59</v>
      </c>
      <c r="E2143" t="s">
        <v>58</v>
      </c>
      <c r="F2143">
        <v>74320.98393574993</v>
      </c>
      <c r="G2143">
        <v>5882.5320067667953</v>
      </c>
      <c r="H2143">
        <v>0.55610972597628738</v>
      </c>
    </row>
    <row r="2144" spans="1:8" x14ac:dyDescent="0.25">
      <c r="A2144" t="s">
        <v>39</v>
      </c>
      <c r="B2144">
        <v>2011</v>
      </c>
      <c r="C2144" t="s">
        <v>56</v>
      </c>
      <c r="D2144" t="s">
        <v>59</v>
      </c>
      <c r="E2144" t="s">
        <v>60</v>
      </c>
      <c r="F2144">
        <v>34377.222758257449</v>
      </c>
      <c r="G2144">
        <v>2763.4045914235576</v>
      </c>
      <c r="H2144">
        <v>0.23409017307497113</v>
      </c>
    </row>
    <row r="2145" spans="1:8" x14ac:dyDescent="0.25">
      <c r="A2145" t="s">
        <v>39</v>
      </c>
      <c r="B2145">
        <v>2011</v>
      </c>
      <c r="C2145" t="s">
        <v>56</v>
      </c>
      <c r="D2145" t="s">
        <v>59</v>
      </c>
      <c r="E2145" t="s">
        <v>61</v>
      </c>
      <c r="F2145">
        <v>5158.4357306883976</v>
      </c>
      <c r="G2145">
        <v>414.65958675569925</v>
      </c>
      <c r="H2145">
        <v>3.5126139231328971E-2</v>
      </c>
    </row>
    <row r="2146" spans="1:8" x14ac:dyDescent="0.25">
      <c r="A2146" t="s">
        <v>39</v>
      </c>
      <c r="B2146">
        <v>2011</v>
      </c>
      <c r="C2146" t="s">
        <v>56</v>
      </c>
      <c r="D2146" t="s">
        <v>59</v>
      </c>
      <c r="E2146" t="s">
        <v>62</v>
      </c>
      <c r="F2146">
        <v>7433.5390761254384</v>
      </c>
      <c r="G2146">
        <v>597.54320929131154</v>
      </c>
      <c r="H2146">
        <v>5.0618354517070065E-2</v>
      </c>
    </row>
    <row r="2147" spans="1:8" x14ac:dyDescent="0.25">
      <c r="A2147" t="s">
        <v>39</v>
      </c>
      <c r="B2147">
        <v>2011</v>
      </c>
      <c r="C2147" t="s">
        <v>56</v>
      </c>
      <c r="D2147" t="s">
        <v>59</v>
      </c>
      <c r="E2147" t="s">
        <v>58</v>
      </c>
      <c r="F2147">
        <v>46969.197565071285</v>
      </c>
      <c r="G2147">
        <v>3775.6073874705685</v>
      </c>
      <c r="H2147">
        <v>0.31983466682337014</v>
      </c>
    </row>
    <row r="2148" spans="1:8" x14ac:dyDescent="0.25">
      <c r="A2148" t="s">
        <v>39</v>
      </c>
      <c r="B2148">
        <v>2012</v>
      </c>
      <c r="C2148" t="s">
        <v>56</v>
      </c>
      <c r="D2148" t="s">
        <v>59</v>
      </c>
      <c r="E2148" t="s">
        <v>60</v>
      </c>
      <c r="F2148">
        <v>31019.855077581204</v>
      </c>
      <c r="G2148">
        <v>2358.3704662688929</v>
      </c>
      <c r="H2148">
        <v>0.19635189953894094</v>
      </c>
    </row>
    <row r="2149" spans="1:8" x14ac:dyDescent="0.25">
      <c r="A2149" t="s">
        <v>39</v>
      </c>
      <c r="B2149">
        <v>2012</v>
      </c>
      <c r="C2149" t="s">
        <v>56</v>
      </c>
      <c r="D2149" t="s">
        <v>59</v>
      </c>
      <c r="E2149" t="s">
        <v>61</v>
      </c>
      <c r="F2149">
        <v>3723.8067902334114</v>
      </c>
      <c r="G2149">
        <v>283.1127332546788</v>
      </c>
      <c r="H2149">
        <v>2.3571242836230265E-2</v>
      </c>
    </row>
    <row r="2150" spans="1:8" x14ac:dyDescent="0.25">
      <c r="A2150" t="s">
        <v>39</v>
      </c>
      <c r="B2150">
        <v>2012</v>
      </c>
      <c r="C2150" t="s">
        <v>56</v>
      </c>
      <c r="D2150" t="s">
        <v>59</v>
      </c>
      <c r="E2150" t="s">
        <v>62</v>
      </c>
      <c r="F2150">
        <v>8970.0737626905338</v>
      </c>
      <c r="G2150">
        <v>681.97472197321417</v>
      </c>
      <c r="H2150">
        <v>5.6779472950588647E-2</v>
      </c>
    </row>
    <row r="2151" spans="1:8" x14ac:dyDescent="0.25">
      <c r="A2151" t="s">
        <v>39</v>
      </c>
      <c r="B2151">
        <v>2012</v>
      </c>
      <c r="C2151" t="s">
        <v>56</v>
      </c>
      <c r="D2151" t="s">
        <v>59</v>
      </c>
      <c r="E2151" t="s">
        <v>58</v>
      </c>
      <c r="F2151">
        <v>43713.735630505151</v>
      </c>
      <c r="G2151">
        <v>3323.4579214967862</v>
      </c>
      <c r="H2151">
        <v>0.27670261532575985</v>
      </c>
    </row>
    <row r="2152" spans="1:8" x14ac:dyDescent="0.25">
      <c r="A2152" t="s">
        <v>39</v>
      </c>
      <c r="B2152">
        <v>2013</v>
      </c>
      <c r="C2152" t="s">
        <v>56</v>
      </c>
      <c r="D2152" t="s">
        <v>59</v>
      </c>
      <c r="E2152" t="s">
        <v>60</v>
      </c>
      <c r="F2152">
        <v>29576.554514277348</v>
      </c>
      <c r="G2152">
        <v>2317.004759011746</v>
      </c>
      <c r="H2152">
        <v>0.18180515670132097</v>
      </c>
    </row>
    <row r="2153" spans="1:8" x14ac:dyDescent="0.25">
      <c r="A2153" t="s">
        <v>39</v>
      </c>
      <c r="B2153">
        <v>2013</v>
      </c>
      <c r="C2153" t="s">
        <v>56</v>
      </c>
      <c r="D2153" t="s">
        <v>59</v>
      </c>
      <c r="E2153" t="s">
        <v>61</v>
      </c>
      <c r="F2153">
        <v>2511.6353383846649</v>
      </c>
      <c r="G2153">
        <v>196.75959987598083</v>
      </c>
      <c r="H2153">
        <v>1.5438859048006195E-2</v>
      </c>
    </row>
    <row r="2154" spans="1:8" x14ac:dyDescent="0.25">
      <c r="A2154" t="s">
        <v>39</v>
      </c>
      <c r="B2154">
        <v>2013</v>
      </c>
      <c r="C2154" t="s">
        <v>56</v>
      </c>
      <c r="D2154" t="s">
        <v>59</v>
      </c>
      <c r="E2154" t="s">
        <v>62</v>
      </c>
      <c r="F2154">
        <v>9259.9064035944393</v>
      </c>
      <c r="G2154">
        <v>725.41401652361731</v>
      </c>
      <c r="H2154">
        <v>5.6920042323807034E-2</v>
      </c>
    </row>
    <row r="2155" spans="1:8" x14ac:dyDescent="0.25">
      <c r="A2155" t="s">
        <v>39</v>
      </c>
      <c r="B2155">
        <v>2013</v>
      </c>
      <c r="C2155" t="s">
        <v>56</v>
      </c>
      <c r="D2155" t="s">
        <v>59</v>
      </c>
      <c r="E2155" t="s">
        <v>58</v>
      </c>
      <c r="F2155">
        <v>41348.096256256453</v>
      </c>
      <c r="G2155">
        <v>3239.1783754113439</v>
      </c>
      <c r="H2155">
        <v>0.25416405807313419</v>
      </c>
    </row>
    <row r="2156" spans="1:8" x14ac:dyDescent="0.25">
      <c r="A2156" t="s">
        <v>39</v>
      </c>
      <c r="B2156">
        <v>2014</v>
      </c>
      <c r="C2156" t="s">
        <v>56</v>
      </c>
      <c r="D2156" t="s">
        <v>59</v>
      </c>
      <c r="E2156" t="s">
        <v>60</v>
      </c>
      <c r="F2156">
        <v>31000.378446246807</v>
      </c>
      <c r="G2156">
        <v>2329.0735720559455</v>
      </c>
      <c r="H2156">
        <v>0.1770679070633516</v>
      </c>
    </row>
    <row r="2157" spans="1:8" x14ac:dyDescent="0.25">
      <c r="A2157" t="s">
        <v>39</v>
      </c>
      <c r="B2157">
        <v>2014</v>
      </c>
      <c r="C2157" t="s">
        <v>56</v>
      </c>
      <c r="D2157" t="s">
        <v>59</v>
      </c>
      <c r="E2157" t="s">
        <v>61</v>
      </c>
      <c r="F2157">
        <v>4015.5420622794186</v>
      </c>
      <c r="G2157">
        <v>301.68963617495206</v>
      </c>
      <c r="H2157">
        <v>2.2935966085883525E-2</v>
      </c>
    </row>
    <row r="2158" spans="1:8" x14ac:dyDescent="0.25">
      <c r="A2158" t="s">
        <v>39</v>
      </c>
      <c r="B2158">
        <v>2014</v>
      </c>
      <c r="C2158" t="s">
        <v>56</v>
      </c>
      <c r="D2158" t="s">
        <v>59</v>
      </c>
      <c r="E2158" t="s">
        <v>62</v>
      </c>
      <c r="F2158">
        <v>10544.188896287262</v>
      </c>
      <c r="G2158">
        <v>792.19006115332297</v>
      </c>
      <c r="H2158">
        <v>6.0226279585056407E-2</v>
      </c>
    </row>
    <row r="2159" spans="1:8" x14ac:dyDescent="0.25">
      <c r="A2159" t="s">
        <v>39</v>
      </c>
      <c r="B2159">
        <v>2014</v>
      </c>
      <c r="C2159" t="s">
        <v>56</v>
      </c>
      <c r="D2159" t="s">
        <v>59</v>
      </c>
      <c r="E2159" t="s">
        <v>58</v>
      </c>
      <c r="F2159">
        <v>45560.109404813484</v>
      </c>
      <c r="G2159">
        <v>3422.9532693842202</v>
      </c>
      <c r="H2159">
        <v>0.26023015273429151</v>
      </c>
    </row>
    <row r="2160" spans="1:8" x14ac:dyDescent="0.25">
      <c r="A2160" t="s">
        <v>39</v>
      </c>
      <c r="B2160">
        <v>2015</v>
      </c>
      <c r="C2160" t="s">
        <v>56</v>
      </c>
      <c r="D2160" t="s">
        <v>59</v>
      </c>
      <c r="E2160" t="s">
        <v>60</v>
      </c>
      <c r="F2160">
        <v>23762.75830068763</v>
      </c>
      <c r="G2160">
        <v>1497.1482581844068</v>
      </c>
      <c r="H2160">
        <v>0.12775718850804577</v>
      </c>
    </row>
    <row r="2161" spans="1:8" x14ac:dyDescent="0.25">
      <c r="A2161" t="s">
        <v>39</v>
      </c>
      <c r="B2161">
        <v>2015</v>
      </c>
      <c r="C2161" t="s">
        <v>56</v>
      </c>
      <c r="D2161" t="s">
        <v>59</v>
      </c>
      <c r="E2161" t="s">
        <v>61</v>
      </c>
      <c r="F2161">
        <v>4028.9891392721629</v>
      </c>
      <c r="G2161">
        <v>253.84233580032927</v>
      </c>
      <c r="H2161">
        <v>2.1661303727857545E-2</v>
      </c>
    </row>
    <row r="2162" spans="1:8" x14ac:dyDescent="0.25">
      <c r="A2162" t="s">
        <v>39</v>
      </c>
      <c r="B2162">
        <v>2015</v>
      </c>
      <c r="C2162" t="s">
        <v>56</v>
      </c>
      <c r="D2162" t="s">
        <v>59</v>
      </c>
      <c r="E2162" t="s">
        <v>62</v>
      </c>
      <c r="F2162">
        <v>8862.3972130285601</v>
      </c>
      <c r="G2162">
        <v>558.36626299565989</v>
      </c>
      <c r="H2162">
        <v>4.7647454771498704E-2</v>
      </c>
    </row>
    <row r="2163" spans="1:8" x14ac:dyDescent="0.25">
      <c r="A2163" t="s">
        <v>39</v>
      </c>
      <c r="B2163">
        <v>2015</v>
      </c>
      <c r="C2163" t="s">
        <v>56</v>
      </c>
      <c r="D2163" t="s">
        <v>59</v>
      </c>
      <c r="E2163" t="s">
        <v>58</v>
      </c>
      <c r="F2163">
        <v>36654.144652988354</v>
      </c>
      <c r="G2163">
        <v>2309.3568569803961</v>
      </c>
      <c r="H2163">
        <v>0.19706594700740201</v>
      </c>
    </row>
    <row r="2164" spans="1:8" x14ac:dyDescent="0.25">
      <c r="A2164" t="s">
        <v>39</v>
      </c>
      <c r="B2164">
        <v>2016</v>
      </c>
      <c r="C2164" t="s">
        <v>56</v>
      </c>
      <c r="D2164" t="s">
        <v>59</v>
      </c>
      <c r="E2164" t="s">
        <v>60</v>
      </c>
      <c r="F2164">
        <v>21447.551428582254</v>
      </c>
      <c r="G2164">
        <v>1149.2937909190473</v>
      </c>
      <c r="H2164">
        <v>0.10656478324094125</v>
      </c>
    </row>
    <row r="2165" spans="1:8" x14ac:dyDescent="0.25">
      <c r="A2165" t="s">
        <v>39</v>
      </c>
      <c r="B2165">
        <v>2016</v>
      </c>
      <c r="C2165" t="s">
        <v>56</v>
      </c>
      <c r="D2165" t="s">
        <v>59</v>
      </c>
      <c r="E2165" t="s">
        <v>61</v>
      </c>
      <c r="F2165">
        <v>3473.4952780540007</v>
      </c>
      <c r="G2165">
        <v>186.13157633155421</v>
      </c>
      <c r="H2165">
        <v>1.7258486248503457E-2</v>
      </c>
    </row>
    <row r="2166" spans="1:8" x14ac:dyDescent="0.25">
      <c r="A2166" t="s">
        <v>39</v>
      </c>
      <c r="B2166">
        <v>2016</v>
      </c>
      <c r="C2166" t="s">
        <v>56</v>
      </c>
      <c r="D2166" t="s">
        <v>59</v>
      </c>
      <c r="E2166" t="s">
        <v>62</v>
      </c>
      <c r="F2166">
        <v>7162.4304527156301</v>
      </c>
      <c r="G2166">
        <v>383.80776820171104</v>
      </c>
      <c r="H2166">
        <v>3.5587411980968112E-2</v>
      </c>
    </row>
    <row r="2167" spans="1:8" x14ac:dyDescent="0.25">
      <c r="A2167" t="s">
        <v>39</v>
      </c>
      <c r="B2167">
        <v>2016</v>
      </c>
      <c r="C2167" t="s">
        <v>56</v>
      </c>
      <c r="D2167" t="s">
        <v>59</v>
      </c>
      <c r="E2167" t="s">
        <v>58</v>
      </c>
      <c r="F2167">
        <v>32083.477159351885</v>
      </c>
      <c r="G2167">
        <v>1719.2331354523126</v>
      </c>
      <c r="H2167">
        <v>0.15941068147041282</v>
      </c>
    </row>
    <row r="2168" spans="1:8" x14ac:dyDescent="0.25">
      <c r="A2168" t="s">
        <v>39</v>
      </c>
      <c r="B2168">
        <v>2017</v>
      </c>
      <c r="C2168" t="s">
        <v>56</v>
      </c>
      <c r="D2168" t="s">
        <v>59</v>
      </c>
      <c r="E2168" t="s">
        <v>60</v>
      </c>
      <c r="F2168">
        <v>16023.450528917014</v>
      </c>
      <c r="G2168">
        <v>846.95779776798599</v>
      </c>
      <c r="H2168">
        <v>7.3082148309481107E-2</v>
      </c>
    </row>
    <row r="2169" spans="1:8" x14ac:dyDescent="0.25">
      <c r="A2169" t="s">
        <v>39</v>
      </c>
      <c r="B2169">
        <v>2017</v>
      </c>
      <c r="C2169" t="s">
        <v>56</v>
      </c>
      <c r="D2169" t="s">
        <v>59</v>
      </c>
      <c r="E2169" t="s">
        <v>61</v>
      </c>
      <c r="F2169">
        <v>3179.0578778597337</v>
      </c>
      <c r="G2169">
        <v>168.03670684725037</v>
      </c>
      <c r="H2169">
        <v>1.4499522365353609E-2</v>
      </c>
    </row>
    <row r="2170" spans="1:8" x14ac:dyDescent="0.25">
      <c r="A2170" t="s">
        <v>39</v>
      </c>
      <c r="B2170">
        <v>2017</v>
      </c>
      <c r="C2170" t="s">
        <v>56</v>
      </c>
      <c r="D2170" t="s">
        <v>59</v>
      </c>
      <c r="E2170" t="s">
        <v>62</v>
      </c>
      <c r="F2170">
        <v>5170.7091672547604</v>
      </c>
      <c r="G2170">
        <v>273.31019877981424</v>
      </c>
      <c r="H2170">
        <v>2.3583343272071521E-2</v>
      </c>
    </row>
    <row r="2171" spans="1:8" x14ac:dyDescent="0.25">
      <c r="A2171" t="s">
        <v>39</v>
      </c>
      <c r="B2171">
        <v>2017</v>
      </c>
      <c r="C2171" t="s">
        <v>56</v>
      </c>
      <c r="D2171" t="s">
        <v>59</v>
      </c>
      <c r="E2171" t="s">
        <v>58</v>
      </c>
      <c r="F2171">
        <v>24373.217574031507</v>
      </c>
      <c r="G2171">
        <v>1288.3047033950506</v>
      </c>
      <c r="H2171">
        <v>0.11116501394690623</v>
      </c>
    </row>
    <row r="2172" spans="1:8" x14ac:dyDescent="0.25">
      <c r="A2172" t="s">
        <v>39</v>
      </c>
      <c r="B2172">
        <v>2018</v>
      </c>
      <c r="C2172" t="s">
        <v>56</v>
      </c>
      <c r="D2172" t="s">
        <v>59</v>
      </c>
      <c r="E2172" t="s">
        <v>60</v>
      </c>
      <c r="F2172">
        <v>18321.427504124953</v>
      </c>
      <c r="G2172">
        <v>952.57175699149514</v>
      </c>
      <c r="H2172">
        <v>7.7925604549777136E-2</v>
      </c>
    </row>
    <row r="2173" spans="1:8" x14ac:dyDescent="0.25">
      <c r="A2173" t="s">
        <v>39</v>
      </c>
      <c r="B2173">
        <v>2018</v>
      </c>
      <c r="C2173" t="s">
        <v>56</v>
      </c>
      <c r="D2173" t="s">
        <v>59</v>
      </c>
      <c r="E2173" t="s">
        <v>61</v>
      </c>
      <c r="F2173">
        <v>3299.319185419828</v>
      </c>
      <c r="G2173">
        <v>171.53894109089066</v>
      </c>
      <c r="H2173">
        <v>1.4032828068044021E-2</v>
      </c>
    </row>
    <row r="2174" spans="1:8" x14ac:dyDescent="0.25">
      <c r="A2174" t="s">
        <v>39</v>
      </c>
      <c r="B2174">
        <v>2018</v>
      </c>
      <c r="C2174" t="s">
        <v>56</v>
      </c>
      <c r="D2174" t="s">
        <v>59</v>
      </c>
      <c r="E2174" t="s">
        <v>62</v>
      </c>
      <c r="F2174">
        <v>4324.6459790781228</v>
      </c>
      <c r="G2174">
        <v>224.84796109523481</v>
      </c>
      <c r="H2174">
        <v>1.8393798862427722E-2</v>
      </c>
    </row>
    <row r="2175" spans="1:8" x14ac:dyDescent="0.25">
      <c r="A2175" t="s">
        <v>39</v>
      </c>
      <c r="B2175">
        <v>2018</v>
      </c>
      <c r="C2175" t="s">
        <v>56</v>
      </c>
      <c r="D2175" t="s">
        <v>59</v>
      </c>
      <c r="E2175" t="s">
        <v>58</v>
      </c>
      <c r="F2175">
        <v>25945.392668622902</v>
      </c>
      <c r="G2175">
        <v>1348.9586591776206</v>
      </c>
      <c r="H2175">
        <v>0.11035223148024888</v>
      </c>
    </row>
    <row r="2176" spans="1:8" x14ac:dyDescent="0.25">
      <c r="A2176" t="s">
        <v>39</v>
      </c>
      <c r="B2176">
        <v>2019</v>
      </c>
      <c r="C2176" t="s">
        <v>56</v>
      </c>
      <c r="D2176" t="s">
        <v>59</v>
      </c>
      <c r="E2176" t="s">
        <v>60</v>
      </c>
      <c r="F2176">
        <v>16741.888514865142</v>
      </c>
      <c r="G2176">
        <v>869.66814404652848</v>
      </c>
      <c r="H2176">
        <v>6.8511639469419156E-2</v>
      </c>
    </row>
    <row r="2177" spans="1:8" x14ac:dyDescent="0.25">
      <c r="A2177" t="s">
        <v>39</v>
      </c>
      <c r="B2177">
        <v>2019</v>
      </c>
      <c r="C2177" t="s">
        <v>56</v>
      </c>
      <c r="D2177" t="s">
        <v>59</v>
      </c>
      <c r="E2177" t="s">
        <v>61</v>
      </c>
      <c r="F2177">
        <v>1169.7377990260213</v>
      </c>
      <c r="G2177">
        <v>60.762780721946854</v>
      </c>
      <c r="H2177">
        <v>4.786834788050684E-3</v>
      </c>
    </row>
    <row r="2178" spans="1:8" x14ac:dyDescent="0.25">
      <c r="A2178" t="s">
        <v>39</v>
      </c>
      <c r="B2178">
        <v>2019</v>
      </c>
      <c r="C2178" t="s">
        <v>56</v>
      </c>
      <c r="D2178" t="s">
        <v>59</v>
      </c>
      <c r="E2178" t="s">
        <v>62</v>
      </c>
      <c r="F2178">
        <v>4801.4199835851086</v>
      </c>
      <c r="G2178">
        <v>249.41284265540398</v>
      </c>
      <c r="H2178">
        <v>1.9648509459644858E-2</v>
      </c>
    </row>
    <row r="2179" spans="1:8" x14ac:dyDescent="0.25">
      <c r="A2179" t="s">
        <v>39</v>
      </c>
      <c r="B2179">
        <v>2019</v>
      </c>
      <c r="C2179" t="s">
        <v>56</v>
      </c>
      <c r="D2179" t="s">
        <v>59</v>
      </c>
      <c r="E2179" t="s">
        <v>58</v>
      </c>
      <c r="F2179">
        <v>22713.04629747627</v>
      </c>
      <c r="G2179">
        <v>1179.8437674238792</v>
      </c>
      <c r="H2179">
        <v>9.2946983717114684E-2</v>
      </c>
    </row>
    <row r="2180" spans="1:8" x14ac:dyDescent="0.25">
      <c r="A2180" t="s">
        <v>39</v>
      </c>
      <c r="B2180">
        <v>2020</v>
      </c>
      <c r="C2180" t="s">
        <v>56</v>
      </c>
      <c r="D2180" t="s">
        <v>59</v>
      </c>
      <c r="E2180" t="s">
        <v>60</v>
      </c>
      <c r="F2180">
        <v>11517.931367412752</v>
      </c>
      <c r="G2180">
        <v>536.17494145764999</v>
      </c>
      <c r="H2180">
        <v>4.9927108737271152E-2</v>
      </c>
    </row>
    <row r="2181" spans="1:8" x14ac:dyDescent="0.25">
      <c r="A2181" t="s">
        <v>39</v>
      </c>
      <c r="B2181">
        <v>2020</v>
      </c>
      <c r="C2181" t="s">
        <v>56</v>
      </c>
      <c r="D2181" t="s">
        <v>59</v>
      </c>
      <c r="E2181" t="s">
        <v>61</v>
      </c>
      <c r="F2181">
        <v>0</v>
      </c>
      <c r="G2181">
        <v>0</v>
      </c>
      <c r="H2181">
        <v>0</v>
      </c>
    </row>
    <row r="2182" spans="1:8" x14ac:dyDescent="0.25">
      <c r="A2182" t="s">
        <v>39</v>
      </c>
      <c r="B2182">
        <v>2020</v>
      </c>
      <c r="C2182" t="s">
        <v>56</v>
      </c>
      <c r="D2182" t="s">
        <v>59</v>
      </c>
      <c r="E2182" t="s">
        <v>62</v>
      </c>
      <c r="F2182">
        <v>1841.9793373933785</v>
      </c>
      <c r="G2182">
        <v>85.746574787495305</v>
      </c>
      <c r="H2182">
        <v>7.9844808704137727E-3</v>
      </c>
    </row>
    <row r="2183" spans="1:8" x14ac:dyDescent="0.25">
      <c r="A2183" t="s">
        <v>39</v>
      </c>
      <c r="B2183">
        <v>2020</v>
      </c>
      <c r="C2183" t="s">
        <v>56</v>
      </c>
      <c r="D2183" t="s">
        <v>59</v>
      </c>
      <c r="E2183" t="s">
        <v>58</v>
      </c>
      <c r="F2183">
        <v>13359.910704806131</v>
      </c>
      <c r="G2183">
        <v>621.92151624514531</v>
      </c>
      <c r="H2183">
        <v>5.7911589607684923E-2</v>
      </c>
    </row>
    <row r="2184" spans="1:8" x14ac:dyDescent="0.25">
      <c r="A2184" t="s">
        <v>39</v>
      </c>
      <c r="B2184">
        <v>2008</v>
      </c>
      <c r="C2184" t="s">
        <v>56</v>
      </c>
      <c r="D2184" t="s">
        <v>63</v>
      </c>
      <c r="E2184" t="s">
        <v>64</v>
      </c>
      <c r="F2184">
        <v>42680.895407011056</v>
      </c>
      <c r="G2184">
        <v>3825.2367869902268</v>
      </c>
      <c r="H2184">
        <v>0.34461983822631559</v>
      </c>
    </row>
    <row r="2185" spans="1:8" x14ac:dyDescent="0.25">
      <c r="A2185" t="s">
        <v>39</v>
      </c>
      <c r="B2185">
        <v>2008</v>
      </c>
      <c r="C2185" t="s">
        <v>56</v>
      </c>
      <c r="D2185" t="s">
        <v>63</v>
      </c>
      <c r="E2185" t="s">
        <v>32</v>
      </c>
      <c r="G2185">
        <v>0</v>
      </c>
      <c r="H2185">
        <v>0</v>
      </c>
    </row>
    <row r="2186" spans="1:8" x14ac:dyDescent="0.25">
      <c r="A2186" t="s">
        <v>39</v>
      </c>
      <c r="B2186">
        <v>2008</v>
      </c>
      <c r="C2186" t="s">
        <v>56</v>
      </c>
      <c r="D2186" t="s">
        <v>63</v>
      </c>
      <c r="E2186" t="s">
        <v>58</v>
      </c>
      <c r="F2186">
        <v>42680.895407011056</v>
      </c>
      <c r="G2186">
        <v>3825.2367869902268</v>
      </c>
      <c r="H2186">
        <v>0.34461983822631559</v>
      </c>
    </row>
    <row r="2187" spans="1:8" x14ac:dyDescent="0.25">
      <c r="A2187" t="s">
        <v>39</v>
      </c>
      <c r="B2187">
        <v>2009</v>
      </c>
      <c r="C2187" t="s">
        <v>56</v>
      </c>
      <c r="D2187" t="s">
        <v>63</v>
      </c>
      <c r="E2187" t="s">
        <v>64</v>
      </c>
      <c r="F2187">
        <v>49900.778858770311</v>
      </c>
      <c r="G2187">
        <v>3694.3174467307817</v>
      </c>
      <c r="H2187">
        <v>0.41045827408267338</v>
      </c>
    </row>
    <row r="2188" spans="1:8" x14ac:dyDescent="0.25">
      <c r="A2188" t="s">
        <v>39</v>
      </c>
      <c r="B2188">
        <v>2009</v>
      </c>
      <c r="C2188" t="s">
        <v>56</v>
      </c>
      <c r="D2188" t="s">
        <v>63</v>
      </c>
      <c r="E2188" t="s">
        <v>32</v>
      </c>
      <c r="G2188">
        <v>0</v>
      </c>
      <c r="H2188">
        <v>0</v>
      </c>
    </row>
    <row r="2189" spans="1:8" x14ac:dyDescent="0.25">
      <c r="A2189" t="s">
        <v>39</v>
      </c>
      <c r="B2189">
        <v>2009</v>
      </c>
      <c r="C2189" t="s">
        <v>56</v>
      </c>
      <c r="D2189" t="s">
        <v>63</v>
      </c>
      <c r="E2189" t="s">
        <v>58</v>
      </c>
      <c r="F2189">
        <v>49900.778858770311</v>
      </c>
      <c r="G2189">
        <v>3694.3174467307817</v>
      </c>
      <c r="H2189">
        <v>0.41045827408267338</v>
      </c>
    </row>
    <row r="2190" spans="1:8" x14ac:dyDescent="0.25">
      <c r="A2190" t="s">
        <v>39</v>
      </c>
      <c r="B2190">
        <v>2010</v>
      </c>
      <c r="C2190" t="s">
        <v>56</v>
      </c>
      <c r="D2190" t="s">
        <v>63</v>
      </c>
      <c r="E2190" t="s">
        <v>64</v>
      </c>
      <c r="F2190">
        <v>45522.637733192023</v>
      </c>
      <c r="G2190">
        <v>3603.1327805005035</v>
      </c>
      <c r="H2190">
        <v>0.34062495213207072</v>
      </c>
    </row>
    <row r="2191" spans="1:8" x14ac:dyDescent="0.25">
      <c r="A2191" t="s">
        <v>39</v>
      </c>
      <c r="B2191">
        <v>2010</v>
      </c>
      <c r="C2191" t="s">
        <v>56</v>
      </c>
      <c r="D2191" t="s">
        <v>63</v>
      </c>
      <c r="E2191" t="s">
        <v>32</v>
      </c>
      <c r="G2191">
        <v>0</v>
      </c>
      <c r="H2191">
        <v>0</v>
      </c>
    </row>
    <row r="2192" spans="1:8" x14ac:dyDescent="0.25">
      <c r="A2192" t="s">
        <v>39</v>
      </c>
      <c r="B2192">
        <v>2010</v>
      </c>
      <c r="C2192" t="s">
        <v>56</v>
      </c>
      <c r="D2192" t="s">
        <v>63</v>
      </c>
      <c r="E2192" t="s">
        <v>58</v>
      </c>
      <c r="F2192">
        <v>45522.637733192023</v>
      </c>
      <c r="G2192">
        <v>3603.1327805005035</v>
      </c>
      <c r="H2192">
        <v>0.34062495213207072</v>
      </c>
    </row>
    <row r="2193" spans="1:8" x14ac:dyDescent="0.25">
      <c r="A2193" t="s">
        <v>39</v>
      </c>
      <c r="B2193">
        <v>2011</v>
      </c>
      <c r="C2193" t="s">
        <v>56</v>
      </c>
      <c r="D2193" t="s">
        <v>63</v>
      </c>
      <c r="E2193" t="s">
        <v>64</v>
      </c>
      <c r="F2193">
        <v>51393.448664282281</v>
      </c>
      <c r="G2193">
        <v>4131.2497233027643</v>
      </c>
      <c r="H2193">
        <v>0.34996140838199891</v>
      </c>
    </row>
    <row r="2194" spans="1:8" x14ac:dyDescent="0.25">
      <c r="A2194" t="s">
        <v>39</v>
      </c>
      <c r="B2194">
        <v>2011</v>
      </c>
      <c r="C2194" t="s">
        <v>56</v>
      </c>
      <c r="D2194" t="s">
        <v>63</v>
      </c>
      <c r="E2194" t="s">
        <v>32</v>
      </c>
      <c r="G2194">
        <v>0</v>
      </c>
      <c r="H2194">
        <v>0</v>
      </c>
    </row>
    <row r="2195" spans="1:8" x14ac:dyDescent="0.25">
      <c r="A2195" t="s">
        <v>39</v>
      </c>
      <c r="B2195">
        <v>2011</v>
      </c>
      <c r="C2195" t="s">
        <v>56</v>
      </c>
      <c r="D2195" t="s">
        <v>63</v>
      </c>
      <c r="E2195" t="s">
        <v>58</v>
      </c>
      <c r="F2195">
        <v>51393.448664282281</v>
      </c>
      <c r="G2195">
        <v>4131.2497233027643</v>
      </c>
      <c r="H2195">
        <v>0.34996140838199891</v>
      </c>
    </row>
    <row r="2196" spans="1:8" x14ac:dyDescent="0.25">
      <c r="A2196" t="s">
        <v>39</v>
      </c>
      <c r="B2196">
        <v>2012</v>
      </c>
      <c r="C2196" t="s">
        <v>56</v>
      </c>
      <c r="D2196" t="s">
        <v>63</v>
      </c>
      <c r="E2196" t="s">
        <v>64</v>
      </c>
      <c r="F2196">
        <v>48105.10271113996</v>
      </c>
      <c r="G2196">
        <v>3657.3237762408803</v>
      </c>
      <c r="H2196">
        <v>0.30449943338628621</v>
      </c>
    </row>
    <row r="2197" spans="1:8" x14ac:dyDescent="0.25">
      <c r="A2197" t="s">
        <v>39</v>
      </c>
      <c r="B2197">
        <v>2012</v>
      </c>
      <c r="C2197" t="s">
        <v>56</v>
      </c>
      <c r="D2197" t="s">
        <v>63</v>
      </c>
      <c r="E2197" t="s">
        <v>32</v>
      </c>
      <c r="G2197">
        <v>0</v>
      </c>
      <c r="H2197">
        <v>0</v>
      </c>
    </row>
    <row r="2198" spans="1:8" x14ac:dyDescent="0.25">
      <c r="A2198" t="s">
        <v>39</v>
      </c>
      <c r="B2198">
        <v>2012</v>
      </c>
      <c r="C2198" t="s">
        <v>56</v>
      </c>
      <c r="D2198" t="s">
        <v>63</v>
      </c>
      <c r="E2198" t="s">
        <v>58</v>
      </c>
      <c r="F2198">
        <v>48105.10271113996</v>
      </c>
      <c r="G2198">
        <v>3657.3237762408803</v>
      </c>
      <c r="H2198">
        <v>0.30449943338628621</v>
      </c>
    </row>
    <row r="2199" spans="1:8" x14ac:dyDescent="0.25">
      <c r="A2199" t="s">
        <v>39</v>
      </c>
      <c r="B2199">
        <v>2013</v>
      </c>
      <c r="C2199" t="s">
        <v>56</v>
      </c>
      <c r="D2199" t="s">
        <v>63</v>
      </c>
      <c r="E2199" t="s">
        <v>64</v>
      </c>
      <c r="F2199">
        <v>48370.152123945511</v>
      </c>
      <c r="G2199">
        <v>3789.2808850064998</v>
      </c>
      <c r="H2199">
        <v>0.2973281787206008</v>
      </c>
    </row>
    <row r="2200" spans="1:8" x14ac:dyDescent="0.25">
      <c r="A2200" t="s">
        <v>39</v>
      </c>
      <c r="B2200">
        <v>2013</v>
      </c>
      <c r="C2200" t="s">
        <v>56</v>
      </c>
      <c r="D2200" t="s">
        <v>63</v>
      </c>
      <c r="E2200" t="s">
        <v>32</v>
      </c>
      <c r="G2200">
        <v>0</v>
      </c>
      <c r="H2200">
        <v>0</v>
      </c>
    </row>
    <row r="2201" spans="1:8" x14ac:dyDescent="0.25">
      <c r="A2201" t="s">
        <v>39</v>
      </c>
      <c r="B2201">
        <v>2013</v>
      </c>
      <c r="C2201" t="s">
        <v>56</v>
      </c>
      <c r="D2201" t="s">
        <v>63</v>
      </c>
      <c r="E2201" t="s">
        <v>58</v>
      </c>
      <c r="F2201">
        <v>48370.152123945511</v>
      </c>
      <c r="G2201">
        <v>3789.2808850064998</v>
      </c>
      <c r="H2201">
        <v>0.2973281787206008</v>
      </c>
    </row>
    <row r="2202" spans="1:8" x14ac:dyDescent="0.25">
      <c r="A2202" t="s">
        <v>39</v>
      </c>
      <c r="B2202">
        <v>2014</v>
      </c>
      <c r="C2202" t="s">
        <v>56</v>
      </c>
      <c r="D2202" t="s">
        <v>63</v>
      </c>
      <c r="E2202" t="s">
        <v>64</v>
      </c>
      <c r="F2202">
        <v>92255.803990992674</v>
      </c>
      <c r="G2202">
        <v>6931.2236080204593</v>
      </c>
      <c r="H2202">
        <v>0.52694653890941801</v>
      </c>
    </row>
    <row r="2203" spans="1:8" x14ac:dyDescent="0.25">
      <c r="A2203" t="s">
        <v>39</v>
      </c>
      <c r="B2203">
        <v>2014</v>
      </c>
      <c r="C2203" t="s">
        <v>56</v>
      </c>
      <c r="D2203" t="s">
        <v>63</v>
      </c>
      <c r="E2203" t="s">
        <v>32</v>
      </c>
      <c r="G2203">
        <v>0</v>
      </c>
      <c r="H2203">
        <v>0</v>
      </c>
    </row>
    <row r="2204" spans="1:8" x14ac:dyDescent="0.25">
      <c r="A2204" t="s">
        <v>39</v>
      </c>
      <c r="B2204">
        <v>2014</v>
      </c>
      <c r="C2204" t="s">
        <v>56</v>
      </c>
      <c r="D2204" t="s">
        <v>63</v>
      </c>
      <c r="E2204" t="s">
        <v>58</v>
      </c>
      <c r="F2204">
        <v>92255.803990992674</v>
      </c>
      <c r="G2204">
        <v>6931.2236080204593</v>
      </c>
      <c r="H2204">
        <v>0.52694653890941801</v>
      </c>
    </row>
    <row r="2205" spans="1:8" x14ac:dyDescent="0.25">
      <c r="A2205" t="s">
        <v>39</v>
      </c>
      <c r="B2205">
        <v>2015</v>
      </c>
      <c r="C2205" t="s">
        <v>56</v>
      </c>
      <c r="D2205" t="s">
        <v>63</v>
      </c>
      <c r="E2205" t="s">
        <v>64</v>
      </c>
      <c r="F2205">
        <v>107360.98554363879</v>
      </c>
      <c r="G2205">
        <v>6764.1689769225504</v>
      </c>
      <c r="H2205">
        <v>0.57721151286175931</v>
      </c>
    </row>
    <row r="2206" spans="1:8" x14ac:dyDescent="0.25">
      <c r="A2206" t="s">
        <v>39</v>
      </c>
      <c r="B2206">
        <v>2015</v>
      </c>
      <c r="C2206" t="s">
        <v>56</v>
      </c>
      <c r="D2206" t="s">
        <v>63</v>
      </c>
      <c r="E2206" t="s">
        <v>32</v>
      </c>
      <c r="G2206">
        <v>0</v>
      </c>
      <c r="H2206">
        <v>0</v>
      </c>
    </row>
    <row r="2207" spans="1:8" x14ac:dyDescent="0.25">
      <c r="A2207" t="s">
        <v>39</v>
      </c>
      <c r="B2207">
        <v>2015</v>
      </c>
      <c r="C2207" t="s">
        <v>56</v>
      </c>
      <c r="D2207" t="s">
        <v>63</v>
      </c>
      <c r="E2207" t="s">
        <v>58</v>
      </c>
      <c r="F2207">
        <v>107360.98554363879</v>
      </c>
      <c r="G2207">
        <v>6764.1689769225504</v>
      </c>
      <c r="H2207">
        <v>0.57721151286175931</v>
      </c>
    </row>
    <row r="2208" spans="1:8" x14ac:dyDescent="0.25">
      <c r="A2208" t="s">
        <v>39</v>
      </c>
      <c r="B2208">
        <v>2016</v>
      </c>
      <c r="C2208" t="s">
        <v>56</v>
      </c>
      <c r="D2208" t="s">
        <v>63</v>
      </c>
      <c r="E2208" t="s">
        <v>64</v>
      </c>
      <c r="F2208">
        <v>234734.87403782527</v>
      </c>
      <c r="G2208">
        <v>12578.560967305277</v>
      </c>
      <c r="H2208">
        <v>1.1663089399377664</v>
      </c>
    </row>
    <row r="2209" spans="1:8" x14ac:dyDescent="0.25">
      <c r="A2209" t="s">
        <v>39</v>
      </c>
      <c r="B2209">
        <v>2016</v>
      </c>
      <c r="C2209" t="s">
        <v>56</v>
      </c>
      <c r="D2209" t="s">
        <v>63</v>
      </c>
      <c r="E2209" t="s">
        <v>32</v>
      </c>
      <c r="G2209">
        <v>0</v>
      </c>
      <c r="H2209">
        <v>0</v>
      </c>
    </row>
    <row r="2210" spans="1:8" x14ac:dyDescent="0.25">
      <c r="A2210" t="s">
        <v>39</v>
      </c>
      <c r="B2210">
        <v>2016</v>
      </c>
      <c r="C2210" t="s">
        <v>56</v>
      </c>
      <c r="D2210" t="s">
        <v>63</v>
      </c>
      <c r="E2210" t="s">
        <v>58</v>
      </c>
      <c r="F2210">
        <v>234734.87403782527</v>
      </c>
      <c r="G2210">
        <v>12578.560967305277</v>
      </c>
      <c r="H2210">
        <v>1.1663089399377664</v>
      </c>
    </row>
    <row r="2211" spans="1:8" x14ac:dyDescent="0.25">
      <c r="A2211" t="s">
        <v>39</v>
      </c>
      <c r="B2211">
        <v>2017</v>
      </c>
      <c r="C2211" t="s">
        <v>56</v>
      </c>
      <c r="D2211" t="s">
        <v>63</v>
      </c>
      <c r="E2211" t="s">
        <v>64</v>
      </c>
      <c r="F2211">
        <v>48880.563361123684</v>
      </c>
      <c r="G2211">
        <v>2583.6990742588782</v>
      </c>
      <c r="H2211">
        <v>0.22294177989702149</v>
      </c>
    </row>
    <row r="2212" spans="1:8" x14ac:dyDescent="0.25">
      <c r="A2212" t="s">
        <v>39</v>
      </c>
      <c r="B2212">
        <v>2017</v>
      </c>
      <c r="C2212" t="s">
        <v>56</v>
      </c>
      <c r="D2212" t="s">
        <v>63</v>
      </c>
      <c r="E2212" t="s">
        <v>32</v>
      </c>
      <c r="G2212">
        <v>0</v>
      </c>
      <c r="H2212">
        <v>0</v>
      </c>
    </row>
    <row r="2213" spans="1:8" x14ac:dyDescent="0.25">
      <c r="A2213" t="s">
        <v>39</v>
      </c>
      <c r="B2213">
        <v>2017</v>
      </c>
      <c r="C2213" t="s">
        <v>56</v>
      </c>
      <c r="D2213" t="s">
        <v>63</v>
      </c>
      <c r="E2213" t="s">
        <v>58</v>
      </c>
      <c r="F2213">
        <v>48880.563361123684</v>
      </c>
      <c r="G2213">
        <v>2583.6990742588782</v>
      </c>
      <c r="H2213">
        <v>0.22294177989702149</v>
      </c>
    </row>
    <row r="2214" spans="1:8" x14ac:dyDescent="0.25">
      <c r="A2214" t="s">
        <v>39</v>
      </c>
      <c r="B2214">
        <v>2018</v>
      </c>
      <c r="C2214" t="s">
        <v>56</v>
      </c>
      <c r="D2214" t="s">
        <v>63</v>
      </c>
      <c r="E2214" t="s">
        <v>64</v>
      </c>
      <c r="F2214">
        <v>35458.694114756079</v>
      </c>
      <c r="G2214">
        <v>1843.5763559314646</v>
      </c>
      <c r="H2214">
        <v>0.15081467723057543</v>
      </c>
    </row>
    <row r="2215" spans="1:8" x14ac:dyDescent="0.25">
      <c r="A2215" t="s">
        <v>39</v>
      </c>
      <c r="B2215">
        <v>2018</v>
      </c>
      <c r="C2215" t="s">
        <v>56</v>
      </c>
      <c r="D2215" t="s">
        <v>63</v>
      </c>
      <c r="E2215" t="s">
        <v>32</v>
      </c>
      <c r="G2215">
        <v>0</v>
      </c>
      <c r="H2215">
        <v>0</v>
      </c>
    </row>
    <row r="2216" spans="1:8" x14ac:dyDescent="0.25">
      <c r="A2216" t="s">
        <v>39</v>
      </c>
      <c r="B2216">
        <v>2018</v>
      </c>
      <c r="C2216" t="s">
        <v>56</v>
      </c>
      <c r="D2216" t="s">
        <v>63</v>
      </c>
      <c r="E2216" t="s">
        <v>58</v>
      </c>
      <c r="F2216">
        <v>35458.694114756079</v>
      </c>
      <c r="G2216">
        <v>1843.5763559314646</v>
      </c>
      <c r="H2216">
        <v>0.15081467723057543</v>
      </c>
    </row>
    <row r="2217" spans="1:8" x14ac:dyDescent="0.25">
      <c r="A2217" t="s">
        <v>39</v>
      </c>
      <c r="B2217">
        <v>2019</v>
      </c>
      <c r="C2217" t="s">
        <v>56</v>
      </c>
      <c r="D2217" t="s">
        <v>63</v>
      </c>
      <c r="E2217" t="s">
        <v>64</v>
      </c>
      <c r="F2217">
        <v>56567.721860683872</v>
      </c>
      <c r="G2217">
        <v>2938.4466178854764</v>
      </c>
      <c r="H2217">
        <v>0.23148806434139441</v>
      </c>
    </row>
    <row r="2218" spans="1:8" x14ac:dyDescent="0.25">
      <c r="A2218" t="s">
        <v>39</v>
      </c>
      <c r="B2218">
        <v>2019</v>
      </c>
      <c r="C2218" t="s">
        <v>56</v>
      </c>
      <c r="D2218" t="s">
        <v>63</v>
      </c>
      <c r="E2218" t="s">
        <v>32</v>
      </c>
      <c r="G2218">
        <v>0</v>
      </c>
      <c r="H2218">
        <v>0</v>
      </c>
    </row>
    <row r="2219" spans="1:8" x14ac:dyDescent="0.25">
      <c r="A2219" t="s">
        <v>39</v>
      </c>
      <c r="B2219">
        <v>2019</v>
      </c>
      <c r="C2219" t="s">
        <v>56</v>
      </c>
      <c r="D2219" t="s">
        <v>63</v>
      </c>
      <c r="E2219" t="s">
        <v>58</v>
      </c>
      <c r="F2219">
        <v>56567.721860683872</v>
      </c>
      <c r="G2219">
        <v>2938.4466178854764</v>
      </c>
      <c r="H2219">
        <v>0.23148806434139441</v>
      </c>
    </row>
    <row r="2220" spans="1:8" x14ac:dyDescent="0.25">
      <c r="A2220" t="s">
        <v>39</v>
      </c>
      <c r="B2220">
        <v>2020</v>
      </c>
      <c r="C2220" t="s">
        <v>56</v>
      </c>
      <c r="D2220" t="s">
        <v>63</v>
      </c>
      <c r="E2220" t="s">
        <v>64</v>
      </c>
      <c r="F2220">
        <v>55650.132290711823</v>
      </c>
      <c r="G2220">
        <v>2590.5872739876709</v>
      </c>
      <c r="H2220">
        <v>0.24122823079002345</v>
      </c>
    </row>
    <row r="2221" spans="1:8" x14ac:dyDescent="0.25">
      <c r="A2221" t="s">
        <v>39</v>
      </c>
      <c r="B2221">
        <v>2020</v>
      </c>
      <c r="C2221" t="s">
        <v>56</v>
      </c>
      <c r="D2221" t="s">
        <v>63</v>
      </c>
      <c r="E2221" t="s">
        <v>32</v>
      </c>
      <c r="G2221">
        <v>0</v>
      </c>
      <c r="H2221">
        <v>0</v>
      </c>
    </row>
    <row r="2222" spans="1:8" x14ac:dyDescent="0.25">
      <c r="A2222" t="s">
        <v>39</v>
      </c>
      <c r="B2222">
        <v>2020</v>
      </c>
      <c r="C2222" t="s">
        <v>56</v>
      </c>
      <c r="D2222" t="s">
        <v>63</v>
      </c>
      <c r="E2222" t="s">
        <v>58</v>
      </c>
      <c r="F2222">
        <v>55650.132290711823</v>
      </c>
      <c r="G2222">
        <v>2590.5872739876709</v>
      </c>
      <c r="H2222">
        <v>0.24122823079002345</v>
      </c>
    </row>
    <row r="2223" spans="1:8" x14ac:dyDescent="0.25">
      <c r="A2223" t="s">
        <v>39</v>
      </c>
      <c r="B2223">
        <v>2008</v>
      </c>
      <c r="C2223" t="s">
        <v>56</v>
      </c>
      <c r="D2223" t="s">
        <v>65</v>
      </c>
      <c r="E2223" t="s">
        <v>66</v>
      </c>
      <c r="F2223">
        <v>3206.1493936171382</v>
      </c>
      <c r="G2223">
        <v>287.34825003310664</v>
      </c>
      <c r="H2223">
        <v>2.5887523558754563E-2</v>
      </c>
    </row>
    <row r="2224" spans="1:8" x14ac:dyDescent="0.25">
      <c r="A2224" t="s">
        <v>39</v>
      </c>
      <c r="B2224">
        <v>2008</v>
      </c>
      <c r="C2224" t="s">
        <v>56</v>
      </c>
      <c r="D2224" t="s">
        <v>65</v>
      </c>
      <c r="E2224" t="s">
        <v>83</v>
      </c>
      <c r="F2224">
        <v>48984.664828511188</v>
      </c>
      <c r="G2224">
        <v>4390.2064404587754</v>
      </c>
      <c r="H2224">
        <v>0.39551858291142633</v>
      </c>
    </row>
    <row r="2225" spans="1:8" x14ac:dyDescent="0.25">
      <c r="A2225" t="s">
        <v>39</v>
      </c>
      <c r="B2225">
        <v>2008</v>
      </c>
      <c r="C2225" t="s">
        <v>56</v>
      </c>
      <c r="D2225" t="s">
        <v>65</v>
      </c>
      <c r="E2225" t="s">
        <v>67</v>
      </c>
      <c r="F2225">
        <v>1679.1665464821274</v>
      </c>
      <c r="G2225">
        <v>150.49378846985596</v>
      </c>
      <c r="H2225">
        <v>1.3558152847670925E-2</v>
      </c>
    </row>
    <row r="2226" spans="1:8" x14ac:dyDescent="0.25">
      <c r="A2226" t="s">
        <v>39</v>
      </c>
      <c r="B2226">
        <v>2008</v>
      </c>
      <c r="C2226" t="s">
        <v>56</v>
      </c>
      <c r="D2226" t="s">
        <v>65</v>
      </c>
      <c r="E2226" t="s">
        <v>68</v>
      </c>
      <c r="F2226">
        <v>3152.5044789212352</v>
      </c>
      <c r="G2226">
        <v>282.54037289808264</v>
      </c>
      <c r="H2226">
        <v>2.545437655825537E-2</v>
      </c>
    </row>
    <row r="2227" spans="1:8" x14ac:dyDescent="0.25">
      <c r="A2227" t="s">
        <v>39</v>
      </c>
      <c r="B2227">
        <v>2008</v>
      </c>
      <c r="C2227" t="s">
        <v>56</v>
      </c>
      <c r="D2227" t="s">
        <v>65</v>
      </c>
      <c r="E2227" t="s">
        <v>58</v>
      </c>
      <c r="F2227">
        <v>57022.485247531687</v>
      </c>
      <c r="G2227">
        <v>5110.5888518598204</v>
      </c>
      <c r="H2227">
        <v>0.46041863587610721</v>
      </c>
    </row>
    <row r="2228" spans="1:8" x14ac:dyDescent="0.25">
      <c r="A2228" t="s">
        <v>39</v>
      </c>
      <c r="B2228">
        <v>2009</v>
      </c>
      <c r="C2228" t="s">
        <v>56</v>
      </c>
      <c r="D2228" t="s">
        <v>65</v>
      </c>
      <c r="E2228" t="s">
        <v>66</v>
      </c>
      <c r="F2228">
        <v>380.74149233305087</v>
      </c>
      <c r="G2228">
        <v>28.187534743720551</v>
      </c>
      <c r="H2228">
        <v>3.1317847013367555E-3</v>
      </c>
    </row>
    <row r="2229" spans="1:8" x14ac:dyDescent="0.25">
      <c r="A2229" t="s">
        <v>39</v>
      </c>
      <c r="B2229">
        <v>2009</v>
      </c>
      <c r="C2229" t="s">
        <v>56</v>
      </c>
      <c r="D2229" t="s">
        <v>65</v>
      </c>
      <c r="E2229" t="s">
        <v>83</v>
      </c>
      <c r="F2229">
        <v>65727.777250798215</v>
      </c>
      <c r="G2229">
        <v>4866.0417690010008</v>
      </c>
      <c r="H2229">
        <v>0.54064306463047174</v>
      </c>
    </row>
    <row r="2230" spans="1:8" x14ac:dyDescent="0.25">
      <c r="A2230" t="s">
        <v>39</v>
      </c>
      <c r="B2230">
        <v>2009</v>
      </c>
      <c r="C2230" t="s">
        <v>56</v>
      </c>
      <c r="D2230" t="s">
        <v>65</v>
      </c>
      <c r="E2230" t="s">
        <v>67</v>
      </c>
      <c r="F2230">
        <v>6225.0604885791945</v>
      </c>
      <c r="G2230">
        <v>460.8615355483708</v>
      </c>
      <c r="H2230">
        <v>5.1204162392615299E-2</v>
      </c>
    </row>
    <row r="2231" spans="1:8" x14ac:dyDescent="0.25">
      <c r="A2231" t="s">
        <v>39</v>
      </c>
      <c r="B2231">
        <v>2009</v>
      </c>
      <c r="C2231" t="s">
        <v>56</v>
      </c>
      <c r="D2231" t="s">
        <v>65</v>
      </c>
      <c r="E2231" t="s">
        <v>68</v>
      </c>
      <c r="F2231">
        <v>3355.5928469642377</v>
      </c>
      <c r="G2231">
        <v>248.42548517629459</v>
      </c>
      <c r="H2231">
        <v>2.7601389797687143E-2</v>
      </c>
    </row>
    <row r="2232" spans="1:8" x14ac:dyDescent="0.25">
      <c r="A2232" t="s">
        <v>39</v>
      </c>
      <c r="B2232">
        <v>2009</v>
      </c>
      <c r="C2232" t="s">
        <v>56</v>
      </c>
      <c r="D2232" t="s">
        <v>65</v>
      </c>
      <c r="E2232" t="s">
        <v>58</v>
      </c>
      <c r="F2232">
        <v>75689.172078674703</v>
      </c>
      <c r="G2232">
        <v>5603.5163244693877</v>
      </c>
      <c r="H2232">
        <v>0.62258040152211103</v>
      </c>
    </row>
    <row r="2233" spans="1:8" x14ac:dyDescent="0.25">
      <c r="A2233" t="s">
        <v>39</v>
      </c>
      <c r="B2233">
        <v>2010</v>
      </c>
      <c r="C2233" t="s">
        <v>56</v>
      </c>
      <c r="D2233" t="s">
        <v>65</v>
      </c>
      <c r="E2233" t="s">
        <v>66</v>
      </c>
      <c r="F2233">
        <v>957.20896395473619</v>
      </c>
      <c r="G2233">
        <v>75.763426012976694</v>
      </c>
      <c r="H2233">
        <v>7.1623542431447909E-3</v>
      </c>
    </row>
    <row r="2234" spans="1:8" x14ac:dyDescent="0.25">
      <c r="A2234" t="s">
        <v>39</v>
      </c>
      <c r="B2234">
        <v>2010</v>
      </c>
      <c r="C2234" t="s">
        <v>56</v>
      </c>
      <c r="D2234" t="s">
        <v>65</v>
      </c>
      <c r="E2234" t="s">
        <v>83</v>
      </c>
      <c r="F2234">
        <v>70920.711398526721</v>
      </c>
      <c r="G2234">
        <v>5613.3992400472716</v>
      </c>
      <c r="H2234">
        <v>0.53066705112480006</v>
      </c>
    </row>
    <row r="2235" spans="1:8" x14ac:dyDescent="0.25">
      <c r="A2235" t="s">
        <v>39</v>
      </c>
      <c r="B2235">
        <v>2010</v>
      </c>
      <c r="C2235" t="s">
        <v>56</v>
      </c>
      <c r="D2235" t="s">
        <v>65</v>
      </c>
      <c r="E2235" t="s">
        <v>67</v>
      </c>
      <c r="F2235">
        <v>4379.1898223465323</v>
      </c>
      <c r="G2235">
        <v>346.614413984762</v>
      </c>
      <c r="H2235">
        <v>3.2767462473432651E-2</v>
      </c>
    </row>
    <row r="2236" spans="1:8" x14ac:dyDescent="0.25">
      <c r="A2236" t="s">
        <v>39</v>
      </c>
      <c r="B2236">
        <v>2010</v>
      </c>
      <c r="C2236" t="s">
        <v>56</v>
      </c>
      <c r="D2236" t="s">
        <v>65</v>
      </c>
      <c r="E2236" t="s">
        <v>68</v>
      </c>
      <c r="F2236">
        <v>4431.2323784541568</v>
      </c>
      <c r="G2236">
        <v>350.73360059673843</v>
      </c>
      <c r="H2236">
        <v>3.3156872974794367E-2</v>
      </c>
    </row>
    <row r="2237" spans="1:8" x14ac:dyDescent="0.25">
      <c r="A2237" t="s">
        <v>39</v>
      </c>
      <c r="B2237">
        <v>2010</v>
      </c>
      <c r="C2237" t="s">
        <v>56</v>
      </c>
      <c r="D2237" t="s">
        <v>65</v>
      </c>
      <c r="E2237" t="s">
        <v>58</v>
      </c>
      <c r="F2237">
        <v>80688.342563282145</v>
      </c>
      <c r="G2237">
        <v>6386.5106806417489</v>
      </c>
      <c r="H2237">
        <v>0.60375374081617195</v>
      </c>
    </row>
    <row r="2238" spans="1:8" x14ac:dyDescent="0.25">
      <c r="A2238" t="s">
        <v>39</v>
      </c>
      <c r="B2238">
        <v>2011</v>
      </c>
      <c r="C2238" t="s">
        <v>56</v>
      </c>
      <c r="D2238" t="s">
        <v>65</v>
      </c>
      <c r="E2238" t="s">
        <v>66</v>
      </c>
      <c r="F2238">
        <v>783.99162711805513</v>
      </c>
      <c r="G2238">
        <v>63.020974010917357</v>
      </c>
      <c r="H2238">
        <v>5.3385561996078029E-3</v>
      </c>
    </row>
    <row r="2239" spans="1:8" x14ac:dyDescent="0.25">
      <c r="A2239" t="s">
        <v>39</v>
      </c>
      <c r="B2239">
        <v>2011</v>
      </c>
      <c r="C2239" t="s">
        <v>56</v>
      </c>
      <c r="D2239" t="s">
        <v>65</v>
      </c>
      <c r="E2239" t="s">
        <v>83</v>
      </c>
      <c r="F2239">
        <v>72775.059839095571</v>
      </c>
      <c r="G2239">
        <v>5850.0052757221274</v>
      </c>
      <c r="H2239">
        <v>0.49555854098723584</v>
      </c>
    </row>
    <row r="2240" spans="1:8" x14ac:dyDescent="0.25">
      <c r="A2240" t="s">
        <v>39</v>
      </c>
      <c r="B2240">
        <v>2011</v>
      </c>
      <c r="C2240" t="s">
        <v>56</v>
      </c>
      <c r="D2240" t="s">
        <v>65</v>
      </c>
      <c r="E2240" t="s">
        <v>67</v>
      </c>
      <c r="F2240">
        <v>6068.0964905033561</v>
      </c>
      <c r="G2240">
        <v>487.7824430721447</v>
      </c>
      <c r="H2240">
        <v>4.1320433814169999E-2</v>
      </c>
    </row>
    <row r="2241" spans="1:8" x14ac:dyDescent="0.25">
      <c r="A2241" t="s">
        <v>39</v>
      </c>
      <c r="B2241">
        <v>2011</v>
      </c>
      <c r="C2241" t="s">
        <v>56</v>
      </c>
      <c r="D2241" t="s">
        <v>65</v>
      </c>
      <c r="E2241" t="s">
        <v>68</v>
      </c>
      <c r="F2241">
        <v>4586.0827053486</v>
      </c>
      <c r="G2241">
        <v>368.65112966591738</v>
      </c>
      <c r="H2241">
        <v>3.1228726700248524E-2</v>
      </c>
    </row>
    <row r="2242" spans="1:8" x14ac:dyDescent="0.25">
      <c r="A2242" t="s">
        <v>39</v>
      </c>
      <c r="B2242">
        <v>2011</v>
      </c>
      <c r="C2242" t="s">
        <v>56</v>
      </c>
      <c r="D2242" t="s">
        <v>65</v>
      </c>
      <c r="E2242" t="s">
        <v>58</v>
      </c>
      <c r="F2242">
        <v>84213.230662065587</v>
      </c>
      <c r="G2242">
        <v>6769.4598224711071</v>
      </c>
      <c r="H2242">
        <v>0.57344625770126234</v>
      </c>
    </row>
    <row r="2243" spans="1:8" x14ac:dyDescent="0.25">
      <c r="A2243" t="s">
        <v>39</v>
      </c>
      <c r="B2243">
        <v>2012</v>
      </c>
      <c r="C2243" t="s">
        <v>56</v>
      </c>
      <c r="D2243" t="s">
        <v>65</v>
      </c>
      <c r="E2243" t="s">
        <v>66</v>
      </c>
      <c r="F2243">
        <v>606.22509600348656</v>
      </c>
      <c r="G2243">
        <v>46.089943320171344</v>
      </c>
      <c r="H2243">
        <v>3.8373309240406399E-3</v>
      </c>
    </row>
    <row r="2244" spans="1:8" x14ac:dyDescent="0.25">
      <c r="A2244" t="s">
        <v>39</v>
      </c>
      <c r="B2244">
        <v>2012</v>
      </c>
      <c r="C2244" t="s">
        <v>56</v>
      </c>
      <c r="D2244" t="s">
        <v>65</v>
      </c>
      <c r="E2244" t="s">
        <v>83</v>
      </c>
      <c r="F2244">
        <v>70746.170615418727</v>
      </c>
      <c r="G2244">
        <v>5378.6737224832204</v>
      </c>
      <c r="H2244">
        <v>0.44781463197366578</v>
      </c>
    </row>
    <row r="2245" spans="1:8" x14ac:dyDescent="0.25">
      <c r="A2245" t="s">
        <v>39</v>
      </c>
      <c r="B2245">
        <v>2012</v>
      </c>
      <c r="C2245" t="s">
        <v>56</v>
      </c>
      <c r="D2245" t="s">
        <v>65</v>
      </c>
      <c r="E2245" t="s">
        <v>67</v>
      </c>
      <c r="F2245">
        <v>5954.9019852542388</v>
      </c>
      <c r="G2245">
        <v>452.73792983318725</v>
      </c>
      <c r="H2245">
        <v>3.76938033220513E-2</v>
      </c>
    </row>
    <row r="2246" spans="1:8" x14ac:dyDescent="0.25">
      <c r="A2246" t="s">
        <v>39</v>
      </c>
      <c r="B2246">
        <v>2012</v>
      </c>
      <c r="C2246" t="s">
        <v>56</v>
      </c>
      <c r="D2246" t="s">
        <v>65</v>
      </c>
      <c r="E2246" t="s">
        <v>68</v>
      </c>
      <c r="F2246">
        <v>2633.7621235563088</v>
      </c>
      <c r="G2246">
        <v>200.2390659736499</v>
      </c>
      <c r="H2246">
        <v>1.6671393035222422E-2</v>
      </c>
    </row>
    <row r="2247" spans="1:8" x14ac:dyDescent="0.25">
      <c r="A2247" t="s">
        <v>39</v>
      </c>
      <c r="B2247">
        <v>2012</v>
      </c>
      <c r="C2247" t="s">
        <v>56</v>
      </c>
      <c r="D2247" t="s">
        <v>65</v>
      </c>
      <c r="E2247" t="s">
        <v>58</v>
      </c>
      <c r="F2247">
        <v>79941.059820232767</v>
      </c>
      <c r="G2247">
        <v>6077.7406616102298</v>
      </c>
      <c r="H2247">
        <v>0.50601715925498014</v>
      </c>
    </row>
    <row r="2248" spans="1:8" x14ac:dyDescent="0.25">
      <c r="A2248" t="s">
        <v>39</v>
      </c>
      <c r="B2248">
        <v>2013</v>
      </c>
      <c r="C2248" t="s">
        <v>56</v>
      </c>
      <c r="D2248" t="s">
        <v>65</v>
      </c>
      <c r="E2248" t="s">
        <v>66</v>
      </c>
      <c r="F2248">
        <v>540.48390181309355</v>
      </c>
      <c r="G2248">
        <v>42.341097306167164</v>
      </c>
      <c r="H2248">
        <v>3.322319387007602E-3</v>
      </c>
    </row>
    <row r="2249" spans="1:8" x14ac:dyDescent="0.25">
      <c r="A2249" t="s">
        <v>39</v>
      </c>
      <c r="B2249">
        <v>2013</v>
      </c>
      <c r="C2249" t="s">
        <v>56</v>
      </c>
      <c r="D2249" t="s">
        <v>65</v>
      </c>
      <c r="E2249" t="s">
        <v>83</v>
      </c>
      <c r="F2249">
        <v>79295.260862564784</v>
      </c>
      <c r="G2249">
        <v>6211.9303550706209</v>
      </c>
      <c r="H2249">
        <v>0.48742281051809494</v>
      </c>
    </row>
    <row r="2250" spans="1:8" x14ac:dyDescent="0.25">
      <c r="A2250" t="s">
        <v>39</v>
      </c>
      <c r="B2250">
        <v>2013</v>
      </c>
      <c r="C2250" t="s">
        <v>56</v>
      </c>
      <c r="D2250" t="s">
        <v>65</v>
      </c>
      <c r="E2250" t="s">
        <v>67</v>
      </c>
      <c r="F2250">
        <v>5431.6963214500793</v>
      </c>
      <c r="G2250">
        <v>425.5149537526828</v>
      </c>
      <c r="H2250">
        <v>3.3388283966562918E-2</v>
      </c>
    </row>
    <row r="2251" spans="1:8" x14ac:dyDescent="0.25">
      <c r="A2251" t="s">
        <v>39</v>
      </c>
      <c r="B2251">
        <v>2013</v>
      </c>
      <c r="C2251" t="s">
        <v>56</v>
      </c>
      <c r="D2251" t="s">
        <v>65</v>
      </c>
      <c r="E2251" t="s">
        <v>68</v>
      </c>
      <c r="F2251">
        <v>2300.264079298483</v>
      </c>
      <c r="G2251">
        <v>180.20093639188318</v>
      </c>
      <c r="H2251">
        <v>1.4139573667696989E-2</v>
      </c>
    </row>
    <row r="2252" spans="1:8" x14ac:dyDescent="0.25">
      <c r="A2252" t="s">
        <v>39</v>
      </c>
      <c r="B2252">
        <v>2013</v>
      </c>
      <c r="C2252" t="s">
        <v>56</v>
      </c>
      <c r="D2252" t="s">
        <v>65</v>
      </c>
      <c r="E2252" t="s">
        <v>58</v>
      </c>
      <c r="F2252">
        <v>87567.705165126434</v>
      </c>
      <c r="G2252">
        <v>6859.9873425213527</v>
      </c>
      <c r="H2252">
        <v>0.53827298753936248</v>
      </c>
    </row>
    <row r="2253" spans="1:8" x14ac:dyDescent="0.25">
      <c r="A2253" t="s">
        <v>39</v>
      </c>
      <c r="B2253">
        <v>2014</v>
      </c>
      <c r="C2253" t="s">
        <v>56</v>
      </c>
      <c r="D2253" t="s">
        <v>65</v>
      </c>
      <c r="E2253" t="s">
        <v>66</v>
      </c>
      <c r="F2253">
        <v>1277.7882071073327</v>
      </c>
      <c r="G2253">
        <v>96.000852022461288</v>
      </c>
      <c r="H2253">
        <v>7.2984684330561923E-3</v>
      </c>
    </row>
    <row r="2254" spans="1:8" x14ac:dyDescent="0.25">
      <c r="A2254" t="s">
        <v>39</v>
      </c>
      <c r="B2254">
        <v>2014</v>
      </c>
      <c r="C2254" t="s">
        <v>56</v>
      </c>
      <c r="D2254" t="s">
        <v>65</v>
      </c>
      <c r="E2254" t="s">
        <v>83</v>
      </c>
      <c r="F2254">
        <v>85024.966961397135</v>
      </c>
      <c r="G2254">
        <v>6387.9672907249706</v>
      </c>
      <c r="H2254">
        <v>0.48564545668660802</v>
      </c>
    </row>
    <row r="2255" spans="1:8" x14ac:dyDescent="0.25">
      <c r="A2255" t="s">
        <v>39</v>
      </c>
      <c r="B2255">
        <v>2014</v>
      </c>
      <c r="C2255" t="s">
        <v>56</v>
      </c>
      <c r="D2255" t="s">
        <v>65</v>
      </c>
      <c r="E2255" t="s">
        <v>67</v>
      </c>
      <c r="F2255">
        <v>15058.093090583903</v>
      </c>
      <c r="G2255">
        <v>1131.3218876875767</v>
      </c>
      <c r="H2255">
        <v>8.60087896197156E-2</v>
      </c>
    </row>
    <row r="2256" spans="1:8" x14ac:dyDescent="0.25">
      <c r="A2256" t="s">
        <v>39</v>
      </c>
      <c r="B2256">
        <v>2014</v>
      </c>
      <c r="C2256" t="s">
        <v>56</v>
      </c>
      <c r="D2256" t="s">
        <v>65</v>
      </c>
      <c r="E2256" t="s">
        <v>68</v>
      </c>
      <c r="F2256">
        <v>3430.6144220848414</v>
      </c>
      <c r="G2256">
        <v>257.74373691102949</v>
      </c>
      <c r="H2256">
        <v>1.9594977419814572E-2</v>
      </c>
    </row>
    <row r="2257" spans="1:8" x14ac:dyDescent="0.25">
      <c r="A2257" t="s">
        <v>39</v>
      </c>
      <c r="B2257">
        <v>2014</v>
      </c>
      <c r="C2257" t="s">
        <v>56</v>
      </c>
      <c r="D2257" t="s">
        <v>65</v>
      </c>
      <c r="E2257" t="s">
        <v>58</v>
      </c>
      <c r="F2257">
        <v>104791.4626811732</v>
      </c>
      <c r="G2257">
        <v>7873.0337673460372</v>
      </c>
      <c r="H2257">
        <v>0.59854769215919423</v>
      </c>
    </row>
    <row r="2258" spans="1:8" x14ac:dyDescent="0.25">
      <c r="A2258" t="s">
        <v>39</v>
      </c>
      <c r="B2258">
        <v>2015</v>
      </c>
      <c r="C2258" t="s">
        <v>56</v>
      </c>
      <c r="D2258" t="s">
        <v>65</v>
      </c>
      <c r="E2258" t="s">
        <v>66</v>
      </c>
      <c r="F2258">
        <v>895.7385564536728</v>
      </c>
      <c r="G2258">
        <v>56.435090683240453</v>
      </c>
      <c r="H2258">
        <v>4.8158146526055927E-3</v>
      </c>
    </row>
    <row r="2259" spans="1:8" x14ac:dyDescent="0.25">
      <c r="A2259" t="s">
        <v>39</v>
      </c>
      <c r="B2259">
        <v>2015</v>
      </c>
      <c r="C2259" t="s">
        <v>56</v>
      </c>
      <c r="D2259" t="s">
        <v>65</v>
      </c>
      <c r="E2259" t="s">
        <v>83</v>
      </c>
      <c r="F2259">
        <v>64739.473419752532</v>
      </c>
      <c r="G2259">
        <v>4078.844241888934</v>
      </c>
      <c r="H2259">
        <v>0.34806283870503385</v>
      </c>
    </row>
    <row r="2260" spans="1:8" x14ac:dyDescent="0.25">
      <c r="A2260" t="s">
        <v>39</v>
      </c>
      <c r="B2260">
        <v>2015</v>
      </c>
      <c r="C2260" t="s">
        <v>56</v>
      </c>
      <c r="D2260" t="s">
        <v>65</v>
      </c>
      <c r="E2260" t="s">
        <v>67</v>
      </c>
      <c r="F2260">
        <v>13837.122566818056</v>
      </c>
      <c r="G2260">
        <v>871.79374073742645</v>
      </c>
      <c r="H2260">
        <v>7.4393378656161871E-2</v>
      </c>
    </row>
    <row r="2261" spans="1:8" x14ac:dyDescent="0.25">
      <c r="A2261" t="s">
        <v>39</v>
      </c>
      <c r="B2261">
        <v>2015</v>
      </c>
      <c r="C2261" t="s">
        <v>56</v>
      </c>
      <c r="D2261" t="s">
        <v>65</v>
      </c>
      <c r="E2261" t="s">
        <v>68</v>
      </c>
      <c r="F2261">
        <v>3385.5976750858727</v>
      </c>
      <c r="G2261">
        <v>213.30611530990979</v>
      </c>
      <c r="H2261">
        <v>1.8202198369194834E-2</v>
      </c>
    </row>
    <row r="2262" spans="1:8" x14ac:dyDescent="0.25">
      <c r="A2262" t="s">
        <v>39</v>
      </c>
      <c r="B2262">
        <v>2015</v>
      </c>
      <c r="C2262" t="s">
        <v>56</v>
      </c>
      <c r="D2262" t="s">
        <v>65</v>
      </c>
      <c r="E2262" t="s">
        <v>58</v>
      </c>
      <c r="F2262">
        <v>82857.932218110131</v>
      </c>
      <c r="G2262">
        <v>5220.3791886195104</v>
      </c>
      <c r="H2262">
        <v>0.44547423038299616</v>
      </c>
    </row>
    <row r="2263" spans="1:8" x14ac:dyDescent="0.25">
      <c r="A2263" t="s">
        <v>39</v>
      </c>
      <c r="B2263">
        <v>2016</v>
      </c>
      <c r="C2263" t="s">
        <v>56</v>
      </c>
      <c r="D2263" t="s">
        <v>65</v>
      </c>
      <c r="E2263" t="s">
        <v>66</v>
      </c>
      <c r="F2263">
        <v>504.17390024155981</v>
      </c>
      <c r="G2263">
        <v>27.016787208579117</v>
      </c>
      <c r="H2263">
        <v>2.5050497057385202E-3</v>
      </c>
    </row>
    <row r="2264" spans="1:8" x14ac:dyDescent="0.25">
      <c r="A2264" t="s">
        <v>39</v>
      </c>
      <c r="B2264">
        <v>2016</v>
      </c>
      <c r="C2264" t="s">
        <v>56</v>
      </c>
      <c r="D2264" t="s">
        <v>65</v>
      </c>
      <c r="E2264" t="s">
        <v>83</v>
      </c>
      <c r="F2264">
        <v>64114.094014673377</v>
      </c>
      <c r="G2264">
        <v>3435.6336855901422</v>
      </c>
      <c r="H2264">
        <v>0.31855872005313723</v>
      </c>
    </row>
    <row r="2265" spans="1:8" x14ac:dyDescent="0.25">
      <c r="A2265" t="s">
        <v>39</v>
      </c>
      <c r="B2265">
        <v>2016</v>
      </c>
      <c r="C2265" t="s">
        <v>56</v>
      </c>
      <c r="D2265" t="s">
        <v>65</v>
      </c>
      <c r="E2265" t="s">
        <v>67</v>
      </c>
      <c r="F2265">
        <v>25625.907264738893</v>
      </c>
      <c r="G2265">
        <v>1373.1961993005259</v>
      </c>
      <c r="H2265">
        <v>0.12732545540746965</v>
      </c>
    </row>
    <row r="2266" spans="1:8" x14ac:dyDescent="0.25">
      <c r="A2266" t="s">
        <v>39</v>
      </c>
      <c r="B2266">
        <v>2016</v>
      </c>
      <c r="C2266" t="s">
        <v>56</v>
      </c>
      <c r="D2266" t="s">
        <v>65</v>
      </c>
      <c r="E2266" t="s">
        <v>68</v>
      </c>
      <c r="F2266">
        <v>2568.2682620557739</v>
      </c>
      <c r="G2266">
        <v>137.62385775476233</v>
      </c>
      <c r="H2266">
        <v>1.2760755070895006E-2</v>
      </c>
    </row>
    <row r="2267" spans="1:8" x14ac:dyDescent="0.25">
      <c r="A2267" t="s">
        <v>39</v>
      </c>
      <c r="B2267">
        <v>2016</v>
      </c>
      <c r="C2267" t="s">
        <v>56</v>
      </c>
      <c r="D2267" t="s">
        <v>65</v>
      </c>
      <c r="E2267" t="s">
        <v>58</v>
      </c>
      <c r="F2267">
        <v>92812.443441709605</v>
      </c>
      <c r="G2267">
        <v>4973.4705298540093</v>
      </c>
      <c r="H2267">
        <v>0.46114998023724035</v>
      </c>
    </row>
    <row r="2268" spans="1:8" x14ac:dyDescent="0.25">
      <c r="A2268" t="s">
        <v>39</v>
      </c>
      <c r="B2268">
        <v>2017</v>
      </c>
      <c r="C2268" t="s">
        <v>56</v>
      </c>
      <c r="D2268" t="s">
        <v>65</v>
      </c>
      <c r="E2268" t="s">
        <v>66</v>
      </c>
      <c r="F2268">
        <v>252.79359011939425</v>
      </c>
      <c r="G2268">
        <v>13.362009761317992</v>
      </c>
      <c r="H2268">
        <v>1.1529787926421369E-3</v>
      </c>
    </row>
    <row r="2269" spans="1:8" x14ac:dyDescent="0.25">
      <c r="A2269" t="s">
        <v>39</v>
      </c>
      <c r="B2269">
        <v>2017</v>
      </c>
      <c r="C2269" t="s">
        <v>56</v>
      </c>
      <c r="D2269" t="s">
        <v>65</v>
      </c>
      <c r="E2269" t="s">
        <v>83</v>
      </c>
      <c r="F2269">
        <v>55678.339520260932</v>
      </c>
      <c r="G2269">
        <v>2943.0117900233354</v>
      </c>
      <c r="H2269">
        <v>0.25394609351475139</v>
      </c>
    </row>
    <row r="2270" spans="1:8" x14ac:dyDescent="0.25">
      <c r="A2270" t="s">
        <v>39</v>
      </c>
      <c r="B2270">
        <v>2017</v>
      </c>
      <c r="C2270" t="s">
        <v>56</v>
      </c>
      <c r="D2270" t="s">
        <v>65</v>
      </c>
      <c r="E2270" t="s">
        <v>67</v>
      </c>
      <c r="F2270">
        <v>45335.569407021831</v>
      </c>
      <c r="G2270">
        <v>2396.3199409661779</v>
      </c>
      <c r="H2270">
        <v>0.20677324157611865</v>
      </c>
    </row>
    <row r="2271" spans="1:8" x14ac:dyDescent="0.25">
      <c r="A2271" t="s">
        <v>39</v>
      </c>
      <c r="B2271">
        <v>2017</v>
      </c>
      <c r="C2271" t="s">
        <v>56</v>
      </c>
      <c r="D2271" t="s">
        <v>65</v>
      </c>
      <c r="E2271" t="s">
        <v>68</v>
      </c>
      <c r="F2271">
        <v>2130.6697861698858</v>
      </c>
      <c r="G2271">
        <v>112.62164704216177</v>
      </c>
      <c r="H2271">
        <v>9.7178772468755094E-3</v>
      </c>
    </row>
    <row r="2272" spans="1:8" x14ac:dyDescent="0.25">
      <c r="A2272" t="s">
        <v>39</v>
      </c>
      <c r="B2272">
        <v>2017</v>
      </c>
      <c r="C2272" t="s">
        <v>56</v>
      </c>
      <c r="D2272" t="s">
        <v>65</v>
      </c>
      <c r="E2272" t="s">
        <v>58</v>
      </c>
      <c r="F2272">
        <v>103397.37230357205</v>
      </c>
      <c r="G2272">
        <v>5465.3153877929935</v>
      </c>
      <c r="H2272">
        <v>0.47159019113038775</v>
      </c>
    </row>
    <row r="2273" spans="1:8" x14ac:dyDescent="0.25">
      <c r="A2273" t="s">
        <v>39</v>
      </c>
      <c r="B2273">
        <v>2018</v>
      </c>
      <c r="C2273" t="s">
        <v>56</v>
      </c>
      <c r="D2273" t="s">
        <v>65</v>
      </c>
      <c r="E2273" t="s">
        <v>66</v>
      </c>
      <c r="F2273">
        <v>1384.439449559238</v>
      </c>
      <c r="G2273">
        <v>71.980085537443372</v>
      </c>
      <c r="H2273">
        <v>5.8883665612395686E-3</v>
      </c>
    </row>
    <row r="2274" spans="1:8" x14ac:dyDescent="0.25">
      <c r="A2274" t="s">
        <v>39</v>
      </c>
      <c r="B2274">
        <v>2018</v>
      </c>
      <c r="C2274" t="s">
        <v>56</v>
      </c>
      <c r="D2274" t="s">
        <v>65</v>
      </c>
      <c r="E2274" t="s">
        <v>83</v>
      </c>
      <c r="F2274">
        <v>58865.051384968625</v>
      </c>
      <c r="G2274">
        <v>3060.5249187351633</v>
      </c>
      <c r="H2274">
        <v>0.25036775737014055</v>
      </c>
    </row>
    <row r="2275" spans="1:8" x14ac:dyDescent="0.25">
      <c r="A2275" t="s">
        <v>39</v>
      </c>
      <c r="B2275">
        <v>2018</v>
      </c>
      <c r="C2275" t="s">
        <v>56</v>
      </c>
      <c r="D2275" t="s">
        <v>65</v>
      </c>
      <c r="E2275" t="s">
        <v>67</v>
      </c>
      <c r="F2275">
        <v>42684.997120284439</v>
      </c>
      <c r="G2275">
        <v>2219.2879181980661</v>
      </c>
      <c r="H2275">
        <v>0.18154994773495547</v>
      </c>
    </row>
    <row r="2276" spans="1:8" x14ac:dyDescent="0.25">
      <c r="A2276" t="s">
        <v>39</v>
      </c>
      <c r="B2276">
        <v>2018</v>
      </c>
      <c r="C2276" t="s">
        <v>56</v>
      </c>
      <c r="D2276" t="s">
        <v>65</v>
      </c>
      <c r="E2276" t="s">
        <v>68</v>
      </c>
      <c r="F2276">
        <v>223.89426375535561</v>
      </c>
      <c r="G2276">
        <v>11.640760642572133</v>
      </c>
      <c r="H2276">
        <v>9.5227819199324051E-4</v>
      </c>
    </row>
    <row r="2277" spans="1:8" x14ac:dyDescent="0.25">
      <c r="A2277" t="s">
        <v>39</v>
      </c>
      <c r="B2277">
        <v>2018</v>
      </c>
      <c r="C2277" t="s">
        <v>56</v>
      </c>
      <c r="D2277" t="s">
        <v>65</v>
      </c>
      <c r="E2277" t="s">
        <v>58</v>
      </c>
      <c r="F2277">
        <v>103158.38221856767</v>
      </c>
      <c r="G2277">
        <v>5363.4336831132459</v>
      </c>
      <c r="H2277">
        <v>0.4387583498583289</v>
      </c>
    </row>
    <row r="2278" spans="1:8" x14ac:dyDescent="0.25">
      <c r="A2278" t="s">
        <v>39</v>
      </c>
      <c r="B2278">
        <v>2019</v>
      </c>
      <c r="C2278" t="s">
        <v>56</v>
      </c>
      <c r="D2278" t="s">
        <v>65</v>
      </c>
      <c r="E2278" t="s">
        <v>66</v>
      </c>
      <c r="F2278">
        <v>2482.0788886695445</v>
      </c>
      <c r="G2278">
        <v>128.93318089949665</v>
      </c>
      <c r="H2278">
        <v>1.0157234878502246E-2</v>
      </c>
    </row>
    <row r="2279" spans="1:8" x14ac:dyDescent="0.25">
      <c r="A2279" t="s">
        <v>39</v>
      </c>
      <c r="B2279">
        <v>2019</v>
      </c>
      <c r="C2279" t="s">
        <v>56</v>
      </c>
      <c r="D2279" t="s">
        <v>65</v>
      </c>
      <c r="E2279" t="s">
        <v>83</v>
      </c>
      <c r="F2279">
        <v>62029.078026423405</v>
      </c>
      <c r="G2279">
        <v>3222.1402690777309</v>
      </c>
      <c r="H2279">
        <v>0.25383718369606062</v>
      </c>
    </row>
    <row r="2280" spans="1:8" x14ac:dyDescent="0.25">
      <c r="A2280" t="s">
        <v>39</v>
      </c>
      <c r="B2280">
        <v>2019</v>
      </c>
      <c r="C2280" t="s">
        <v>56</v>
      </c>
      <c r="D2280" t="s">
        <v>65</v>
      </c>
      <c r="E2280" t="s">
        <v>67</v>
      </c>
      <c r="F2280">
        <v>25377.590573313792</v>
      </c>
      <c r="G2280">
        <v>1318.2552299682577</v>
      </c>
      <c r="H2280">
        <v>0.10385090872022269</v>
      </c>
    </row>
    <row r="2281" spans="1:8" x14ac:dyDescent="0.25">
      <c r="A2281" t="s">
        <v>39</v>
      </c>
      <c r="B2281">
        <v>2019</v>
      </c>
      <c r="C2281" t="s">
        <v>56</v>
      </c>
      <c r="D2281" t="s">
        <v>65</v>
      </c>
      <c r="E2281" t="s">
        <v>68</v>
      </c>
      <c r="F2281">
        <v>102.11528056706508</v>
      </c>
      <c r="G2281">
        <v>5.3044437878497828</v>
      </c>
      <c r="H2281">
        <v>4.178790989031802E-4</v>
      </c>
    </row>
    <row r="2282" spans="1:8" x14ac:dyDescent="0.25">
      <c r="A2282" t="s">
        <v>39</v>
      </c>
      <c r="B2282">
        <v>2019</v>
      </c>
      <c r="C2282" t="s">
        <v>56</v>
      </c>
      <c r="D2282" t="s">
        <v>65</v>
      </c>
      <c r="E2282" t="s">
        <v>58</v>
      </c>
      <c r="F2282">
        <v>89990.862768973806</v>
      </c>
      <c r="G2282">
        <v>4674.6331237333352</v>
      </c>
      <c r="H2282">
        <v>0.3682632063936887</v>
      </c>
    </row>
    <row r="2283" spans="1:8" x14ac:dyDescent="0.25">
      <c r="A2283" t="s">
        <v>39</v>
      </c>
      <c r="B2283">
        <v>2020</v>
      </c>
      <c r="C2283" t="s">
        <v>56</v>
      </c>
      <c r="D2283" t="s">
        <v>65</v>
      </c>
      <c r="E2283" t="s">
        <v>66</v>
      </c>
      <c r="F2283">
        <v>1637.0072035631129</v>
      </c>
      <c r="G2283">
        <v>76.204850813706855</v>
      </c>
      <c r="H2283">
        <v>7.0959822600810286E-3</v>
      </c>
    </row>
    <row r="2284" spans="1:8" x14ac:dyDescent="0.25">
      <c r="A2284" t="s">
        <v>39</v>
      </c>
      <c r="B2284">
        <v>2020</v>
      </c>
      <c r="C2284" t="s">
        <v>56</v>
      </c>
      <c r="D2284" t="s">
        <v>65</v>
      </c>
      <c r="E2284" t="s">
        <v>83</v>
      </c>
      <c r="F2284">
        <v>30654.114649502502</v>
      </c>
      <c r="G2284">
        <v>1426.9895872217783</v>
      </c>
      <c r="H2284">
        <v>0.13287727340350305</v>
      </c>
    </row>
    <row r="2285" spans="1:8" x14ac:dyDescent="0.25">
      <c r="A2285" t="s">
        <v>39</v>
      </c>
      <c r="B2285">
        <v>2020</v>
      </c>
      <c r="C2285" t="s">
        <v>56</v>
      </c>
      <c r="D2285" t="s">
        <v>65</v>
      </c>
      <c r="E2285" t="s">
        <v>67</v>
      </c>
      <c r="F2285">
        <v>15273.096455130122</v>
      </c>
      <c r="G2285">
        <v>710.98284374878358</v>
      </c>
      <c r="H2285">
        <v>6.6204730966494749E-2</v>
      </c>
    </row>
    <row r="2286" spans="1:8" x14ac:dyDescent="0.25">
      <c r="A2286" t="s">
        <v>39</v>
      </c>
      <c r="B2286">
        <v>2020</v>
      </c>
      <c r="C2286" t="s">
        <v>56</v>
      </c>
      <c r="D2286" t="s">
        <v>65</v>
      </c>
      <c r="E2286" t="s">
        <v>68</v>
      </c>
      <c r="F2286">
        <v>2635.8851202108913</v>
      </c>
      <c r="G2286">
        <v>122.70393918275542</v>
      </c>
      <c r="H2286">
        <v>1.1425847126339121E-2</v>
      </c>
    </row>
    <row r="2287" spans="1:8" x14ac:dyDescent="0.25">
      <c r="A2287" t="s">
        <v>39</v>
      </c>
      <c r="B2287">
        <v>2020</v>
      </c>
      <c r="C2287" t="s">
        <v>56</v>
      </c>
      <c r="D2287" t="s">
        <v>65</v>
      </c>
      <c r="E2287" t="s">
        <v>58</v>
      </c>
      <c r="F2287">
        <v>50200.103428406626</v>
      </c>
      <c r="G2287">
        <v>2336.8812209670241</v>
      </c>
      <c r="H2287">
        <v>0.21760383375641792</v>
      </c>
    </row>
    <row r="2288" spans="1:8" x14ac:dyDescent="0.25">
      <c r="A2288" t="s">
        <v>39</v>
      </c>
      <c r="B2288">
        <v>2008</v>
      </c>
      <c r="C2288" t="s">
        <v>56</v>
      </c>
      <c r="D2288" t="s">
        <v>84</v>
      </c>
      <c r="E2288" t="s">
        <v>58</v>
      </c>
      <c r="F2288">
        <v>215.82952651442659</v>
      </c>
      <c r="G2288">
        <v>19.343526809094278</v>
      </c>
      <c r="H2288">
        <v>1.7426798524860835E-3</v>
      </c>
    </row>
    <row r="2289" spans="1:8" x14ac:dyDescent="0.25">
      <c r="A2289" t="s">
        <v>39</v>
      </c>
      <c r="B2289">
        <v>2009</v>
      </c>
      <c r="C2289" t="s">
        <v>56</v>
      </c>
      <c r="D2289" t="s">
        <v>84</v>
      </c>
      <c r="E2289" t="s">
        <v>58</v>
      </c>
      <c r="F2289">
        <v>204.78861022042855</v>
      </c>
      <c r="G2289">
        <v>15.161168882158856</v>
      </c>
      <c r="H2289">
        <v>1.6844863231647328E-3</v>
      </c>
    </row>
    <row r="2290" spans="1:8" x14ac:dyDescent="0.25">
      <c r="A2290" t="s">
        <v>39</v>
      </c>
      <c r="B2290">
        <v>2010</v>
      </c>
      <c r="C2290" t="s">
        <v>56</v>
      </c>
      <c r="D2290" t="s">
        <v>84</v>
      </c>
      <c r="E2290" t="s">
        <v>58</v>
      </c>
      <c r="F2290">
        <v>3931.7606107759029</v>
      </c>
      <c r="G2290">
        <v>311.2002345909313</v>
      </c>
      <c r="H2290">
        <v>2.9419555555846195E-2</v>
      </c>
    </row>
    <row r="2291" spans="1:8" x14ac:dyDescent="0.25">
      <c r="A2291" t="s">
        <v>39</v>
      </c>
      <c r="B2291">
        <v>2011</v>
      </c>
      <c r="C2291" t="s">
        <v>56</v>
      </c>
      <c r="D2291" t="s">
        <v>84</v>
      </c>
      <c r="E2291" t="s">
        <v>58</v>
      </c>
      <c r="F2291">
        <v>6139.2545373308558</v>
      </c>
      <c r="G2291">
        <v>493.50246515486555</v>
      </c>
      <c r="H2291">
        <v>4.1804981376800693E-2</v>
      </c>
    </row>
    <row r="2292" spans="1:8" x14ac:dyDescent="0.25">
      <c r="A2292" t="s">
        <v>39</v>
      </c>
      <c r="B2292">
        <v>2012</v>
      </c>
      <c r="C2292" t="s">
        <v>56</v>
      </c>
      <c r="D2292" t="s">
        <v>84</v>
      </c>
      <c r="E2292" t="s">
        <v>58</v>
      </c>
      <c r="F2292">
        <v>6627.8621488022545</v>
      </c>
      <c r="G2292">
        <v>503.90159164649316</v>
      </c>
      <c r="H2292">
        <v>4.1953559084810743E-2</v>
      </c>
    </row>
    <row r="2293" spans="1:8" x14ac:dyDescent="0.25">
      <c r="A2293" t="s">
        <v>39</v>
      </c>
      <c r="B2293">
        <v>2013</v>
      </c>
      <c r="C2293" t="s">
        <v>56</v>
      </c>
      <c r="D2293" t="s">
        <v>84</v>
      </c>
      <c r="E2293" t="s">
        <v>58</v>
      </c>
      <c r="F2293">
        <v>6608.0801281916683</v>
      </c>
      <c r="G2293">
        <v>517.6719653927255</v>
      </c>
      <c r="H2293">
        <v>4.0619438705101152E-2</v>
      </c>
    </row>
    <row r="2294" spans="1:8" x14ac:dyDescent="0.25">
      <c r="A2294" t="s">
        <v>39</v>
      </c>
      <c r="B2294">
        <v>2014</v>
      </c>
      <c r="C2294" t="s">
        <v>56</v>
      </c>
      <c r="D2294" t="s">
        <v>84</v>
      </c>
      <c r="E2294" t="s">
        <v>58</v>
      </c>
      <c r="F2294">
        <v>3698.9287960305883</v>
      </c>
      <c r="G2294">
        <v>277.90232685996716</v>
      </c>
      <c r="H2294">
        <v>2.1127534988812209E-2</v>
      </c>
    </row>
    <row r="2295" spans="1:8" x14ac:dyDescent="0.25">
      <c r="A2295" t="s">
        <v>39</v>
      </c>
      <c r="B2295">
        <v>2015</v>
      </c>
      <c r="C2295" t="s">
        <v>56</v>
      </c>
      <c r="D2295" t="s">
        <v>84</v>
      </c>
      <c r="E2295" t="s">
        <v>58</v>
      </c>
      <c r="F2295">
        <v>4004.4778877127051</v>
      </c>
      <c r="G2295">
        <v>252.29802949069096</v>
      </c>
      <c r="H2295">
        <v>2.1529522368706189E-2</v>
      </c>
    </row>
    <row r="2296" spans="1:8" x14ac:dyDescent="0.25">
      <c r="A2296" t="s">
        <v>39</v>
      </c>
      <c r="B2296">
        <v>2016</v>
      </c>
      <c r="C2296" t="s">
        <v>56</v>
      </c>
      <c r="D2296" t="s">
        <v>84</v>
      </c>
      <c r="E2296" t="s">
        <v>58</v>
      </c>
      <c r="F2296">
        <v>1390.8729435032619</v>
      </c>
      <c r="G2296">
        <v>74.531661259723805</v>
      </c>
      <c r="H2296">
        <v>6.9107223840289287E-3</v>
      </c>
    </row>
    <row r="2297" spans="1:8" x14ac:dyDescent="0.25">
      <c r="A2297" t="s">
        <v>39</v>
      </c>
      <c r="B2297">
        <v>2017</v>
      </c>
      <c r="C2297" t="s">
        <v>56</v>
      </c>
      <c r="D2297" t="s">
        <v>84</v>
      </c>
      <c r="E2297" t="s">
        <v>58</v>
      </c>
      <c r="F2297">
        <v>2452.042638772793</v>
      </c>
      <c r="G2297">
        <v>129.60857772926707</v>
      </c>
      <c r="H2297">
        <v>1.1183642590874364E-2</v>
      </c>
    </row>
    <row r="2298" spans="1:8" x14ac:dyDescent="0.25">
      <c r="A2298" t="s">
        <v>39</v>
      </c>
      <c r="B2298">
        <v>2018</v>
      </c>
      <c r="C2298" t="s">
        <v>56</v>
      </c>
      <c r="D2298" t="s">
        <v>84</v>
      </c>
      <c r="E2298" t="s">
        <v>58</v>
      </c>
      <c r="F2298">
        <v>1002.9513967734313</v>
      </c>
      <c r="G2298">
        <v>52.145673364504113</v>
      </c>
      <c r="H2298">
        <v>4.265802646110233E-3</v>
      </c>
    </row>
    <row r="2299" spans="1:8" x14ac:dyDescent="0.25">
      <c r="A2299" t="s">
        <v>39</v>
      </c>
      <c r="B2299">
        <v>2019</v>
      </c>
      <c r="C2299" t="s">
        <v>56</v>
      </c>
      <c r="D2299" t="s">
        <v>84</v>
      </c>
      <c r="E2299" t="s">
        <v>58</v>
      </c>
      <c r="F2299">
        <v>614.97153011599357</v>
      </c>
      <c r="G2299">
        <v>31.945090827869365</v>
      </c>
      <c r="H2299">
        <v>2.5166042479529307E-3</v>
      </c>
    </row>
    <row r="2300" spans="1:8" x14ac:dyDescent="0.25">
      <c r="A2300" t="s">
        <v>39</v>
      </c>
      <c r="B2300">
        <v>2020</v>
      </c>
      <c r="C2300" t="s">
        <v>56</v>
      </c>
      <c r="D2300" t="s">
        <v>84</v>
      </c>
      <c r="E2300" t="s">
        <v>58</v>
      </c>
      <c r="F2300">
        <v>150.96723203518388</v>
      </c>
      <c r="G2300">
        <v>7.0277243557382514</v>
      </c>
      <c r="H2300">
        <v>6.5440200754370102E-4</v>
      </c>
    </row>
    <row r="2301" spans="1:8" x14ac:dyDescent="0.25">
      <c r="A2301" t="s">
        <v>20</v>
      </c>
      <c r="B2301">
        <v>2008</v>
      </c>
      <c r="C2301" t="s">
        <v>56</v>
      </c>
      <c r="D2301" t="s">
        <v>57</v>
      </c>
      <c r="E2301" t="s">
        <v>58</v>
      </c>
      <c r="F2301">
        <v>3568.3870101999996</v>
      </c>
      <c r="G2301">
        <v>184.21093428299301</v>
      </c>
      <c r="H2301">
        <v>2.1679609342390469</v>
      </c>
    </row>
    <row r="2302" spans="1:8" x14ac:dyDescent="0.25">
      <c r="A2302" t="s">
        <v>20</v>
      </c>
      <c r="B2302">
        <v>2009</v>
      </c>
      <c r="C2302" t="s">
        <v>56</v>
      </c>
      <c r="D2302" t="s">
        <v>57</v>
      </c>
      <c r="E2302" t="s">
        <v>58</v>
      </c>
      <c r="F2302">
        <v>5663.2688533299997</v>
      </c>
      <c r="G2302">
        <v>278.44562697752389</v>
      </c>
      <c r="H2302">
        <v>3.3552910894325736</v>
      </c>
    </row>
    <row r="2303" spans="1:8" x14ac:dyDescent="0.25">
      <c r="A2303" t="s">
        <v>20</v>
      </c>
      <c r="B2303">
        <v>2010</v>
      </c>
      <c r="C2303" t="s">
        <v>56</v>
      </c>
      <c r="D2303" t="s">
        <v>57</v>
      </c>
      <c r="E2303" t="s">
        <v>58</v>
      </c>
      <c r="F2303">
        <v>5889.5636570200004</v>
      </c>
      <c r="G2303">
        <v>275.78151855710007</v>
      </c>
      <c r="H2303">
        <v>3.1486932184379635</v>
      </c>
    </row>
    <row r="2304" spans="1:8" x14ac:dyDescent="0.25">
      <c r="A2304" t="s">
        <v>20</v>
      </c>
      <c r="B2304">
        <v>2011</v>
      </c>
      <c r="C2304" t="s">
        <v>56</v>
      </c>
      <c r="D2304" t="s">
        <v>57</v>
      </c>
      <c r="E2304" t="s">
        <v>58</v>
      </c>
      <c r="F2304">
        <v>8318.8509267099998</v>
      </c>
      <c r="G2304">
        <v>371.04281928848781</v>
      </c>
      <c r="H2304">
        <v>3.796094855170876</v>
      </c>
    </row>
    <row r="2305" spans="1:8" x14ac:dyDescent="0.25">
      <c r="A2305" t="s">
        <v>20</v>
      </c>
      <c r="B2305">
        <v>2012</v>
      </c>
      <c r="C2305" t="s">
        <v>56</v>
      </c>
      <c r="D2305" t="s">
        <v>57</v>
      </c>
      <c r="E2305" t="s">
        <v>58</v>
      </c>
      <c r="F2305">
        <v>8216.8109781699986</v>
      </c>
      <c r="G2305">
        <v>348.9630519882611</v>
      </c>
      <c r="H2305">
        <v>3.3133542929814901</v>
      </c>
    </row>
    <row r="2306" spans="1:8" x14ac:dyDescent="0.25">
      <c r="A2306" t="s">
        <v>20</v>
      </c>
      <c r="B2306">
        <v>2013</v>
      </c>
      <c r="C2306" t="s">
        <v>56</v>
      </c>
      <c r="D2306" t="s">
        <v>57</v>
      </c>
      <c r="E2306" t="s">
        <v>58</v>
      </c>
      <c r="F2306">
        <v>9166.4281335100004</v>
      </c>
      <c r="G2306">
        <v>370.89554272394014</v>
      </c>
      <c r="H2306">
        <v>3.3770002923935687</v>
      </c>
    </row>
    <row r="2307" spans="1:8" x14ac:dyDescent="0.25">
      <c r="A2307" t="s">
        <v>20</v>
      </c>
      <c r="B2307">
        <v>2014</v>
      </c>
      <c r="C2307" t="s">
        <v>56</v>
      </c>
      <c r="D2307" t="s">
        <v>57</v>
      </c>
      <c r="E2307" t="s">
        <v>58</v>
      </c>
      <c r="F2307">
        <v>10172.56598721</v>
      </c>
      <c r="G2307">
        <v>391.895472755502</v>
      </c>
      <c r="H2307">
        <v>3.2986616414423016</v>
      </c>
    </row>
    <row r="2308" spans="1:8" x14ac:dyDescent="0.25">
      <c r="A2308" t="s">
        <v>20</v>
      </c>
      <c r="B2308">
        <v>2015</v>
      </c>
      <c r="C2308" t="s">
        <v>56</v>
      </c>
      <c r="D2308" t="s">
        <v>57</v>
      </c>
      <c r="E2308" t="s">
        <v>58</v>
      </c>
      <c r="F2308">
        <v>12121.999624800001</v>
      </c>
      <c r="G2308">
        <v>444.85173226328709</v>
      </c>
      <c r="H2308">
        <v>3.487201718678052</v>
      </c>
    </row>
    <row r="2309" spans="1:8" x14ac:dyDescent="0.25">
      <c r="A2309" t="s">
        <v>20</v>
      </c>
      <c r="B2309">
        <v>2016</v>
      </c>
      <c r="C2309" t="s">
        <v>56</v>
      </c>
      <c r="D2309" t="s">
        <v>57</v>
      </c>
      <c r="E2309" t="s">
        <v>58</v>
      </c>
      <c r="F2309">
        <v>13582.511281479998</v>
      </c>
      <c r="G2309">
        <v>475.82168226223627</v>
      </c>
      <c r="H2309">
        <v>3.5813513813978548</v>
      </c>
    </row>
    <row r="2310" spans="1:8" x14ac:dyDescent="0.25">
      <c r="A2310" t="s">
        <v>20</v>
      </c>
      <c r="B2310">
        <v>2017</v>
      </c>
      <c r="C2310" t="s">
        <v>56</v>
      </c>
      <c r="D2310" t="s">
        <v>57</v>
      </c>
      <c r="E2310" t="s">
        <v>58</v>
      </c>
      <c r="F2310">
        <v>14785.421101420001</v>
      </c>
      <c r="G2310">
        <v>492.37500773927331</v>
      </c>
      <c r="H2310">
        <v>3.5715859185696233</v>
      </c>
    </row>
    <row r="2311" spans="1:8" x14ac:dyDescent="0.25">
      <c r="A2311" t="s">
        <v>20</v>
      </c>
      <c r="B2311">
        <v>2018</v>
      </c>
      <c r="C2311" t="s">
        <v>56</v>
      </c>
      <c r="D2311" t="s">
        <v>57</v>
      </c>
      <c r="E2311" t="s">
        <v>58</v>
      </c>
      <c r="F2311">
        <v>16208.502511120001</v>
      </c>
      <c r="G2311">
        <v>512.27718742385343</v>
      </c>
      <c r="H2311">
        <v>3.9213285457373055</v>
      </c>
    </row>
    <row r="2312" spans="1:8" x14ac:dyDescent="0.25">
      <c r="A2312" t="s">
        <v>20</v>
      </c>
      <c r="B2312">
        <v>2019</v>
      </c>
      <c r="C2312" t="s">
        <v>56</v>
      </c>
      <c r="D2312" t="s">
        <v>57</v>
      </c>
      <c r="E2312" t="s">
        <v>58</v>
      </c>
      <c r="F2312">
        <v>16434.270156070001</v>
      </c>
      <c r="G2312">
        <v>494.04729265986521</v>
      </c>
      <c r="H2312">
        <v>3.9457856301721042</v>
      </c>
    </row>
    <row r="2313" spans="1:8" x14ac:dyDescent="0.25">
      <c r="A2313" t="s">
        <v>20</v>
      </c>
      <c r="B2313">
        <v>2008</v>
      </c>
      <c r="C2313" t="s">
        <v>56</v>
      </c>
      <c r="D2313" t="s">
        <v>59</v>
      </c>
      <c r="E2313" t="s">
        <v>60</v>
      </c>
      <c r="F2313">
        <v>913.19828209000002</v>
      </c>
      <c r="G2313">
        <v>47.142058372192849</v>
      </c>
      <c r="H2313">
        <v>0.55481039335875382</v>
      </c>
    </row>
    <row r="2314" spans="1:8" x14ac:dyDescent="0.25">
      <c r="A2314" t="s">
        <v>20</v>
      </c>
      <c r="B2314">
        <v>2008</v>
      </c>
      <c r="C2314" t="s">
        <v>56</v>
      </c>
      <c r="D2314" t="s">
        <v>59</v>
      </c>
      <c r="E2314" t="s">
        <v>61</v>
      </c>
    </row>
    <row r="2315" spans="1:8" x14ac:dyDescent="0.25">
      <c r="A2315" t="s">
        <v>20</v>
      </c>
      <c r="B2315">
        <v>2008</v>
      </c>
      <c r="C2315" t="s">
        <v>56</v>
      </c>
      <c r="D2315" t="s">
        <v>59</v>
      </c>
      <c r="E2315" t="s">
        <v>62</v>
      </c>
    </row>
    <row r="2316" spans="1:8" x14ac:dyDescent="0.25">
      <c r="A2316" t="s">
        <v>20</v>
      </c>
      <c r="B2316">
        <v>2008</v>
      </c>
      <c r="C2316" t="s">
        <v>56</v>
      </c>
      <c r="D2316" t="s">
        <v>59</v>
      </c>
      <c r="E2316" t="s">
        <v>58</v>
      </c>
      <c r="F2316">
        <v>913.19828209000002</v>
      </c>
      <c r="G2316">
        <v>47.142058372192849</v>
      </c>
      <c r="H2316">
        <v>0.55481039335875382</v>
      </c>
    </row>
    <row r="2317" spans="1:8" x14ac:dyDescent="0.25">
      <c r="A2317" t="s">
        <v>20</v>
      </c>
      <c r="B2317">
        <v>2009</v>
      </c>
      <c r="C2317" t="s">
        <v>56</v>
      </c>
      <c r="D2317" t="s">
        <v>59</v>
      </c>
      <c r="E2317" t="s">
        <v>60</v>
      </c>
      <c r="F2317">
        <v>1718.5783876</v>
      </c>
      <c r="G2317">
        <v>84.497248680667582</v>
      </c>
      <c r="H2317">
        <v>1.0181983055625339</v>
      </c>
    </row>
    <row r="2318" spans="1:8" x14ac:dyDescent="0.25">
      <c r="A2318" t="s">
        <v>20</v>
      </c>
      <c r="B2318">
        <v>2009</v>
      </c>
      <c r="C2318" t="s">
        <v>56</v>
      </c>
      <c r="D2318" t="s">
        <v>59</v>
      </c>
      <c r="E2318" t="s">
        <v>61</v>
      </c>
    </row>
    <row r="2319" spans="1:8" x14ac:dyDescent="0.25">
      <c r="A2319" t="s">
        <v>20</v>
      </c>
      <c r="B2319">
        <v>2009</v>
      </c>
      <c r="C2319" t="s">
        <v>56</v>
      </c>
      <c r="D2319" t="s">
        <v>59</v>
      </c>
      <c r="E2319" t="s">
        <v>62</v>
      </c>
    </row>
    <row r="2320" spans="1:8" x14ac:dyDescent="0.25">
      <c r="A2320" t="s">
        <v>20</v>
      </c>
      <c r="B2320">
        <v>2009</v>
      </c>
      <c r="C2320" t="s">
        <v>56</v>
      </c>
      <c r="D2320" t="s">
        <v>59</v>
      </c>
      <c r="E2320" t="s">
        <v>58</v>
      </c>
      <c r="F2320">
        <v>1718.5783876</v>
      </c>
      <c r="G2320">
        <v>84.497248680667582</v>
      </c>
      <c r="H2320">
        <v>1.0181983055625339</v>
      </c>
    </row>
    <row r="2321" spans="1:8" x14ac:dyDescent="0.25">
      <c r="A2321" t="s">
        <v>20</v>
      </c>
      <c r="B2321">
        <v>2010</v>
      </c>
      <c r="C2321" t="s">
        <v>56</v>
      </c>
      <c r="D2321" t="s">
        <v>59</v>
      </c>
      <c r="E2321" t="s">
        <v>60</v>
      </c>
      <c r="F2321">
        <v>1145.9203916399999</v>
      </c>
      <c r="G2321">
        <v>53.65824773374257</v>
      </c>
      <c r="H2321">
        <v>0.61263481917305485</v>
      </c>
    </row>
    <row r="2322" spans="1:8" x14ac:dyDescent="0.25">
      <c r="A2322" t="s">
        <v>20</v>
      </c>
      <c r="B2322">
        <v>2010</v>
      </c>
      <c r="C2322" t="s">
        <v>56</v>
      </c>
      <c r="D2322" t="s">
        <v>59</v>
      </c>
      <c r="E2322" t="s">
        <v>61</v>
      </c>
    </row>
    <row r="2323" spans="1:8" x14ac:dyDescent="0.25">
      <c r="A2323" t="s">
        <v>20</v>
      </c>
      <c r="B2323">
        <v>2010</v>
      </c>
      <c r="C2323" t="s">
        <v>56</v>
      </c>
      <c r="D2323" t="s">
        <v>59</v>
      </c>
      <c r="E2323" t="s">
        <v>62</v>
      </c>
    </row>
    <row r="2324" spans="1:8" x14ac:dyDescent="0.25">
      <c r="A2324" t="s">
        <v>20</v>
      </c>
      <c r="B2324">
        <v>2010</v>
      </c>
      <c r="C2324" t="s">
        <v>56</v>
      </c>
      <c r="D2324" t="s">
        <v>59</v>
      </c>
      <c r="E2324" t="s">
        <v>58</v>
      </c>
      <c r="F2324">
        <v>1145.9203916399999</v>
      </c>
      <c r="G2324">
        <v>53.65824773374257</v>
      </c>
      <c r="H2324">
        <v>0.61263481917305485</v>
      </c>
    </row>
    <row r="2325" spans="1:8" x14ac:dyDescent="0.25">
      <c r="A2325" t="s">
        <v>20</v>
      </c>
      <c r="B2325">
        <v>2011</v>
      </c>
      <c r="C2325" t="s">
        <v>56</v>
      </c>
      <c r="D2325" t="s">
        <v>59</v>
      </c>
      <c r="E2325" t="s">
        <v>60</v>
      </c>
      <c r="F2325">
        <v>1311.1860976299999</v>
      </c>
      <c r="G2325">
        <v>58.482378222987663</v>
      </c>
      <c r="H2325">
        <v>0.59832624039499582</v>
      </c>
    </row>
    <row r="2326" spans="1:8" x14ac:dyDescent="0.25">
      <c r="A2326" t="s">
        <v>20</v>
      </c>
      <c r="B2326">
        <v>2011</v>
      </c>
      <c r="C2326" t="s">
        <v>56</v>
      </c>
      <c r="D2326" t="s">
        <v>59</v>
      </c>
      <c r="E2326" t="s">
        <v>61</v>
      </c>
    </row>
    <row r="2327" spans="1:8" x14ac:dyDescent="0.25">
      <c r="A2327" t="s">
        <v>20</v>
      </c>
      <c r="B2327">
        <v>2011</v>
      </c>
      <c r="C2327" t="s">
        <v>56</v>
      </c>
      <c r="D2327" t="s">
        <v>59</v>
      </c>
      <c r="E2327" t="s">
        <v>62</v>
      </c>
    </row>
    <row r="2328" spans="1:8" x14ac:dyDescent="0.25">
      <c r="A2328" t="s">
        <v>20</v>
      </c>
      <c r="B2328">
        <v>2011</v>
      </c>
      <c r="C2328" t="s">
        <v>56</v>
      </c>
      <c r="D2328" t="s">
        <v>59</v>
      </c>
      <c r="E2328" t="s">
        <v>58</v>
      </c>
      <c r="F2328">
        <v>1311.1860976299999</v>
      </c>
      <c r="G2328">
        <v>58.482378222987663</v>
      </c>
      <c r="H2328">
        <v>0.59832624039499582</v>
      </c>
    </row>
    <row r="2329" spans="1:8" x14ac:dyDescent="0.25">
      <c r="A2329" t="s">
        <v>20</v>
      </c>
      <c r="B2329">
        <v>2012</v>
      </c>
      <c r="C2329" t="s">
        <v>56</v>
      </c>
      <c r="D2329" t="s">
        <v>59</v>
      </c>
      <c r="E2329" t="s">
        <v>60</v>
      </c>
      <c r="F2329">
        <v>1197.63590211</v>
      </c>
      <c r="G2329">
        <v>50.862881071665967</v>
      </c>
      <c r="H2329">
        <v>0.4829357847256579</v>
      </c>
    </row>
    <row r="2330" spans="1:8" x14ac:dyDescent="0.25">
      <c r="A2330" t="s">
        <v>20</v>
      </c>
      <c r="B2330">
        <v>2012</v>
      </c>
      <c r="C2330" t="s">
        <v>56</v>
      </c>
      <c r="D2330" t="s">
        <v>59</v>
      </c>
      <c r="E2330" t="s">
        <v>61</v>
      </c>
    </row>
    <row r="2331" spans="1:8" x14ac:dyDescent="0.25">
      <c r="A2331" t="s">
        <v>20</v>
      </c>
      <c r="B2331">
        <v>2012</v>
      </c>
      <c r="C2331" t="s">
        <v>56</v>
      </c>
      <c r="D2331" t="s">
        <v>59</v>
      </c>
      <c r="E2331" t="s">
        <v>62</v>
      </c>
    </row>
    <row r="2332" spans="1:8" x14ac:dyDescent="0.25">
      <c r="A2332" t="s">
        <v>20</v>
      </c>
      <c r="B2332">
        <v>2012</v>
      </c>
      <c r="C2332" t="s">
        <v>56</v>
      </c>
      <c r="D2332" t="s">
        <v>59</v>
      </c>
      <c r="E2332" t="s">
        <v>58</v>
      </c>
      <c r="F2332">
        <v>1197.63590211</v>
      </c>
      <c r="G2332">
        <v>50.862881071665967</v>
      </c>
      <c r="H2332">
        <v>0.4829357847256579</v>
      </c>
    </row>
    <row r="2333" spans="1:8" x14ac:dyDescent="0.25">
      <c r="A2333" t="s">
        <v>20</v>
      </c>
      <c r="B2333">
        <v>2013</v>
      </c>
      <c r="C2333" t="s">
        <v>56</v>
      </c>
      <c r="D2333" t="s">
        <v>59</v>
      </c>
      <c r="E2333" t="s">
        <v>60</v>
      </c>
      <c r="F2333">
        <v>1365.4895562599997</v>
      </c>
      <c r="G2333">
        <v>55.250963917064375</v>
      </c>
      <c r="H2333">
        <v>0.50305948659465938</v>
      </c>
    </row>
    <row r="2334" spans="1:8" x14ac:dyDescent="0.25">
      <c r="A2334" t="s">
        <v>20</v>
      </c>
      <c r="B2334">
        <v>2013</v>
      </c>
      <c r="C2334" t="s">
        <v>56</v>
      </c>
      <c r="D2334" t="s">
        <v>59</v>
      </c>
      <c r="E2334" t="s">
        <v>61</v>
      </c>
    </row>
    <row r="2335" spans="1:8" x14ac:dyDescent="0.25">
      <c r="A2335" t="s">
        <v>20</v>
      </c>
      <c r="B2335">
        <v>2013</v>
      </c>
      <c r="C2335" t="s">
        <v>56</v>
      </c>
      <c r="D2335" t="s">
        <v>59</v>
      </c>
      <c r="E2335" t="s">
        <v>62</v>
      </c>
    </row>
    <row r="2336" spans="1:8" x14ac:dyDescent="0.25">
      <c r="A2336" t="s">
        <v>20</v>
      </c>
      <c r="B2336">
        <v>2013</v>
      </c>
      <c r="C2336" t="s">
        <v>56</v>
      </c>
      <c r="D2336" t="s">
        <v>59</v>
      </c>
      <c r="E2336" t="s">
        <v>58</v>
      </c>
      <c r="F2336">
        <v>1365.4895562599997</v>
      </c>
      <c r="G2336">
        <v>55.250963917064375</v>
      </c>
      <c r="H2336">
        <v>0.50305948659465938</v>
      </c>
    </row>
    <row r="2337" spans="1:8" x14ac:dyDescent="0.25">
      <c r="A2337" t="s">
        <v>20</v>
      </c>
      <c r="B2337">
        <v>2014</v>
      </c>
      <c r="C2337" t="s">
        <v>56</v>
      </c>
      <c r="D2337" t="s">
        <v>59</v>
      </c>
      <c r="E2337" t="s">
        <v>60</v>
      </c>
      <c r="F2337">
        <v>1779.3425812099999</v>
      </c>
      <c r="G2337">
        <v>68.548712579896375</v>
      </c>
      <c r="H2337">
        <v>0.57698806053477936</v>
      </c>
    </row>
    <row r="2338" spans="1:8" x14ac:dyDescent="0.25">
      <c r="A2338" t="s">
        <v>20</v>
      </c>
      <c r="B2338">
        <v>2014</v>
      </c>
      <c r="C2338" t="s">
        <v>56</v>
      </c>
      <c r="D2338" t="s">
        <v>59</v>
      </c>
      <c r="E2338" t="s">
        <v>61</v>
      </c>
    </row>
    <row r="2339" spans="1:8" x14ac:dyDescent="0.25">
      <c r="A2339" t="s">
        <v>20</v>
      </c>
      <c r="B2339">
        <v>2014</v>
      </c>
      <c r="C2339" t="s">
        <v>56</v>
      </c>
      <c r="D2339" t="s">
        <v>59</v>
      </c>
      <c r="E2339" t="s">
        <v>62</v>
      </c>
    </row>
    <row r="2340" spans="1:8" x14ac:dyDescent="0.25">
      <c r="A2340" t="s">
        <v>20</v>
      </c>
      <c r="B2340">
        <v>2014</v>
      </c>
      <c r="C2340" t="s">
        <v>56</v>
      </c>
      <c r="D2340" t="s">
        <v>59</v>
      </c>
      <c r="E2340" t="s">
        <v>58</v>
      </c>
      <c r="F2340">
        <v>1779.3425812099999</v>
      </c>
      <c r="G2340">
        <v>68.548712579896375</v>
      </c>
      <c r="H2340">
        <v>0.57698806053477936</v>
      </c>
    </row>
    <row r="2341" spans="1:8" x14ac:dyDescent="0.25">
      <c r="A2341" t="s">
        <v>20</v>
      </c>
      <c r="B2341">
        <v>2015</v>
      </c>
      <c r="C2341" t="s">
        <v>56</v>
      </c>
      <c r="D2341" t="s">
        <v>59</v>
      </c>
      <c r="E2341" t="s">
        <v>60</v>
      </c>
      <c r="F2341">
        <v>1920.9881019500001</v>
      </c>
      <c r="G2341">
        <v>70.496197926067879</v>
      </c>
      <c r="H2341">
        <v>0.55262112011413722</v>
      </c>
    </row>
    <row r="2342" spans="1:8" x14ac:dyDescent="0.25">
      <c r="A2342" t="s">
        <v>20</v>
      </c>
      <c r="B2342">
        <v>2015</v>
      </c>
      <c r="C2342" t="s">
        <v>56</v>
      </c>
      <c r="D2342" t="s">
        <v>59</v>
      </c>
      <c r="E2342" t="s">
        <v>61</v>
      </c>
    </row>
    <row r="2343" spans="1:8" x14ac:dyDescent="0.25">
      <c r="A2343" t="s">
        <v>20</v>
      </c>
      <c r="B2343">
        <v>2015</v>
      </c>
      <c r="C2343" t="s">
        <v>56</v>
      </c>
      <c r="D2343" t="s">
        <v>59</v>
      </c>
      <c r="E2343" t="s">
        <v>62</v>
      </c>
    </row>
    <row r="2344" spans="1:8" x14ac:dyDescent="0.25">
      <c r="A2344" t="s">
        <v>20</v>
      </c>
      <c r="B2344">
        <v>2015</v>
      </c>
      <c r="C2344" t="s">
        <v>56</v>
      </c>
      <c r="D2344" t="s">
        <v>59</v>
      </c>
      <c r="E2344" t="s">
        <v>58</v>
      </c>
      <c r="F2344">
        <v>1920.9881019500001</v>
      </c>
      <c r="G2344">
        <v>70.496197926067879</v>
      </c>
      <c r="H2344">
        <v>0.55262112011413722</v>
      </c>
    </row>
    <row r="2345" spans="1:8" x14ac:dyDescent="0.25">
      <c r="A2345" t="s">
        <v>20</v>
      </c>
      <c r="B2345">
        <v>2016</v>
      </c>
      <c r="C2345" t="s">
        <v>56</v>
      </c>
      <c r="D2345" t="s">
        <v>59</v>
      </c>
      <c r="E2345" t="s">
        <v>60</v>
      </c>
      <c r="F2345">
        <v>3022.7465672200001</v>
      </c>
      <c r="G2345">
        <v>105.89266792129617</v>
      </c>
      <c r="H2345">
        <v>0.79701885533419436</v>
      </c>
    </row>
    <row r="2346" spans="1:8" x14ac:dyDescent="0.25">
      <c r="A2346" t="s">
        <v>20</v>
      </c>
      <c r="B2346">
        <v>2016</v>
      </c>
      <c r="C2346" t="s">
        <v>56</v>
      </c>
      <c r="D2346" t="s">
        <v>59</v>
      </c>
      <c r="E2346" t="s">
        <v>61</v>
      </c>
    </row>
    <row r="2347" spans="1:8" x14ac:dyDescent="0.25">
      <c r="A2347" t="s">
        <v>20</v>
      </c>
      <c r="B2347">
        <v>2016</v>
      </c>
      <c r="C2347" t="s">
        <v>56</v>
      </c>
      <c r="D2347" t="s">
        <v>59</v>
      </c>
      <c r="E2347" t="s">
        <v>62</v>
      </c>
    </row>
    <row r="2348" spans="1:8" x14ac:dyDescent="0.25">
      <c r="A2348" t="s">
        <v>20</v>
      </c>
      <c r="B2348">
        <v>2016</v>
      </c>
      <c r="C2348" t="s">
        <v>56</v>
      </c>
      <c r="D2348" t="s">
        <v>59</v>
      </c>
      <c r="E2348" t="s">
        <v>58</v>
      </c>
      <c r="F2348">
        <v>3022.7465672200001</v>
      </c>
      <c r="G2348">
        <v>105.89266792129617</v>
      </c>
      <c r="H2348">
        <v>0.79701885533419436</v>
      </c>
    </row>
    <row r="2349" spans="1:8" x14ac:dyDescent="0.25">
      <c r="A2349" t="s">
        <v>20</v>
      </c>
      <c r="B2349">
        <v>2017</v>
      </c>
      <c r="C2349" t="s">
        <v>56</v>
      </c>
      <c r="D2349" t="s">
        <v>59</v>
      </c>
      <c r="E2349" t="s">
        <v>60</v>
      </c>
      <c r="F2349">
        <v>2728.3709273300001</v>
      </c>
      <c r="G2349">
        <v>90.858532012368443</v>
      </c>
      <c r="H2349">
        <v>0.65906889752032127</v>
      </c>
    </row>
    <row r="2350" spans="1:8" x14ac:dyDescent="0.25">
      <c r="A2350" t="s">
        <v>20</v>
      </c>
      <c r="B2350">
        <v>2017</v>
      </c>
      <c r="C2350" t="s">
        <v>56</v>
      </c>
      <c r="D2350" t="s">
        <v>59</v>
      </c>
      <c r="E2350" t="s">
        <v>61</v>
      </c>
    </row>
    <row r="2351" spans="1:8" x14ac:dyDescent="0.25">
      <c r="A2351" t="s">
        <v>20</v>
      </c>
      <c r="B2351">
        <v>2017</v>
      </c>
      <c r="C2351" t="s">
        <v>56</v>
      </c>
      <c r="D2351" t="s">
        <v>59</v>
      </c>
      <c r="E2351" t="s">
        <v>62</v>
      </c>
    </row>
    <row r="2352" spans="1:8" x14ac:dyDescent="0.25">
      <c r="A2352" t="s">
        <v>20</v>
      </c>
      <c r="B2352">
        <v>2017</v>
      </c>
      <c r="C2352" t="s">
        <v>56</v>
      </c>
      <c r="D2352" t="s">
        <v>59</v>
      </c>
      <c r="E2352" t="s">
        <v>58</v>
      </c>
      <c r="F2352">
        <v>2728.3709273300001</v>
      </c>
      <c r="G2352">
        <v>90.858532012368443</v>
      </c>
      <c r="H2352">
        <v>0.65906889752032127</v>
      </c>
    </row>
    <row r="2353" spans="1:8" x14ac:dyDescent="0.25">
      <c r="A2353" t="s">
        <v>20</v>
      </c>
      <c r="B2353">
        <v>2018</v>
      </c>
      <c r="C2353" t="s">
        <v>56</v>
      </c>
      <c r="D2353" t="s">
        <v>59</v>
      </c>
      <c r="E2353" t="s">
        <v>60</v>
      </c>
      <c r="F2353">
        <v>3303.99963673</v>
      </c>
      <c r="G2353">
        <v>104.42443032552069</v>
      </c>
      <c r="H2353">
        <v>0.79933776002603563</v>
      </c>
    </row>
    <row r="2354" spans="1:8" x14ac:dyDescent="0.25">
      <c r="A2354" t="s">
        <v>20</v>
      </c>
      <c r="B2354">
        <v>2018</v>
      </c>
      <c r="C2354" t="s">
        <v>56</v>
      </c>
      <c r="D2354" t="s">
        <v>59</v>
      </c>
      <c r="E2354" t="s">
        <v>61</v>
      </c>
    </row>
    <row r="2355" spans="1:8" x14ac:dyDescent="0.25">
      <c r="A2355" t="s">
        <v>20</v>
      </c>
      <c r="B2355">
        <v>2018</v>
      </c>
      <c r="C2355" t="s">
        <v>56</v>
      </c>
      <c r="D2355" t="s">
        <v>59</v>
      </c>
      <c r="E2355" t="s">
        <v>62</v>
      </c>
    </row>
    <row r="2356" spans="1:8" x14ac:dyDescent="0.25">
      <c r="A2356" t="s">
        <v>20</v>
      </c>
      <c r="B2356">
        <v>2018</v>
      </c>
      <c r="C2356" t="s">
        <v>56</v>
      </c>
      <c r="D2356" t="s">
        <v>59</v>
      </c>
      <c r="E2356" t="s">
        <v>58</v>
      </c>
      <c r="F2356">
        <v>3303.99963673</v>
      </c>
      <c r="G2356">
        <v>104.42443032552069</v>
      </c>
      <c r="H2356">
        <v>0.79933776002603563</v>
      </c>
    </row>
    <row r="2357" spans="1:8" x14ac:dyDescent="0.25">
      <c r="A2357" t="s">
        <v>20</v>
      </c>
      <c r="B2357">
        <v>2019</v>
      </c>
      <c r="C2357" t="s">
        <v>56</v>
      </c>
      <c r="D2357" t="s">
        <v>59</v>
      </c>
      <c r="E2357" t="s">
        <v>60</v>
      </c>
      <c r="F2357">
        <v>3864.4794785500003</v>
      </c>
      <c r="G2357">
        <v>116.17404398162816</v>
      </c>
      <c r="H2357">
        <v>0.92784209154098496</v>
      </c>
    </row>
    <row r="2358" spans="1:8" x14ac:dyDescent="0.25">
      <c r="A2358" t="s">
        <v>20</v>
      </c>
      <c r="B2358">
        <v>2019</v>
      </c>
      <c r="C2358" t="s">
        <v>56</v>
      </c>
      <c r="D2358" t="s">
        <v>59</v>
      </c>
      <c r="E2358" t="s">
        <v>61</v>
      </c>
    </row>
    <row r="2359" spans="1:8" x14ac:dyDescent="0.25">
      <c r="A2359" t="s">
        <v>20</v>
      </c>
      <c r="B2359">
        <v>2019</v>
      </c>
      <c r="C2359" t="s">
        <v>56</v>
      </c>
      <c r="D2359" t="s">
        <v>59</v>
      </c>
      <c r="E2359" t="s">
        <v>62</v>
      </c>
    </row>
    <row r="2360" spans="1:8" x14ac:dyDescent="0.25">
      <c r="A2360" t="s">
        <v>20</v>
      </c>
      <c r="B2360">
        <v>2019</v>
      </c>
      <c r="C2360" t="s">
        <v>56</v>
      </c>
      <c r="D2360" t="s">
        <v>59</v>
      </c>
      <c r="E2360" t="s">
        <v>58</v>
      </c>
      <c r="F2360">
        <v>3864.4794785500003</v>
      </c>
      <c r="G2360">
        <v>116.17404398162816</v>
      </c>
      <c r="H2360">
        <v>0.92784209154098496</v>
      </c>
    </row>
    <row r="2361" spans="1:8" x14ac:dyDescent="0.25">
      <c r="A2361" t="s">
        <v>20</v>
      </c>
      <c r="B2361">
        <v>2008</v>
      </c>
      <c r="C2361" t="s">
        <v>56</v>
      </c>
      <c r="D2361" t="s">
        <v>63</v>
      </c>
      <c r="E2361" t="s">
        <v>64</v>
      </c>
      <c r="F2361">
        <v>350.70454878999999</v>
      </c>
      <c r="G2361">
        <v>18.104429930171875</v>
      </c>
      <c r="H2361">
        <v>0.21306931088565922</v>
      </c>
    </row>
    <row r="2362" spans="1:8" x14ac:dyDescent="0.25">
      <c r="A2362" t="s">
        <v>20</v>
      </c>
      <c r="B2362">
        <v>2008</v>
      </c>
      <c r="C2362" t="s">
        <v>56</v>
      </c>
      <c r="D2362" t="s">
        <v>63</v>
      </c>
      <c r="E2362" t="s">
        <v>32</v>
      </c>
    </row>
    <row r="2363" spans="1:8" x14ac:dyDescent="0.25">
      <c r="A2363" t="s">
        <v>20</v>
      </c>
      <c r="B2363">
        <v>2008</v>
      </c>
      <c r="C2363" t="s">
        <v>56</v>
      </c>
      <c r="D2363" t="s">
        <v>63</v>
      </c>
      <c r="E2363" t="s">
        <v>58</v>
      </c>
      <c r="F2363">
        <v>350.70454878999999</v>
      </c>
      <c r="G2363">
        <v>18.104429930171875</v>
      </c>
      <c r="H2363">
        <v>0.21306931088565922</v>
      </c>
    </row>
    <row r="2364" spans="1:8" x14ac:dyDescent="0.25">
      <c r="A2364" t="s">
        <v>20</v>
      </c>
      <c r="B2364">
        <v>2009</v>
      </c>
      <c r="C2364" t="s">
        <v>56</v>
      </c>
      <c r="D2364" t="s">
        <v>63</v>
      </c>
      <c r="E2364" t="s">
        <v>64</v>
      </c>
      <c r="F2364">
        <v>594.57643983000003</v>
      </c>
      <c r="G2364">
        <v>29.233506983723863</v>
      </c>
      <c r="H2364">
        <v>0.35226599375996365</v>
      </c>
    </row>
    <row r="2365" spans="1:8" x14ac:dyDescent="0.25">
      <c r="A2365" t="s">
        <v>20</v>
      </c>
      <c r="B2365">
        <v>2009</v>
      </c>
      <c r="C2365" t="s">
        <v>56</v>
      </c>
      <c r="D2365" t="s">
        <v>63</v>
      </c>
      <c r="E2365" t="s">
        <v>32</v>
      </c>
    </row>
    <row r="2366" spans="1:8" x14ac:dyDescent="0.25">
      <c r="A2366" t="s">
        <v>20</v>
      </c>
      <c r="B2366">
        <v>2009</v>
      </c>
      <c r="C2366" t="s">
        <v>56</v>
      </c>
      <c r="D2366" t="s">
        <v>63</v>
      </c>
      <c r="E2366" t="s">
        <v>58</v>
      </c>
      <c r="F2366">
        <v>594.57643983000003</v>
      </c>
      <c r="G2366">
        <v>29.233506983723863</v>
      </c>
      <c r="H2366">
        <v>0.35226599375996365</v>
      </c>
    </row>
    <row r="2367" spans="1:8" x14ac:dyDescent="0.25">
      <c r="A2367" t="s">
        <v>20</v>
      </c>
      <c r="B2367">
        <v>2010</v>
      </c>
      <c r="C2367" t="s">
        <v>56</v>
      </c>
      <c r="D2367" t="s">
        <v>63</v>
      </c>
      <c r="E2367" t="s">
        <v>64</v>
      </c>
      <c r="F2367">
        <v>814.34135460000005</v>
      </c>
      <c r="G2367">
        <v>38.131907298047103</v>
      </c>
      <c r="H2367">
        <v>0.43536520700754144</v>
      </c>
    </row>
    <row r="2368" spans="1:8" x14ac:dyDescent="0.25">
      <c r="A2368" t="s">
        <v>20</v>
      </c>
      <c r="B2368">
        <v>2010</v>
      </c>
      <c r="C2368" t="s">
        <v>56</v>
      </c>
      <c r="D2368" t="s">
        <v>63</v>
      </c>
      <c r="E2368" t="s">
        <v>32</v>
      </c>
    </row>
    <row r="2369" spans="1:8" x14ac:dyDescent="0.25">
      <c r="A2369" t="s">
        <v>20</v>
      </c>
      <c r="B2369">
        <v>2010</v>
      </c>
      <c r="C2369" t="s">
        <v>56</v>
      </c>
      <c r="D2369" t="s">
        <v>63</v>
      </c>
      <c r="E2369" t="s">
        <v>58</v>
      </c>
      <c r="F2369">
        <v>814.34135460000005</v>
      </c>
      <c r="G2369">
        <v>38.131907298047103</v>
      </c>
      <c r="H2369">
        <v>0.43536520700754144</v>
      </c>
    </row>
    <row r="2370" spans="1:8" x14ac:dyDescent="0.25">
      <c r="A2370" t="s">
        <v>20</v>
      </c>
      <c r="B2370">
        <v>2011</v>
      </c>
      <c r="C2370" t="s">
        <v>56</v>
      </c>
      <c r="D2370" t="s">
        <v>63</v>
      </c>
      <c r="E2370" t="s">
        <v>64</v>
      </c>
      <c r="F2370">
        <v>1935.9791166800001</v>
      </c>
      <c r="G2370">
        <v>86.349804301719161</v>
      </c>
      <c r="H2370">
        <v>0.88343455475931998</v>
      </c>
    </row>
    <row r="2371" spans="1:8" x14ac:dyDescent="0.25">
      <c r="A2371" t="s">
        <v>20</v>
      </c>
      <c r="B2371">
        <v>2011</v>
      </c>
      <c r="C2371" t="s">
        <v>56</v>
      </c>
      <c r="D2371" t="s">
        <v>63</v>
      </c>
      <c r="E2371" t="s">
        <v>32</v>
      </c>
    </row>
    <row r="2372" spans="1:8" x14ac:dyDescent="0.25">
      <c r="A2372" t="s">
        <v>20</v>
      </c>
      <c r="B2372">
        <v>2011</v>
      </c>
      <c r="C2372" t="s">
        <v>56</v>
      </c>
      <c r="D2372" t="s">
        <v>63</v>
      </c>
      <c r="E2372" t="s">
        <v>58</v>
      </c>
      <c r="F2372">
        <v>1935.9791166800001</v>
      </c>
      <c r="G2372">
        <v>86.349804301719161</v>
      </c>
      <c r="H2372">
        <v>0.88343455475931998</v>
      </c>
    </row>
    <row r="2373" spans="1:8" x14ac:dyDescent="0.25">
      <c r="A2373" t="s">
        <v>20</v>
      </c>
      <c r="B2373">
        <v>2012</v>
      </c>
      <c r="C2373" t="s">
        <v>56</v>
      </c>
      <c r="D2373" t="s">
        <v>63</v>
      </c>
      <c r="E2373" t="s">
        <v>64</v>
      </c>
      <c r="F2373">
        <v>1511.9810897899999</v>
      </c>
      <c r="G2373">
        <v>64.21293334402165</v>
      </c>
      <c r="H2373">
        <v>0.60969262260895618</v>
      </c>
    </row>
    <row r="2374" spans="1:8" x14ac:dyDescent="0.25">
      <c r="A2374" t="s">
        <v>20</v>
      </c>
      <c r="B2374">
        <v>2012</v>
      </c>
      <c r="C2374" t="s">
        <v>56</v>
      </c>
      <c r="D2374" t="s">
        <v>63</v>
      </c>
      <c r="E2374" t="s">
        <v>32</v>
      </c>
    </row>
    <row r="2375" spans="1:8" x14ac:dyDescent="0.25">
      <c r="A2375" t="s">
        <v>20</v>
      </c>
      <c r="B2375">
        <v>2012</v>
      </c>
      <c r="C2375" t="s">
        <v>56</v>
      </c>
      <c r="D2375" t="s">
        <v>63</v>
      </c>
      <c r="E2375" t="s">
        <v>58</v>
      </c>
      <c r="F2375">
        <v>1511.9810897899999</v>
      </c>
      <c r="G2375">
        <v>64.21293334402165</v>
      </c>
      <c r="H2375">
        <v>0.60969262260895618</v>
      </c>
    </row>
    <row r="2376" spans="1:8" x14ac:dyDescent="0.25">
      <c r="A2376" t="s">
        <v>20</v>
      </c>
      <c r="B2376">
        <v>2013</v>
      </c>
      <c r="C2376" t="s">
        <v>56</v>
      </c>
      <c r="D2376" t="s">
        <v>63</v>
      </c>
      <c r="E2376" t="s">
        <v>64</v>
      </c>
      <c r="F2376">
        <v>2359.5611755599998</v>
      </c>
      <c r="G2376">
        <v>95.473472333279773</v>
      </c>
      <c r="H2376">
        <v>0.86928503270067536</v>
      </c>
    </row>
    <row r="2377" spans="1:8" x14ac:dyDescent="0.25">
      <c r="A2377" t="s">
        <v>20</v>
      </c>
      <c r="B2377">
        <v>2013</v>
      </c>
      <c r="C2377" t="s">
        <v>56</v>
      </c>
      <c r="D2377" t="s">
        <v>63</v>
      </c>
      <c r="E2377" t="s">
        <v>32</v>
      </c>
    </row>
    <row r="2378" spans="1:8" x14ac:dyDescent="0.25">
      <c r="A2378" t="s">
        <v>20</v>
      </c>
      <c r="B2378">
        <v>2013</v>
      </c>
      <c r="C2378" t="s">
        <v>56</v>
      </c>
      <c r="D2378" t="s">
        <v>63</v>
      </c>
      <c r="E2378" t="s">
        <v>58</v>
      </c>
      <c r="F2378">
        <v>2359.5611755599998</v>
      </c>
      <c r="G2378">
        <v>95.473472333279773</v>
      </c>
      <c r="H2378">
        <v>0.86928503270067536</v>
      </c>
    </row>
    <row r="2379" spans="1:8" x14ac:dyDescent="0.25">
      <c r="A2379" t="s">
        <v>20</v>
      </c>
      <c r="B2379">
        <v>2014</v>
      </c>
      <c r="C2379" t="s">
        <v>56</v>
      </c>
      <c r="D2379" t="s">
        <v>63</v>
      </c>
      <c r="E2379" t="s">
        <v>64</v>
      </c>
      <c r="F2379">
        <v>2328.0804900399999</v>
      </c>
      <c r="G2379">
        <v>89.688698545107002</v>
      </c>
      <c r="H2379">
        <v>0.75492750013523302</v>
      </c>
    </row>
    <row r="2380" spans="1:8" x14ac:dyDescent="0.25">
      <c r="A2380" t="s">
        <v>20</v>
      </c>
      <c r="B2380">
        <v>2014</v>
      </c>
      <c r="C2380" t="s">
        <v>56</v>
      </c>
      <c r="D2380" t="s">
        <v>63</v>
      </c>
      <c r="E2380" t="s">
        <v>32</v>
      </c>
    </row>
    <row r="2381" spans="1:8" x14ac:dyDescent="0.25">
      <c r="A2381" t="s">
        <v>20</v>
      </c>
      <c r="B2381">
        <v>2014</v>
      </c>
      <c r="C2381" t="s">
        <v>56</v>
      </c>
      <c r="D2381" t="s">
        <v>63</v>
      </c>
      <c r="E2381" t="s">
        <v>58</v>
      </c>
      <c r="F2381">
        <v>2328.0804900399999</v>
      </c>
      <c r="G2381">
        <v>89.688698545107002</v>
      </c>
      <c r="H2381">
        <v>0.75492750013523302</v>
      </c>
    </row>
    <row r="2382" spans="1:8" x14ac:dyDescent="0.25">
      <c r="A2382" t="s">
        <v>20</v>
      </c>
      <c r="B2382">
        <v>2015</v>
      </c>
      <c r="C2382" t="s">
        <v>56</v>
      </c>
      <c r="D2382" t="s">
        <v>63</v>
      </c>
      <c r="E2382" t="s">
        <v>64</v>
      </c>
      <c r="F2382">
        <v>2721.7546607700001</v>
      </c>
      <c r="G2382">
        <v>99.882635960664473</v>
      </c>
      <c r="H2382">
        <v>0.78298200170202825</v>
      </c>
    </row>
    <row r="2383" spans="1:8" x14ac:dyDescent="0.25">
      <c r="A2383" t="s">
        <v>20</v>
      </c>
      <c r="B2383">
        <v>2015</v>
      </c>
      <c r="C2383" t="s">
        <v>56</v>
      </c>
      <c r="D2383" t="s">
        <v>63</v>
      </c>
      <c r="E2383" t="s">
        <v>32</v>
      </c>
    </row>
    <row r="2384" spans="1:8" x14ac:dyDescent="0.25">
      <c r="A2384" t="s">
        <v>20</v>
      </c>
      <c r="B2384">
        <v>2015</v>
      </c>
      <c r="C2384" t="s">
        <v>56</v>
      </c>
      <c r="D2384" t="s">
        <v>63</v>
      </c>
      <c r="E2384" t="s">
        <v>58</v>
      </c>
      <c r="F2384">
        <v>2721.7546607700001</v>
      </c>
      <c r="G2384">
        <v>99.882635960664473</v>
      </c>
      <c r="H2384">
        <v>0.78298200170202825</v>
      </c>
    </row>
    <row r="2385" spans="1:8" x14ac:dyDescent="0.25">
      <c r="A2385" t="s">
        <v>20</v>
      </c>
      <c r="B2385">
        <v>2016</v>
      </c>
      <c r="C2385" t="s">
        <v>56</v>
      </c>
      <c r="D2385" t="s">
        <v>63</v>
      </c>
      <c r="E2385" t="s">
        <v>64</v>
      </c>
      <c r="F2385">
        <v>2347.3427701599999</v>
      </c>
      <c r="G2385">
        <v>82.231964516500355</v>
      </c>
      <c r="H2385">
        <v>0.61893261844659142</v>
      </c>
    </row>
    <row r="2386" spans="1:8" x14ac:dyDescent="0.25">
      <c r="A2386" t="s">
        <v>20</v>
      </c>
      <c r="B2386">
        <v>2016</v>
      </c>
      <c r="C2386" t="s">
        <v>56</v>
      </c>
      <c r="D2386" t="s">
        <v>63</v>
      </c>
      <c r="E2386" t="s">
        <v>32</v>
      </c>
    </row>
    <row r="2387" spans="1:8" x14ac:dyDescent="0.25">
      <c r="A2387" t="s">
        <v>20</v>
      </c>
      <c r="B2387">
        <v>2016</v>
      </c>
      <c r="C2387" t="s">
        <v>56</v>
      </c>
      <c r="D2387" t="s">
        <v>63</v>
      </c>
      <c r="E2387" t="s">
        <v>58</v>
      </c>
      <c r="F2387">
        <v>2347.3427701599999</v>
      </c>
      <c r="G2387">
        <v>82.231964516500355</v>
      </c>
      <c r="H2387">
        <v>0.61893261844659142</v>
      </c>
    </row>
    <row r="2388" spans="1:8" x14ac:dyDescent="0.25">
      <c r="A2388" t="s">
        <v>20</v>
      </c>
      <c r="B2388">
        <v>2017</v>
      </c>
      <c r="C2388" t="s">
        <v>56</v>
      </c>
      <c r="D2388" t="s">
        <v>63</v>
      </c>
      <c r="E2388" t="s">
        <v>64</v>
      </c>
      <c r="F2388">
        <v>2411.17955265</v>
      </c>
      <c r="G2388">
        <v>80.295619769855691</v>
      </c>
      <c r="H2388">
        <v>0.58244772863186611</v>
      </c>
    </row>
    <row r="2389" spans="1:8" x14ac:dyDescent="0.25">
      <c r="A2389" t="s">
        <v>20</v>
      </c>
      <c r="B2389">
        <v>2017</v>
      </c>
      <c r="C2389" t="s">
        <v>56</v>
      </c>
      <c r="D2389" t="s">
        <v>63</v>
      </c>
      <c r="E2389" t="s">
        <v>32</v>
      </c>
    </row>
    <row r="2390" spans="1:8" x14ac:dyDescent="0.25">
      <c r="A2390" t="s">
        <v>20</v>
      </c>
      <c r="B2390">
        <v>2017</v>
      </c>
      <c r="C2390" t="s">
        <v>56</v>
      </c>
      <c r="D2390" t="s">
        <v>63</v>
      </c>
      <c r="E2390" t="s">
        <v>58</v>
      </c>
      <c r="F2390">
        <v>2411.17955265</v>
      </c>
      <c r="G2390">
        <v>80.295619769855691</v>
      </c>
      <c r="H2390">
        <v>0.58244772863186611</v>
      </c>
    </row>
    <row r="2391" spans="1:8" x14ac:dyDescent="0.25">
      <c r="A2391" t="s">
        <v>20</v>
      </c>
      <c r="B2391">
        <v>2018</v>
      </c>
      <c r="C2391" t="s">
        <v>56</v>
      </c>
      <c r="D2391" t="s">
        <v>63</v>
      </c>
      <c r="E2391" t="s">
        <v>64</v>
      </c>
      <c r="F2391">
        <v>2427.4726193400002</v>
      </c>
      <c r="G2391">
        <v>76.721390216694459</v>
      </c>
      <c r="H2391">
        <v>0.58727927948205605</v>
      </c>
    </row>
    <row r="2392" spans="1:8" x14ac:dyDescent="0.25">
      <c r="A2392" t="s">
        <v>20</v>
      </c>
      <c r="B2392">
        <v>2018</v>
      </c>
      <c r="C2392" t="s">
        <v>56</v>
      </c>
      <c r="D2392" t="s">
        <v>63</v>
      </c>
      <c r="E2392" t="s">
        <v>32</v>
      </c>
    </row>
    <row r="2393" spans="1:8" x14ac:dyDescent="0.25">
      <c r="A2393" t="s">
        <v>20</v>
      </c>
      <c r="B2393">
        <v>2018</v>
      </c>
      <c r="C2393" t="s">
        <v>56</v>
      </c>
      <c r="D2393" t="s">
        <v>63</v>
      </c>
      <c r="E2393" t="s">
        <v>58</v>
      </c>
      <c r="F2393">
        <v>2427.4726193400002</v>
      </c>
      <c r="G2393">
        <v>76.721390216694459</v>
      </c>
      <c r="H2393">
        <v>0.58727927948205605</v>
      </c>
    </row>
    <row r="2394" spans="1:8" x14ac:dyDescent="0.25">
      <c r="A2394" t="s">
        <v>20</v>
      </c>
      <c r="B2394">
        <v>2019</v>
      </c>
      <c r="C2394" t="s">
        <v>56</v>
      </c>
      <c r="D2394" t="s">
        <v>63</v>
      </c>
      <c r="E2394" t="s">
        <v>64</v>
      </c>
      <c r="F2394">
        <v>3203.2632414099999</v>
      </c>
      <c r="G2394">
        <v>96.296550870009554</v>
      </c>
      <c r="H2394">
        <v>0.7690873977111623</v>
      </c>
    </row>
    <row r="2395" spans="1:8" x14ac:dyDescent="0.25">
      <c r="A2395" t="s">
        <v>20</v>
      </c>
      <c r="B2395">
        <v>2019</v>
      </c>
      <c r="C2395" t="s">
        <v>56</v>
      </c>
      <c r="D2395" t="s">
        <v>63</v>
      </c>
      <c r="E2395" t="s">
        <v>32</v>
      </c>
    </row>
    <row r="2396" spans="1:8" x14ac:dyDescent="0.25">
      <c r="A2396" t="s">
        <v>20</v>
      </c>
      <c r="B2396">
        <v>2019</v>
      </c>
      <c r="C2396" t="s">
        <v>56</v>
      </c>
      <c r="D2396" t="s">
        <v>63</v>
      </c>
      <c r="E2396" t="s">
        <v>58</v>
      </c>
      <c r="F2396">
        <v>3203.2632414099999</v>
      </c>
      <c r="G2396">
        <v>96.296550870009554</v>
      </c>
      <c r="H2396">
        <v>0.7690873977111623</v>
      </c>
    </row>
    <row r="2397" spans="1:8" x14ac:dyDescent="0.25">
      <c r="A2397" t="s">
        <v>20</v>
      </c>
      <c r="B2397">
        <v>2008</v>
      </c>
      <c r="C2397" t="s">
        <v>56</v>
      </c>
      <c r="D2397" t="s">
        <v>65</v>
      </c>
      <c r="E2397" t="s">
        <v>66</v>
      </c>
      <c r="F2397">
        <v>48.899283500000003</v>
      </c>
      <c r="G2397">
        <v>2.5243289681180294</v>
      </c>
      <c r="H2397">
        <v>2.9708587111558372E-2</v>
      </c>
    </row>
    <row r="2398" spans="1:8" x14ac:dyDescent="0.25">
      <c r="A2398" t="s">
        <v>20</v>
      </c>
      <c r="B2398">
        <v>2008</v>
      </c>
      <c r="C2398" t="s">
        <v>56</v>
      </c>
      <c r="D2398" t="s">
        <v>65</v>
      </c>
      <c r="E2398" t="s">
        <v>83</v>
      </c>
      <c r="F2398">
        <v>2122.15005458</v>
      </c>
      <c r="G2398">
        <v>109.55180677585082</v>
      </c>
      <c r="H2398">
        <v>1.2893047760155478</v>
      </c>
    </row>
    <row r="2399" spans="1:8" x14ac:dyDescent="0.25">
      <c r="A2399" t="s">
        <v>20</v>
      </c>
      <c r="B2399">
        <v>2008</v>
      </c>
      <c r="C2399" t="s">
        <v>56</v>
      </c>
      <c r="D2399" t="s">
        <v>65</v>
      </c>
      <c r="E2399" t="s">
        <v>67</v>
      </c>
    </row>
    <row r="2400" spans="1:8" x14ac:dyDescent="0.25">
      <c r="A2400" t="s">
        <v>20</v>
      </c>
      <c r="B2400">
        <v>2008</v>
      </c>
      <c r="C2400" t="s">
        <v>56</v>
      </c>
      <c r="D2400" t="s">
        <v>65</v>
      </c>
      <c r="E2400" t="s">
        <v>68</v>
      </c>
      <c r="F2400">
        <v>82.554836120000004</v>
      </c>
      <c r="G2400">
        <v>4.2617304254765331</v>
      </c>
      <c r="H2400">
        <v>5.0155899326243612E-2</v>
      </c>
    </row>
    <row r="2401" spans="1:8" x14ac:dyDescent="0.25">
      <c r="A2401" t="s">
        <v>20</v>
      </c>
      <c r="B2401">
        <v>2008</v>
      </c>
      <c r="C2401" t="s">
        <v>56</v>
      </c>
      <c r="D2401" t="s">
        <v>65</v>
      </c>
      <c r="E2401" t="s">
        <v>58</v>
      </c>
      <c r="F2401">
        <v>2253.6041741999998</v>
      </c>
      <c r="G2401">
        <v>116.33786616944538</v>
      </c>
      <c r="H2401">
        <v>1.3691692624533496</v>
      </c>
    </row>
    <row r="2402" spans="1:8" x14ac:dyDescent="0.25">
      <c r="A2402" t="s">
        <v>20</v>
      </c>
      <c r="B2402">
        <v>2009</v>
      </c>
      <c r="C2402" t="s">
        <v>56</v>
      </c>
      <c r="D2402" t="s">
        <v>65</v>
      </c>
      <c r="E2402" t="s">
        <v>66</v>
      </c>
      <c r="F2402">
        <v>1.15227843</v>
      </c>
      <c r="G2402">
        <v>5.6654009937276609E-2</v>
      </c>
      <c r="H2402">
        <v>6.8268515037053464E-4</v>
      </c>
    </row>
    <row r="2403" spans="1:8" x14ac:dyDescent="0.25">
      <c r="A2403" t="s">
        <v>20</v>
      </c>
      <c r="B2403">
        <v>2009</v>
      </c>
      <c r="C2403" t="s">
        <v>56</v>
      </c>
      <c r="D2403" t="s">
        <v>65</v>
      </c>
      <c r="E2403" t="s">
        <v>83</v>
      </c>
      <c r="F2403">
        <v>3234.7130135399998</v>
      </c>
      <c r="G2403">
        <v>159.04095611104438</v>
      </c>
      <c r="H2403">
        <v>1.9164556782114546</v>
      </c>
    </row>
    <row r="2404" spans="1:8" x14ac:dyDescent="0.25">
      <c r="A2404" t="s">
        <v>20</v>
      </c>
      <c r="B2404">
        <v>2009</v>
      </c>
      <c r="C2404" t="s">
        <v>56</v>
      </c>
      <c r="D2404" t="s">
        <v>65</v>
      </c>
      <c r="E2404" t="s">
        <v>67</v>
      </c>
    </row>
    <row r="2405" spans="1:8" x14ac:dyDescent="0.25">
      <c r="A2405" t="s">
        <v>20</v>
      </c>
      <c r="B2405">
        <v>2009</v>
      </c>
      <c r="C2405" t="s">
        <v>56</v>
      </c>
      <c r="D2405" t="s">
        <v>65</v>
      </c>
      <c r="E2405" t="s">
        <v>68</v>
      </c>
      <c r="F2405">
        <v>101.53016708</v>
      </c>
      <c r="G2405">
        <v>4.9919281181751138</v>
      </c>
      <c r="H2405">
        <v>6.0153115406451983E-2</v>
      </c>
    </row>
    <row r="2406" spans="1:8" x14ac:dyDescent="0.25">
      <c r="A2406" t="s">
        <v>20</v>
      </c>
      <c r="B2406">
        <v>2009</v>
      </c>
      <c r="C2406" t="s">
        <v>56</v>
      </c>
      <c r="D2406" t="s">
        <v>65</v>
      </c>
      <c r="E2406" t="s">
        <v>58</v>
      </c>
      <c r="F2406">
        <v>3337.3954590499998</v>
      </c>
      <c r="G2406">
        <v>164.08953823915675</v>
      </c>
      <c r="H2406">
        <v>1.9772914787682769</v>
      </c>
    </row>
    <row r="2407" spans="1:8" x14ac:dyDescent="0.25">
      <c r="A2407" t="s">
        <v>20</v>
      </c>
      <c r="B2407">
        <v>2010</v>
      </c>
      <c r="C2407" t="s">
        <v>56</v>
      </c>
      <c r="D2407" t="s">
        <v>65</v>
      </c>
      <c r="E2407" t="s">
        <v>66</v>
      </c>
      <c r="F2407">
        <v>51.873254000000003</v>
      </c>
      <c r="G2407">
        <v>2.4289889020159694</v>
      </c>
      <c r="H2407">
        <v>2.773260849187479E-2</v>
      </c>
    </row>
    <row r="2408" spans="1:8" x14ac:dyDescent="0.25">
      <c r="A2408" t="s">
        <v>20</v>
      </c>
      <c r="B2408">
        <v>2010</v>
      </c>
      <c r="C2408" t="s">
        <v>56</v>
      </c>
      <c r="D2408" t="s">
        <v>65</v>
      </c>
      <c r="E2408" t="s">
        <v>83</v>
      </c>
      <c r="F2408">
        <v>3840.6797345</v>
      </c>
      <c r="G2408">
        <v>179.84158948845081</v>
      </c>
      <c r="H2408">
        <v>2.0533137832372361</v>
      </c>
    </row>
    <row r="2409" spans="1:8" x14ac:dyDescent="0.25">
      <c r="A2409" t="s">
        <v>20</v>
      </c>
      <c r="B2409">
        <v>2010</v>
      </c>
      <c r="C2409" t="s">
        <v>56</v>
      </c>
      <c r="D2409" t="s">
        <v>65</v>
      </c>
      <c r="E2409" t="s">
        <v>67</v>
      </c>
    </row>
    <row r="2410" spans="1:8" x14ac:dyDescent="0.25">
      <c r="A2410" t="s">
        <v>20</v>
      </c>
      <c r="B2410">
        <v>2010</v>
      </c>
      <c r="C2410" t="s">
        <v>56</v>
      </c>
      <c r="D2410" t="s">
        <v>65</v>
      </c>
      <c r="E2410" t="s">
        <v>68</v>
      </c>
      <c r="F2410">
        <v>19.39287156</v>
      </c>
      <c r="G2410">
        <v>0.90808010227122271</v>
      </c>
      <c r="H2410">
        <v>1.0367865384089708E-2</v>
      </c>
    </row>
    <row r="2411" spans="1:8" x14ac:dyDescent="0.25">
      <c r="A2411" t="s">
        <v>20</v>
      </c>
      <c r="B2411">
        <v>2010</v>
      </c>
      <c r="C2411" t="s">
        <v>56</v>
      </c>
      <c r="D2411" t="s">
        <v>65</v>
      </c>
      <c r="E2411" t="s">
        <v>58</v>
      </c>
      <c r="F2411">
        <v>3911.9458600600001</v>
      </c>
      <c r="G2411">
        <v>183.17865849273801</v>
      </c>
      <c r="H2411">
        <v>2.0914142571132008</v>
      </c>
    </row>
    <row r="2412" spans="1:8" x14ac:dyDescent="0.25">
      <c r="A2412" t="s">
        <v>20</v>
      </c>
      <c r="B2412">
        <v>2011</v>
      </c>
      <c r="C2412" t="s">
        <v>56</v>
      </c>
      <c r="D2412" t="s">
        <v>65</v>
      </c>
      <c r="E2412" t="s">
        <v>66</v>
      </c>
      <c r="F2412">
        <v>64.233166089999997</v>
      </c>
      <c r="G2412">
        <v>2.8649696031138094</v>
      </c>
      <c r="H2412">
        <v>2.9311162499941451E-2</v>
      </c>
    </row>
    <row r="2413" spans="1:8" x14ac:dyDescent="0.25">
      <c r="A2413" t="s">
        <v>20</v>
      </c>
      <c r="B2413">
        <v>2011</v>
      </c>
      <c r="C2413" t="s">
        <v>56</v>
      </c>
      <c r="D2413" t="s">
        <v>65</v>
      </c>
      <c r="E2413" t="s">
        <v>83</v>
      </c>
      <c r="F2413">
        <v>4920.08156487</v>
      </c>
      <c r="G2413">
        <v>219.44868961375485</v>
      </c>
      <c r="H2413">
        <v>2.2451533847608727</v>
      </c>
    </row>
    <row r="2414" spans="1:8" x14ac:dyDescent="0.25">
      <c r="A2414" t="s">
        <v>20</v>
      </c>
      <c r="B2414">
        <v>2011</v>
      </c>
      <c r="C2414" t="s">
        <v>56</v>
      </c>
      <c r="D2414" t="s">
        <v>65</v>
      </c>
      <c r="E2414" t="s">
        <v>67</v>
      </c>
    </row>
    <row r="2415" spans="1:8" x14ac:dyDescent="0.25">
      <c r="A2415" t="s">
        <v>20</v>
      </c>
      <c r="B2415">
        <v>2011</v>
      </c>
      <c r="C2415" t="s">
        <v>56</v>
      </c>
      <c r="D2415" t="s">
        <v>65</v>
      </c>
      <c r="E2415" t="s">
        <v>68</v>
      </c>
      <c r="F2415">
        <v>26.333661859999999</v>
      </c>
      <c r="G2415">
        <v>1.1745511759745402</v>
      </c>
      <c r="H2415">
        <v>1.2016693072788413E-2</v>
      </c>
    </row>
    <row r="2416" spans="1:8" x14ac:dyDescent="0.25">
      <c r="A2416" t="s">
        <v>20</v>
      </c>
      <c r="B2416">
        <v>2011</v>
      </c>
      <c r="C2416" t="s">
        <v>56</v>
      </c>
      <c r="D2416" t="s">
        <v>65</v>
      </c>
      <c r="E2416" t="s">
        <v>58</v>
      </c>
      <c r="F2416">
        <v>5010.6483928199996</v>
      </c>
      <c r="G2416">
        <v>223.4882103928432</v>
      </c>
      <c r="H2416">
        <v>2.2864812403336026</v>
      </c>
    </row>
    <row r="2417" spans="1:8" x14ac:dyDescent="0.25">
      <c r="A2417" t="s">
        <v>20</v>
      </c>
      <c r="B2417">
        <v>2012</v>
      </c>
      <c r="C2417" t="s">
        <v>56</v>
      </c>
      <c r="D2417" t="s">
        <v>65</v>
      </c>
      <c r="E2417" t="s">
        <v>66</v>
      </c>
      <c r="F2417">
        <v>161.11220821000001</v>
      </c>
      <c r="G2417">
        <v>6.8423392042117133</v>
      </c>
      <c r="H2417">
        <v>6.4967032604566627E-2</v>
      </c>
    </row>
    <row r="2418" spans="1:8" x14ac:dyDescent="0.25">
      <c r="A2418" t="s">
        <v>20</v>
      </c>
      <c r="B2418">
        <v>2012</v>
      </c>
      <c r="C2418" t="s">
        <v>56</v>
      </c>
      <c r="D2418" t="s">
        <v>65</v>
      </c>
      <c r="E2418" t="s">
        <v>83</v>
      </c>
      <c r="F2418">
        <v>5282.32040469</v>
      </c>
      <c r="G2418">
        <v>224.33699094426851</v>
      </c>
      <c r="H2418">
        <v>2.1300476591566095</v>
      </c>
    </row>
    <row r="2419" spans="1:8" x14ac:dyDescent="0.25">
      <c r="A2419" t="s">
        <v>20</v>
      </c>
      <c r="B2419">
        <v>2012</v>
      </c>
      <c r="C2419" t="s">
        <v>56</v>
      </c>
      <c r="D2419" t="s">
        <v>65</v>
      </c>
      <c r="E2419" t="s">
        <v>67</v>
      </c>
    </row>
    <row r="2420" spans="1:8" x14ac:dyDescent="0.25">
      <c r="A2420" t="s">
        <v>20</v>
      </c>
      <c r="B2420">
        <v>2012</v>
      </c>
      <c r="C2420" t="s">
        <v>56</v>
      </c>
      <c r="D2420" t="s">
        <v>65</v>
      </c>
      <c r="E2420" t="s">
        <v>68</v>
      </c>
      <c r="F2420">
        <v>24.87554278</v>
      </c>
      <c r="G2420">
        <v>1.0564494365801582</v>
      </c>
      <c r="H2420">
        <v>1.0030836376707569E-2</v>
      </c>
    </row>
    <row r="2421" spans="1:8" x14ac:dyDescent="0.25">
      <c r="A2421" t="s">
        <v>20</v>
      </c>
      <c r="B2421">
        <v>2012</v>
      </c>
      <c r="C2421" t="s">
        <v>56</v>
      </c>
      <c r="D2421" t="s">
        <v>65</v>
      </c>
      <c r="E2421" t="s">
        <v>58</v>
      </c>
      <c r="F2421">
        <v>5468.3081556799998</v>
      </c>
      <c r="G2421">
        <v>232.23577958506036</v>
      </c>
      <c r="H2421">
        <v>2.2050455281378838</v>
      </c>
    </row>
    <row r="2422" spans="1:8" x14ac:dyDescent="0.25">
      <c r="A2422" t="s">
        <v>20</v>
      </c>
      <c r="B2422">
        <v>2013</v>
      </c>
      <c r="C2422" t="s">
        <v>56</v>
      </c>
      <c r="D2422" t="s">
        <v>65</v>
      </c>
      <c r="E2422" t="s">
        <v>66</v>
      </c>
      <c r="F2422">
        <v>82.406999999999996</v>
      </c>
      <c r="G2422">
        <v>3.3343837473090017</v>
      </c>
      <c r="H2422">
        <v>3.0359531438197709E-2</v>
      </c>
    </row>
    <row r="2423" spans="1:8" x14ac:dyDescent="0.25">
      <c r="A2423" t="s">
        <v>20</v>
      </c>
      <c r="B2423">
        <v>2013</v>
      </c>
      <c r="C2423" t="s">
        <v>56</v>
      </c>
      <c r="D2423" t="s">
        <v>65</v>
      </c>
      <c r="E2423" t="s">
        <v>83</v>
      </c>
      <c r="F2423">
        <v>5323.6931735199996</v>
      </c>
      <c r="G2423">
        <v>215.40932194406992</v>
      </c>
      <c r="H2423">
        <v>1.9612997714854197</v>
      </c>
    </row>
    <row r="2424" spans="1:8" x14ac:dyDescent="0.25">
      <c r="A2424" t="s">
        <v>20</v>
      </c>
      <c r="B2424">
        <v>2013</v>
      </c>
      <c r="C2424" t="s">
        <v>56</v>
      </c>
      <c r="D2424" t="s">
        <v>65</v>
      </c>
      <c r="E2424" t="s">
        <v>67</v>
      </c>
    </row>
    <row r="2425" spans="1:8" x14ac:dyDescent="0.25">
      <c r="A2425" t="s">
        <v>20</v>
      </c>
      <c r="B2425">
        <v>2013</v>
      </c>
      <c r="C2425" t="s">
        <v>56</v>
      </c>
      <c r="D2425" t="s">
        <v>65</v>
      </c>
      <c r="E2425" t="s">
        <v>68</v>
      </c>
      <c r="F2425">
        <v>20.978612930000001</v>
      </c>
      <c r="G2425">
        <v>0.84884470973192183</v>
      </c>
      <c r="H2425">
        <v>7.7287227878470996E-3</v>
      </c>
    </row>
    <row r="2426" spans="1:8" x14ac:dyDescent="0.25">
      <c r="A2426" t="s">
        <v>20</v>
      </c>
      <c r="B2426">
        <v>2013</v>
      </c>
      <c r="C2426" t="s">
        <v>56</v>
      </c>
      <c r="D2426" t="s">
        <v>65</v>
      </c>
      <c r="E2426" t="s">
        <v>58</v>
      </c>
      <c r="F2426">
        <v>5427.0787864499998</v>
      </c>
      <c r="G2426">
        <v>219.59255040111083</v>
      </c>
      <c r="H2426">
        <v>1.999388025711464</v>
      </c>
    </row>
    <row r="2427" spans="1:8" x14ac:dyDescent="0.25">
      <c r="A2427" t="s">
        <v>20</v>
      </c>
      <c r="B2427">
        <v>2014</v>
      </c>
      <c r="C2427" t="s">
        <v>56</v>
      </c>
      <c r="D2427" t="s">
        <v>65</v>
      </c>
      <c r="E2427" t="s">
        <v>66</v>
      </c>
    </row>
    <row r="2428" spans="1:8" x14ac:dyDescent="0.25">
      <c r="A2428" t="s">
        <v>20</v>
      </c>
      <c r="B2428">
        <v>2014</v>
      </c>
      <c r="C2428" t="s">
        <v>56</v>
      </c>
      <c r="D2428" t="s">
        <v>65</v>
      </c>
      <c r="E2428" t="s">
        <v>83</v>
      </c>
      <c r="F2428">
        <v>5940.7774841600003</v>
      </c>
      <c r="G2428">
        <v>228.86691554690654</v>
      </c>
      <c r="H2428">
        <v>1.9264180573496974</v>
      </c>
    </row>
    <row r="2429" spans="1:8" x14ac:dyDescent="0.25">
      <c r="A2429" t="s">
        <v>20</v>
      </c>
      <c r="B2429">
        <v>2014</v>
      </c>
      <c r="C2429" t="s">
        <v>56</v>
      </c>
      <c r="D2429" t="s">
        <v>65</v>
      </c>
      <c r="E2429" t="s">
        <v>67</v>
      </c>
    </row>
    <row r="2430" spans="1:8" x14ac:dyDescent="0.25">
      <c r="A2430" t="s">
        <v>20</v>
      </c>
      <c r="B2430">
        <v>2014</v>
      </c>
      <c r="C2430" t="s">
        <v>56</v>
      </c>
      <c r="D2430" t="s">
        <v>65</v>
      </c>
      <c r="E2430" t="s">
        <v>68</v>
      </c>
      <c r="F2430">
        <v>97.855783849999995</v>
      </c>
      <c r="G2430">
        <v>3.7698687550390515</v>
      </c>
      <c r="H2430">
        <v>3.1731730321053003E-2</v>
      </c>
    </row>
    <row r="2431" spans="1:8" x14ac:dyDescent="0.25">
      <c r="A2431" t="s">
        <v>20</v>
      </c>
      <c r="B2431">
        <v>2014</v>
      </c>
      <c r="C2431" t="s">
        <v>56</v>
      </c>
      <c r="D2431" t="s">
        <v>65</v>
      </c>
      <c r="E2431" t="s">
        <v>58</v>
      </c>
      <c r="F2431">
        <v>6038.6332680100004</v>
      </c>
      <c r="G2431">
        <v>232.6367843019456</v>
      </c>
      <c r="H2431">
        <v>1.9581497876707503</v>
      </c>
    </row>
    <row r="2432" spans="1:8" x14ac:dyDescent="0.25">
      <c r="A2432" t="s">
        <v>20</v>
      </c>
      <c r="B2432">
        <v>2015</v>
      </c>
      <c r="C2432" t="s">
        <v>56</v>
      </c>
      <c r="D2432" t="s">
        <v>65</v>
      </c>
      <c r="E2432" t="s">
        <v>66</v>
      </c>
    </row>
    <row r="2433" spans="1:8" x14ac:dyDescent="0.25">
      <c r="A2433" t="s">
        <v>20</v>
      </c>
      <c r="B2433">
        <v>2015</v>
      </c>
      <c r="C2433" t="s">
        <v>56</v>
      </c>
      <c r="D2433" t="s">
        <v>65</v>
      </c>
      <c r="E2433" t="s">
        <v>83</v>
      </c>
      <c r="F2433">
        <v>7220.5635607900003</v>
      </c>
      <c r="G2433">
        <v>264.97940169566664</v>
      </c>
      <c r="H2433">
        <v>2.0771788845379073</v>
      </c>
    </row>
    <row r="2434" spans="1:8" x14ac:dyDescent="0.25">
      <c r="A2434" t="s">
        <v>20</v>
      </c>
      <c r="B2434">
        <v>2015</v>
      </c>
      <c r="C2434" t="s">
        <v>56</v>
      </c>
      <c r="D2434" t="s">
        <v>65</v>
      </c>
      <c r="E2434" t="s">
        <v>67</v>
      </c>
    </row>
    <row r="2435" spans="1:8" x14ac:dyDescent="0.25">
      <c r="A2435" t="s">
        <v>20</v>
      </c>
      <c r="B2435">
        <v>2015</v>
      </c>
      <c r="C2435" t="s">
        <v>56</v>
      </c>
      <c r="D2435" t="s">
        <v>65</v>
      </c>
      <c r="E2435" t="s">
        <v>68</v>
      </c>
      <c r="F2435">
        <v>114.720575</v>
      </c>
      <c r="G2435">
        <v>4.2100023176524672</v>
      </c>
      <c r="H2435">
        <v>3.3002293242880273E-2</v>
      </c>
    </row>
    <row r="2436" spans="1:8" x14ac:dyDescent="0.25">
      <c r="A2436" t="s">
        <v>20</v>
      </c>
      <c r="B2436">
        <v>2015</v>
      </c>
      <c r="C2436" t="s">
        <v>56</v>
      </c>
      <c r="D2436" t="s">
        <v>65</v>
      </c>
      <c r="E2436" t="s">
        <v>58</v>
      </c>
      <c r="F2436">
        <v>7335.2841357900006</v>
      </c>
      <c r="G2436">
        <v>269.18940401331912</v>
      </c>
      <c r="H2436">
        <v>2.1101811777807877</v>
      </c>
    </row>
    <row r="2437" spans="1:8" x14ac:dyDescent="0.25">
      <c r="A2437" t="s">
        <v>20</v>
      </c>
      <c r="B2437">
        <v>2016</v>
      </c>
      <c r="C2437" t="s">
        <v>56</v>
      </c>
      <c r="D2437" t="s">
        <v>65</v>
      </c>
      <c r="E2437" t="s">
        <v>66</v>
      </c>
    </row>
    <row r="2438" spans="1:8" x14ac:dyDescent="0.25">
      <c r="A2438" t="s">
        <v>20</v>
      </c>
      <c r="B2438">
        <v>2016</v>
      </c>
      <c r="C2438" t="s">
        <v>56</v>
      </c>
      <c r="D2438" t="s">
        <v>65</v>
      </c>
      <c r="E2438" t="s">
        <v>83</v>
      </c>
      <c r="F2438">
        <v>8152.0837405599996</v>
      </c>
      <c r="G2438">
        <v>285.58328566712737</v>
      </c>
      <c r="H2438">
        <v>2.1494903085657002</v>
      </c>
    </row>
    <row r="2439" spans="1:8" x14ac:dyDescent="0.25">
      <c r="A2439" t="s">
        <v>20</v>
      </c>
      <c r="B2439">
        <v>2016</v>
      </c>
      <c r="C2439" t="s">
        <v>56</v>
      </c>
      <c r="D2439" t="s">
        <v>65</v>
      </c>
      <c r="E2439" t="s">
        <v>67</v>
      </c>
    </row>
    <row r="2440" spans="1:8" x14ac:dyDescent="0.25">
      <c r="A2440" t="s">
        <v>20</v>
      </c>
      <c r="B2440">
        <v>2016</v>
      </c>
      <c r="C2440" t="s">
        <v>56</v>
      </c>
      <c r="D2440" t="s">
        <v>65</v>
      </c>
      <c r="E2440" t="s">
        <v>68</v>
      </c>
      <c r="F2440">
        <v>30.904454319999999</v>
      </c>
      <c r="G2440">
        <v>1.0826429030093561</v>
      </c>
      <c r="H2440">
        <v>8.1486926737320449E-3</v>
      </c>
    </row>
    <row r="2441" spans="1:8" x14ac:dyDescent="0.25">
      <c r="A2441" t="s">
        <v>20</v>
      </c>
      <c r="B2441">
        <v>2016</v>
      </c>
      <c r="C2441" t="s">
        <v>56</v>
      </c>
      <c r="D2441" t="s">
        <v>65</v>
      </c>
      <c r="E2441" t="s">
        <v>58</v>
      </c>
      <c r="F2441">
        <v>8182.9881948799994</v>
      </c>
      <c r="G2441">
        <v>286.66592857013671</v>
      </c>
      <c r="H2441">
        <v>2.1576390012394322</v>
      </c>
    </row>
    <row r="2442" spans="1:8" x14ac:dyDescent="0.25">
      <c r="A2442" t="s">
        <v>20</v>
      </c>
      <c r="B2442">
        <v>2017</v>
      </c>
      <c r="C2442" t="s">
        <v>56</v>
      </c>
      <c r="D2442" t="s">
        <v>65</v>
      </c>
      <c r="E2442" t="s">
        <v>66</v>
      </c>
    </row>
    <row r="2443" spans="1:8" x14ac:dyDescent="0.25">
      <c r="A2443" t="s">
        <v>20</v>
      </c>
      <c r="B2443">
        <v>2017</v>
      </c>
      <c r="C2443" t="s">
        <v>56</v>
      </c>
      <c r="D2443" t="s">
        <v>65</v>
      </c>
      <c r="E2443" t="s">
        <v>83</v>
      </c>
      <c r="F2443">
        <v>9335.6305713500005</v>
      </c>
      <c r="G2443">
        <v>310.88943245437827</v>
      </c>
      <c r="H2443">
        <v>2.2551272947105621</v>
      </c>
    </row>
    <row r="2444" spans="1:8" x14ac:dyDescent="0.25">
      <c r="A2444" t="s">
        <v>20</v>
      </c>
      <c r="B2444">
        <v>2017</v>
      </c>
      <c r="C2444" t="s">
        <v>56</v>
      </c>
      <c r="D2444" t="s">
        <v>65</v>
      </c>
      <c r="E2444" t="s">
        <v>67</v>
      </c>
    </row>
    <row r="2445" spans="1:8" x14ac:dyDescent="0.25">
      <c r="A2445" t="s">
        <v>20</v>
      </c>
      <c r="B2445">
        <v>2017</v>
      </c>
      <c r="C2445" t="s">
        <v>56</v>
      </c>
      <c r="D2445" t="s">
        <v>65</v>
      </c>
      <c r="E2445" t="s">
        <v>68</v>
      </c>
      <c r="F2445">
        <v>22.097929000000001</v>
      </c>
      <c r="G2445">
        <v>0.73589165217296015</v>
      </c>
      <c r="H2445">
        <v>5.3380050189014471E-3</v>
      </c>
    </row>
    <row r="2446" spans="1:8" x14ac:dyDescent="0.25">
      <c r="A2446" t="s">
        <v>20</v>
      </c>
      <c r="B2446">
        <v>2017</v>
      </c>
      <c r="C2446" t="s">
        <v>56</v>
      </c>
      <c r="D2446" t="s">
        <v>65</v>
      </c>
      <c r="E2446" t="s">
        <v>58</v>
      </c>
      <c r="F2446">
        <v>9357.7285003500001</v>
      </c>
      <c r="G2446">
        <v>311.62532410655126</v>
      </c>
      <c r="H2446">
        <v>2.2604652997294639</v>
      </c>
    </row>
    <row r="2447" spans="1:8" x14ac:dyDescent="0.25">
      <c r="A2447" t="s">
        <v>20</v>
      </c>
      <c r="B2447">
        <v>2018</v>
      </c>
      <c r="C2447" t="s">
        <v>56</v>
      </c>
      <c r="D2447" t="s">
        <v>65</v>
      </c>
      <c r="E2447" t="s">
        <v>66</v>
      </c>
    </row>
    <row r="2448" spans="1:8" x14ac:dyDescent="0.25">
      <c r="A2448" t="s">
        <v>20</v>
      </c>
      <c r="B2448">
        <v>2018</v>
      </c>
      <c r="C2448" t="s">
        <v>56</v>
      </c>
      <c r="D2448" t="s">
        <v>65</v>
      </c>
      <c r="E2448" t="s">
        <v>83</v>
      </c>
    </row>
    <row r="2449" spans="1:8" x14ac:dyDescent="0.25">
      <c r="A2449" t="s">
        <v>20</v>
      </c>
      <c r="B2449">
        <v>2018</v>
      </c>
      <c r="C2449" t="s">
        <v>56</v>
      </c>
      <c r="D2449" t="s">
        <v>65</v>
      </c>
      <c r="E2449" t="s">
        <v>67</v>
      </c>
    </row>
    <row r="2450" spans="1:8" x14ac:dyDescent="0.25">
      <c r="A2450" t="s">
        <v>20</v>
      </c>
      <c r="B2450">
        <v>2018</v>
      </c>
      <c r="C2450" t="s">
        <v>56</v>
      </c>
      <c r="D2450" t="s">
        <v>65</v>
      </c>
      <c r="E2450" t="s">
        <v>68</v>
      </c>
      <c r="F2450">
        <v>9892.5988512300009</v>
      </c>
      <c r="G2450">
        <v>312.66014317755554</v>
      </c>
      <c r="H2450">
        <v>2.3933198171911658</v>
      </c>
    </row>
    <row r="2451" spans="1:8" x14ac:dyDescent="0.25">
      <c r="A2451" t="s">
        <v>20</v>
      </c>
      <c r="B2451">
        <v>2018</v>
      </c>
      <c r="C2451" t="s">
        <v>56</v>
      </c>
      <c r="D2451" t="s">
        <v>65</v>
      </c>
      <c r="E2451" t="s">
        <v>58</v>
      </c>
      <c r="F2451">
        <v>9892.5988512300009</v>
      </c>
      <c r="G2451">
        <v>312.66014317755554</v>
      </c>
      <c r="H2451">
        <v>2.3933198171911658</v>
      </c>
    </row>
    <row r="2452" spans="1:8" x14ac:dyDescent="0.25">
      <c r="A2452" t="s">
        <v>20</v>
      </c>
      <c r="B2452">
        <v>2019</v>
      </c>
      <c r="C2452" t="s">
        <v>56</v>
      </c>
      <c r="D2452" t="s">
        <v>65</v>
      </c>
      <c r="E2452" t="s">
        <v>83</v>
      </c>
      <c r="F2452">
        <v>8823.5509484599988</v>
      </c>
      <c r="G2452">
        <v>265.25372993962606</v>
      </c>
      <c r="H2452">
        <v>2.1184902164131496</v>
      </c>
    </row>
    <row r="2453" spans="1:8" x14ac:dyDescent="0.25">
      <c r="A2453" t="s">
        <v>20</v>
      </c>
      <c r="B2453">
        <v>2019</v>
      </c>
      <c r="C2453" t="s">
        <v>56</v>
      </c>
      <c r="D2453" t="s">
        <v>65</v>
      </c>
      <c r="E2453" t="s">
        <v>67</v>
      </c>
    </row>
    <row r="2454" spans="1:8" x14ac:dyDescent="0.25">
      <c r="A2454" t="s">
        <v>20</v>
      </c>
      <c r="B2454">
        <v>2019</v>
      </c>
      <c r="C2454" t="s">
        <v>56</v>
      </c>
      <c r="D2454" t="s">
        <v>65</v>
      </c>
      <c r="E2454" t="s">
        <v>68</v>
      </c>
      <c r="F2454">
        <v>27.669709340000001</v>
      </c>
      <c r="G2454">
        <v>0.83180724536546058</v>
      </c>
      <c r="H2454">
        <v>6.643358084538099E-3</v>
      </c>
    </row>
    <row r="2455" spans="1:8" x14ac:dyDescent="0.25">
      <c r="A2455" t="s">
        <v>20</v>
      </c>
      <c r="B2455">
        <v>2019</v>
      </c>
      <c r="C2455" t="s">
        <v>56</v>
      </c>
      <c r="D2455" t="s">
        <v>65</v>
      </c>
      <c r="E2455" t="s">
        <v>58</v>
      </c>
      <c r="F2455">
        <v>8851.2206577999987</v>
      </c>
      <c r="G2455">
        <v>266.08553718499149</v>
      </c>
      <c r="H2455">
        <v>2.1251335744976876</v>
      </c>
    </row>
    <row r="2456" spans="1:8" x14ac:dyDescent="0.25">
      <c r="A2456" t="s">
        <v>20</v>
      </c>
      <c r="B2456">
        <v>2008</v>
      </c>
      <c r="C2456" t="s">
        <v>56</v>
      </c>
      <c r="D2456" t="s">
        <v>84</v>
      </c>
      <c r="E2456" t="s">
        <v>58</v>
      </c>
      <c r="F2456">
        <v>50.88000512</v>
      </c>
      <c r="G2456">
        <v>2.6265798111829111</v>
      </c>
      <c r="H2456">
        <v>3.0911967541284235E-2</v>
      </c>
    </row>
    <row r="2457" spans="1:8" x14ac:dyDescent="0.25">
      <c r="A2457" t="s">
        <v>20</v>
      </c>
      <c r="B2457">
        <v>2009</v>
      </c>
      <c r="C2457" t="s">
        <v>56</v>
      </c>
      <c r="D2457" t="s">
        <v>84</v>
      </c>
      <c r="E2457" t="s">
        <v>58</v>
      </c>
      <c r="F2457">
        <v>12.71856685</v>
      </c>
      <c r="G2457">
        <v>0.62533307397572035</v>
      </c>
      <c r="H2457">
        <v>7.535311341799523E-3</v>
      </c>
    </row>
    <row r="2458" spans="1:8" x14ac:dyDescent="0.25">
      <c r="A2458" t="s">
        <v>20</v>
      </c>
      <c r="B2458">
        <v>2010</v>
      </c>
      <c r="C2458" t="s">
        <v>56</v>
      </c>
      <c r="D2458" t="s">
        <v>84</v>
      </c>
      <c r="E2458" t="s">
        <v>58</v>
      </c>
      <c r="F2458">
        <v>17.356050719999999</v>
      </c>
      <c r="G2458">
        <v>0.8127050325723979</v>
      </c>
      <c r="H2458">
        <v>9.2789351441666165E-3</v>
      </c>
    </row>
    <row r="2459" spans="1:8" x14ac:dyDescent="0.25">
      <c r="A2459" t="s">
        <v>20</v>
      </c>
      <c r="B2459">
        <v>2011</v>
      </c>
      <c r="C2459" t="s">
        <v>56</v>
      </c>
      <c r="D2459" t="s">
        <v>84</v>
      </c>
      <c r="E2459" t="s">
        <v>58</v>
      </c>
      <c r="F2459">
        <v>61.037319580000002</v>
      </c>
      <c r="G2459">
        <v>2.7224263709377952</v>
      </c>
      <c r="H2459">
        <v>2.7852819682957629E-2</v>
      </c>
    </row>
    <row r="2460" spans="1:8" x14ac:dyDescent="0.25">
      <c r="A2460" t="s">
        <v>20</v>
      </c>
      <c r="B2460">
        <v>2012</v>
      </c>
      <c r="C2460" t="s">
        <v>56</v>
      </c>
      <c r="D2460" t="s">
        <v>84</v>
      </c>
      <c r="E2460" t="s">
        <v>58</v>
      </c>
      <c r="F2460">
        <v>38.885830589999998</v>
      </c>
      <c r="G2460">
        <v>1.6514579875131865</v>
      </c>
      <c r="H2460">
        <v>1.5680357508993412E-2</v>
      </c>
    </row>
    <row r="2461" spans="1:8" x14ac:dyDescent="0.25">
      <c r="A2461" t="s">
        <v>20</v>
      </c>
      <c r="B2461">
        <v>2013</v>
      </c>
      <c r="C2461" t="s">
        <v>56</v>
      </c>
      <c r="D2461" t="s">
        <v>84</v>
      </c>
      <c r="E2461" t="s">
        <v>58</v>
      </c>
      <c r="F2461">
        <v>14.29861524</v>
      </c>
      <c r="G2461">
        <v>0.5785560724851142</v>
      </c>
      <c r="H2461">
        <v>5.2677473867689985E-3</v>
      </c>
    </row>
    <row r="2462" spans="1:8" x14ac:dyDescent="0.25">
      <c r="A2462" t="s">
        <v>20</v>
      </c>
      <c r="B2462">
        <v>2014</v>
      </c>
      <c r="C2462" t="s">
        <v>56</v>
      </c>
      <c r="D2462" t="s">
        <v>84</v>
      </c>
      <c r="E2462" t="s">
        <v>58</v>
      </c>
      <c r="F2462">
        <v>26.509647950000002</v>
      </c>
      <c r="G2462">
        <v>1.021277328553023</v>
      </c>
      <c r="H2462">
        <v>8.5962931015390945E-3</v>
      </c>
    </row>
    <row r="2463" spans="1:8" x14ac:dyDescent="0.25">
      <c r="A2463" t="s">
        <v>20</v>
      </c>
      <c r="B2463">
        <v>2015</v>
      </c>
      <c r="C2463" t="s">
        <v>56</v>
      </c>
      <c r="D2463" t="s">
        <v>84</v>
      </c>
      <c r="E2463" t="s">
        <v>58</v>
      </c>
      <c r="F2463">
        <v>143.97272629</v>
      </c>
      <c r="G2463">
        <v>5.2834943632355778</v>
      </c>
      <c r="H2463">
        <v>4.1417419081097868E-2</v>
      </c>
    </row>
    <row r="2464" spans="1:8" x14ac:dyDescent="0.25">
      <c r="A2464" t="s">
        <v>20</v>
      </c>
      <c r="B2464">
        <v>2016</v>
      </c>
      <c r="C2464" t="s">
        <v>56</v>
      </c>
      <c r="D2464" t="s">
        <v>84</v>
      </c>
      <c r="E2464" t="s">
        <v>58</v>
      </c>
      <c r="F2464">
        <v>29.433749219999999</v>
      </c>
      <c r="G2464">
        <v>1.0311212543030648</v>
      </c>
      <c r="H2464">
        <v>7.7609063776370299E-3</v>
      </c>
    </row>
    <row r="2465" spans="1:8" x14ac:dyDescent="0.25">
      <c r="A2465" t="s">
        <v>20</v>
      </c>
      <c r="B2465">
        <v>2017</v>
      </c>
      <c r="C2465" t="s">
        <v>56</v>
      </c>
      <c r="D2465" t="s">
        <v>84</v>
      </c>
      <c r="E2465" t="s">
        <v>58</v>
      </c>
      <c r="F2465">
        <v>288.14212108999999</v>
      </c>
      <c r="G2465">
        <v>9.5955318504979008</v>
      </c>
      <c r="H2465">
        <v>6.9603992687972169E-2</v>
      </c>
    </row>
    <row r="2466" spans="1:8" x14ac:dyDescent="0.25">
      <c r="A2466" t="s">
        <v>20</v>
      </c>
      <c r="B2466">
        <v>2018</v>
      </c>
      <c r="C2466" t="s">
        <v>56</v>
      </c>
      <c r="D2466" t="s">
        <v>84</v>
      </c>
      <c r="E2466" t="s">
        <v>58</v>
      </c>
      <c r="F2466">
        <v>584.43140382000001</v>
      </c>
      <c r="G2466">
        <v>18.471223704082711</v>
      </c>
      <c r="H2466">
        <v>0.14139168903804758</v>
      </c>
    </row>
    <row r="2467" spans="1:8" x14ac:dyDescent="0.25">
      <c r="A2467" t="s">
        <v>20</v>
      </c>
      <c r="B2467">
        <v>2019</v>
      </c>
      <c r="C2467" t="s">
        <v>56</v>
      </c>
      <c r="D2467" t="s">
        <v>84</v>
      </c>
      <c r="E2467" t="s">
        <v>58</v>
      </c>
      <c r="F2467">
        <v>515.30677831000003</v>
      </c>
      <c r="G2467">
        <v>15.491160623235922</v>
      </c>
      <c r="H2467">
        <v>0.12372256642226878</v>
      </c>
    </row>
    <row r="2468" spans="1:8" x14ac:dyDescent="0.25">
      <c r="A2468" t="s">
        <v>21</v>
      </c>
      <c r="B2468">
        <v>2008</v>
      </c>
      <c r="C2468" t="s">
        <v>56</v>
      </c>
      <c r="D2468" t="s">
        <v>57</v>
      </c>
      <c r="E2468" t="s">
        <v>58</v>
      </c>
      <c r="F2468">
        <v>423.28608787000007</v>
      </c>
      <c r="G2468">
        <v>423.28608787000007</v>
      </c>
      <c r="H2468">
        <v>1.6826521404054593</v>
      </c>
    </row>
    <row r="2469" spans="1:8" x14ac:dyDescent="0.25">
      <c r="A2469" t="s">
        <v>21</v>
      </c>
      <c r="B2469">
        <v>2009</v>
      </c>
      <c r="C2469" t="s">
        <v>56</v>
      </c>
      <c r="D2469" t="s">
        <v>57</v>
      </c>
      <c r="E2469" t="s">
        <v>58</v>
      </c>
      <c r="F2469">
        <v>577.77554526000006</v>
      </c>
      <c r="G2469">
        <v>577.77554526000006</v>
      </c>
      <c r="H2469">
        <v>2.1307051751074573</v>
      </c>
    </row>
    <row r="2470" spans="1:8" x14ac:dyDescent="0.25">
      <c r="A2470" t="s">
        <v>21</v>
      </c>
      <c r="B2470">
        <v>2010</v>
      </c>
      <c r="C2470" t="s">
        <v>56</v>
      </c>
      <c r="D2470" t="s">
        <v>57</v>
      </c>
      <c r="E2470" t="s">
        <v>58</v>
      </c>
      <c r="F2470">
        <v>840.62937794999993</v>
      </c>
      <c r="G2470">
        <v>840.62937794999993</v>
      </c>
      <c r="H2470">
        <v>2.8553706723123535</v>
      </c>
    </row>
    <row r="2471" spans="1:8" x14ac:dyDescent="0.25">
      <c r="A2471" t="s">
        <v>21</v>
      </c>
      <c r="B2471">
        <v>2011</v>
      </c>
      <c r="C2471" t="s">
        <v>56</v>
      </c>
      <c r="D2471" t="s">
        <v>57</v>
      </c>
      <c r="E2471" t="s">
        <v>58</v>
      </c>
      <c r="F2471">
        <v>1328.3122281199999</v>
      </c>
      <c r="G2471">
        <v>1328.3122281199999</v>
      </c>
      <c r="H2471">
        <v>3.8295090147017423</v>
      </c>
    </row>
    <row r="2472" spans="1:8" x14ac:dyDescent="0.25">
      <c r="A2472" t="s">
        <v>21</v>
      </c>
      <c r="B2472">
        <v>2012</v>
      </c>
      <c r="C2472" t="s">
        <v>56</v>
      </c>
      <c r="D2472" t="s">
        <v>57</v>
      </c>
      <c r="E2472" t="s">
        <v>58</v>
      </c>
      <c r="F2472">
        <v>1947.3696243700003</v>
      </c>
      <c r="G2472">
        <v>1947.3696243700003</v>
      </c>
      <c r="H2472">
        <v>4.8166764586423119</v>
      </c>
    </row>
    <row r="2473" spans="1:8" x14ac:dyDescent="0.25">
      <c r="A2473" t="s">
        <v>21</v>
      </c>
      <c r="B2473">
        <v>2013</v>
      </c>
      <c r="C2473" t="s">
        <v>56</v>
      </c>
      <c r="D2473" t="s">
        <v>57</v>
      </c>
      <c r="E2473" t="s">
        <v>58</v>
      </c>
      <c r="F2473">
        <v>2345.3850223899999</v>
      </c>
      <c r="G2473">
        <v>2345.3850223899999</v>
      </c>
      <c r="H2473">
        <v>5.1433893349318716</v>
      </c>
    </row>
    <row r="2474" spans="1:8" x14ac:dyDescent="0.25">
      <c r="A2474" t="s">
        <v>21</v>
      </c>
      <c r="B2474">
        <v>2014</v>
      </c>
      <c r="C2474" t="s">
        <v>56</v>
      </c>
      <c r="D2474" t="s">
        <v>57</v>
      </c>
      <c r="E2474" t="s">
        <v>58</v>
      </c>
      <c r="F2474">
        <v>2149.6478458399997</v>
      </c>
      <c r="G2474">
        <v>2149.6478458399997</v>
      </c>
      <c r="H2474">
        <v>4.3060593914084606</v>
      </c>
    </row>
    <row r="2475" spans="1:8" x14ac:dyDescent="0.25">
      <c r="A2475" t="s">
        <v>21</v>
      </c>
      <c r="B2475">
        <v>2015</v>
      </c>
      <c r="C2475" t="s">
        <v>56</v>
      </c>
      <c r="D2475" t="s">
        <v>57</v>
      </c>
      <c r="E2475" t="s">
        <v>58</v>
      </c>
      <c r="F2475">
        <v>2256.8835328700002</v>
      </c>
      <c r="G2475">
        <v>2256.8835328700002</v>
      </c>
      <c r="H2475">
        <v>4.1723271747875641</v>
      </c>
    </row>
    <row r="2476" spans="1:8" x14ac:dyDescent="0.25">
      <c r="A2476" t="s">
        <v>21</v>
      </c>
      <c r="B2476">
        <v>2016</v>
      </c>
      <c r="C2476" t="s">
        <v>56</v>
      </c>
      <c r="D2476" t="s">
        <v>57</v>
      </c>
      <c r="E2476" t="s">
        <v>58</v>
      </c>
      <c r="F2476">
        <v>1753.9282628600001</v>
      </c>
      <c r="G2476">
        <v>1753.9282628600001</v>
      </c>
      <c r="H2476">
        <v>3.0288344797209685</v>
      </c>
    </row>
    <row r="2477" spans="1:8" x14ac:dyDescent="0.25">
      <c r="A2477" t="s">
        <v>21</v>
      </c>
      <c r="B2477">
        <v>2017</v>
      </c>
      <c r="C2477" t="s">
        <v>56</v>
      </c>
      <c r="D2477" t="s">
        <v>57</v>
      </c>
      <c r="E2477" t="s">
        <v>58</v>
      </c>
      <c r="F2477">
        <v>1455.3861911599997</v>
      </c>
      <c r="G2477">
        <v>1455.3861911599997</v>
      </c>
      <c r="H2477">
        <v>2.3391328506987112</v>
      </c>
    </row>
    <row r="2478" spans="1:8" x14ac:dyDescent="0.25">
      <c r="A2478" t="s">
        <v>21</v>
      </c>
      <c r="B2478">
        <v>2018</v>
      </c>
      <c r="C2478" t="s">
        <v>56</v>
      </c>
      <c r="D2478" t="s">
        <v>57</v>
      </c>
      <c r="E2478" t="s">
        <v>58</v>
      </c>
      <c r="F2478">
        <v>1616.3378610448453</v>
      </c>
      <c r="G2478">
        <v>1616.3378610448453</v>
      </c>
      <c r="H2478">
        <v>2.4817793344418422</v>
      </c>
    </row>
    <row r="2479" spans="1:8" x14ac:dyDescent="0.25">
      <c r="A2479" t="s">
        <v>21</v>
      </c>
      <c r="B2479">
        <v>2019</v>
      </c>
      <c r="C2479" t="s">
        <v>56</v>
      </c>
      <c r="D2479" t="s">
        <v>57</v>
      </c>
      <c r="E2479" t="s">
        <v>58</v>
      </c>
      <c r="F2479">
        <v>1731.2222870164419</v>
      </c>
      <c r="G2479">
        <v>1731.2222870164419</v>
      </c>
      <c r="H2479">
        <v>2.5916202640049986</v>
      </c>
    </row>
    <row r="2480" spans="1:8" x14ac:dyDescent="0.25">
      <c r="A2480" t="s">
        <v>21</v>
      </c>
      <c r="B2480">
        <v>2008</v>
      </c>
      <c r="C2480" t="s">
        <v>56</v>
      </c>
      <c r="D2480" t="s">
        <v>59</v>
      </c>
      <c r="E2480" t="s">
        <v>60</v>
      </c>
      <c r="F2480">
        <v>0.88050770999999994</v>
      </c>
      <c r="G2480">
        <v>0.88050770999999994</v>
      </c>
      <c r="H2480">
        <v>3.5002052402205003E-3</v>
      </c>
    </row>
    <row r="2481" spans="1:8" x14ac:dyDescent="0.25">
      <c r="A2481" t="s">
        <v>21</v>
      </c>
      <c r="B2481">
        <v>2008</v>
      </c>
      <c r="C2481" t="s">
        <v>56</v>
      </c>
      <c r="D2481" t="s">
        <v>59</v>
      </c>
      <c r="E2481" t="s">
        <v>61</v>
      </c>
    </row>
    <row r="2482" spans="1:8" x14ac:dyDescent="0.25">
      <c r="A2482" t="s">
        <v>21</v>
      </c>
      <c r="B2482">
        <v>2008</v>
      </c>
      <c r="C2482" t="s">
        <v>56</v>
      </c>
      <c r="D2482" t="s">
        <v>59</v>
      </c>
      <c r="E2482" t="s">
        <v>62</v>
      </c>
      <c r="F2482">
        <v>0.16639417000000001</v>
      </c>
      <c r="G2482">
        <v>0.16639417000000001</v>
      </c>
      <c r="H2482">
        <v>6.6145218169201591E-4</v>
      </c>
    </row>
    <row r="2483" spans="1:8" x14ac:dyDescent="0.25">
      <c r="A2483" t="s">
        <v>21</v>
      </c>
      <c r="B2483">
        <v>2008</v>
      </c>
      <c r="C2483" t="s">
        <v>56</v>
      </c>
      <c r="D2483" t="s">
        <v>59</v>
      </c>
      <c r="E2483" t="s">
        <v>58</v>
      </c>
      <c r="F2483">
        <v>1.0469018800000001</v>
      </c>
      <c r="G2483">
        <v>1.0469018800000001</v>
      </c>
      <c r="H2483">
        <v>4.1616574219125162E-3</v>
      </c>
    </row>
    <row r="2484" spans="1:8" x14ac:dyDescent="0.25">
      <c r="A2484" t="s">
        <v>21</v>
      </c>
      <c r="B2484">
        <v>2009</v>
      </c>
      <c r="C2484" t="s">
        <v>56</v>
      </c>
      <c r="D2484" t="s">
        <v>59</v>
      </c>
      <c r="E2484" t="s">
        <v>60</v>
      </c>
    </row>
    <row r="2485" spans="1:8" x14ac:dyDescent="0.25">
      <c r="A2485" t="s">
        <v>21</v>
      </c>
      <c r="B2485">
        <v>2009</v>
      </c>
      <c r="C2485" t="s">
        <v>56</v>
      </c>
      <c r="D2485" t="s">
        <v>59</v>
      </c>
      <c r="E2485" t="s">
        <v>61</v>
      </c>
    </row>
    <row r="2486" spans="1:8" x14ac:dyDescent="0.25">
      <c r="A2486" t="s">
        <v>21</v>
      </c>
      <c r="B2486">
        <v>2009</v>
      </c>
      <c r="C2486" t="s">
        <v>56</v>
      </c>
      <c r="D2486" t="s">
        <v>59</v>
      </c>
      <c r="E2486" t="s">
        <v>62</v>
      </c>
      <c r="F2486">
        <v>4.6529589999999996E-2</v>
      </c>
      <c r="G2486">
        <v>4.6529589999999996E-2</v>
      </c>
      <c r="H2486">
        <v>1.7159057530552737E-4</v>
      </c>
    </row>
    <row r="2487" spans="1:8" x14ac:dyDescent="0.25">
      <c r="A2487" t="s">
        <v>21</v>
      </c>
      <c r="B2487">
        <v>2009</v>
      </c>
      <c r="C2487" t="s">
        <v>56</v>
      </c>
      <c r="D2487" t="s">
        <v>59</v>
      </c>
      <c r="E2487" t="s">
        <v>58</v>
      </c>
      <c r="F2487">
        <v>4.6529589999999996E-2</v>
      </c>
      <c r="G2487">
        <v>4.6529589999999996E-2</v>
      </c>
      <c r="H2487">
        <v>1.7159057530552737E-4</v>
      </c>
    </row>
    <row r="2488" spans="1:8" x14ac:dyDescent="0.25">
      <c r="A2488" t="s">
        <v>21</v>
      </c>
      <c r="B2488">
        <v>2010</v>
      </c>
      <c r="C2488" t="s">
        <v>56</v>
      </c>
      <c r="D2488" t="s">
        <v>59</v>
      </c>
      <c r="E2488" t="s">
        <v>60</v>
      </c>
      <c r="F2488">
        <v>20.15081867</v>
      </c>
      <c r="G2488">
        <v>20.15081867</v>
      </c>
      <c r="H2488">
        <v>6.844640237736796E-2</v>
      </c>
    </row>
    <row r="2489" spans="1:8" x14ac:dyDescent="0.25">
      <c r="A2489" t="s">
        <v>21</v>
      </c>
      <c r="B2489">
        <v>2010</v>
      </c>
      <c r="C2489" t="s">
        <v>56</v>
      </c>
      <c r="D2489" t="s">
        <v>59</v>
      </c>
      <c r="E2489" t="s">
        <v>61</v>
      </c>
    </row>
    <row r="2490" spans="1:8" x14ac:dyDescent="0.25">
      <c r="A2490" t="s">
        <v>21</v>
      </c>
      <c r="B2490">
        <v>2010</v>
      </c>
      <c r="C2490" t="s">
        <v>56</v>
      </c>
      <c r="D2490" t="s">
        <v>59</v>
      </c>
      <c r="E2490" t="s">
        <v>62</v>
      </c>
    </row>
    <row r="2491" spans="1:8" x14ac:dyDescent="0.25">
      <c r="A2491" t="s">
        <v>21</v>
      </c>
      <c r="B2491">
        <v>2010</v>
      </c>
      <c r="C2491" t="s">
        <v>56</v>
      </c>
      <c r="D2491" t="s">
        <v>59</v>
      </c>
      <c r="E2491" t="s">
        <v>58</v>
      </c>
      <c r="F2491">
        <v>20.15081867</v>
      </c>
      <c r="G2491">
        <v>20.15081867</v>
      </c>
      <c r="H2491">
        <v>6.844640237736796E-2</v>
      </c>
    </row>
    <row r="2492" spans="1:8" x14ac:dyDescent="0.25">
      <c r="A2492" t="s">
        <v>21</v>
      </c>
      <c r="B2492">
        <v>2011</v>
      </c>
      <c r="C2492" t="s">
        <v>56</v>
      </c>
      <c r="D2492" t="s">
        <v>59</v>
      </c>
      <c r="E2492" t="s">
        <v>60</v>
      </c>
      <c r="F2492">
        <v>39.544800509999995</v>
      </c>
      <c r="G2492">
        <v>39.544800509999995</v>
      </c>
      <c r="H2492">
        <v>0.11400720917247038</v>
      </c>
    </row>
    <row r="2493" spans="1:8" x14ac:dyDescent="0.25">
      <c r="A2493" t="s">
        <v>21</v>
      </c>
      <c r="B2493">
        <v>2011</v>
      </c>
      <c r="C2493" t="s">
        <v>56</v>
      </c>
      <c r="D2493" t="s">
        <v>59</v>
      </c>
      <c r="E2493" t="s">
        <v>61</v>
      </c>
    </row>
    <row r="2494" spans="1:8" x14ac:dyDescent="0.25">
      <c r="A2494" t="s">
        <v>21</v>
      </c>
      <c r="B2494">
        <v>2011</v>
      </c>
      <c r="C2494" t="s">
        <v>56</v>
      </c>
      <c r="D2494" t="s">
        <v>59</v>
      </c>
      <c r="E2494" t="s">
        <v>62</v>
      </c>
    </row>
    <row r="2495" spans="1:8" x14ac:dyDescent="0.25">
      <c r="A2495" t="s">
        <v>21</v>
      </c>
      <c r="B2495">
        <v>2011</v>
      </c>
      <c r="C2495" t="s">
        <v>56</v>
      </c>
      <c r="D2495" t="s">
        <v>59</v>
      </c>
      <c r="E2495" t="s">
        <v>58</v>
      </c>
      <c r="F2495">
        <v>39.544800509999995</v>
      </c>
      <c r="G2495">
        <v>39.544800509999995</v>
      </c>
      <c r="H2495">
        <v>0.11400720917247038</v>
      </c>
    </row>
    <row r="2496" spans="1:8" x14ac:dyDescent="0.25">
      <c r="A2496" t="s">
        <v>21</v>
      </c>
      <c r="B2496">
        <v>2012</v>
      </c>
      <c r="C2496" t="s">
        <v>56</v>
      </c>
      <c r="D2496" t="s">
        <v>59</v>
      </c>
      <c r="E2496" t="s">
        <v>60</v>
      </c>
      <c r="F2496">
        <v>13.875223630000001</v>
      </c>
      <c r="G2496">
        <v>13.875223630000001</v>
      </c>
      <c r="H2496">
        <v>3.4319351694026605E-2</v>
      </c>
    </row>
    <row r="2497" spans="1:8" x14ac:dyDescent="0.25">
      <c r="A2497" t="s">
        <v>21</v>
      </c>
      <c r="B2497">
        <v>2012</v>
      </c>
      <c r="C2497" t="s">
        <v>56</v>
      </c>
      <c r="D2497" t="s">
        <v>59</v>
      </c>
      <c r="E2497" t="s">
        <v>61</v>
      </c>
    </row>
    <row r="2498" spans="1:8" x14ac:dyDescent="0.25">
      <c r="A2498" t="s">
        <v>21</v>
      </c>
      <c r="B2498">
        <v>2012</v>
      </c>
      <c r="C2498" t="s">
        <v>56</v>
      </c>
      <c r="D2498" t="s">
        <v>59</v>
      </c>
      <c r="E2498" t="s">
        <v>62</v>
      </c>
      <c r="F2498">
        <v>15.508461630000001</v>
      </c>
      <c r="G2498">
        <v>15.508461630000001</v>
      </c>
      <c r="H2498">
        <v>3.8359046535474624E-2</v>
      </c>
    </row>
    <row r="2499" spans="1:8" x14ac:dyDescent="0.25">
      <c r="A2499" t="s">
        <v>21</v>
      </c>
      <c r="B2499">
        <v>2012</v>
      </c>
      <c r="C2499" t="s">
        <v>56</v>
      </c>
      <c r="D2499" t="s">
        <v>59</v>
      </c>
      <c r="E2499" t="s">
        <v>58</v>
      </c>
      <c r="F2499">
        <v>29.38368526</v>
      </c>
      <c r="G2499">
        <v>29.38368526</v>
      </c>
      <c r="H2499">
        <v>7.2678398229501229E-2</v>
      </c>
    </row>
    <row r="2500" spans="1:8" x14ac:dyDescent="0.25">
      <c r="A2500" t="s">
        <v>21</v>
      </c>
      <c r="B2500">
        <v>2013</v>
      </c>
      <c r="C2500" t="s">
        <v>56</v>
      </c>
      <c r="D2500" t="s">
        <v>59</v>
      </c>
      <c r="E2500" t="s">
        <v>60</v>
      </c>
      <c r="F2500">
        <v>121.42926886000004</v>
      </c>
      <c r="G2500">
        <v>121.42926886000004</v>
      </c>
      <c r="H2500">
        <v>0.26629231466936731</v>
      </c>
    </row>
    <row r="2501" spans="1:8" x14ac:dyDescent="0.25">
      <c r="A2501" t="s">
        <v>21</v>
      </c>
      <c r="B2501">
        <v>2013</v>
      </c>
      <c r="C2501" t="s">
        <v>56</v>
      </c>
      <c r="D2501" t="s">
        <v>59</v>
      </c>
      <c r="E2501" t="s">
        <v>61</v>
      </c>
    </row>
    <row r="2502" spans="1:8" x14ac:dyDescent="0.25">
      <c r="A2502" t="s">
        <v>21</v>
      </c>
      <c r="B2502">
        <v>2013</v>
      </c>
      <c r="C2502" t="s">
        <v>56</v>
      </c>
      <c r="D2502" t="s">
        <v>59</v>
      </c>
      <c r="E2502" t="s">
        <v>62</v>
      </c>
      <c r="F2502">
        <v>18.025114130000002</v>
      </c>
      <c r="G2502">
        <v>18.025114130000002</v>
      </c>
      <c r="H2502">
        <v>3.9528767725606963E-2</v>
      </c>
    </row>
    <row r="2503" spans="1:8" x14ac:dyDescent="0.25">
      <c r="A2503" t="s">
        <v>21</v>
      </c>
      <c r="B2503">
        <v>2013</v>
      </c>
      <c r="C2503" t="s">
        <v>56</v>
      </c>
      <c r="D2503" t="s">
        <v>59</v>
      </c>
      <c r="E2503" t="s">
        <v>58</v>
      </c>
      <c r="F2503">
        <v>139.45438299000003</v>
      </c>
      <c r="G2503">
        <v>139.45438299000003</v>
      </c>
      <c r="H2503">
        <v>0.3058210823949743</v>
      </c>
    </row>
    <row r="2504" spans="1:8" x14ac:dyDescent="0.25">
      <c r="A2504" t="s">
        <v>21</v>
      </c>
      <c r="B2504">
        <v>2014</v>
      </c>
      <c r="C2504" t="s">
        <v>56</v>
      </c>
      <c r="D2504" t="s">
        <v>59</v>
      </c>
      <c r="E2504" t="s">
        <v>60</v>
      </c>
      <c r="F2504">
        <v>279.72321225999997</v>
      </c>
      <c r="G2504">
        <v>279.72321225999997</v>
      </c>
      <c r="H2504">
        <v>0.56032655184804969</v>
      </c>
    </row>
    <row r="2505" spans="1:8" x14ac:dyDescent="0.25">
      <c r="A2505" t="s">
        <v>21</v>
      </c>
      <c r="B2505">
        <v>2014</v>
      </c>
      <c r="C2505" t="s">
        <v>56</v>
      </c>
      <c r="D2505" t="s">
        <v>59</v>
      </c>
      <c r="E2505" t="s">
        <v>61</v>
      </c>
    </row>
    <row r="2506" spans="1:8" x14ac:dyDescent="0.25">
      <c r="A2506" t="s">
        <v>21</v>
      </c>
      <c r="B2506">
        <v>2014</v>
      </c>
      <c r="C2506" t="s">
        <v>56</v>
      </c>
      <c r="D2506" t="s">
        <v>59</v>
      </c>
      <c r="E2506" t="s">
        <v>62</v>
      </c>
      <c r="F2506">
        <v>4.0917074500000004</v>
      </c>
      <c r="G2506">
        <v>4.0917074500000004</v>
      </c>
      <c r="H2506">
        <v>8.1962891392025113E-3</v>
      </c>
    </row>
    <row r="2507" spans="1:8" x14ac:dyDescent="0.25">
      <c r="A2507" t="s">
        <v>21</v>
      </c>
      <c r="B2507">
        <v>2014</v>
      </c>
      <c r="C2507" t="s">
        <v>56</v>
      </c>
      <c r="D2507" t="s">
        <v>59</v>
      </c>
      <c r="E2507" t="s">
        <v>58</v>
      </c>
      <c r="F2507">
        <v>283.81491970999997</v>
      </c>
      <c r="G2507">
        <v>283.81491970999997</v>
      </c>
      <c r="H2507">
        <v>0.56852284098725214</v>
      </c>
    </row>
    <row r="2508" spans="1:8" x14ac:dyDescent="0.25">
      <c r="A2508" t="s">
        <v>21</v>
      </c>
      <c r="B2508">
        <v>2015</v>
      </c>
      <c r="C2508" t="s">
        <v>56</v>
      </c>
      <c r="D2508" t="s">
        <v>59</v>
      </c>
      <c r="E2508" t="s">
        <v>60</v>
      </c>
      <c r="F2508">
        <v>112.47499682</v>
      </c>
      <c r="G2508">
        <v>112.47499682</v>
      </c>
      <c r="H2508">
        <v>0.20793385165049288</v>
      </c>
    </row>
    <row r="2509" spans="1:8" x14ac:dyDescent="0.25">
      <c r="A2509" t="s">
        <v>21</v>
      </c>
      <c r="B2509">
        <v>2015</v>
      </c>
      <c r="C2509" t="s">
        <v>56</v>
      </c>
      <c r="D2509" t="s">
        <v>59</v>
      </c>
      <c r="E2509" t="s">
        <v>61</v>
      </c>
    </row>
    <row r="2510" spans="1:8" x14ac:dyDescent="0.25">
      <c r="A2510" t="s">
        <v>21</v>
      </c>
      <c r="B2510">
        <v>2015</v>
      </c>
      <c r="C2510" t="s">
        <v>56</v>
      </c>
      <c r="D2510" t="s">
        <v>59</v>
      </c>
      <c r="E2510" t="s">
        <v>62</v>
      </c>
      <c r="F2510">
        <v>0.26486262999999999</v>
      </c>
      <c r="G2510">
        <v>0.26486262999999999</v>
      </c>
      <c r="H2510">
        <v>4.8965466433679679E-4</v>
      </c>
    </row>
    <row r="2511" spans="1:8" x14ac:dyDescent="0.25">
      <c r="A2511" t="s">
        <v>21</v>
      </c>
      <c r="B2511">
        <v>2015</v>
      </c>
      <c r="C2511" t="s">
        <v>56</v>
      </c>
      <c r="D2511" t="s">
        <v>59</v>
      </c>
      <c r="E2511" t="s">
        <v>58</v>
      </c>
      <c r="F2511">
        <v>112.73985945</v>
      </c>
      <c r="G2511">
        <v>112.73985945</v>
      </c>
      <c r="H2511">
        <v>0.2084235063148297</v>
      </c>
    </row>
    <row r="2512" spans="1:8" x14ac:dyDescent="0.25">
      <c r="A2512" t="s">
        <v>21</v>
      </c>
      <c r="B2512">
        <v>2016</v>
      </c>
      <c r="C2512" t="s">
        <v>56</v>
      </c>
      <c r="D2512" t="s">
        <v>59</v>
      </c>
      <c r="E2512" t="s">
        <v>60</v>
      </c>
      <c r="F2512">
        <v>57.018187540000007</v>
      </c>
      <c r="G2512">
        <v>57.018187540000007</v>
      </c>
      <c r="H2512">
        <v>9.8463920132481189E-2</v>
      </c>
    </row>
    <row r="2513" spans="1:8" x14ac:dyDescent="0.25">
      <c r="A2513" t="s">
        <v>21</v>
      </c>
      <c r="B2513">
        <v>2016</v>
      </c>
      <c r="C2513" t="s">
        <v>56</v>
      </c>
      <c r="D2513" t="s">
        <v>59</v>
      </c>
      <c r="E2513" t="s">
        <v>61</v>
      </c>
    </row>
    <row r="2514" spans="1:8" x14ac:dyDescent="0.25">
      <c r="A2514" t="s">
        <v>21</v>
      </c>
      <c r="B2514">
        <v>2016</v>
      </c>
      <c r="C2514" t="s">
        <v>56</v>
      </c>
      <c r="D2514" t="s">
        <v>59</v>
      </c>
      <c r="E2514" t="s">
        <v>62</v>
      </c>
    </row>
    <row r="2515" spans="1:8" x14ac:dyDescent="0.25">
      <c r="A2515" t="s">
        <v>21</v>
      </c>
      <c r="B2515">
        <v>2016</v>
      </c>
      <c r="C2515" t="s">
        <v>56</v>
      </c>
      <c r="D2515" t="s">
        <v>59</v>
      </c>
      <c r="E2515" t="s">
        <v>58</v>
      </c>
      <c r="F2515">
        <v>57.018187540000007</v>
      </c>
      <c r="G2515">
        <v>57.018187540000007</v>
      </c>
      <c r="H2515">
        <v>9.8463920132481189E-2</v>
      </c>
    </row>
    <row r="2516" spans="1:8" x14ac:dyDescent="0.25">
      <c r="A2516" t="s">
        <v>21</v>
      </c>
      <c r="B2516">
        <v>2017</v>
      </c>
      <c r="C2516" t="s">
        <v>56</v>
      </c>
      <c r="D2516" t="s">
        <v>59</v>
      </c>
      <c r="E2516" t="s">
        <v>60</v>
      </c>
      <c r="F2516">
        <v>129.97791839000001</v>
      </c>
      <c r="G2516">
        <v>129.97791839000001</v>
      </c>
      <c r="H2516">
        <v>0.20890374020187516</v>
      </c>
    </row>
    <row r="2517" spans="1:8" x14ac:dyDescent="0.25">
      <c r="A2517" t="s">
        <v>21</v>
      </c>
      <c r="B2517">
        <v>2017</v>
      </c>
      <c r="C2517" t="s">
        <v>56</v>
      </c>
      <c r="D2517" t="s">
        <v>59</v>
      </c>
      <c r="E2517" t="s">
        <v>61</v>
      </c>
    </row>
    <row r="2518" spans="1:8" x14ac:dyDescent="0.25">
      <c r="A2518" t="s">
        <v>21</v>
      </c>
      <c r="B2518">
        <v>2017</v>
      </c>
      <c r="C2518" t="s">
        <v>56</v>
      </c>
      <c r="D2518" t="s">
        <v>59</v>
      </c>
      <c r="E2518" t="s">
        <v>62</v>
      </c>
      <c r="F2518">
        <v>0.27210765999999997</v>
      </c>
      <c r="G2518">
        <v>0.27210765999999997</v>
      </c>
      <c r="H2518">
        <v>4.3733819263837011E-4</v>
      </c>
    </row>
    <row r="2519" spans="1:8" x14ac:dyDescent="0.25">
      <c r="A2519" t="s">
        <v>21</v>
      </c>
      <c r="B2519">
        <v>2017</v>
      </c>
      <c r="C2519" t="s">
        <v>56</v>
      </c>
      <c r="D2519" t="s">
        <v>59</v>
      </c>
      <c r="E2519" t="s">
        <v>58</v>
      </c>
      <c r="F2519">
        <v>130.25002605</v>
      </c>
      <c r="G2519">
        <v>130.25002605</v>
      </c>
      <c r="H2519">
        <v>0.20934107839451352</v>
      </c>
    </row>
    <row r="2520" spans="1:8" x14ac:dyDescent="0.25">
      <c r="A2520" t="s">
        <v>21</v>
      </c>
      <c r="B2520">
        <v>2018</v>
      </c>
      <c r="C2520" t="s">
        <v>56</v>
      </c>
      <c r="D2520" t="s">
        <v>59</v>
      </c>
      <c r="E2520" t="s">
        <v>60</v>
      </c>
      <c r="F2520">
        <v>249.41740117000001</v>
      </c>
      <c r="G2520">
        <v>249.41740117000001</v>
      </c>
      <c r="H2520">
        <v>0.38296383868268646</v>
      </c>
    </row>
    <row r="2521" spans="1:8" x14ac:dyDescent="0.25">
      <c r="A2521" t="s">
        <v>21</v>
      </c>
      <c r="B2521">
        <v>2018</v>
      </c>
      <c r="C2521" t="s">
        <v>56</v>
      </c>
      <c r="D2521" t="s">
        <v>59</v>
      </c>
      <c r="E2521" t="s">
        <v>61</v>
      </c>
    </row>
    <row r="2522" spans="1:8" x14ac:dyDescent="0.25">
      <c r="A2522" t="s">
        <v>21</v>
      </c>
      <c r="B2522">
        <v>2018</v>
      </c>
      <c r="C2522" t="s">
        <v>56</v>
      </c>
      <c r="D2522" t="s">
        <v>59</v>
      </c>
      <c r="E2522" t="s">
        <v>62</v>
      </c>
      <c r="F2522">
        <v>5.6243000000000001E-2</v>
      </c>
      <c r="G2522">
        <v>5.6243000000000001E-2</v>
      </c>
      <c r="H2522">
        <v>8.6357387567957138E-5</v>
      </c>
    </row>
    <row r="2523" spans="1:8" x14ac:dyDescent="0.25">
      <c r="A2523" t="s">
        <v>21</v>
      </c>
      <c r="B2523">
        <v>2018</v>
      </c>
      <c r="C2523" t="s">
        <v>56</v>
      </c>
      <c r="D2523" t="s">
        <v>59</v>
      </c>
      <c r="E2523" t="s">
        <v>58</v>
      </c>
      <c r="F2523">
        <v>249.47364417</v>
      </c>
      <c r="G2523">
        <v>249.47364417</v>
      </c>
      <c r="H2523">
        <v>0.38305019607025442</v>
      </c>
    </row>
    <row r="2524" spans="1:8" x14ac:dyDescent="0.25">
      <c r="A2524" t="s">
        <v>21</v>
      </c>
      <c r="B2524">
        <v>2019</v>
      </c>
      <c r="C2524" t="s">
        <v>56</v>
      </c>
      <c r="D2524" t="s">
        <v>59</v>
      </c>
      <c r="E2524" t="s">
        <v>60</v>
      </c>
      <c r="F2524">
        <v>180.29115100000001</v>
      </c>
      <c r="G2524">
        <v>180.29115100000001</v>
      </c>
      <c r="H2524">
        <v>0.26989382233383152</v>
      </c>
    </row>
    <row r="2525" spans="1:8" x14ac:dyDescent="0.25">
      <c r="A2525" t="s">
        <v>21</v>
      </c>
      <c r="B2525">
        <v>2019</v>
      </c>
      <c r="C2525" t="s">
        <v>56</v>
      </c>
      <c r="D2525" t="s">
        <v>59</v>
      </c>
      <c r="E2525" t="s">
        <v>61</v>
      </c>
    </row>
    <row r="2526" spans="1:8" x14ac:dyDescent="0.25">
      <c r="A2526" t="s">
        <v>21</v>
      </c>
      <c r="B2526">
        <v>2019</v>
      </c>
      <c r="C2526" t="s">
        <v>56</v>
      </c>
      <c r="D2526" t="s">
        <v>59</v>
      </c>
      <c r="E2526" t="s">
        <v>62</v>
      </c>
      <c r="F2526">
        <v>8.1900000000000001E-2</v>
      </c>
      <c r="G2526">
        <v>8.1900000000000001E-2</v>
      </c>
      <c r="H2526">
        <v>1.2260337751762869E-4</v>
      </c>
    </row>
    <row r="2527" spans="1:8" x14ac:dyDescent="0.25">
      <c r="A2527" t="s">
        <v>21</v>
      </c>
      <c r="B2527">
        <v>2019</v>
      </c>
      <c r="C2527" t="s">
        <v>56</v>
      </c>
      <c r="D2527" t="s">
        <v>59</v>
      </c>
      <c r="E2527" t="s">
        <v>58</v>
      </c>
      <c r="F2527">
        <v>180.373051</v>
      </c>
      <c r="G2527">
        <v>180.373051</v>
      </c>
      <c r="H2527">
        <v>0.27001642571134915</v>
      </c>
    </row>
    <row r="2528" spans="1:8" x14ac:dyDescent="0.25">
      <c r="A2528" t="s">
        <v>21</v>
      </c>
      <c r="B2528">
        <v>2008</v>
      </c>
      <c r="C2528" t="s">
        <v>56</v>
      </c>
      <c r="D2528" t="s">
        <v>63</v>
      </c>
      <c r="E2528" t="s">
        <v>64</v>
      </c>
      <c r="F2528">
        <v>19.058910119999997</v>
      </c>
      <c r="G2528">
        <v>19.058910119999997</v>
      </c>
      <c r="H2528">
        <v>7.5763217422497656E-2</v>
      </c>
    </row>
    <row r="2529" spans="1:8" x14ac:dyDescent="0.25">
      <c r="A2529" t="s">
        <v>21</v>
      </c>
      <c r="B2529">
        <v>2008</v>
      </c>
      <c r="C2529" t="s">
        <v>56</v>
      </c>
      <c r="D2529" t="s">
        <v>63</v>
      </c>
      <c r="E2529" t="s">
        <v>32</v>
      </c>
    </row>
    <row r="2530" spans="1:8" x14ac:dyDescent="0.25">
      <c r="A2530" t="s">
        <v>21</v>
      </c>
      <c r="B2530">
        <v>2008</v>
      </c>
      <c r="C2530" t="s">
        <v>56</v>
      </c>
      <c r="D2530" t="s">
        <v>63</v>
      </c>
      <c r="E2530" t="s">
        <v>58</v>
      </c>
      <c r="F2530">
        <v>19.058910119999997</v>
      </c>
      <c r="G2530">
        <v>19.058910119999997</v>
      </c>
      <c r="H2530">
        <v>7.5763217422497656E-2</v>
      </c>
    </row>
    <row r="2531" spans="1:8" x14ac:dyDescent="0.25">
      <c r="A2531" t="s">
        <v>21</v>
      </c>
      <c r="B2531">
        <v>2009</v>
      </c>
      <c r="C2531" t="s">
        <v>56</v>
      </c>
      <c r="D2531" t="s">
        <v>63</v>
      </c>
      <c r="E2531" t="s">
        <v>64</v>
      </c>
      <c r="F2531">
        <v>26.233249299999997</v>
      </c>
      <c r="G2531">
        <v>26.233249299999997</v>
      </c>
      <c r="H2531">
        <v>9.6742273884646818E-2</v>
      </c>
    </row>
    <row r="2532" spans="1:8" x14ac:dyDescent="0.25">
      <c r="A2532" t="s">
        <v>21</v>
      </c>
      <c r="B2532">
        <v>2009</v>
      </c>
      <c r="C2532" t="s">
        <v>56</v>
      </c>
      <c r="D2532" t="s">
        <v>63</v>
      </c>
      <c r="E2532" t="s">
        <v>32</v>
      </c>
    </row>
    <row r="2533" spans="1:8" x14ac:dyDescent="0.25">
      <c r="A2533" t="s">
        <v>21</v>
      </c>
      <c r="B2533">
        <v>2009</v>
      </c>
      <c r="C2533" t="s">
        <v>56</v>
      </c>
      <c r="D2533" t="s">
        <v>63</v>
      </c>
      <c r="E2533" t="s">
        <v>58</v>
      </c>
      <c r="F2533">
        <v>26.233249299999997</v>
      </c>
      <c r="G2533">
        <v>26.233249299999997</v>
      </c>
      <c r="H2533">
        <v>9.6742273884646818E-2</v>
      </c>
    </row>
    <row r="2534" spans="1:8" x14ac:dyDescent="0.25">
      <c r="A2534" t="s">
        <v>21</v>
      </c>
      <c r="B2534">
        <v>2010</v>
      </c>
      <c r="C2534" t="s">
        <v>56</v>
      </c>
      <c r="D2534" t="s">
        <v>63</v>
      </c>
      <c r="E2534" t="s">
        <v>64</v>
      </c>
      <c r="F2534">
        <v>11.743459590000001</v>
      </c>
      <c r="G2534">
        <v>11.743459590000001</v>
      </c>
      <c r="H2534">
        <v>3.9889077141871808E-2</v>
      </c>
    </row>
    <row r="2535" spans="1:8" x14ac:dyDescent="0.25">
      <c r="A2535" t="s">
        <v>21</v>
      </c>
      <c r="B2535">
        <v>2010</v>
      </c>
      <c r="C2535" t="s">
        <v>56</v>
      </c>
      <c r="D2535" t="s">
        <v>63</v>
      </c>
      <c r="E2535" t="s">
        <v>32</v>
      </c>
    </row>
    <row r="2536" spans="1:8" x14ac:dyDescent="0.25">
      <c r="A2536" t="s">
        <v>21</v>
      </c>
      <c r="B2536">
        <v>2010</v>
      </c>
      <c r="C2536" t="s">
        <v>56</v>
      </c>
      <c r="D2536" t="s">
        <v>63</v>
      </c>
      <c r="E2536" t="s">
        <v>58</v>
      </c>
      <c r="F2536">
        <v>11.743459590000001</v>
      </c>
      <c r="G2536">
        <v>11.743459590000001</v>
      </c>
      <c r="H2536">
        <v>3.9889077141871808E-2</v>
      </c>
    </row>
    <row r="2537" spans="1:8" x14ac:dyDescent="0.25">
      <c r="A2537" t="s">
        <v>21</v>
      </c>
      <c r="B2537">
        <v>2011</v>
      </c>
      <c r="C2537" t="s">
        <v>56</v>
      </c>
      <c r="D2537" t="s">
        <v>63</v>
      </c>
      <c r="E2537" t="s">
        <v>64</v>
      </c>
      <c r="F2537">
        <v>18.66156071</v>
      </c>
      <c r="G2537">
        <v>18.66156071</v>
      </c>
      <c r="H2537">
        <v>5.3801066838400524E-2</v>
      </c>
    </row>
    <row r="2538" spans="1:8" x14ac:dyDescent="0.25">
      <c r="A2538" t="s">
        <v>21</v>
      </c>
      <c r="B2538">
        <v>2011</v>
      </c>
      <c r="C2538" t="s">
        <v>56</v>
      </c>
      <c r="D2538" t="s">
        <v>63</v>
      </c>
      <c r="E2538" t="s">
        <v>32</v>
      </c>
    </row>
    <row r="2539" spans="1:8" x14ac:dyDescent="0.25">
      <c r="A2539" t="s">
        <v>21</v>
      </c>
      <c r="B2539">
        <v>2011</v>
      </c>
      <c r="C2539" t="s">
        <v>56</v>
      </c>
      <c r="D2539" t="s">
        <v>63</v>
      </c>
      <c r="E2539" t="s">
        <v>58</v>
      </c>
      <c r="F2539">
        <v>18.66156071</v>
      </c>
      <c r="G2539">
        <v>18.66156071</v>
      </c>
      <c r="H2539">
        <v>5.3801066838400524E-2</v>
      </c>
    </row>
    <row r="2540" spans="1:8" x14ac:dyDescent="0.25">
      <c r="A2540" t="s">
        <v>21</v>
      </c>
      <c r="B2540">
        <v>2012</v>
      </c>
      <c r="C2540" t="s">
        <v>56</v>
      </c>
      <c r="D2540" t="s">
        <v>63</v>
      </c>
      <c r="E2540" t="s">
        <v>64</v>
      </c>
      <c r="F2540">
        <v>17.86874151</v>
      </c>
      <c r="G2540">
        <v>17.86874151</v>
      </c>
      <c r="H2540">
        <v>4.4197026337321955E-2</v>
      </c>
    </row>
    <row r="2541" spans="1:8" x14ac:dyDescent="0.25">
      <c r="A2541" t="s">
        <v>21</v>
      </c>
      <c r="B2541">
        <v>2012</v>
      </c>
      <c r="C2541" t="s">
        <v>56</v>
      </c>
      <c r="D2541" t="s">
        <v>63</v>
      </c>
      <c r="E2541" t="s">
        <v>32</v>
      </c>
    </row>
    <row r="2542" spans="1:8" x14ac:dyDescent="0.25">
      <c r="A2542" t="s">
        <v>21</v>
      </c>
      <c r="B2542">
        <v>2012</v>
      </c>
      <c r="C2542" t="s">
        <v>56</v>
      </c>
      <c r="D2542" t="s">
        <v>63</v>
      </c>
      <c r="E2542" t="s">
        <v>58</v>
      </c>
      <c r="F2542">
        <v>17.86874151</v>
      </c>
      <c r="G2542">
        <v>17.86874151</v>
      </c>
      <c r="H2542">
        <v>4.4197026337321955E-2</v>
      </c>
    </row>
    <row r="2543" spans="1:8" x14ac:dyDescent="0.25">
      <c r="A2543" t="s">
        <v>21</v>
      </c>
      <c r="B2543">
        <v>2013</v>
      </c>
      <c r="C2543" t="s">
        <v>56</v>
      </c>
      <c r="D2543" t="s">
        <v>63</v>
      </c>
      <c r="E2543" t="s">
        <v>64</v>
      </c>
      <c r="F2543">
        <v>21.049961639999999</v>
      </c>
      <c r="G2543">
        <v>21.049961639999999</v>
      </c>
      <c r="H2543">
        <v>4.616220670223832E-2</v>
      </c>
    </row>
    <row r="2544" spans="1:8" x14ac:dyDescent="0.25">
      <c r="A2544" t="s">
        <v>21</v>
      </c>
      <c r="B2544">
        <v>2013</v>
      </c>
      <c r="C2544" t="s">
        <v>56</v>
      </c>
      <c r="D2544" t="s">
        <v>63</v>
      </c>
      <c r="E2544" t="s">
        <v>32</v>
      </c>
    </row>
    <row r="2545" spans="1:8" x14ac:dyDescent="0.25">
      <c r="A2545" t="s">
        <v>21</v>
      </c>
      <c r="B2545">
        <v>2013</v>
      </c>
      <c r="C2545" t="s">
        <v>56</v>
      </c>
      <c r="D2545" t="s">
        <v>63</v>
      </c>
      <c r="E2545" t="s">
        <v>58</v>
      </c>
      <c r="F2545">
        <v>21.049961639999999</v>
      </c>
      <c r="G2545">
        <v>21.049961639999999</v>
      </c>
      <c r="H2545">
        <v>4.616220670223832E-2</v>
      </c>
    </row>
    <row r="2546" spans="1:8" x14ac:dyDescent="0.25">
      <c r="A2546" t="s">
        <v>21</v>
      </c>
      <c r="B2546">
        <v>2014</v>
      </c>
      <c r="C2546" t="s">
        <v>56</v>
      </c>
      <c r="D2546" t="s">
        <v>63</v>
      </c>
      <c r="E2546" t="s">
        <v>64</v>
      </c>
      <c r="F2546">
        <v>27.400571979999999</v>
      </c>
      <c r="G2546">
        <v>27.400571979999999</v>
      </c>
      <c r="H2546">
        <v>5.4887357728278109E-2</v>
      </c>
    </row>
    <row r="2547" spans="1:8" x14ac:dyDescent="0.25">
      <c r="A2547" t="s">
        <v>21</v>
      </c>
      <c r="B2547">
        <v>2014</v>
      </c>
      <c r="C2547" t="s">
        <v>56</v>
      </c>
      <c r="D2547" t="s">
        <v>63</v>
      </c>
      <c r="E2547" t="s">
        <v>32</v>
      </c>
    </row>
    <row r="2548" spans="1:8" x14ac:dyDescent="0.25">
      <c r="A2548" t="s">
        <v>21</v>
      </c>
      <c r="B2548">
        <v>2014</v>
      </c>
      <c r="C2548" t="s">
        <v>56</v>
      </c>
      <c r="D2548" t="s">
        <v>63</v>
      </c>
      <c r="E2548" t="s">
        <v>58</v>
      </c>
      <c r="F2548">
        <v>27.400571979999999</v>
      </c>
      <c r="G2548">
        <v>27.400571979999999</v>
      </c>
      <c r="H2548">
        <v>5.4887357728278109E-2</v>
      </c>
    </row>
    <row r="2549" spans="1:8" x14ac:dyDescent="0.25">
      <c r="A2549" t="s">
        <v>21</v>
      </c>
      <c r="B2549">
        <v>2015</v>
      </c>
      <c r="C2549" t="s">
        <v>56</v>
      </c>
      <c r="D2549" t="s">
        <v>63</v>
      </c>
      <c r="E2549" t="s">
        <v>64</v>
      </c>
      <c r="F2549">
        <v>7.8745007499999993</v>
      </c>
      <c r="G2549">
        <v>7.8745007499999993</v>
      </c>
      <c r="H2549">
        <v>1.4557682303317401E-2</v>
      </c>
    </row>
    <row r="2550" spans="1:8" x14ac:dyDescent="0.25">
      <c r="A2550" t="s">
        <v>21</v>
      </c>
      <c r="B2550">
        <v>2015</v>
      </c>
      <c r="C2550" t="s">
        <v>56</v>
      </c>
      <c r="D2550" t="s">
        <v>63</v>
      </c>
      <c r="E2550" t="s">
        <v>32</v>
      </c>
    </row>
    <row r="2551" spans="1:8" x14ac:dyDescent="0.25">
      <c r="A2551" t="s">
        <v>21</v>
      </c>
      <c r="B2551">
        <v>2015</v>
      </c>
      <c r="C2551" t="s">
        <v>56</v>
      </c>
      <c r="D2551" t="s">
        <v>63</v>
      </c>
      <c r="E2551" t="s">
        <v>58</v>
      </c>
      <c r="F2551">
        <v>7.8745007499999993</v>
      </c>
      <c r="G2551">
        <v>7.8745007499999993</v>
      </c>
      <c r="H2551">
        <v>1.4557682303317401E-2</v>
      </c>
    </row>
    <row r="2552" spans="1:8" x14ac:dyDescent="0.25">
      <c r="A2552" t="s">
        <v>21</v>
      </c>
      <c r="B2552">
        <v>2016</v>
      </c>
      <c r="C2552" t="s">
        <v>56</v>
      </c>
      <c r="D2552" t="s">
        <v>63</v>
      </c>
      <c r="E2552" t="s">
        <v>64</v>
      </c>
      <c r="F2552">
        <v>20.652950070000003</v>
      </c>
      <c r="G2552">
        <v>20.652950070000003</v>
      </c>
      <c r="H2552">
        <v>3.566529407421079E-2</v>
      </c>
    </row>
    <row r="2553" spans="1:8" x14ac:dyDescent="0.25">
      <c r="A2553" t="s">
        <v>21</v>
      </c>
      <c r="B2553">
        <v>2016</v>
      </c>
      <c r="C2553" t="s">
        <v>56</v>
      </c>
      <c r="D2553" t="s">
        <v>63</v>
      </c>
      <c r="E2553" t="s">
        <v>32</v>
      </c>
    </row>
    <row r="2554" spans="1:8" x14ac:dyDescent="0.25">
      <c r="A2554" t="s">
        <v>21</v>
      </c>
      <c r="B2554">
        <v>2016</v>
      </c>
      <c r="C2554" t="s">
        <v>56</v>
      </c>
      <c r="D2554" t="s">
        <v>63</v>
      </c>
      <c r="E2554" t="s">
        <v>58</v>
      </c>
      <c r="F2554">
        <v>20.652950070000003</v>
      </c>
      <c r="G2554">
        <v>20.652950070000003</v>
      </c>
      <c r="H2554">
        <v>3.566529407421079E-2</v>
      </c>
    </row>
    <row r="2555" spans="1:8" x14ac:dyDescent="0.25">
      <c r="A2555" t="s">
        <v>21</v>
      </c>
      <c r="B2555">
        <v>2017</v>
      </c>
      <c r="C2555" t="s">
        <v>56</v>
      </c>
      <c r="D2555" t="s">
        <v>63</v>
      </c>
      <c r="E2555" t="s">
        <v>64</v>
      </c>
      <c r="F2555">
        <v>45.856098509999995</v>
      </c>
      <c r="G2555">
        <v>45.856098509999995</v>
      </c>
      <c r="H2555">
        <v>7.3701060983768177E-2</v>
      </c>
    </row>
    <row r="2556" spans="1:8" x14ac:dyDescent="0.25">
      <c r="A2556" t="s">
        <v>21</v>
      </c>
      <c r="B2556">
        <v>2017</v>
      </c>
      <c r="C2556" t="s">
        <v>56</v>
      </c>
      <c r="D2556" t="s">
        <v>63</v>
      </c>
      <c r="E2556" t="s">
        <v>32</v>
      </c>
    </row>
    <row r="2557" spans="1:8" x14ac:dyDescent="0.25">
      <c r="A2557" t="s">
        <v>21</v>
      </c>
      <c r="B2557">
        <v>2017</v>
      </c>
      <c r="C2557" t="s">
        <v>56</v>
      </c>
      <c r="D2557" t="s">
        <v>63</v>
      </c>
      <c r="E2557" t="s">
        <v>58</v>
      </c>
      <c r="F2557">
        <v>45.856098509999995</v>
      </c>
      <c r="G2557">
        <v>45.856098509999995</v>
      </c>
      <c r="H2557">
        <v>7.3701060983768177E-2</v>
      </c>
    </row>
    <row r="2558" spans="1:8" x14ac:dyDescent="0.25">
      <c r="A2558" t="s">
        <v>21</v>
      </c>
      <c r="B2558">
        <v>2018</v>
      </c>
      <c r="C2558" t="s">
        <v>56</v>
      </c>
      <c r="D2558" t="s">
        <v>63</v>
      </c>
      <c r="E2558" t="s">
        <v>64</v>
      </c>
      <c r="F2558">
        <v>68.454907869999985</v>
      </c>
      <c r="G2558">
        <v>68.454907869999985</v>
      </c>
      <c r="H2558">
        <v>0.10510796027698359</v>
      </c>
    </row>
    <row r="2559" spans="1:8" x14ac:dyDescent="0.25">
      <c r="A2559" t="s">
        <v>21</v>
      </c>
      <c r="B2559">
        <v>2018</v>
      </c>
      <c r="C2559" t="s">
        <v>56</v>
      </c>
      <c r="D2559" t="s">
        <v>63</v>
      </c>
      <c r="E2559" t="s">
        <v>32</v>
      </c>
    </row>
    <row r="2560" spans="1:8" x14ac:dyDescent="0.25">
      <c r="A2560" t="s">
        <v>21</v>
      </c>
      <c r="B2560">
        <v>2018</v>
      </c>
      <c r="C2560" t="s">
        <v>56</v>
      </c>
      <c r="D2560" t="s">
        <v>63</v>
      </c>
      <c r="E2560" t="s">
        <v>58</v>
      </c>
      <c r="F2560">
        <v>68.454907869999985</v>
      </c>
      <c r="G2560">
        <v>68.454907869999985</v>
      </c>
      <c r="H2560">
        <v>0.10510796027698359</v>
      </c>
    </row>
    <row r="2561" spans="1:8" x14ac:dyDescent="0.25">
      <c r="A2561" t="s">
        <v>21</v>
      </c>
      <c r="B2561">
        <v>2019</v>
      </c>
      <c r="C2561" t="s">
        <v>56</v>
      </c>
      <c r="D2561" t="s">
        <v>63</v>
      </c>
      <c r="E2561" t="s">
        <v>64</v>
      </c>
      <c r="F2561">
        <v>86.895994999999999</v>
      </c>
      <c r="G2561">
        <v>86.895994999999999</v>
      </c>
      <c r="H2561">
        <v>0.13008232576013401</v>
      </c>
    </row>
    <row r="2562" spans="1:8" x14ac:dyDescent="0.25">
      <c r="A2562" t="s">
        <v>21</v>
      </c>
      <c r="B2562">
        <v>2019</v>
      </c>
      <c r="C2562" t="s">
        <v>56</v>
      </c>
      <c r="D2562" t="s">
        <v>63</v>
      </c>
      <c r="E2562" t="s">
        <v>32</v>
      </c>
    </row>
    <row r="2563" spans="1:8" x14ac:dyDescent="0.25">
      <c r="A2563" t="s">
        <v>21</v>
      </c>
      <c r="B2563">
        <v>2019</v>
      </c>
      <c r="C2563" t="s">
        <v>56</v>
      </c>
      <c r="D2563" t="s">
        <v>63</v>
      </c>
      <c r="E2563" t="s">
        <v>58</v>
      </c>
      <c r="F2563">
        <v>86.895994999999999</v>
      </c>
      <c r="G2563">
        <v>86.895994999999999</v>
      </c>
      <c r="H2563">
        <v>0.13008232576013401</v>
      </c>
    </row>
    <row r="2564" spans="1:8" x14ac:dyDescent="0.25">
      <c r="A2564" t="s">
        <v>21</v>
      </c>
      <c r="B2564">
        <v>2008</v>
      </c>
      <c r="C2564" t="s">
        <v>56</v>
      </c>
      <c r="D2564" t="s">
        <v>65</v>
      </c>
      <c r="E2564" t="s">
        <v>66</v>
      </c>
      <c r="F2564">
        <v>11.313019529999998</v>
      </c>
      <c r="G2564">
        <v>11.313019529999998</v>
      </c>
      <c r="H2564">
        <v>4.4971656456730923E-2</v>
      </c>
    </row>
    <row r="2565" spans="1:8" x14ac:dyDescent="0.25">
      <c r="A2565" t="s">
        <v>21</v>
      </c>
      <c r="B2565">
        <v>2008</v>
      </c>
      <c r="C2565" t="s">
        <v>56</v>
      </c>
      <c r="D2565" t="s">
        <v>65</v>
      </c>
      <c r="E2565" t="s">
        <v>83</v>
      </c>
      <c r="F2565">
        <v>211.86725634000007</v>
      </c>
      <c r="G2565">
        <v>211.86725634000007</v>
      </c>
      <c r="H2565">
        <v>0.84221736215394216</v>
      </c>
    </row>
    <row r="2566" spans="1:8" x14ac:dyDescent="0.25">
      <c r="A2566" t="s">
        <v>21</v>
      </c>
      <c r="B2566">
        <v>2008</v>
      </c>
      <c r="C2566" t="s">
        <v>56</v>
      </c>
      <c r="D2566" t="s">
        <v>65</v>
      </c>
      <c r="E2566" t="s">
        <v>67</v>
      </c>
    </row>
    <row r="2567" spans="1:8" x14ac:dyDescent="0.25">
      <c r="A2567" t="s">
        <v>21</v>
      </c>
      <c r="B2567">
        <v>2008</v>
      </c>
      <c r="C2567" t="s">
        <v>56</v>
      </c>
      <c r="D2567" t="s">
        <v>65</v>
      </c>
      <c r="E2567" t="s">
        <v>68</v>
      </c>
      <c r="F2567">
        <v>180</v>
      </c>
      <c r="G2567">
        <v>180</v>
      </c>
      <c r="H2567">
        <v>0.71553824695037604</v>
      </c>
    </row>
    <row r="2568" spans="1:8" x14ac:dyDescent="0.25">
      <c r="A2568" t="s">
        <v>21</v>
      </c>
      <c r="B2568">
        <v>2008</v>
      </c>
      <c r="C2568" t="s">
        <v>56</v>
      </c>
      <c r="D2568" t="s">
        <v>65</v>
      </c>
      <c r="E2568" t="s">
        <v>58</v>
      </c>
      <c r="F2568">
        <v>403.18027587000006</v>
      </c>
      <c r="G2568">
        <v>403.18027587000006</v>
      </c>
      <c r="H2568">
        <v>1.6027272655610489</v>
      </c>
    </row>
    <row r="2569" spans="1:8" x14ac:dyDescent="0.25">
      <c r="A2569" t="s">
        <v>21</v>
      </c>
      <c r="B2569">
        <v>2009</v>
      </c>
      <c r="C2569" t="s">
        <v>56</v>
      </c>
      <c r="D2569" t="s">
        <v>65</v>
      </c>
      <c r="E2569" t="s">
        <v>66</v>
      </c>
      <c r="F2569">
        <v>4.4057062100000008</v>
      </c>
      <c r="G2569">
        <v>4.4057062100000008</v>
      </c>
      <c r="H2569">
        <v>1.6247245316389741E-2</v>
      </c>
    </row>
    <row r="2570" spans="1:8" x14ac:dyDescent="0.25">
      <c r="A2570" t="s">
        <v>21</v>
      </c>
      <c r="B2570">
        <v>2009</v>
      </c>
      <c r="C2570" t="s">
        <v>56</v>
      </c>
      <c r="D2570" t="s">
        <v>65</v>
      </c>
      <c r="E2570" t="s">
        <v>83</v>
      </c>
      <c r="F2570">
        <v>246.09006016000009</v>
      </c>
      <c r="G2570">
        <v>246.09006016000009</v>
      </c>
      <c r="H2570">
        <v>0.90752433021280154</v>
      </c>
    </row>
    <row r="2571" spans="1:8" x14ac:dyDescent="0.25">
      <c r="A2571" t="s">
        <v>21</v>
      </c>
      <c r="B2571">
        <v>2009</v>
      </c>
      <c r="C2571" t="s">
        <v>56</v>
      </c>
      <c r="D2571" t="s">
        <v>65</v>
      </c>
      <c r="E2571" t="s">
        <v>67</v>
      </c>
    </row>
    <row r="2572" spans="1:8" x14ac:dyDescent="0.25">
      <c r="A2572" t="s">
        <v>21</v>
      </c>
      <c r="B2572">
        <v>2009</v>
      </c>
      <c r="C2572" t="s">
        <v>56</v>
      </c>
      <c r="D2572" t="s">
        <v>65</v>
      </c>
      <c r="E2572" t="s">
        <v>68</v>
      </c>
      <c r="F2572">
        <v>301</v>
      </c>
      <c r="G2572">
        <v>301</v>
      </c>
      <c r="H2572">
        <v>1.1100197351183139</v>
      </c>
    </row>
    <row r="2573" spans="1:8" x14ac:dyDescent="0.25">
      <c r="A2573" t="s">
        <v>21</v>
      </c>
      <c r="B2573">
        <v>2009</v>
      </c>
      <c r="C2573" t="s">
        <v>56</v>
      </c>
      <c r="D2573" t="s">
        <v>65</v>
      </c>
      <c r="E2573" t="s">
        <v>58</v>
      </c>
      <c r="F2573">
        <v>551.49576637000007</v>
      </c>
      <c r="G2573">
        <v>551.49576637000007</v>
      </c>
      <c r="H2573">
        <v>2.033791310647505</v>
      </c>
    </row>
    <row r="2574" spans="1:8" x14ac:dyDescent="0.25">
      <c r="A2574" t="s">
        <v>21</v>
      </c>
      <c r="B2574">
        <v>2010</v>
      </c>
      <c r="C2574" t="s">
        <v>56</v>
      </c>
      <c r="D2574" t="s">
        <v>65</v>
      </c>
      <c r="E2574" t="s">
        <v>66</v>
      </c>
      <c r="F2574">
        <v>24.2569819</v>
      </c>
      <c r="G2574">
        <v>24.2569819</v>
      </c>
      <c r="H2574">
        <v>8.2393830780669308E-2</v>
      </c>
    </row>
    <row r="2575" spans="1:8" x14ac:dyDescent="0.25">
      <c r="A2575" t="s">
        <v>21</v>
      </c>
      <c r="B2575">
        <v>2010</v>
      </c>
      <c r="C2575" t="s">
        <v>56</v>
      </c>
      <c r="D2575" t="s">
        <v>65</v>
      </c>
      <c r="E2575" t="s">
        <v>83</v>
      </c>
      <c r="F2575">
        <v>326.47811779</v>
      </c>
      <c r="G2575">
        <v>326.47811779</v>
      </c>
      <c r="H2575">
        <v>1.1089501118348397</v>
      </c>
    </row>
    <row r="2576" spans="1:8" x14ac:dyDescent="0.25">
      <c r="A2576" t="s">
        <v>21</v>
      </c>
      <c r="B2576">
        <v>2010</v>
      </c>
      <c r="C2576" t="s">
        <v>56</v>
      </c>
      <c r="D2576" t="s">
        <v>65</v>
      </c>
      <c r="E2576" t="s">
        <v>67</v>
      </c>
    </row>
    <row r="2577" spans="1:8" x14ac:dyDescent="0.25">
      <c r="A2577" t="s">
        <v>21</v>
      </c>
      <c r="B2577">
        <v>2010</v>
      </c>
      <c r="C2577" t="s">
        <v>56</v>
      </c>
      <c r="D2577" t="s">
        <v>65</v>
      </c>
      <c r="E2577" t="s">
        <v>68</v>
      </c>
      <c r="F2577">
        <v>458</v>
      </c>
      <c r="G2577">
        <v>458</v>
      </c>
      <c r="H2577">
        <v>1.5556912501776052</v>
      </c>
    </row>
    <row r="2578" spans="1:8" x14ac:dyDescent="0.25">
      <c r="A2578" t="s">
        <v>21</v>
      </c>
      <c r="B2578">
        <v>2010</v>
      </c>
      <c r="C2578" t="s">
        <v>56</v>
      </c>
      <c r="D2578" t="s">
        <v>65</v>
      </c>
      <c r="E2578" t="s">
        <v>58</v>
      </c>
      <c r="F2578">
        <v>808.73509968999997</v>
      </c>
      <c r="G2578">
        <v>808.73509968999997</v>
      </c>
      <c r="H2578">
        <v>2.7470351927931138</v>
      </c>
    </row>
    <row r="2579" spans="1:8" x14ac:dyDescent="0.25">
      <c r="A2579" t="s">
        <v>21</v>
      </c>
      <c r="B2579">
        <v>2011</v>
      </c>
      <c r="C2579" t="s">
        <v>56</v>
      </c>
      <c r="D2579" t="s">
        <v>65</v>
      </c>
      <c r="E2579" t="s">
        <v>66</v>
      </c>
      <c r="F2579">
        <v>45.547104449999999</v>
      </c>
      <c r="G2579">
        <v>45.547104449999999</v>
      </c>
      <c r="H2579">
        <v>0.13131178302235685</v>
      </c>
    </row>
    <row r="2580" spans="1:8" x14ac:dyDescent="0.25">
      <c r="A2580" t="s">
        <v>21</v>
      </c>
      <c r="B2580">
        <v>2011</v>
      </c>
      <c r="C2580" t="s">
        <v>56</v>
      </c>
      <c r="D2580" t="s">
        <v>65</v>
      </c>
      <c r="E2580" t="s">
        <v>83</v>
      </c>
      <c r="F2580">
        <v>373.55876244999996</v>
      </c>
      <c r="G2580">
        <v>373.55876244999996</v>
      </c>
      <c r="H2580">
        <v>1.0769656546396453</v>
      </c>
    </row>
    <row r="2581" spans="1:8" x14ac:dyDescent="0.25">
      <c r="A2581" t="s">
        <v>21</v>
      </c>
      <c r="B2581">
        <v>2011</v>
      </c>
      <c r="C2581" t="s">
        <v>56</v>
      </c>
      <c r="D2581" t="s">
        <v>65</v>
      </c>
      <c r="E2581" t="s">
        <v>67</v>
      </c>
    </row>
    <row r="2582" spans="1:8" x14ac:dyDescent="0.25">
      <c r="A2582" t="s">
        <v>21</v>
      </c>
      <c r="B2582">
        <v>2011</v>
      </c>
      <c r="C2582" t="s">
        <v>56</v>
      </c>
      <c r="D2582" t="s">
        <v>65</v>
      </c>
      <c r="E2582" t="s">
        <v>68</v>
      </c>
      <c r="F2582">
        <v>851</v>
      </c>
      <c r="G2582">
        <v>851</v>
      </c>
      <c r="H2582">
        <v>2.4534233010288693</v>
      </c>
    </row>
    <row r="2583" spans="1:8" x14ac:dyDescent="0.25">
      <c r="A2583" t="s">
        <v>21</v>
      </c>
      <c r="B2583">
        <v>2011</v>
      </c>
      <c r="C2583" t="s">
        <v>56</v>
      </c>
      <c r="D2583" t="s">
        <v>65</v>
      </c>
      <c r="E2583" t="s">
        <v>58</v>
      </c>
      <c r="F2583">
        <v>1270.1058668999999</v>
      </c>
      <c r="G2583">
        <v>1270.1058668999999</v>
      </c>
      <c r="H2583">
        <v>3.6617007386908713</v>
      </c>
    </row>
    <row r="2584" spans="1:8" x14ac:dyDescent="0.25">
      <c r="A2584" t="s">
        <v>21</v>
      </c>
      <c r="B2584">
        <v>2012</v>
      </c>
      <c r="C2584" t="s">
        <v>56</v>
      </c>
      <c r="D2584" t="s">
        <v>65</v>
      </c>
      <c r="E2584" t="s">
        <v>66</v>
      </c>
      <c r="F2584">
        <v>45.649048790000002</v>
      </c>
      <c r="G2584">
        <v>45.649048790000002</v>
      </c>
      <c r="H2584">
        <v>0.11290958630277512</v>
      </c>
    </row>
    <row r="2585" spans="1:8" x14ac:dyDescent="0.25">
      <c r="A2585" t="s">
        <v>21</v>
      </c>
      <c r="B2585">
        <v>2012</v>
      </c>
      <c r="C2585" t="s">
        <v>56</v>
      </c>
      <c r="D2585" t="s">
        <v>65</v>
      </c>
      <c r="E2585" t="s">
        <v>83</v>
      </c>
      <c r="F2585">
        <v>683.46814881000023</v>
      </c>
      <c r="G2585">
        <v>683.46814881000023</v>
      </c>
      <c r="H2585">
        <v>1.6905085205229018</v>
      </c>
    </row>
    <row r="2586" spans="1:8" x14ac:dyDescent="0.25">
      <c r="A2586" t="s">
        <v>21</v>
      </c>
      <c r="B2586">
        <v>2012</v>
      </c>
      <c r="C2586" t="s">
        <v>56</v>
      </c>
      <c r="D2586" t="s">
        <v>65</v>
      </c>
      <c r="E2586" t="s">
        <v>67</v>
      </c>
    </row>
    <row r="2587" spans="1:8" x14ac:dyDescent="0.25">
      <c r="A2587" t="s">
        <v>21</v>
      </c>
      <c r="B2587">
        <v>2012</v>
      </c>
      <c r="C2587" t="s">
        <v>56</v>
      </c>
      <c r="D2587" t="s">
        <v>65</v>
      </c>
      <c r="E2587" t="s">
        <v>68</v>
      </c>
      <c r="F2587">
        <v>1171</v>
      </c>
      <c r="G2587">
        <v>1171</v>
      </c>
      <c r="H2587">
        <v>2.8963829272498112</v>
      </c>
    </row>
    <row r="2588" spans="1:8" x14ac:dyDescent="0.25">
      <c r="A2588" t="s">
        <v>21</v>
      </c>
      <c r="B2588">
        <v>2012</v>
      </c>
      <c r="C2588" t="s">
        <v>56</v>
      </c>
      <c r="D2588" t="s">
        <v>65</v>
      </c>
      <c r="E2588" t="s">
        <v>58</v>
      </c>
      <c r="F2588">
        <v>1900.1171976000003</v>
      </c>
      <c r="G2588">
        <v>1900.1171976000003</v>
      </c>
      <c r="H2588">
        <v>4.6998010340754881</v>
      </c>
    </row>
    <row r="2589" spans="1:8" x14ac:dyDescent="0.25">
      <c r="A2589" t="s">
        <v>21</v>
      </c>
      <c r="B2589">
        <v>2013</v>
      </c>
      <c r="C2589" t="s">
        <v>56</v>
      </c>
      <c r="D2589" t="s">
        <v>65</v>
      </c>
      <c r="E2589" t="s">
        <v>66</v>
      </c>
      <c r="F2589">
        <v>43.545865560000003</v>
      </c>
      <c r="G2589">
        <v>43.545865560000003</v>
      </c>
      <c r="H2589">
        <v>9.5495340152486882E-2</v>
      </c>
    </row>
    <row r="2590" spans="1:8" x14ac:dyDescent="0.25">
      <c r="A2590" t="s">
        <v>21</v>
      </c>
      <c r="B2590">
        <v>2013</v>
      </c>
      <c r="C2590" t="s">
        <v>56</v>
      </c>
      <c r="D2590" t="s">
        <v>65</v>
      </c>
      <c r="E2590" t="s">
        <v>83</v>
      </c>
      <c r="F2590">
        <v>802.33481219999976</v>
      </c>
      <c r="G2590">
        <v>802.33481219999976</v>
      </c>
      <c r="H2590">
        <v>1.7595065529619629</v>
      </c>
    </row>
    <row r="2591" spans="1:8" x14ac:dyDescent="0.25">
      <c r="A2591" t="s">
        <v>21</v>
      </c>
      <c r="B2591">
        <v>2013</v>
      </c>
      <c r="C2591" t="s">
        <v>56</v>
      </c>
      <c r="D2591" t="s">
        <v>65</v>
      </c>
      <c r="E2591" t="s">
        <v>67</v>
      </c>
    </row>
    <row r="2592" spans="1:8" x14ac:dyDescent="0.25">
      <c r="A2592" t="s">
        <v>21</v>
      </c>
      <c r="B2592">
        <v>2013</v>
      </c>
      <c r="C2592" t="s">
        <v>56</v>
      </c>
      <c r="D2592" t="s">
        <v>65</v>
      </c>
      <c r="E2592" t="s">
        <v>68</v>
      </c>
      <c r="F2592">
        <v>1339</v>
      </c>
      <c r="G2592">
        <v>1339</v>
      </c>
      <c r="H2592">
        <v>2.9364041527202089</v>
      </c>
    </row>
    <row r="2593" spans="1:8" x14ac:dyDescent="0.25">
      <c r="A2593" t="s">
        <v>21</v>
      </c>
      <c r="B2593">
        <v>2013</v>
      </c>
      <c r="C2593" t="s">
        <v>56</v>
      </c>
      <c r="D2593" t="s">
        <v>65</v>
      </c>
      <c r="E2593" t="s">
        <v>58</v>
      </c>
      <c r="F2593">
        <v>2184.8806777599998</v>
      </c>
      <c r="G2593">
        <v>2184.8806777599998</v>
      </c>
      <c r="H2593">
        <v>4.791406045834659</v>
      </c>
    </row>
    <row r="2594" spans="1:8" x14ac:dyDescent="0.25">
      <c r="A2594" t="s">
        <v>21</v>
      </c>
      <c r="B2594">
        <v>2014</v>
      </c>
      <c r="C2594" t="s">
        <v>56</v>
      </c>
      <c r="D2594" t="s">
        <v>65</v>
      </c>
      <c r="E2594" t="s">
        <v>66</v>
      </c>
      <c r="F2594">
        <v>13.285880089999999</v>
      </c>
      <c r="G2594">
        <v>13.285880089999999</v>
      </c>
      <c r="H2594">
        <v>2.661356316821083E-2</v>
      </c>
    </row>
    <row r="2595" spans="1:8" x14ac:dyDescent="0.25">
      <c r="A2595" t="s">
        <v>21</v>
      </c>
      <c r="B2595">
        <v>2014</v>
      </c>
      <c r="C2595" t="s">
        <v>56</v>
      </c>
      <c r="D2595" t="s">
        <v>65</v>
      </c>
      <c r="E2595" t="s">
        <v>83</v>
      </c>
      <c r="F2595">
        <v>867.14647405999995</v>
      </c>
      <c r="G2595">
        <v>867.14647405999995</v>
      </c>
      <c r="H2595">
        <v>1.7370213570463666</v>
      </c>
    </row>
    <row r="2596" spans="1:8" x14ac:dyDescent="0.25">
      <c r="A2596" t="s">
        <v>21</v>
      </c>
      <c r="B2596">
        <v>2014</v>
      </c>
      <c r="C2596" t="s">
        <v>56</v>
      </c>
      <c r="D2596" t="s">
        <v>65</v>
      </c>
      <c r="E2596" t="s">
        <v>67</v>
      </c>
    </row>
    <row r="2597" spans="1:8" x14ac:dyDescent="0.25">
      <c r="A2597" t="s">
        <v>21</v>
      </c>
      <c r="B2597">
        <v>2014</v>
      </c>
      <c r="C2597" t="s">
        <v>56</v>
      </c>
      <c r="D2597" t="s">
        <v>65</v>
      </c>
      <c r="E2597" t="s">
        <v>68</v>
      </c>
      <c r="F2597">
        <v>958</v>
      </c>
      <c r="G2597">
        <v>958</v>
      </c>
      <c r="H2597">
        <v>1.9190142724783525</v>
      </c>
    </row>
    <row r="2598" spans="1:8" x14ac:dyDescent="0.25">
      <c r="A2598" t="s">
        <v>21</v>
      </c>
      <c r="B2598">
        <v>2014</v>
      </c>
      <c r="C2598" t="s">
        <v>56</v>
      </c>
      <c r="D2598" t="s">
        <v>65</v>
      </c>
      <c r="E2598" t="s">
        <v>58</v>
      </c>
      <c r="F2598">
        <v>1838.4323541499998</v>
      </c>
      <c r="G2598">
        <v>1838.4323541499998</v>
      </c>
      <c r="H2598">
        <v>3.6826491926929297</v>
      </c>
    </row>
    <row r="2599" spans="1:8" x14ac:dyDescent="0.25">
      <c r="A2599" t="s">
        <v>21</v>
      </c>
      <c r="B2599">
        <v>2015</v>
      </c>
      <c r="C2599" t="s">
        <v>56</v>
      </c>
      <c r="D2599" t="s">
        <v>65</v>
      </c>
      <c r="E2599" t="s">
        <v>66</v>
      </c>
      <c r="F2599">
        <v>0.78982908000000007</v>
      </c>
      <c r="G2599">
        <v>0.78982908000000007</v>
      </c>
      <c r="H2599">
        <v>1.4601663249014824E-3</v>
      </c>
    </row>
    <row r="2600" spans="1:8" x14ac:dyDescent="0.25">
      <c r="A2600" t="s">
        <v>21</v>
      </c>
      <c r="B2600">
        <v>2015</v>
      </c>
      <c r="C2600" t="s">
        <v>56</v>
      </c>
      <c r="D2600" t="s">
        <v>65</v>
      </c>
      <c r="E2600" t="s">
        <v>83</v>
      </c>
      <c r="F2600">
        <v>955.47934358999987</v>
      </c>
      <c r="G2600">
        <v>955.47934358999987</v>
      </c>
      <c r="H2600">
        <v>1.7664059186692527</v>
      </c>
    </row>
    <row r="2601" spans="1:8" x14ac:dyDescent="0.25">
      <c r="A2601" t="s">
        <v>21</v>
      </c>
      <c r="B2601">
        <v>2015</v>
      </c>
      <c r="C2601" t="s">
        <v>56</v>
      </c>
      <c r="D2601" t="s">
        <v>65</v>
      </c>
      <c r="E2601" t="s">
        <v>67</v>
      </c>
    </row>
    <row r="2602" spans="1:8" x14ac:dyDescent="0.25">
      <c r="A2602" t="s">
        <v>21</v>
      </c>
      <c r="B2602">
        <v>2015</v>
      </c>
      <c r="C2602" t="s">
        <v>56</v>
      </c>
      <c r="D2602" t="s">
        <v>65</v>
      </c>
      <c r="E2602" t="s">
        <v>68</v>
      </c>
      <c r="F2602">
        <v>1180</v>
      </c>
      <c r="G2602">
        <v>1180</v>
      </c>
      <c r="H2602">
        <v>2.1814799011752628</v>
      </c>
    </row>
    <row r="2603" spans="1:8" x14ac:dyDescent="0.25">
      <c r="A2603" t="s">
        <v>21</v>
      </c>
      <c r="B2603">
        <v>2015</v>
      </c>
      <c r="C2603" t="s">
        <v>56</v>
      </c>
      <c r="D2603" t="s">
        <v>65</v>
      </c>
      <c r="E2603" t="s">
        <v>58</v>
      </c>
      <c r="F2603">
        <v>2136.26917267</v>
      </c>
      <c r="G2603">
        <v>2136.26917267</v>
      </c>
      <c r="H2603">
        <v>3.9493459861694173</v>
      </c>
    </row>
    <row r="2604" spans="1:8" x14ac:dyDescent="0.25">
      <c r="A2604" t="s">
        <v>21</v>
      </c>
      <c r="B2604">
        <v>2016</v>
      </c>
      <c r="C2604" t="s">
        <v>56</v>
      </c>
      <c r="D2604" t="s">
        <v>65</v>
      </c>
      <c r="E2604" t="s">
        <v>66</v>
      </c>
      <c r="F2604">
        <v>1.4112142299999999</v>
      </c>
      <c r="G2604">
        <v>1.4112142299999999</v>
      </c>
      <c r="H2604">
        <v>2.4370063523162793E-3</v>
      </c>
    </row>
    <row r="2605" spans="1:8" x14ac:dyDescent="0.25">
      <c r="A2605" t="s">
        <v>21</v>
      </c>
      <c r="B2605">
        <v>2016</v>
      </c>
      <c r="C2605" t="s">
        <v>56</v>
      </c>
      <c r="D2605" t="s">
        <v>65</v>
      </c>
      <c r="E2605" t="s">
        <v>83</v>
      </c>
      <c r="F2605">
        <v>994.84591102000002</v>
      </c>
      <c r="G2605">
        <v>994.84591102000002</v>
      </c>
      <c r="H2605">
        <v>1.7179856560343896</v>
      </c>
    </row>
    <row r="2606" spans="1:8" x14ac:dyDescent="0.25">
      <c r="A2606" t="s">
        <v>21</v>
      </c>
      <c r="B2606">
        <v>2016</v>
      </c>
      <c r="C2606" t="s">
        <v>56</v>
      </c>
      <c r="D2606" t="s">
        <v>65</v>
      </c>
      <c r="E2606" t="s">
        <v>67</v>
      </c>
    </row>
    <row r="2607" spans="1:8" x14ac:dyDescent="0.25">
      <c r="A2607" t="s">
        <v>21</v>
      </c>
      <c r="B2607">
        <v>2016</v>
      </c>
      <c r="C2607" t="s">
        <v>56</v>
      </c>
      <c r="D2607" t="s">
        <v>65</v>
      </c>
      <c r="E2607" t="s">
        <v>68</v>
      </c>
      <c r="F2607">
        <v>680</v>
      </c>
      <c r="G2607">
        <v>680</v>
      </c>
      <c r="H2607">
        <v>1.1742826031275704</v>
      </c>
    </row>
    <row r="2608" spans="1:8" x14ac:dyDescent="0.25">
      <c r="A2608" t="s">
        <v>21</v>
      </c>
      <c r="B2608">
        <v>2016</v>
      </c>
      <c r="C2608" t="s">
        <v>56</v>
      </c>
      <c r="D2608" t="s">
        <v>65</v>
      </c>
      <c r="E2608" t="s">
        <v>58</v>
      </c>
      <c r="F2608">
        <v>1676.2571252500002</v>
      </c>
      <c r="G2608">
        <v>1676.2571252500002</v>
      </c>
      <c r="H2608">
        <v>2.8947052655142764</v>
      </c>
    </row>
    <row r="2609" spans="1:8" x14ac:dyDescent="0.25">
      <c r="A2609" t="s">
        <v>21</v>
      </c>
      <c r="B2609">
        <v>2017</v>
      </c>
      <c r="C2609" t="s">
        <v>56</v>
      </c>
      <c r="D2609" t="s">
        <v>65</v>
      </c>
      <c r="E2609" t="s">
        <v>66</v>
      </c>
      <c r="F2609">
        <v>4.363314560000001</v>
      </c>
      <c r="G2609">
        <v>4.363314560000001</v>
      </c>
      <c r="H2609">
        <v>7.0128275829614128E-3</v>
      </c>
    </row>
    <row r="2610" spans="1:8" x14ac:dyDescent="0.25">
      <c r="A2610" t="s">
        <v>21</v>
      </c>
      <c r="B2610">
        <v>2017</v>
      </c>
      <c r="C2610" t="s">
        <v>56</v>
      </c>
      <c r="D2610" t="s">
        <v>65</v>
      </c>
      <c r="E2610" t="s">
        <v>83</v>
      </c>
      <c r="F2610">
        <v>1008.9167520399998</v>
      </c>
      <c r="G2610">
        <v>1008.9167520399998</v>
      </c>
      <c r="H2610">
        <v>1.6215560740177184</v>
      </c>
    </row>
    <row r="2611" spans="1:8" x14ac:dyDescent="0.25">
      <c r="A2611" t="s">
        <v>21</v>
      </c>
      <c r="B2611">
        <v>2017</v>
      </c>
      <c r="C2611" t="s">
        <v>56</v>
      </c>
      <c r="D2611" t="s">
        <v>65</v>
      </c>
      <c r="E2611" t="s">
        <v>67</v>
      </c>
    </row>
    <row r="2612" spans="1:8" x14ac:dyDescent="0.25">
      <c r="A2612" t="s">
        <v>21</v>
      </c>
      <c r="B2612">
        <v>2017</v>
      </c>
      <c r="C2612" t="s">
        <v>56</v>
      </c>
      <c r="D2612" t="s">
        <v>65</v>
      </c>
      <c r="E2612" t="s">
        <v>68</v>
      </c>
      <c r="F2612">
        <v>266</v>
      </c>
      <c r="G2612">
        <v>266</v>
      </c>
      <c r="H2612">
        <v>0.42752180971975012</v>
      </c>
    </row>
    <row r="2613" spans="1:8" x14ac:dyDescent="0.25">
      <c r="A2613" t="s">
        <v>21</v>
      </c>
      <c r="B2613">
        <v>2017</v>
      </c>
      <c r="C2613" t="s">
        <v>56</v>
      </c>
      <c r="D2613" t="s">
        <v>65</v>
      </c>
      <c r="E2613" t="s">
        <v>58</v>
      </c>
      <c r="F2613">
        <v>1279.2800665999998</v>
      </c>
      <c r="G2613">
        <v>1279.2800665999998</v>
      </c>
      <c r="H2613">
        <v>2.0560907113204299</v>
      </c>
    </row>
    <row r="2614" spans="1:8" x14ac:dyDescent="0.25">
      <c r="A2614" t="s">
        <v>21</v>
      </c>
      <c r="B2614">
        <v>2018</v>
      </c>
      <c r="C2614" t="s">
        <v>56</v>
      </c>
      <c r="D2614" t="s">
        <v>65</v>
      </c>
      <c r="E2614" t="s">
        <v>66</v>
      </c>
      <c r="F2614">
        <v>67.6413802</v>
      </c>
      <c r="G2614">
        <v>67.6413802</v>
      </c>
      <c r="H2614">
        <v>0.10385884262153409</v>
      </c>
    </row>
    <row r="2615" spans="1:8" x14ac:dyDescent="0.25">
      <c r="A2615" t="s">
        <v>21</v>
      </c>
      <c r="B2615">
        <v>2018</v>
      </c>
      <c r="C2615" t="s">
        <v>56</v>
      </c>
      <c r="D2615" t="s">
        <v>65</v>
      </c>
      <c r="E2615" t="s">
        <v>83</v>
      </c>
      <c r="F2615">
        <v>952.33072938000032</v>
      </c>
      <c r="G2615">
        <v>952.33072938000032</v>
      </c>
      <c r="H2615">
        <v>1.4622405257533202</v>
      </c>
    </row>
    <row r="2616" spans="1:8" x14ac:dyDescent="0.25">
      <c r="A2616" t="s">
        <v>21</v>
      </c>
      <c r="B2616">
        <v>2018</v>
      </c>
      <c r="C2616" t="s">
        <v>56</v>
      </c>
      <c r="D2616" t="s">
        <v>65</v>
      </c>
      <c r="E2616" t="s">
        <v>67</v>
      </c>
    </row>
    <row r="2617" spans="1:8" x14ac:dyDescent="0.25">
      <c r="A2617" t="s">
        <v>21</v>
      </c>
      <c r="B2617">
        <v>2018</v>
      </c>
      <c r="C2617" t="s">
        <v>56</v>
      </c>
      <c r="D2617" t="s">
        <v>65</v>
      </c>
      <c r="E2617" t="s">
        <v>68</v>
      </c>
      <c r="F2617">
        <v>278.43719942484495</v>
      </c>
      <c r="G2617">
        <v>278.43719942484495</v>
      </c>
      <c r="H2617">
        <v>0.42752180971975012</v>
      </c>
    </row>
    <row r="2618" spans="1:8" x14ac:dyDescent="0.25">
      <c r="A2618" t="s">
        <v>21</v>
      </c>
      <c r="B2618">
        <v>2018</v>
      </c>
      <c r="C2618" t="s">
        <v>56</v>
      </c>
      <c r="D2618" t="s">
        <v>65</v>
      </c>
      <c r="E2618" t="s">
        <v>58</v>
      </c>
      <c r="F2618">
        <v>1298.4093090048452</v>
      </c>
      <c r="G2618">
        <v>1298.4093090048452</v>
      </c>
      <c r="H2618">
        <v>1.9936211780946045</v>
      </c>
    </row>
    <row r="2619" spans="1:8" x14ac:dyDescent="0.25">
      <c r="A2619" t="s">
        <v>21</v>
      </c>
      <c r="B2619">
        <v>2019</v>
      </c>
      <c r="C2619" t="s">
        <v>56</v>
      </c>
      <c r="D2619" t="s">
        <v>65</v>
      </c>
      <c r="E2619" t="s">
        <v>66</v>
      </c>
      <c r="F2619">
        <v>77.081136999999998</v>
      </c>
      <c r="G2619">
        <v>77.081136999999998</v>
      </c>
      <c r="H2619">
        <v>0.11538959388399338</v>
      </c>
    </row>
    <row r="2620" spans="1:8" x14ac:dyDescent="0.25">
      <c r="A2620" t="s">
        <v>21</v>
      </c>
      <c r="B2620">
        <v>2019</v>
      </c>
      <c r="C2620" t="s">
        <v>56</v>
      </c>
      <c r="D2620" t="s">
        <v>65</v>
      </c>
      <c r="E2620" t="s">
        <v>83</v>
      </c>
      <c r="F2620">
        <v>1101.2842439999999</v>
      </c>
      <c r="G2620">
        <v>1101.2842439999999</v>
      </c>
      <c r="H2620">
        <v>1.6486101089297718</v>
      </c>
    </row>
    <row r="2621" spans="1:8" x14ac:dyDescent="0.25">
      <c r="A2621" t="s">
        <v>21</v>
      </c>
      <c r="B2621">
        <v>2019</v>
      </c>
      <c r="C2621" t="s">
        <v>56</v>
      </c>
      <c r="D2621" t="s">
        <v>65</v>
      </c>
      <c r="E2621" t="s">
        <v>67</v>
      </c>
    </row>
    <row r="2622" spans="1:8" x14ac:dyDescent="0.25">
      <c r="A2622" t="s">
        <v>21</v>
      </c>
      <c r="B2622">
        <v>2019</v>
      </c>
      <c r="C2622" t="s">
        <v>56</v>
      </c>
      <c r="D2622" t="s">
        <v>65</v>
      </c>
      <c r="E2622" t="s">
        <v>68</v>
      </c>
      <c r="F2622">
        <v>285.58786001644199</v>
      </c>
      <c r="G2622">
        <v>285.58786001644199</v>
      </c>
      <c r="H2622">
        <v>0.42752180971975012</v>
      </c>
    </row>
    <row r="2623" spans="1:8" x14ac:dyDescent="0.25">
      <c r="A2623" t="s">
        <v>21</v>
      </c>
      <c r="B2623">
        <v>2019</v>
      </c>
      <c r="C2623" t="s">
        <v>56</v>
      </c>
      <c r="D2623" t="s">
        <v>65</v>
      </c>
      <c r="E2623" t="s">
        <v>58</v>
      </c>
      <c r="F2623">
        <v>1463.9532410164418</v>
      </c>
      <c r="G2623">
        <v>1463.9532410164418</v>
      </c>
      <c r="H2623">
        <v>2.191521512533515</v>
      </c>
    </row>
    <row r="2624" spans="1:8" x14ac:dyDescent="0.25">
      <c r="A2624" t="s">
        <v>21</v>
      </c>
      <c r="B2624">
        <v>2008</v>
      </c>
      <c r="C2624" t="s">
        <v>56</v>
      </c>
      <c r="D2624" t="s">
        <v>84</v>
      </c>
      <c r="E2624" t="s">
        <v>58</v>
      </c>
      <c r="F2624">
        <v>0</v>
      </c>
      <c r="G2624">
        <v>0</v>
      </c>
      <c r="H2624">
        <v>0</v>
      </c>
    </row>
    <row r="2625" spans="1:8" x14ac:dyDescent="0.25">
      <c r="A2625" t="s">
        <v>21</v>
      </c>
      <c r="B2625">
        <v>2009</v>
      </c>
      <c r="C2625" t="s">
        <v>56</v>
      </c>
      <c r="D2625" t="s">
        <v>84</v>
      </c>
      <c r="E2625" t="s">
        <v>58</v>
      </c>
      <c r="F2625">
        <v>0</v>
      </c>
      <c r="G2625">
        <v>0</v>
      </c>
      <c r="H2625">
        <v>0</v>
      </c>
    </row>
    <row r="2626" spans="1:8" x14ac:dyDescent="0.25">
      <c r="A2626" t="s">
        <v>21</v>
      </c>
      <c r="B2626">
        <v>2010</v>
      </c>
      <c r="C2626" t="s">
        <v>56</v>
      </c>
      <c r="D2626" t="s">
        <v>84</v>
      </c>
      <c r="E2626" t="s">
        <v>58</v>
      </c>
      <c r="F2626">
        <v>0</v>
      </c>
      <c r="G2626">
        <v>0</v>
      </c>
      <c r="H2626">
        <v>0</v>
      </c>
    </row>
    <row r="2627" spans="1:8" x14ac:dyDescent="0.25">
      <c r="A2627" t="s">
        <v>21</v>
      </c>
      <c r="B2627">
        <v>2011</v>
      </c>
      <c r="C2627" t="s">
        <v>56</v>
      </c>
      <c r="D2627" t="s">
        <v>84</v>
      </c>
      <c r="E2627" t="s">
        <v>58</v>
      </c>
      <c r="F2627">
        <v>0</v>
      </c>
      <c r="G2627">
        <v>0</v>
      </c>
      <c r="H2627">
        <v>0</v>
      </c>
    </row>
    <row r="2628" spans="1:8" x14ac:dyDescent="0.25">
      <c r="A2628" t="s">
        <v>21</v>
      </c>
      <c r="B2628">
        <v>2012</v>
      </c>
      <c r="C2628" t="s">
        <v>56</v>
      </c>
      <c r="D2628" t="s">
        <v>84</v>
      </c>
      <c r="E2628" t="s">
        <v>58</v>
      </c>
      <c r="F2628">
        <v>0</v>
      </c>
      <c r="G2628">
        <v>0</v>
      </c>
      <c r="H2628">
        <v>0</v>
      </c>
    </row>
    <row r="2629" spans="1:8" x14ac:dyDescent="0.25">
      <c r="A2629" t="s">
        <v>21</v>
      </c>
      <c r="B2629">
        <v>2013</v>
      </c>
      <c r="C2629" t="s">
        <v>56</v>
      </c>
      <c r="D2629" t="s">
        <v>84</v>
      </c>
      <c r="E2629" t="s">
        <v>58</v>
      </c>
      <c r="F2629">
        <v>0</v>
      </c>
      <c r="G2629">
        <v>0</v>
      </c>
      <c r="H2629">
        <v>0</v>
      </c>
    </row>
    <row r="2630" spans="1:8" x14ac:dyDescent="0.25">
      <c r="A2630" t="s">
        <v>21</v>
      </c>
      <c r="B2630">
        <v>2014</v>
      </c>
      <c r="C2630" t="s">
        <v>56</v>
      </c>
      <c r="D2630" t="s">
        <v>84</v>
      </c>
      <c r="E2630" t="s">
        <v>58</v>
      </c>
      <c r="F2630">
        <v>0</v>
      </c>
      <c r="G2630">
        <v>0</v>
      </c>
      <c r="H2630">
        <v>0</v>
      </c>
    </row>
    <row r="2631" spans="1:8" x14ac:dyDescent="0.25">
      <c r="A2631" t="s">
        <v>21</v>
      </c>
      <c r="B2631">
        <v>2015</v>
      </c>
      <c r="C2631" t="s">
        <v>56</v>
      </c>
      <c r="D2631" t="s">
        <v>84</v>
      </c>
      <c r="E2631" t="s">
        <v>58</v>
      </c>
      <c r="F2631">
        <v>0</v>
      </c>
      <c r="G2631">
        <v>0</v>
      </c>
      <c r="H2631">
        <v>0</v>
      </c>
    </row>
    <row r="2632" spans="1:8" x14ac:dyDescent="0.25">
      <c r="A2632" t="s">
        <v>21</v>
      </c>
      <c r="B2632">
        <v>2016</v>
      </c>
      <c r="C2632" t="s">
        <v>56</v>
      </c>
      <c r="D2632" t="s">
        <v>84</v>
      </c>
      <c r="E2632" t="s">
        <v>58</v>
      </c>
      <c r="F2632">
        <v>0</v>
      </c>
      <c r="G2632">
        <v>0</v>
      </c>
      <c r="H2632">
        <v>0</v>
      </c>
    </row>
    <row r="2633" spans="1:8" x14ac:dyDescent="0.25">
      <c r="A2633" t="s">
        <v>21</v>
      </c>
      <c r="B2633">
        <v>2017</v>
      </c>
      <c r="C2633" t="s">
        <v>56</v>
      </c>
      <c r="D2633" t="s">
        <v>84</v>
      </c>
      <c r="E2633" t="s">
        <v>58</v>
      </c>
      <c r="F2633">
        <v>0</v>
      </c>
      <c r="G2633">
        <v>0</v>
      </c>
      <c r="H2633">
        <v>0</v>
      </c>
    </row>
    <row r="2634" spans="1:8" x14ac:dyDescent="0.25">
      <c r="A2634" t="s">
        <v>21</v>
      </c>
      <c r="B2634">
        <v>2018</v>
      </c>
      <c r="C2634" t="s">
        <v>56</v>
      </c>
      <c r="D2634" t="s">
        <v>84</v>
      </c>
      <c r="E2634" t="s">
        <v>58</v>
      </c>
      <c r="F2634">
        <v>0</v>
      </c>
      <c r="G2634">
        <v>0</v>
      </c>
      <c r="H2634">
        <v>0</v>
      </c>
    </row>
    <row r="2635" spans="1:8" x14ac:dyDescent="0.25">
      <c r="A2635" t="s">
        <v>21</v>
      </c>
      <c r="B2635">
        <v>2019</v>
      </c>
      <c r="C2635" t="s">
        <v>56</v>
      </c>
      <c r="D2635" t="s">
        <v>84</v>
      </c>
      <c r="E2635" t="s">
        <v>58</v>
      </c>
      <c r="F2635">
        <v>0</v>
      </c>
      <c r="G2635">
        <v>0</v>
      </c>
      <c r="H2635">
        <v>0</v>
      </c>
    </row>
    <row r="2636" spans="1:8" x14ac:dyDescent="0.25">
      <c r="A2636" t="s">
        <v>22</v>
      </c>
      <c r="B2636">
        <v>2008</v>
      </c>
      <c r="C2636" t="s">
        <v>56</v>
      </c>
      <c r="D2636" t="s">
        <v>57</v>
      </c>
      <c r="E2636" t="s">
        <v>58</v>
      </c>
      <c r="F2636">
        <v>827052.59658299992</v>
      </c>
      <c r="G2636">
        <v>190.15013877150213</v>
      </c>
      <c r="H2636">
        <v>0.7736977148018136</v>
      </c>
    </row>
    <row r="2637" spans="1:8" x14ac:dyDescent="0.25">
      <c r="A2637" t="s">
        <v>22</v>
      </c>
      <c r="B2637">
        <v>2009</v>
      </c>
      <c r="C2637" t="s">
        <v>56</v>
      </c>
      <c r="D2637" t="s">
        <v>57</v>
      </c>
      <c r="E2637" t="s">
        <v>58</v>
      </c>
      <c r="F2637">
        <v>1713685.03755</v>
      </c>
      <c r="G2637">
        <v>344.82798922067104</v>
      </c>
      <c r="H2637">
        <v>1.5434550215190805</v>
      </c>
    </row>
    <row r="2638" spans="1:8" x14ac:dyDescent="0.25">
      <c r="A2638" t="s">
        <v>22</v>
      </c>
      <c r="B2638">
        <v>2010</v>
      </c>
      <c r="C2638" t="s">
        <v>56</v>
      </c>
      <c r="D2638" t="s">
        <v>57</v>
      </c>
      <c r="E2638" t="s">
        <v>58</v>
      </c>
      <c r="F2638">
        <v>1938114.8742479999</v>
      </c>
      <c r="G2638">
        <v>407.79180093048262</v>
      </c>
      <c r="H2638">
        <v>1.5043463702031403</v>
      </c>
    </row>
    <row r="2639" spans="1:8" x14ac:dyDescent="0.25">
      <c r="A2639" t="s">
        <v>22</v>
      </c>
      <c r="B2639">
        <v>2011</v>
      </c>
      <c r="C2639" t="s">
        <v>56</v>
      </c>
      <c r="D2639" t="s">
        <v>57</v>
      </c>
      <c r="E2639" t="s">
        <v>58</v>
      </c>
      <c r="F2639">
        <v>1481665.312282</v>
      </c>
      <c r="G2639">
        <v>352.87975774248224</v>
      </c>
      <c r="H2639">
        <v>1.0472345939683054</v>
      </c>
    </row>
    <row r="2640" spans="1:8" x14ac:dyDescent="0.25">
      <c r="A2640" t="s">
        <v>22</v>
      </c>
      <c r="B2640">
        <v>2012</v>
      </c>
      <c r="C2640" t="s">
        <v>56</v>
      </c>
      <c r="D2640" t="s">
        <v>57</v>
      </c>
      <c r="E2640" t="s">
        <v>58</v>
      </c>
      <c r="F2640">
        <v>2092793.9466729998</v>
      </c>
      <c r="G2640">
        <v>472.88234112011276</v>
      </c>
      <c r="H2640">
        <v>1.4197364796129834</v>
      </c>
    </row>
    <row r="2641" spans="1:8" x14ac:dyDescent="0.25">
      <c r="A2641" t="s">
        <v>22</v>
      </c>
      <c r="B2641">
        <v>2013</v>
      </c>
      <c r="C2641" t="s">
        <v>56</v>
      </c>
      <c r="D2641" t="s">
        <v>57</v>
      </c>
      <c r="E2641" t="s">
        <v>58</v>
      </c>
      <c r="F2641">
        <v>2603742.7719729999</v>
      </c>
      <c r="G2641">
        <v>604.2866028663567</v>
      </c>
      <c r="H2641">
        <v>1.5600186065038315</v>
      </c>
    </row>
    <row r="2642" spans="1:8" x14ac:dyDescent="0.25">
      <c r="A2642" t="s">
        <v>22</v>
      </c>
      <c r="B2642">
        <v>2014</v>
      </c>
      <c r="C2642" t="s">
        <v>56</v>
      </c>
      <c r="D2642" t="s">
        <v>57</v>
      </c>
      <c r="E2642" t="s">
        <v>58</v>
      </c>
      <c r="F2642">
        <v>3237543.7042319998</v>
      </c>
      <c r="G2642">
        <v>725.34902759439854</v>
      </c>
      <c r="H2642">
        <v>1.8009196412492123</v>
      </c>
    </row>
    <row r="2643" spans="1:8" x14ac:dyDescent="0.25">
      <c r="A2643" t="s">
        <v>22</v>
      </c>
      <c r="B2643">
        <v>2015</v>
      </c>
      <c r="C2643" t="s">
        <v>56</v>
      </c>
      <c r="D2643" t="s">
        <v>57</v>
      </c>
      <c r="E2643" t="s">
        <v>58</v>
      </c>
      <c r="F2643">
        <v>3752400.7565719998</v>
      </c>
      <c r="G2643">
        <v>720.94901670053446</v>
      </c>
      <c r="H2643">
        <v>1.9935547568200729</v>
      </c>
    </row>
    <row r="2644" spans="1:8" x14ac:dyDescent="0.25">
      <c r="A2644" t="s">
        <v>22</v>
      </c>
      <c r="B2644">
        <v>2016</v>
      </c>
      <c r="C2644" t="s">
        <v>56</v>
      </c>
      <c r="D2644" t="s">
        <v>57</v>
      </c>
      <c r="E2644" t="s">
        <v>58</v>
      </c>
      <c r="F2644">
        <v>3766839.615402</v>
      </c>
      <c r="G2644">
        <v>664.2012754563043</v>
      </c>
      <c r="H2644">
        <v>1.8422257947034542</v>
      </c>
    </row>
    <row r="2645" spans="1:8" x14ac:dyDescent="0.25">
      <c r="A2645" t="s">
        <v>22</v>
      </c>
      <c r="B2645">
        <v>2017</v>
      </c>
      <c r="C2645" t="s">
        <v>56</v>
      </c>
      <c r="D2645" t="s">
        <v>57</v>
      </c>
      <c r="E2645" t="s">
        <v>58</v>
      </c>
      <c r="F2645">
        <v>4411690.2981669996</v>
      </c>
      <c r="G2645">
        <v>784.64382815500301</v>
      </c>
      <c r="H2645">
        <v>2.0114481944650842</v>
      </c>
    </row>
    <row r="2646" spans="1:8" x14ac:dyDescent="0.25">
      <c r="A2646" t="s">
        <v>22</v>
      </c>
      <c r="B2646">
        <v>2018</v>
      </c>
      <c r="C2646" t="s">
        <v>56</v>
      </c>
      <c r="D2646" t="s">
        <v>57</v>
      </c>
      <c r="E2646" t="s">
        <v>58</v>
      </c>
      <c r="F2646">
        <v>3842821.4144279994</v>
      </c>
      <c r="G2646">
        <v>670.6358702307291</v>
      </c>
      <c r="H2646">
        <v>1.6606190002119232</v>
      </c>
    </row>
    <row r="2647" spans="1:8" x14ac:dyDescent="0.25">
      <c r="A2647" t="s">
        <v>22</v>
      </c>
      <c r="B2647">
        <v>2019</v>
      </c>
      <c r="C2647" t="s">
        <v>56</v>
      </c>
      <c r="D2647" t="s">
        <v>57</v>
      </c>
      <c r="E2647" t="s">
        <v>58</v>
      </c>
      <c r="F2647">
        <v>4018413.7911959998</v>
      </c>
      <c r="G2647">
        <v>643.88920622066894</v>
      </c>
      <c r="H2647">
        <v>1.6879914188403256</v>
      </c>
    </row>
    <row r="2648" spans="1:8" x14ac:dyDescent="0.25">
      <c r="A2648" t="s">
        <v>22</v>
      </c>
      <c r="B2648">
        <v>2008</v>
      </c>
      <c r="C2648" t="s">
        <v>56</v>
      </c>
      <c r="D2648" t="s">
        <v>59</v>
      </c>
      <c r="E2648" t="s">
        <v>60</v>
      </c>
      <c r="F2648">
        <v>46976.634349</v>
      </c>
      <c r="G2648">
        <v>10.800538656653645</v>
      </c>
      <c r="H2648">
        <v>4.3946074040593572E-2</v>
      </c>
    </row>
    <row r="2649" spans="1:8" x14ac:dyDescent="0.25">
      <c r="A2649" t="s">
        <v>22</v>
      </c>
      <c r="B2649">
        <v>2008</v>
      </c>
      <c r="C2649" t="s">
        <v>56</v>
      </c>
      <c r="D2649" t="s">
        <v>59</v>
      </c>
      <c r="E2649" t="s">
        <v>61</v>
      </c>
    </row>
    <row r="2650" spans="1:8" x14ac:dyDescent="0.25">
      <c r="A2650" t="s">
        <v>22</v>
      </c>
      <c r="B2650">
        <v>2008</v>
      </c>
      <c r="C2650" t="s">
        <v>56</v>
      </c>
      <c r="D2650" t="s">
        <v>59</v>
      </c>
      <c r="E2650" t="s">
        <v>62</v>
      </c>
      <c r="F2650">
        <v>15115.391661</v>
      </c>
      <c r="G2650">
        <v>3.4752249540109057</v>
      </c>
      <c r="H2650">
        <v>1.4140266332234952E-2</v>
      </c>
    </row>
    <row r="2651" spans="1:8" x14ac:dyDescent="0.25">
      <c r="A2651" t="s">
        <v>22</v>
      </c>
      <c r="B2651">
        <v>2008</v>
      </c>
      <c r="C2651" t="s">
        <v>56</v>
      </c>
      <c r="D2651" t="s">
        <v>59</v>
      </c>
      <c r="E2651" t="s">
        <v>58</v>
      </c>
      <c r="F2651">
        <v>62092.026010000001</v>
      </c>
      <c r="G2651">
        <v>14.275763610664551</v>
      </c>
      <c r="H2651">
        <v>5.8086340372828518E-2</v>
      </c>
    </row>
    <row r="2652" spans="1:8" x14ac:dyDescent="0.25">
      <c r="A2652" t="s">
        <v>22</v>
      </c>
      <c r="B2652">
        <v>2009</v>
      </c>
      <c r="C2652" t="s">
        <v>56</v>
      </c>
      <c r="D2652" t="s">
        <v>59</v>
      </c>
      <c r="E2652" t="s">
        <v>60</v>
      </c>
      <c r="F2652">
        <v>57454.003700000001</v>
      </c>
      <c r="G2652">
        <v>11.560904211938626</v>
      </c>
      <c r="H2652">
        <v>5.1746772933210908E-2</v>
      </c>
    </row>
    <row r="2653" spans="1:8" x14ac:dyDescent="0.25">
      <c r="A2653" t="s">
        <v>22</v>
      </c>
      <c r="B2653">
        <v>2009</v>
      </c>
      <c r="C2653" t="s">
        <v>56</v>
      </c>
      <c r="D2653" t="s">
        <v>59</v>
      </c>
      <c r="E2653" t="s">
        <v>61</v>
      </c>
    </row>
    <row r="2654" spans="1:8" x14ac:dyDescent="0.25">
      <c r="A2654" t="s">
        <v>22</v>
      </c>
      <c r="B2654">
        <v>2009</v>
      </c>
      <c r="C2654" t="s">
        <v>56</v>
      </c>
      <c r="D2654" t="s">
        <v>59</v>
      </c>
      <c r="E2654" t="s">
        <v>62</v>
      </c>
      <c r="F2654">
        <v>17294.781534999998</v>
      </c>
      <c r="G2654">
        <v>3.4800588264754788</v>
      </c>
      <c r="H2654">
        <v>1.5576793180405174E-2</v>
      </c>
    </row>
    <row r="2655" spans="1:8" x14ac:dyDescent="0.25">
      <c r="A2655" t="s">
        <v>22</v>
      </c>
      <c r="B2655">
        <v>2009</v>
      </c>
      <c r="C2655" t="s">
        <v>56</v>
      </c>
      <c r="D2655" t="s">
        <v>59</v>
      </c>
      <c r="E2655" t="s">
        <v>58</v>
      </c>
      <c r="F2655">
        <v>74748.785235000003</v>
      </c>
      <c r="G2655">
        <v>15.040963038414105</v>
      </c>
      <c r="H2655">
        <v>6.732356611361609E-2</v>
      </c>
    </row>
    <row r="2656" spans="1:8" x14ac:dyDescent="0.25">
      <c r="A2656" t="s">
        <v>22</v>
      </c>
      <c r="B2656">
        <v>2010</v>
      </c>
      <c r="C2656" t="s">
        <v>56</v>
      </c>
      <c r="D2656" t="s">
        <v>59</v>
      </c>
      <c r="E2656" t="s">
        <v>60</v>
      </c>
      <c r="F2656">
        <v>38643.033472000003</v>
      </c>
      <c r="G2656">
        <v>8.1307421053038045</v>
      </c>
      <c r="H2656">
        <v>2.9994355809171227E-2</v>
      </c>
    </row>
    <row r="2657" spans="1:8" x14ac:dyDescent="0.25">
      <c r="A2657" t="s">
        <v>22</v>
      </c>
      <c r="B2657">
        <v>2010</v>
      </c>
      <c r="C2657" t="s">
        <v>56</v>
      </c>
      <c r="D2657" t="s">
        <v>59</v>
      </c>
      <c r="E2657" t="s">
        <v>61</v>
      </c>
      <c r="F2657">
        <v>200</v>
      </c>
      <c r="G2657">
        <v>4.2081282833011463E-2</v>
      </c>
      <c r="H2657">
        <v>1.5523810174428756E-4</v>
      </c>
    </row>
    <row r="2658" spans="1:8" x14ac:dyDescent="0.25">
      <c r="A2658" t="s">
        <v>22</v>
      </c>
      <c r="B2658">
        <v>2010</v>
      </c>
      <c r="C2658" t="s">
        <v>56</v>
      </c>
      <c r="D2658" t="s">
        <v>59</v>
      </c>
      <c r="E2658" t="s">
        <v>62</v>
      </c>
      <c r="F2658">
        <v>10420.375957</v>
      </c>
      <c r="G2658">
        <v>2.1925139393641473</v>
      </c>
      <c r="H2658">
        <v>8.0881969151324687E-3</v>
      </c>
    </row>
    <row r="2659" spans="1:8" x14ac:dyDescent="0.25">
      <c r="A2659" t="s">
        <v>22</v>
      </c>
      <c r="B2659">
        <v>2010</v>
      </c>
      <c r="C2659" t="s">
        <v>56</v>
      </c>
      <c r="D2659" t="s">
        <v>59</v>
      </c>
      <c r="E2659" t="s">
        <v>58</v>
      </c>
      <c r="F2659">
        <v>49263.409429000007</v>
      </c>
      <c r="G2659">
        <v>10.365337327500965</v>
      </c>
      <c r="H2659">
        <v>3.8237790826047988E-2</v>
      </c>
    </row>
    <row r="2660" spans="1:8" x14ac:dyDescent="0.25">
      <c r="A2660" t="s">
        <v>22</v>
      </c>
      <c r="B2660">
        <v>2011</v>
      </c>
      <c r="C2660" t="s">
        <v>56</v>
      </c>
      <c r="D2660" t="s">
        <v>59</v>
      </c>
      <c r="E2660" t="s">
        <v>60</v>
      </c>
      <c r="F2660">
        <v>65420.556213000003</v>
      </c>
      <c r="G2660">
        <v>15.580839907945478</v>
      </c>
      <c r="H2660">
        <v>4.6238964397016524E-2</v>
      </c>
    </row>
    <row r="2661" spans="1:8" x14ac:dyDescent="0.25">
      <c r="A2661" t="s">
        <v>22</v>
      </c>
      <c r="B2661">
        <v>2011</v>
      </c>
      <c r="C2661" t="s">
        <v>56</v>
      </c>
      <c r="D2661" t="s">
        <v>59</v>
      </c>
      <c r="E2661" t="s">
        <v>61</v>
      </c>
      <c r="F2661">
        <v>150</v>
      </c>
      <c r="G2661">
        <v>3.5724642550920428E-2</v>
      </c>
      <c r="H2661">
        <v>1.0601934714480807E-4</v>
      </c>
    </row>
    <row r="2662" spans="1:8" x14ac:dyDescent="0.25">
      <c r="A2662" t="s">
        <v>22</v>
      </c>
      <c r="B2662">
        <v>2011</v>
      </c>
      <c r="C2662" t="s">
        <v>56</v>
      </c>
      <c r="D2662" t="s">
        <v>59</v>
      </c>
      <c r="E2662" t="s">
        <v>62</v>
      </c>
      <c r="F2662">
        <v>17554.415503</v>
      </c>
      <c r="G2662">
        <v>4.1808347935667403</v>
      </c>
      <c r="H2662">
        <v>1.2407384474245052E-2</v>
      </c>
    </row>
    <row r="2663" spans="1:8" x14ac:dyDescent="0.25">
      <c r="A2663" t="s">
        <v>22</v>
      </c>
      <c r="B2663">
        <v>2011</v>
      </c>
      <c r="C2663" t="s">
        <v>56</v>
      </c>
      <c r="D2663" t="s">
        <v>59</v>
      </c>
      <c r="E2663" t="s">
        <v>58</v>
      </c>
      <c r="F2663">
        <v>83124.971716</v>
      </c>
      <c r="G2663">
        <v>19.797399344063138</v>
      </c>
      <c r="H2663">
        <v>5.8752368218406376E-2</v>
      </c>
    </row>
    <row r="2664" spans="1:8" x14ac:dyDescent="0.25">
      <c r="A2664" t="s">
        <v>22</v>
      </c>
      <c r="B2664">
        <v>2012</v>
      </c>
      <c r="C2664" t="s">
        <v>56</v>
      </c>
      <c r="D2664" t="s">
        <v>59</v>
      </c>
      <c r="E2664" t="s">
        <v>60</v>
      </c>
      <c r="F2664">
        <v>181626.99565</v>
      </c>
      <c r="G2664">
        <v>41.039969104519116</v>
      </c>
      <c r="H2664">
        <v>0.12321445779062395</v>
      </c>
    </row>
    <row r="2665" spans="1:8" x14ac:dyDescent="0.25">
      <c r="A2665" t="s">
        <v>22</v>
      </c>
      <c r="B2665">
        <v>2012</v>
      </c>
      <c r="C2665" t="s">
        <v>56</v>
      </c>
      <c r="D2665" t="s">
        <v>59</v>
      </c>
      <c r="E2665" t="s">
        <v>61</v>
      </c>
    </row>
    <row r="2666" spans="1:8" x14ac:dyDescent="0.25">
      <c r="A2666" t="s">
        <v>22</v>
      </c>
      <c r="B2666">
        <v>2012</v>
      </c>
      <c r="C2666" t="s">
        <v>56</v>
      </c>
      <c r="D2666" t="s">
        <v>59</v>
      </c>
      <c r="E2666" t="s">
        <v>62</v>
      </c>
      <c r="F2666">
        <v>27309.859067000001</v>
      </c>
      <c r="G2666">
        <v>6.1708655607465657</v>
      </c>
      <c r="H2666">
        <v>1.8526813512695795E-2</v>
      </c>
    </row>
    <row r="2667" spans="1:8" x14ac:dyDescent="0.25">
      <c r="A2667" t="s">
        <v>22</v>
      </c>
      <c r="B2667">
        <v>2012</v>
      </c>
      <c r="C2667" t="s">
        <v>56</v>
      </c>
      <c r="D2667" t="s">
        <v>59</v>
      </c>
      <c r="E2667" t="s">
        <v>58</v>
      </c>
      <c r="F2667">
        <v>208936.85471700001</v>
      </c>
      <c r="G2667">
        <v>47.210834665265679</v>
      </c>
      <c r="H2667">
        <v>0.14174127130331976</v>
      </c>
    </row>
    <row r="2668" spans="1:8" x14ac:dyDescent="0.25">
      <c r="A2668" t="s">
        <v>22</v>
      </c>
      <c r="B2668">
        <v>2013</v>
      </c>
      <c r="C2668" t="s">
        <v>56</v>
      </c>
      <c r="D2668" t="s">
        <v>59</v>
      </c>
      <c r="E2668" t="s">
        <v>60</v>
      </c>
      <c r="F2668">
        <v>274411.80548400001</v>
      </c>
      <c r="G2668">
        <v>63.686543658341606</v>
      </c>
      <c r="H2668">
        <v>0.16441237091748684</v>
      </c>
    </row>
    <row r="2669" spans="1:8" x14ac:dyDescent="0.25">
      <c r="A2669" t="s">
        <v>22</v>
      </c>
      <c r="B2669">
        <v>2013</v>
      </c>
      <c r="C2669" t="s">
        <v>56</v>
      </c>
      <c r="D2669" t="s">
        <v>59</v>
      </c>
      <c r="E2669" t="s">
        <v>61</v>
      </c>
    </row>
    <row r="2670" spans="1:8" x14ac:dyDescent="0.25">
      <c r="A2670" t="s">
        <v>22</v>
      </c>
      <c r="B2670">
        <v>2013</v>
      </c>
      <c r="C2670" t="s">
        <v>56</v>
      </c>
      <c r="D2670" t="s">
        <v>59</v>
      </c>
      <c r="E2670" t="s">
        <v>62</v>
      </c>
      <c r="F2670">
        <v>37011.081754999999</v>
      </c>
      <c r="G2670">
        <v>8.5896737200313069</v>
      </c>
      <c r="H2670">
        <v>2.2174992401758343E-2</v>
      </c>
    </row>
    <row r="2671" spans="1:8" x14ac:dyDescent="0.25">
      <c r="A2671" t="s">
        <v>22</v>
      </c>
      <c r="B2671">
        <v>2013</v>
      </c>
      <c r="C2671" t="s">
        <v>56</v>
      </c>
      <c r="D2671" t="s">
        <v>59</v>
      </c>
      <c r="E2671" t="s">
        <v>58</v>
      </c>
      <c r="F2671">
        <v>311422.887239</v>
      </c>
      <c r="G2671">
        <v>72.276217378372905</v>
      </c>
      <c r="H2671">
        <v>0.18658736331924516</v>
      </c>
    </row>
    <row r="2672" spans="1:8" x14ac:dyDescent="0.25">
      <c r="A2672" t="s">
        <v>22</v>
      </c>
      <c r="B2672">
        <v>2014</v>
      </c>
      <c r="C2672" t="s">
        <v>56</v>
      </c>
      <c r="D2672" t="s">
        <v>59</v>
      </c>
      <c r="E2672" t="s">
        <v>60</v>
      </c>
      <c r="F2672">
        <v>90338.058875999996</v>
      </c>
      <c r="G2672">
        <v>20.239610379565871</v>
      </c>
      <c r="H2672">
        <v>5.0251548533368551E-2</v>
      </c>
    </row>
    <row r="2673" spans="1:8" x14ac:dyDescent="0.25">
      <c r="A2673" t="s">
        <v>22</v>
      </c>
      <c r="B2673">
        <v>2014</v>
      </c>
      <c r="C2673" t="s">
        <v>56</v>
      </c>
      <c r="D2673" t="s">
        <v>59</v>
      </c>
      <c r="E2673" t="s">
        <v>61</v>
      </c>
    </row>
    <row r="2674" spans="1:8" x14ac:dyDescent="0.25">
      <c r="A2674" t="s">
        <v>22</v>
      </c>
      <c r="B2674">
        <v>2014</v>
      </c>
      <c r="C2674" t="s">
        <v>56</v>
      </c>
      <c r="D2674" t="s">
        <v>59</v>
      </c>
      <c r="E2674" t="s">
        <v>62</v>
      </c>
      <c r="F2674">
        <v>19063.247360000001</v>
      </c>
      <c r="G2674">
        <v>4.2709872664553279</v>
      </c>
      <c r="H2674">
        <v>1.0604143058127513E-2</v>
      </c>
    </row>
    <row r="2675" spans="1:8" x14ac:dyDescent="0.25">
      <c r="A2675" t="s">
        <v>22</v>
      </c>
      <c r="B2675">
        <v>2014</v>
      </c>
      <c r="C2675" t="s">
        <v>56</v>
      </c>
      <c r="D2675" t="s">
        <v>59</v>
      </c>
      <c r="E2675" t="s">
        <v>58</v>
      </c>
      <c r="F2675">
        <v>109401.306236</v>
      </c>
      <c r="G2675">
        <v>24.510597646021203</v>
      </c>
      <c r="H2675">
        <v>6.0855691591496071E-2</v>
      </c>
    </row>
    <row r="2676" spans="1:8" x14ac:dyDescent="0.25">
      <c r="A2676" t="s">
        <v>22</v>
      </c>
      <c r="B2676">
        <v>2015</v>
      </c>
      <c r="C2676" t="s">
        <v>56</v>
      </c>
      <c r="D2676" t="s">
        <v>59</v>
      </c>
      <c r="E2676" t="s">
        <v>60</v>
      </c>
      <c r="F2676">
        <v>147534.92925399999</v>
      </c>
      <c r="G2676">
        <v>28.345896154179425</v>
      </c>
      <c r="H2676">
        <v>7.8381542668730445E-2</v>
      </c>
    </row>
    <row r="2677" spans="1:8" x14ac:dyDescent="0.25">
      <c r="A2677" t="s">
        <v>22</v>
      </c>
      <c r="B2677">
        <v>2015</v>
      </c>
      <c r="C2677" t="s">
        <v>56</v>
      </c>
      <c r="D2677" t="s">
        <v>59</v>
      </c>
      <c r="E2677" t="s">
        <v>61</v>
      </c>
    </row>
    <row r="2678" spans="1:8" x14ac:dyDescent="0.25">
      <c r="A2678" t="s">
        <v>22</v>
      </c>
      <c r="B2678">
        <v>2015</v>
      </c>
      <c r="C2678" t="s">
        <v>56</v>
      </c>
      <c r="D2678" t="s">
        <v>59</v>
      </c>
      <c r="E2678" t="s">
        <v>62</v>
      </c>
      <c r="F2678">
        <v>47051.422038999997</v>
      </c>
      <c r="G2678">
        <v>9.0399929682265618</v>
      </c>
      <c r="H2678">
        <v>2.4997219728387369E-2</v>
      </c>
    </row>
    <row r="2679" spans="1:8" x14ac:dyDescent="0.25">
      <c r="A2679" t="s">
        <v>22</v>
      </c>
      <c r="B2679">
        <v>2015</v>
      </c>
      <c r="C2679" t="s">
        <v>56</v>
      </c>
      <c r="D2679" t="s">
        <v>59</v>
      </c>
      <c r="E2679" t="s">
        <v>58</v>
      </c>
      <c r="F2679">
        <v>194586.35129299999</v>
      </c>
      <c r="G2679">
        <v>37.385889122405985</v>
      </c>
      <c r="H2679">
        <v>0.10337876239711781</v>
      </c>
    </row>
    <row r="2680" spans="1:8" x14ac:dyDescent="0.25">
      <c r="A2680" t="s">
        <v>22</v>
      </c>
      <c r="B2680">
        <v>2016</v>
      </c>
      <c r="C2680" t="s">
        <v>56</v>
      </c>
      <c r="D2680" t="s">
        <v>59</v>
      </c>
      <c r="E2680" t="s">
        <v>60</v>
      </c>
      <c r="F2680">
        <v>143615.53343899999</v>
      </c>
      <c r="G2680">
        <v>25.323515260774187</v>
      </c>
      <c r="H2680">
        <v>7.0237192775511076E-2</v>
      </c>
    </row>
    <row r="2681" spans="1:8" x14ac:dyDescent="0.25">
      <c r="A2681" t="s">
        <v>22</v>
      </c>
      <c r="B2681">
        <v>2016</v>
      </c>
      <c r="C2681" t="s">
        <v>56</v>
      </c>
      <c r="D2681" t="s">
        <v>59</v>
      </c>
      <c r="E2681" t="s">
        <v>61</v>
      </c>
      <c r="F2681">
        <v>50705.959196999996</v>
      </c>
      <c r="G2681">
        <v>8.9409070230054049</v>
      </c>
      <c r="H2681">
        <v>2.479846118107825E-2</v>
      </c>
    </row>
    <row r="2682" spans="1:8" x14ac:dyDescent="0.25">
      <c r="A2682" t="s">
        <v>22</v>
      </c>
      <c r="B2682">
        <v>2016</v>
      </c>
      <c r="C2682" t="s">
        <v>56</v>
      </c>
      <c r="D2682" t="s">
        <v>59</v>
      </c>
      <c r="E2682" t="s">
        <v>62</v>
      </c>
    </row>
    <row r="2683" spans="1:8" x14ac:dyDescent="0.25">
      <c r="A2683" t="s">
        <v>22</v>
      </c>
      <c r="B2683">
        <v>2016</v>
      </c>
      <c r="C2683" t="s">
        <v>56</v>
      </c>
      <c r="D2683" t="s">
        <v>59</v>
      </c>
      <c r="E2683" t="s">
        <v>58</v>
      </c>
      <c r="F2683">
        <v>194321.49263599998</v>
      </c>
      <c r="G2683">
        <v>34.264422283779588</v>
      </c>
      <c r="H2683">
        <v>9.5035653956589305E-2</v>
      </c>
    </row>
    <row r="2684" spans="1:8" x14ac:dyDescent="0.25">
      <c r="A2684" t="s">
        <v>22</v>
      </c>
      <c r="B2684">
        <v>2017</v>
      </c>
      <c r="C2684" t="s">
        <v>56</v>
      </c>
      <c r="D2684" t="s">
        <v>59</v>
      </c>
      <c r="E2684" t="s">
        <v>60</v>
      </c>
      <c r="F2684">
        <v>250790.92347400001</v>
      </c>
      <c r="G2684">
        <v>44.604570348677463</v>
      </c>
      <c r="H2684">
        <v>0.1143445972215235</v>
      </c>
    </row>
    <row r="2685" spans="1:8" x14ac:dyDescent="0.25">
      <c r="A2685" t="s">
        <v>22</v>
      </c>
      <c r="B2685">
        <v>2017</v>
      </c>
      <c r="C2685" t="s">
        <v>56</v>
      </c>
      <c r="D2685" t="s">
        <v>59</v>
      </c>
      <c r="E2685" t="s">
        <v>61</v>
      </c>
      <c r="F2685">
        <v>36465.303656999997</v>
      </c>
      <c r="G2685">
        <v>6.4855584872199987</v>
      </c>
      <c r="H2685">
        <v>1.6625842759626364E-2</v>
      </c>
    </row>
    <row r="2686" spans="1:8" x14ac:dyDescent="0.25">
      <c r="A2686" t="s">
        <v>22</v>
      </c>
      <c r="B2686">
        <v>2017</v>
      </c>
      <c r="C2686" t="s">
        <v>56</v>
      </c>
      <c r="D2686" t="s">
        <v>59</v>
      </c>
      <c r="E2686" t="s">
        <v>62</v>
      </c>
    </row>
    <row r="2687" spans="1:8" x14ac:dyDescent="0.25">
      <c r="A2687" t="s">
        <v>22</v>
      </c>
      <c r="B2687">
        <v>2017</v>
      </c>
      <c r="C2687" t="s">
        <v>56</v>
      </c>
      <c r="D2687" t="s">
        <v>59</v>
      </c>
      <c r="E2687" t="s">
        <v>58</v>
      </c>
      <c r="F2687">
        <v>287256.22713100002</v>
      </c>
      <c r="G2687">
        <v>51.09012883589746</v>
      </c>
      <c r="H2687">
        <v>0.13097043998114985</v>
      </c>
    </row>
    <row r="2688" spans="1:8" x14ac:dyDescent="0.25">
      <c r="A2688" t="s">
        <v>22</v>
      </c>
      <c r="B2688">
        <v>2018</v>
      </c>
      <c r="C2688" t="s">
        <v>56</v>
      </c>
      <c r="D2688" t="s">
        <v>59</v>
      </c>
      <c r="E2688" t="s">
        <v>60</v>
      </c>
      <c r="F2688">
        <v>282686.10538199998</v>
      </c>
      <c r="G2688">
        <v>49.333399041967155</v>
      </c>
      <c r="H2688">
        <v>0.12215866080342795</v>
      </c>
    </row>
    <row r="2689" spans="1:8" x14ac:dyDescent="0.25">
      <c r="A2689" t="s">
        <v>22</v>
      </c>
      <c r="B2689">
        <v>2018</v>
      </c>
      <c r="C2689" t="s">
        <v>56</v>
      </c>
      <c r="D2689" t="s">
        <v>59</v>
      </c>
      <c r="E2689" t="s">
        <v>61</v>
      </c>
    </row>
    <row r="2690" spans="1:8" x14ac:dyDescent="0.25">
      <c r="A2690" t="s">
        <v>22</v>
      </c>
      <c r="B2690">
        <v>2018</v>
      </c>
      <c r="C2690" t="s">
        <v>56</v>
      </c>
      <c r="D2690" t="s">
        <v>59</v>
      </c>
      <c r="E2690" t="s">
        <v>62</v>
      </c>
    </row>
    <row r="2691" spans="1:8" x14ac:dyDescent="0.25">
      <c r="A2691" t="s">
        <v>22</v>
      </c>
      <c r="B2691">
        <v>2018</v>
      </c>
      <c r="C2691" t="s">
        <v>56</v>
      </c>
      <c r="D2691" t="s">
        <v>59</v>
      </c>
      <c r="E2691" t="s">
        <v>58</v>
      </c>
      <c r="F2691">
        <v>282686.10538199998</v>
      </c>
      <c r="G2691">
        <v>49.333399041967155</v>
      </c>
      <c r="H2691">
        <v>0.12215866080342795</v>
      </c>
    </row>
    <row r="2692" spans="1:8" x14ac:dyDescent="0.25">
      <c r="A2692" t="s">
        <v>22</v>
      </c>
      <c r="B2692">
        <v>2019</v>
      </c>
      <c r="C2692" t="s">
        <v>56</v>
      </c>
      <c r="D2692" t="s">
        <v>59</v>
      </c>
      <c r="E2692" t="s">
        <v>60</v>
      </c>
      <c r="F2692">
        <v>244599.818054</v>
      </c>
      <c r="G2692">
        <v>39.193371034503357</v>
      </c>
      <c r="H2692">
        <v>0.10274760524405099</v>
      </c>
    </row>
    <row r="2693" spans="1:8" x14ac:dyDescent="0.25">
      <c r="A2693" t="s">
        <v>22</v>
      </c>
      <c r="B2693">
        <v>2019</v>
      </c>
      <c r="C2693" t="s">
        <v>56</v>
      </c>
      <c r="D2693" t="s">
        <v>59</v>
      </c>
      <c r="E2693" t="s">
        <v>61</v>
      </c>
    </row>
    <row r="2694" spans="1:8" x14ac:dyDescent="0.25">
      <c r="A2694" t="s">
        <v>22</v>
      </c>
      <c r="B2694">
        <v>2019</v>
      </c>
      <c r="C2694" t="s">
        <v>56</v>
      </c>
      <c r="D2694" t="s">
        <v>59</v>
      </c>
      <c r="E2694" t="s">
        <v>62</v>
      </c>
    </row>
    <row r="2695" spans="1:8" x14ac:dyDescent="0.25">
      <c r="A2695" t="s">
        <v>22</v>
      </c>
      <c r="B2695">
        <v>2019</v>
      </c>
      <c r="C2695" t="s">
        <v>56</v>
      </c>
      <c r="D2695" t="s">
        <v>59</v>
      </c>
      <c r="E2695" t="s">
        <v>58</v>
      </c>
      <c r="F2695">
        <v>244599.818054</v>
      </c>
      <c r="G2695">
        <v>39.193371034503357</v>
      </c>
      <c r="H2695">
        <v>0.10274760524405099</v>
      </c>
    </row>
    <row r="2696" spans="1:8" x14ac:dyDescent="0.25">
      <c r="A2696" t="s">
        <v>22</v>
      </c>
      <c r="B2696">
        <v>2008</v>
      </c>
      <c r="C2696" t="s">
        <v>56</v>
      </c>
      <c r="D2696" t="s">
        <v>63</v>
      </c>
      <c r="E2696" t="s">
        <v>64</v>
      </c>
      <c r="F2696">
        <v>216196.323534</v>
      </c>
      <c r="G2696">
        <v>49.706344060492953</v>
      </c>
      <c r="H2696">
        <v>0.20224904940495245</v>
      </c>
    </row>
    <row r="2697" spans="1:8" x14ac:dyDescent="0.25">
      <c r="A2697" t="s">
        <v>22</v>
      </c>
      <c r="B2697">
        <v>2008</v>
      </c>
      <c r="C2697" t="s">
        <v>56</v>
      </c>
      <c r="D2697" t="s">
        <v>63</v>
      </c>
      <c r="E2697" t="s">
        <v>32</v>
      </c>
    </row>
    <row r="2698" spans="1:8" x14ac:dyDescent="0.25">
      <c r="A2698" t="s">
        <v>22</v>
      </c>
      <c r="B2698">
        <v>2008</v>
      </c>
      <c r="C2698" t="s">
        <v>56</v>
      </c>
      <c r="D2698" t="s">
        <v>63</v>
      </c>
      <c r="E2698" t="s">
        <v>58</v>
      </c>
      <c r="F2698">
        <v>216196.323534</v>
      </c>
      <c r="G2698">
        <v>49.706344060492953</v>
      </c>
      <c r="H2698">
        <v>0.20224904940495245</v>
      </c>
    </row>
    <row r="2699" spans="1:8" x14ac:dyDescent="0.25">
      <c r="A2699" t="s">
        <v>22</v>
      </c>
      <c r="B2699">
        <v>2009</v>
      </c>
      <c r="C2699" t="s">
        <v>56</v>
      </c>
      <c r="D2699" t="s">
        <v>63</v>
      </c>
      <c r="E2699" t="s">
        <v>64</v>
      </c>
      <c r="F2699">
        <v>522783.47083100001</v>
      </c>
      <c r="G2699">
        <v>105.19457723817429</v>
      </c>
      <c r="H2699">
        <v>0.47085243527297727</v>
      </c>
    </row>
    <row r="2700" spans="1:8" x14ac:dyDescent="0.25">
      <c r="A2700" t="s">
        <v>22</v>
      </c>
      <c r="B2700">
        <v>2009</v>
      </c>
      <c r="C2700" t="s">
        <v>56</v>
      </c>
      <c r="D2700" t="s">
        <v>63</v>
      </c>
      <c r="E2700" t="s">
        <v>32</v>
      </c>
    </row>
    <row r="2701" spans="1:8" x14ac:dyDescent="0.25">
      <c r="A2701" t="s">
        <v>22</v>
      </c>
      <c r="B2701">
        <v>2009</v>
      </c>
      <c r="C2701" t="s">
        <v>56</v>
      </c>
      <c r="D2701" t="s">
        <v>63</v>
      </c>
      <c r="E2701" t="s">
        <v>58</v>
      </c>
      <c r="F2701">
        <v>522783.47083100001</v>
      </c>
      <c r="G2701">
        <v>105.19457723817429</v>
      </c>
      <c r="H2701">
        <v>0.47085243527297727</v>
      </c>
    </row>
    <row r="2702" spans="1:8" x14ac:dyDescent="0.25">
      <c r="A2702" t="s">
        <v>22</v>
      </c>
      <c r="B2702">
        <v>2010</v>
      </c>
      <c r="C2702" t="s">
        <v>56</v>
      </c>
      <c r="D2702" t="s">
        <v>63</v>
      </c>
      <c r="E2702" t="s">
        <v>64</v>
      </c>
      <c r="F2702">
        <v>831490.36037200002</v>
      </c>
      <c r="G2702">
        <v>174.95090513868379</v>
      </c>
      <c r="H2702">
        <v>0.64539492581411428</v>
      </c>
    </row>
    <row r="2703" spans="1:8" x14ac:dyDescent="0.25">
      <c r="A2703" t="s">
        <v>22</v>
      </c>
      <c r="B2703">
        <v>2010</v>
      </c>
      <c r="C2703" t="s">
        <v>56</v>
      </c>
      <c r="D2703" t="s">
        <v>63</v>
      </c>
      <c r="E2703" t="s">
        <v>32</v>
      </c>
    </row>
    <row r="2704" spans="1:8" x14ac:dyDescent="0.25">
      <c r="A2704" t="s">
        <v>22</v>
      </c>
      <c r="B2704">
        <v>2010</v>
      </c>
      <c r="C2704" t="s">
        <v>56</v>
      </c>
      <c r="D2704" t="s">
        <v>63</v>
      </c>
      <c r="E2704" t="s">
        <v>58</v>
      </c>
      <c r="F2704">
        <v>831490.36037200002</v>
      </c>
      <c r="G2704">
        <v>174.95090513868379</v>
      </c>
      <c r="H2704">
        <v>0.64539492581411428</v>
      </c>
    </row>
    <row r="2705" spans="1:8" x14ac:dyDescent="0.25">
      <c r="A2705" t="s">
        <v>22</v>
      </c>
      <c r="B2705">
        <v>2011</v>
      </c>
      <c r="C2705" t="s">
        <v>56</v>
      </c>
      <c r="D2705" t="s">
        <v>63</v>
      </c>
      <c r="E2705" t="s">
        <v>64</v>
      </c>
      <c r="F2705">
        <v>459779.25625999999</v>
      </c>
      <c r="G2705">
        <v>109.50299721477695</v>
      </c>
      <c r="H2705">
        <v>0.32496997719607074</v>
      </c>
    </row>
    <row r="2706" spans="1:8" x14ac:dyDescent="0.25">
      <c r="A2706" t="s">
        <v>22</v>
      </c>
      <c r="B2706">
        <v>2011</v>
      </c>
      <c r="C2706" t="s">
        <v>56</v>
      </c>
      <c r="D2706" t="s">
        <v>63</v>
      </c>
      <c r="E2706" t="s">
        <v>32</v>
      </c>
    </row>
    <row r="2707" spans="1:8" x14ac:dyDescent="0.25">
      <c r="A2707" t="s">
        <v>22</v>
      </c>
      <c r="B2707">
        <v>2011</v>
      </c>
      <c r="C2707" t="s">
        <v>56</v>
      </c>
      <c r="D2707" t="s">
        <v>63</v>
      </c>
      <c r="E2707" t="s">
        <v>58</v>
      </c>
      <c r="F2707">
        <v>459779.25625999999</v>
      </c>
      <c r="G2707">
        <v>109.50299721477695</v>
      </c>
      <c r="H2707">
        <v>0.32496997719607074</v>
      </c>
    </row>
    <row r="2708" spans="1:8" x14ac:dyDescent="0.25">
      <c r="A2708" t="s">
        <v>22</v>
      </c>
      <c r="B2708">
        <v>2012</v>
      </c>
      <c r="C2708" t="s">
        <v>56</v>
      </c>
      <c r="D2708" t="s">
        <v>63</v>
      </c>
      <c r="E2708" t="s">
        <v>64</v>
      </c>
      <c r="F2708">
        <v>534593.432149</v>
      </c>
      <c r="G2708">
        <v>120.79535787263789</v>
      </c>
      <c r="H2708">
        <v>0.36266436960505738</v>
      </c>
    </row>
    <row r="2709" spans="1:8" x14ac:dyDescent="0.25">
      <c r="A2709" t="s">
        <v>22</v>
      </c>
      <c r="B2709">
        <v>2012</v>
      </c>
      <c r="C2709" t="s">
        <v>56</v>
      </c>
      <c r="D2709" t="s">
        <v>63</v>
      </c>
      <c r="E2709" t="s">
        <v>32</v>
      </c>
    </row>
    <row r="2710" spans="1:8" x14ac:dyDescent="0.25">
      <c r="A2710" t="s">
        <v>22</v>
      </c>
      <c r="B2710">
        <v>2012</v>
      </c>
      <c r="C2710" t="s">
        <v>56</v>
      </c>
      <c r="D2710" t="s">
        <v>63</v>
      </c>
      <c r="E2710" t="s">
        <v>58</v>
      </c>
      <c r="F2710">
        <v>534593.432149</v>
      </c>
      <c r="G2710">
        <v>120.79535787263789</v>
      </c>
      <c r="H2710">
        <v>0.36266436960505738</v>
      </c>
    </row>
    <row r="2711" spans="1:8" x14ac:dyDescent="0.25">
      <c r="A2711" t="s">
        <v>22</v>
      </c>
      <c r="B2711">
        <v>2013</v>
      </c>
      <c r="C2711" t="s">
        <v>56</v>
      </c>
      <c r="D2711" t="s">
        <v>63</v>
      </c>
      <c r="E2711" t="s">
        <v>64</v>
      </c>
      <c r="F2711">
        <v>658696.092619</v>
      </c>
      <c r="G2711">
        <v>152.87271400794356</v>
      </c>
      <c r="H2711">
        <v>0.39465425370662038</v>
      </c>
    </row>
    <row r="2712" spans="1:8" x14ac:dyDescent="0.25">
      <c r="A2712" t="s">
        <v>22</v>
      </c>
      <c r="B2712">
        <v>2013</v>
      </c>
      <c r="C2712" t="s">
        <v>56</v>
      </c>
      <c r="D2712" t="s">
        <v>63</v>
      </c>
      <c r="E2712" t="s">
        <v>32</v>
      </c>
    </row>
    <row r="2713" spans="1:8" x14ac:dyDescent="0.25">
      <c r="A2713" t="s">
        <v>22</v>
      </c>
      <c r="B2713">
        <v>2013</v>
      </c>
      <c r="C2713" t="s">
        <v>56</v>
      </c>
      <c r="D2713" t="s">
        <v>63</v>
      </c>
      <c r="E2713" t="s">
        <v>58</v>
      </c>
      <c r="F2713">
        <v>658696.092619</v>
      </c>
      <c r="G2713">
        <v>152.87271400794356</v>
      </c>
      <c r="H2713">
        <v>0.39465425370662038</v>
      </c>
    </row>
    <row r="2714" spans="1:8" x14ac:dyDescent="0.25">
      <c r="A2714" t="s">
        <v>22</v>
      </c>
      <c r="B2714">
        <v>2014</v>
      </c>
      <c r="C2714" t="s">
        <v>56</v>
      </c>
      <c r="D2714" t="s">
        <v>63</v>
      </c>
      <c r="E2714" t="s">
        <v>64</v>
      </c>
      <c r="F2714">
        <v>1028788.031324</v>
      </c>
      <c r="G2714">
        <v>230.49276435903357</v>
      </c>
      <c r="H2714">
        <v>0.57227476801985244</v>
      </c>
    </row>
    <row r="2715" spans="1:8" x14ac:dyDescent="0.25">
      <c r="A2715" t="s">
        <v>22</v>
      </c>
      <c r="B2715">
        <v>2014</v>
      </c>
      <c r="C2715" t="s">
        <v>56</v>
      </c>
      <c r="D2715" t="s">
        <v>63</v>
      </c>
      <c r="E2715" t="s">
        <v>32</v>
      </c>
    </row>
    <row r="2716" spans="1:8" x14ac:dyDescent="0.25">
      <c r="A2716" t="s">
        <v>22</v>
      </c>
      <c r="B2716">
        <v>2014</v>
      </c>
      <c r="C2716" t="s">
        <v>56</v>
      </c>
      <c r="D2716" t="s">
        <v>63</v>
      </c>
      <c r="E2716" t="s">
        <v>58</v>
      </c>
      <c r="F2716">
        <v>1028788.031324</v>
      </c>
      <c r="G2716">
        <v>230.49276435903357</v>
      </c>
      <c r="H2716">
        <v>0.57227476801985244</v>
      </c>
    </row>
    <row r="2717" spans="1:8" x14ac:dyDescent="0.25">
      <c r="A2717" t="s">
        <v>22</v>
      </c>
      <c r="B2717">
        <v>2015</v>
      </c>
      <c r="C2717" t="s">
        <v>56</v>
      </c>
      <c r="D2717" t="s">
        <v>63</v>
      </c>
      <c r="E2717" t="s">
        <v>64</v>
      </c>
      <c r="F2717">
        <v>1162886.6404260001</v>
      </c>
      <c r="G2717">
        <v>223.42549059584334</v>
      </c>
      <c r="H2717">
        <v>0.61781199398904985</v>
      </c>
    </row>
    <row r="2718" spans="1:8" x14ac:dyDescent="0.25">
      <c r="A2718" t="s">
        <v>22</v>
      </c>
      <c r="B2718">
        <v>2015</v>
      </c>
      <c r="C2718" t="s">
        <v>56</v>
      </c>
      <c r="D2718" t="s">
        <v>63</v>
      </c>
      <c r="E2718" t="s">
        <v>32</v>
      </c>
    </row>
    <row r="2719" spans="1:8" x14ac:dyDescent="0.25">
      <c r="A2719" t="s">
        <v>22</v>
      </c>
      <c r="B2719">
        <v>2015</v>
      </c>
      <c r="C2719" t="s">
        <v>56</v>
      </c>
      <c r="D2719" t="s">
        <v>63</v>
      </c>
      <c r="E2719" t="s">
        <v>58</v>
      </c>
      <c r="F2719">
        <v>1162886.6404260001</v>
      </c>
      <c r="G2719">
        <v>223.42549059584334</v>
      </c>
      <c r="H2719">
        <v>0.61781199398904985</v>
      </c>
    </row>
    <row r="2720" spans="1:8" x14ac:dyDescent="0.25">
      <c r="A2720" t="s">
        <v>22</v>
      </c>
      <c r="B2720">
        <v>2016</v>
      </c>
      <c r="C2720" t="s">
        <v>56</v>
      </c>
      <c r="D2720" t="s">
        <v>63</v>
      </c>
      <c r="E2720" t="s">
        <v>64</v>
      </c>
      <c r="F2720">
        <v>929223.47504599998</v>
      </c>
      <c r="G2720">
        <v>163.84860528329804</v>
      </c>
      <c r="H2720">
        <v>0.45444978537824837</v>
      </c>
    </row>
    <row r="2721" spans="1:8" x14ac:dyDescent="0.25">
      <c r="A2721" t="s">
        <v>22</v>
      </c>
      <c r="B2721">
        <v>2016</v>
      </c>
      <c r="C2721" t="s">
        <v>56</v>
      </c>
      <c r="D2721" t="s">
        <v>63</v>
      </c>
      <c r="E2721" t="s">
        <v>32</v>
      </c>
    </row>
    <row r="2722" spans="1:8" x14ac:dyDescent="0.25">
      <c r="A2722" t="s">
        <v>22</v>
      </c>
      <c r="B2722">
        <v>2016</v>
      </c>
      <c r="C2722" t="s">
        <v>56</v>
      </c>
      <c r="D2722" t="s">
        <v>63</v>
      </c>
      <c r="E2722" t="s">
        <v>58</v>
      </c>
      <c r="F2722">
        <v>929223.47504599998</v>
      </c>
      <c r="G2722">
        <v>163.84860528329804</v>
      </c>
      <c r="H2722">
        <v>0.45444978537824837</v>
      </c>
    </row>
    <row r="2723" spans="1:8" x14ac:dyDescent="0.25">
      <c r="A2723" t="s">
        <v>22</v>
      </c>
      <c r="B2723">
        <v>2017</v>
      </c>
      <c r="C2723" t="s">
        <v>56</v>
      </c>
      <c r="D2723" t="s">
        <v>63</v>
      </c>
      <c r="E2723" t="s">
        <v>64</v>
      </c>
      <c r="F2723">
        <v>1212457.172482</v>
      </c>
      <c r="G2723">
        <v>215.64229875463826</v>
      </c>
      <c r="H2723">
        <v>0.5528028092698275</v>
      </c>
    </row>
    <row r="2724" spans="1:8" x14ac:dyDescent="0.25">
      <c r="A2724" t="s">
        <v>22</v>
      </c>
      <c r="B2724">
        <v>2017</v>
      </c>
      <c r="C2724" t="s">
        <v>56</v>
      </c>
      <c r="D2724" t="s">
        <v>63</v>
      </c>
      <c r="E2724" t="s">
        <v>32</v>
      </c>
    </row>
    <row r="2725" spans="1:8" x14ac:dyDescent="0.25">
      <c r="A2725" t="s">
        <v>22</v>
      </c>
      <c r="B2725">
        <v>2017</v>
      </c>
      <c r="C2725" t="s">
        <v>56</v>
      </c>
      <c r="D2725" t="s">
        <v>63</v>
      </c>
      <c r="E2725" t="s">
        <v>58</v>
      </c>
      <c r="F2725">
        <v>1212457.172482</v>
      </c>
      <c r="G2725">
        <v>215.64229875463826</v>
      </c>
      <c r="H2725">
        <v>0.5528028092698275</v>
      </c>
    </row>
    <row r="2726" spans="1:8" x14ac:dyDescent="0.25">
      <c r="A2726" t="s">
        <v>22</v>
      </c>
      <c r="B2726">
        <v>2018</v>
      </c>
      <c r="C2726" t="s">
        <v>56</v>
      </c>
      <c r="D2726" t="s">
        <v>63</v>
      </c>
      <c r="E2726" t="s">
        <v>64</v>
      </c>
      <c r="F2726">
        <v>1057505.172573</v>
      </c>
      <c r="G2726">
        <v>184.55213635983006</v>
      </c>
      <c r="H2726">
        <v>0.45698537428872649</v>
      </c>
    </row>
    <row r="2727" spans="1:8" x14ac:dyDescent="0.25">
      <c r="A2727" t="s">
        <v>22</v>
      </c>
      <c r="B2727">
        <v>2018</v>
      </c>
      <c r="C2727" t="s">
        <v>56</v>
      </c>
      <c r="D2727" t="s">
        <v>63</v>
      </c>
      <c r="E2727" t="s">
        <v>32</v>
      </c>
    </row>
    <row r="2728" spans="1:8" x14ac:dyDescent="0.25">
      <c r="A2728" t="s">
        <v>22</v>
      </c>
      <c r="B2728">
        <v>2018</v>
      </c>
      <c r="C2728" t="s">
        <v>56</v>
      </c>
      <c r="D2728" t="s">
        <v>63</v>
      </c>
      <c r="E2728" t="s">
        <v>58</v>
      </c>
      <c r="F2728">
        <v>1057505.172573</v>
      </c>
      <c r="G2728">
        <v>184.55213635983006</v>
      </c>
      <c r="H2728">
        <v>0.45698537428872649</v>
      </c>
    </row>
    <row r="2729" spans="1:8" x14ac:dyDescent="0.25">
      <c r="A2729" t="s">
        <v>22</v>
      </c>
      <c r="B2729">
        <v>2019</v>
      </c>
      <c r="C2729" t="s">
        <v>56</v>
      </c>
      <c r="D2729" t="s">
        <v>63</v>
      </c>
      <c r="E2729" t="s">
        <v>64</v>
      </c>
      <c r="F2729">
        <v>610605.67878900003</v>
      </c>
      <c r="G2729">
        <v>97.840199207624437</v>
      </c>
      <c r="H2729">
        <v>0.25649353193769475</v>
      </c>
    </row>
    <row r="2730" spans="1:8" x14ac:dyDescent="0.25">
      <c r="A2730" t="s">
        <v>22</v>
      </c>
      <c r="B2730">
        <v>2019</v>
      </c>
      <c r="C2730" t="s">
        <v>56</v>
      </c>
      <c r="D2730" t="s">
        <v>63</v>
      </c>
      <c r="E2730" t="s">
        <v>32</v>
      </c>
    </row>
    <row r="2731" spans="1:8" x14ac:dyDescent="0.25">
      <c r="A2731" t="s">
        <v>22</v>
      </c>
      <c r="B2731">
        <v>2019</v>
      </c>
      <c r="C2731" t="s">
        <v>56</v>
      </c>
      <c r="D2731" t="s">
        <v>63</v>
      </c>
      <c r="E2731" t="s">
        <v>58</v>
      </c>
      <c r="F2731">
        <v>610605.67878900003</v>
      </c>
      <c r="G2731">
        <v>97.840199207624437</v>
      </c>
      <c r="H2731">
        <v>0.25649353193769475</v>
      </c>
    </row>
    <row r="2732" spans="1:8" x14ac:dyDescent="0.25">
      <c r="A2732" t="s">
        <v>22</v>
      </c>
      <c r="B2732">
        <v>2008</v>
      </c>
      <c r="C2732" t="s">
        <v>56</v>
      </c>
      <c r="D2732" t="s">
        <v>65</v>
      </c>
      <c r="E2732" t="s">
        <v>66</v>
      </c>
      <c r="F2732">
        <v>581.33822599999996</v>
      </c>
      <c r="G2732">
        <v>0.1336572121335276</v>
      </c>
      <c r="H2732">
        <v>5.4383488890721583E-4</v>
      </c>
    </row>
    <row r="2733" spans="1:8" x14ac:dyDescent="0.25">
      <c r="A2733" t="s">
        <v>22</v>
      </c>
      <c r="B2733">
        <v>2008</v>
      </c>
      <c r="C2733" t="s">
        <v>56</v>
      </c>
      <c r="D2733" t="s">
        <v>65</v>
      </c>
      <c r="E2733" t="s">
        <v>83</v>
      </c>
      <c r="F2733">
        <v>542203.65967199998</v>
      </c>
      <c r="G2733">
        <v>124.65966681564051</v>
      </c>
      <c r="H2733">
        <v>0.50722497478225015</v>
      </c>
    </row>
    <row r="2734" spans="1:8" x14ac:dyDescent="0.25">
      <c r="A2734" t="s">
        <v>22</v>
      </c>
      <c r="B2734">
        <v>2008</v>
      </c>
      <c r="C2734" t="s">
        <v>56</v>
      </c>
      <c r="D2734" t="s">
        <v>65</v>
      </c>
      <c r="E2734" t="s">
        <v>67</v>
      </c>
    </row>
    <row r="2735" spans="1:8" x14ac:dyDescent="0.25">
      <c r="A2735" t="s">
        <v>22</v>
      </c>
      <c r="B2735">
        <v>2008</v>
      </c>
      <c r="C2735" t="s">
        <v>56</v>
      </c>
      <c r="D2735" t="s">
        <v>65</v>
      </c>
      <c r="E2735" t="s">
        <v>68</v>
      </c>
      <c r="F2735">
        <v>5979.2491410000002</v>
      </c>
      <c r="G2735">
        <v>1.374707072570607</v>
      </c>
      <c r="H2735">
        <v>5.5935153528753187E-3</v>
      </c>
    </row>
    <row r="2736" spans="1:8" x14ac:dyDescent="0.25">
      <c r="A2736" t="s">
        <v>22</v>
      </c>
      <c r="B2736">
        <v>2008</v>
      </c>
      <c r="C2736" t="s">
        <v>56</v>
      </c>
      <c r="D2736" t="s">
        <v>65</v>
      </c>
      <c r="E2736" t="s">
        <v>58</v>
      </c>
      <c r="F2736">
        <v>548764.24703899992</v>
      </c>
      <c r="G2736">
        <v>126.16803110034462</v>
      </c>
      <c r="H2736">
        <v>0.51336232502403256</v>
      </c>
    </row>
    <row r="2737" spans="1:8" x14ac:dyDescent="0.25">
      <c r="A2737" t="s">
        <v>22</v>
      </c>
      <c r="B2737">
        <v>2009</v>
      </c>
      <c r="C2737" t="s">
        <v>56</v>
      </c>
      <c r="D2737" t="s">
        <v>65</v>
      </c>
      <c r="E2737" t="s">
        <v>66</v>
      </c>
    </row>
    <row r="2738" spans="1:8" x14ac:dyDescent="0.25">
      <c r="A2738" t="s">
        <v>22</v>
      </c>
      <c r="B2738">
        <v>2009</v>
      </c>
      <c r="C2738" t="s">
        <v>56</v>
      </c>
      <c r="D2738" t="s">
        <v>65</v>
      </c>
      <c r="E2738" t="s">
        <v>83</v>
      </c>
      <c r="F2738">
        <v>1094360.2692859999</v>
      </c>
      <c r="G2738">
        <v>220.20735600305613</v>
      </c>
      <c r="H2738">
        <v>0.98565128128520962</v>
      </c>
    </row>
    <row r="2739" spans="1:8" x14ac:dyDescent="0.25">
      <c r="A2739" t="s">
        <v>22</v>
      </c>
      <c r="B2739">
        <v>2009</v>
      </c>
      <c r="C2739" t="s">
        <v>56</v>
      </c>
      <c r="D2739" t="s">
        <v>65</v>
      </c>
      <c r="E2739" t="s">
        <v>67</v>
      </c>
    </row>
    <row r="2740" spans="1:8" x14ac:dyDescent="0.25">
      <c r="A2740" t="s">
        <v>22</v>
      </c>
      <c r="B2740">
        <v>2009</v>
      </c>
      <c r="C2740" t="s">
        <v>56</v>
      </c>
      <c r="D2740" t="s">
        <v>65</v>
      </c>
      <c r="E2740" t="s">
        <v>68</v>
      </c>
      <c r="F2740">
        <v>21792.512198</v>
      </c>
      <c r="G2740">
        <v>4.3850929410265289</v>
      </c>
      <c r="H2740">
        <v>1.9627738847277844E-2</v>
      </c>
    </row>
    <row r="2741" spans="1:8" x14ac:dyDescent="0.25">
      <c r="A2741" t="s">
        <v>22</v>
      </c>
      <c r="B2741">
        <v>2009</v>
      </c>
      <c r="C2741" t="s">
        <v>56</v>
      </c>
      <c r="D2741" t="s">
        <v>65</v>
      </c>
      <c r="E2741" t="s">
        <v>58</v>
      </c>
      <c r="F2741">
        <v>1116152.7814839999</v>
      </c>
      <c r="G2741">
        <v>224.59244894408266</v>
      </c>
      <c r="H2741">
        <v>1.0052790201324875</v>
      </c>
    </row>
    <row r="2742" spans="1:8" x14ac:dyDescent="0.25">
      <c r="A2742" t="s">
        <v>22</v>
      </c>
      <c r="B2742">
        <v>2010</v>
      </c>
      <c r="C2742" t="s">
        <v>56</v>
      </c>
      <c r="D2742" t="s">
        <v>65</v>
      </c>
      <c r="E2742" t="s">
        <v>66</v>
      </c>
    </row>
    <row r="2743" spans="1:8" x14ac:dyDescent="0.25">
      <c r="A2743" t="s">
        <v>22</v>
      </c>
      <c r="B2743">
        <v>2010</v>
      </c>
      <c r="C2743" t="s">
        <v>56</v>
      </c>
      <c r="D2743" t="s">
        <v>65</v>
      </c>
      <c r="E2743" t="s">
        <v>83</v>
      </c>
      <c r="F2743">
        <v>1047502.550866</v>
      </c>
      <c r="G2743">
        <v>220.4012555564656</v>
      </c>
      <c r="H2743">
        <v>0.81306153784368418</v>
      </c>
    </row>
    <row r="2744" spans="1:8" x14ac:dyDescent="0.25">
      <c r="A2744" t="s">
        <v>22</v>
      </c>
      <c r="B2744">
        <v>2010</v>
      </c>
      <c r="C2744" t="s">
        <v>56</v>
      </c>
      <c r="D2744" t="s">
        <v>65</v>
      </c>
      <c r="E2744" t="s">
        <v>67</v>
      </c>
    </row>
    <row r="2745" spans="1:8" x14ac:dyDescent="0.25">
      <c r="A2745" t="s">
        <v>22</v>
      </c>
      <c r="B2745">
        <v>2010</v>
      </c>
      <c r="C2745" t="s">
        <v>56</v>
      </c>
      <c r="D2745" t="s">
        <v>65</v>
      </c>
      <c r="E2745" t="s">
        <v>68</v>
      </c>
      <c r="F2745">
        <v>9858.5535810000001</v>
      </c>
      <c r="G2745">
        <v>2.074302907832295</v>
      </c>
      <c r="H2745">
        <v>7.6521157192939422E-3</v>
      </c>
    </row>
    <row r="2746" spans="1:8" x14ac:dyDescent="0.25">
      <c r="A2746" t="s">
        <v>22</v>
      </c>
      <c r="B2746">
        <v>2010</v>
      </c>
      <c r="C2746" t="s">
        <v>56</v>
      </c>
      <c r="D2746" t="s">
        <v>65</v>
      </c>
      <c r="E2746" t="s">
        <v>58</v>
      </c>
      <c r="F2746">
        <v>1057361.104447</v>
      </c>
      <c r="G2746">
        <v>222.4755584642979</v>
      </c>
      <c r="H2746">
        <v>0.82071365356297821</v>
      </c>
    </row>
    <row r="2747" spans="1:8" x14ac:dyDescent="0.25">
      <c r="A2747" t="s">
        <v>22</v>
      </c>
      <c r="B2747">
        <v>2011</v>
      </c>
      <c r="C2747" t="s">
        <v>56</v>
      </c>
      <c r="D2747" t="s">
        <v>65</v>
      </c>
      <c r="E2747" t="s">
        <v>66</v>
      </c>
    </row>
    <row r="2748" spans="1:8" x14ac:dyDescent="0.25">
      <c r="A2748" t="s">
        <v>22</v>
      </c>
      <c r="B2748">
        <v>2011</v>
      </c>
      <c r="C2748" t="s">
        <v>56</v>
      </c>
      <c r="D2748" t="s">
        <v>65</v>
      </c>
      <c r="E2748" t="s">
        <v>83</v>
      </c>
      <c r="F2748">
        <v>913701.79380900005</v>
      </c>
      <c r="G2748">
        <v>217.6111332130755</v>
      </c>
      <c r="H2748">
        <v>0.64580045109780149</v>
      </c>
    </row>
    <row r="2749" spans="1:8" x14ac:dyDescent="0.25">
      <c r="A2749" t="s">
        <v>22</v>
      </c>
      <c r="B2749">
        <v>2011</v>
      </c>
      <c r="C2749" t="s">
        <v>56</v>
      </c>
      <c r="D2749" t="s">
        <v>65</v>
      </c>
      <c r="E2749" t="s">
        <v>67</v>
      </c>
    </row>
    <row r="2750" spans="1:8" x14ac:dyDescent="0.25">
      <c r="A2750" t="s">
        <v>22</v>
      </c>
      <c r="B2750">
        <v>2011</v>
      </c>
      <c r="C2750" t="s">
        <v>56</v>
      </c>
      <c r="D2750" t="s">
        <v>65</v>
      </c>
      <c r="E2750" t="s">
        <v>68</v>
      </c>
      <c r="F2750">
        <v>25059.290497000002</v>
      </c>
      <c r="G2750">
        <v>5.968227970566681</v>
      </c>
      <c r="H2750">
        <v>1.7711797456026888E-2</v>
      </c>
    </row>
    <row r="2751" spans="1:8" x14ac:dyDescent="0.25">
      <c r="A2751" t="s">
        <v>22</v>
      </c>
      <c r="B2751">
        <v>2011</v>
      </c>
      <c r="C2751" t="s">
        <v>56</v>
      </c>
      <c r="D2751" t="s">
        <v>65</v>
      </c>
      <c r="E2751" t="s">
        <v>58</v>
      </c>
      <c r="F2751">
        <v>938761.08430600003</v>
      </c>
      <c r="G2751">
        <v>223.57936118364216</v>
      </c>
      <c r="H2751">
        <v>0.66351224855382829</v>
      </c>
    </row>
    <row r="2752" spans="1:8" x14ac:dyDescent="0.25">
      <c r="A2752" t="s">
        <v>22</v>
      </c>
      <c r="B2752">
        <v>2012</v>
      </c>
      <c r="C2752" t="s">
        <v>56</v>
      </c>
      <c r="D2752" t="s">
        <v>65</v>
      </c>
      <c r="E2752" t="s">
        <v>66</v>
      </c>
    </row>
    <row r="2753" spans="1:8" x14ac:dyDescent="0.25">
      <c r="A2753" t="s">
        <v>22</v>
      </c>
      <c r="B2753">
        <v>2012</v>
      </c>
      <c r="C2753" t="s">
        <v>56</v>
      </c>
      <c r="D2753" t="s">
        <v>65</v>
      </c>
      <c r="E2753" t="s">
        <v>83</v>
      </c>
      <c r="F2753">
        <v>1331738.7332919999</v>
      </c>
      <c r="G2753">
        <v>300.91626123087883</v>
      </c>
      <c r="H2753">
        <v>0.90344205361162744</v>
      </c>
    </row>
    <row r="2754" spans="1:8" x14ac:dyDescent="0.25">
      <c r="A2754" t="s">
        <v>22</v>
      </c>
      <c r="B2754">
        <v>2012</v>
      </c>
      <c r="C2754" t="s">
        <v>56</v>
      </c>
      <c r="D2754" t="s">
        <v>65</v>
      </c>
      <c r="E2754" t="s">
        <v>67</v>
      </c>
    </row>
    <row r="2755" spans="1:8" x14ac:dyDescent="0.25">
      <c r="A2755" t="s">
        <v>22</v>
      </c>
      <c r="B2755">
        <v>2012</v>
      </c>
      <c r="C2755" t="s">
        <v>56</v>
      </c>
      <c r="D2755" t="s">
        <v>65</v>
      </c>
      <c r="E2755" t="s">
        <v>68</v>
      </c>
      <c r="F2755">
        <v>17524.926514999999</v>
      </c>
      <c r="G2755">
        <v>3.9598873513303516</v>
      </c>
      <c r="H2755">
        <v>1.1888785092978848E-2</v>
      </c>
    </row>
    <row r="2756" spans="1:8" x14ac:dyDescent="0.25">
      <c r="A2756" t="s">
        <v>22</v>
      </c>
      <c r="B2756">
        <v>2012</v>
      </c>
      <c r="C2756" t="s">
        <v>56</v>
      </c>
      <c r="D2756" t="s">
        <v>65</v>
      </c>
      <c r="E2756" t="s">
        <v>58</v>
      </c>
      <c r="F2756">
        <v>1349263.6598069998</v>
      </c>
      <c r="G2756">
        <v>304.87614858220917</v>
      </c>
      <c r="H2756">
        <v>0.9153308387046063</v>
      </c>
    </row>
    <row r="2757" spans="1:8" x14ac:dyDescent="0.25">
      <c r="A2757" t="s">
        <v>22</v>
      </c>
      <c r="B2757">
        <v>2013</v>
      </c>
      <c r="C2757" t="s">
        <v>56</v>
      </c>
      <c r="D2757" t="s">
        <v>65</v>
      </c>
      <c r="E2757" t="s">
        <v>66</v>
      </c>
    </row>
    <row r="2758" spans="1:8" x14ac:dyDescent="0.25">
      <c r="A2758" t="s">
        <v>22</v>
      </c>
      <c r="B2758">
        <v>2013</v>
      </c>
      <c r="C2758" t="s">
        <v>56</v>
      </c>
      <c r="D2758" t="s">
        <v>65</v>
      </c>
      <c r="E2758" t="s">
        <v>83</v>
      </c>
      <c r="F2758">
        <v>1622232.0960609999</v>
      </c>
      <c r="G2758">
        <v>376.49384299457836</v>
      </c>
      <c r="H2758">
        <v>0.97195171549346648</v>
      </c>
    </row>
    <row r="2759" spans="1:8" x14ac:dyDescent="0.25">
      <c r="A2759" t="s">
        <v>22</v>
      </c>
      <c r="B2759">
        <v>2013</v>
      </c>
      <c r="C2759" t="s">
        <v>56</v>
      </c>
      <c r="D2759" t="s">
        <v>65</v>
      </c>
      <c r="E2759" t="s">
        <v>67</v>
      </c>
    </row>
    <row r="2760" spans="1:8" x14ac:dyDescent="0.25">
      <c r="A2760" t="s">
        <v>22</v>
      </c>
      <c r="B2760">
        <v>2013</v>
      </c>
      <c r="C2760" t="s">
        <v>56</v>
      </c>
      <c r="D2760" t="s">
        <v>65</v>
      </c>
      <c r="E2760" t="s">
        <v>68</v>
      </c>
      <c r="F2760">
        <v>11391.696054</v>
      </c>
      <c r="G2760">
        <v>2.6438284854618983</v>
      </c>
      <c r="H2760">
        <v>6.8252739844996343E-3</v>
      </c>
    </row>
    <row r="2761" spans="1:8" x14ac:dyDescent="0.25">
      <c r="A2761" t="s">
        <v>22</v>
      </c>
      <c r="B2761">
        <v>2013</v>
      </c>
      <c r="C2761" t="s">
        <v>56</v>
      </c>
      <c r="D2761" t="s">
        <v>65</v>
      </c>
      <c r="E2761" t="s">
        <v>58</v>
      </c>
      <c r="F2761">
        <v>1633623.7921149998</v>
      </c>
      <c r="G2761">
        <v>379.1376714800403</v>
      </c>
      <c r="H2761">
        <v>0.97877698947796621</v>
      </c>
    </row>
    <row r="2762" spans="1:8" x14ac:dyDescent="0.25">
      <c r="A2762" t="s">
        <v>22</v>
      </c>
      <c r="B2762">
        <v>2014</v>
      </c>
      <c r="C2762" t="s">
        <v>56</v>
      </c>
      <c r="D2762" t="s">
        <v>65</v>
      </c>
      <c r="E2762" t="s">
        <v>66</v>
      </c>
      <c r="F2762">
        <v>2000</v>
      </c>
      <c r="G2762">
        <v>0.44808601449688457</v>
      </c>
      <c r="H2762">
        <v>1.1125222117589427E-3</v>
      </c>
    </row>
    <row r="2763" spans="1:8" x14ac:dyDescent="0.25">
      <c r="A2763" t="s">
        <v>22</v>
      </c>
      <c r="B2763">
        <v>2014</v>
      </c>
      <c r="C2763" t="s">
        <v>56</v>
      </c>
      <c r="D2763" t="s">
        <v>65</v>
      </c>
      <c r="E2763" t="s">
        <v>83</v>
      </c>
      <c r="F2763">
        <v>2079532.905369</v>
      </c>
      <c r="G2763">
        <v>465.90480579096112</v>
      </c>
      <c r="H2763">
        <v>1.1567632736533102</v>
      </c>
    </row>
    <row r="2764" spans="1:8" x14ac:dyDescent="0.25">
      <c r="A2764" t="s">
        <v>22</v>
      </c>
      <c r="B2764">
        <v>2014</v>
      </c>
      <c r="C2764" t="s">
        <v>56</v>
      </c>
      <c r="D2764" t="s">
        <v>65</v>
      </c>
      <c r="E2764" t="s">
        <v>67</v>
      </c>
      <c r="F2764">
        <v>3575.1439999999998</v>
      </c>
      <c r="G2764">
        <v>0.80098601310622486</v>
      </c>
      <c r="H2764">
        <v>1.9887135551183567E-3</v>
      </c>
    </row>
    <row r="2765" spans="1:8" x14ac:dyDescent="0.25">
      <c r="A2765" t="s">
        <v>22</v>
      </c>
      <c r="B2765">
        <v>2014</v>
      </c>
      <c r="C2765" t="s">
        <v>56</v>
      </c>
      <c r="D2765" t="s">
        <v>65</v>
      </c>
      <c r="E2765" t="s">
        <v>68</v>
      </c>
      <c r="F2765">
        <v>14246.317303</v>
      </c>
      <c r="G2765">
        <v>3.1917877707796376</v>
      </c>
      <c r="H2765">
        <v>7.9246722176766291E-3</v>
      </c>
    </row>
    <row r="2766" spans="1:8" x14ac:dyDescent="0.25">
      <c r="A2766" t="s">
        <v>22</v>
      </c>
      <c r="B2766">
        <v>2014</v>
      </c>
      <c r="C2766" t="s">
        <v>56</v>
      </c>
      <c r="D2766" t="s">
        <v>65</v>
      </c>
      <c r="E2766" t="s">
        <v>58</v>
      </c>
      <c r="F2766">
        <v>2099354.3666719999</v>
      </c>
      <c r="G2766">
        <v>470.34566558934381</v>
      </c>
      <c r="H2766">
        <v>1.167789181637864</v>
      </c>
    </row>
    <row r="2767" spans="1:8" x14ac:dyDescent="0.25">
      <c r="A2767" t="s">
        <v>22</v>
      </c>
      <c r="B2767">
        <v>2015</v>
      </c>
      <c r="C2767" t="s">
        <v>56</v>
      </c>
      <c r="D2767" t="s">
        <v>65</v>
      </c>
      <c r="E2767" t="s">
        <v>66</v>
      </c>
      <c r="F2767">
        <v>4432.5651989999997</v>
      </c>
      <c r="G2767">
        <v>0.85162905803255495</v>
      </c>
      <c r="H2767">
        <v>2.3549087665823282E-3</v>
      </c>
    </row>
    <row r="2768" spans="1:8" x14ac:dyDescent="0.25">
      <c r="A2768" t="s">
        <v>22</v>
      </c>
      <c r="B2768">
        <v>2015</v>
      </c>
      <c r="C2768" t="s">
        <v>56</v>
      </c>
      <c r="D2768" t="s">
        <v>65</v>
      </c>
      <c r="E2768" t="s">
        <v>83</v>
      </c>
      <c r="F2768">
        <v>2374475.1790720001</v>
      </c>
      <c r="G2768">
        <v>456.20808026263842</v>
      </c>
      <c r="H2768">
        <v>1.2614980635795938</v>
      </c>
    </row>
    <row r="2769" spans="1:8" x14ac:dyDescent="0.25">
      <c r="A2769" t="s">
        <v>22</v>
      </c>
      <c r="B2769">
        <v>2015</v>
      </c>
      <c r="C2769" t="s">
        <v>56</v>
      </c>
      <c r="D2769" t="s">
        <v>65</v>
      </c>
      <c r="E2769" t="s">
        <v>67</v>
      </c>
    </row>
    <row r="2770" spans="1:8" x14ac:dyDescent="0.25">
      <c r="A2770" t="s">
        <v>22</v>
      </c>
      <c r="B2770">
        <v>2015</v>
      </c>
      <c r="C2770" t="s">
        <v>56</v>
      </c>
      <c r="D2770" t="s">
        <v>65</v>
      </c>
      <c r="E2770" t="s">
        <v>68</v>
      </c>
      <c r="F2770">
        <v>16020.020581999999</v>
      </c>
      <c r="G2770">
        <v>3.077927661614257</v>
      </c>
      <c r="H2770">
        <v>8.5110280877294629E-3</v>
      </c>
    </row>
    <row r="2771" spans="1:8" x14ac:dyDescent="0.25">
      <c r="A2771" t="s">
        <v>22</v>
      </c>
      <c r="B2771">
        <v>2015</v>
      </c>
      <c r="C2771" t="s">
        <v>56</v>
      </c>
      <c r="D2771" t="s">
        <v>65</v>
      </c>
      <c r="E2771" t="s">
        <v>58</v>
      </c>
      <c r="F2771">
        <v>2394927.7648529997</v>
      </c>
      <c r="G2771">
        <v>460.13763698228519</v>
      </c>
      <c r="H2771">
        <v>1.2723640004339056</v>
      </c>
    </row>
    <row r="2772" spans="1:8" x14ac:dyDescent="0.25">
      <c r="A2772" t="s">
        <v>22</v>
      </c>
      <c r="B2772">
        <v>2016</v>
      </c>
      <c r="C2772" t="s">
        <v>56</v>
      </c>
      <c r="D2772" t="s">
        <v>65</v>
      </c>
      <c r="E2772" t="s">
        <v>66</v>
      </c>
      <c r="F2772">
        <v>19268.205110999999</v>
      </c>
      <c r="G2772">
        <v>3.3975341976735773</v>
      </c>
      <c r="H2772">
        <v>9.4233862062993428E-3</v>
      </c>
    </row>
    <row r="2773" spans="1:8" x14ac:dyDescent="0.25">
      <c r="A2773" t="s">
        <v>22</v>
      </c>
      <c r="B2773">
        <v>2016</v>
      </c>
      <c r="C2773" t="s">
        <v>56</v>
      </c>
      <c r="D2773" t="s">
        <v>65</v>
      </c>
      <c r="E2773" t="s">
        <v>83</v>
      </c>
      <c r="F2773">
        <v>2577358.5257080002</v>
      </c>
      <c r="G2773">
        <v>454.46182871280547</v>
      </c>
      <c r="H2773">
        <v>1.2604933692541684</v>
      </c>
    </row>
    <row r="2774" spans="1:8" x14ac:dyDescent="0.25">
      <c r="A2774" t="s">
        <v>22</v>
      </c>
      <c r="B2774">
        <v>2016</v>
      </c>
      <c r="C2774" t="s">
        <v>56</v>
      </c>
      <c r="D2774" t="s">
        <v>65</v>
      </c>
      <c r="E2774" t="s">
        <v>67</v>
      </c>
    </row>
    <row r="2775" spans="1:8" x14ac:dyDescent="0.25">
      <c r="A2775" t="s">
        <v>22</v>
      </c>
      <c r="B2775">
        <v>2016</v>
      </c>
      <c r="C2775" t="s">
        <v>56</v>
      </c>
      <c r="D2775" t="s">
        <v>65</v>
      </c>
      <c r="E2775" t="s">
        <v>68</v>
      </c>
      <c r="F2775">
        <v>46667.916900999997</v>
      </c>
      <c r="G2775">
        <v>8.2288849787476295</v>
      </c>
      <c r="H2775">
        <v>2.2823599908148567E-2</v>
      </c>
    </row>
    <row r="2776" spans="1:8" x14ac:dyDescent="0.25">
      <c r="A2776" t="s">
        <v>22</v>
      </c>
      <c r="B2776">
        <v>2016</v>
      </c>
      <c r="C2776" t="s">
        <v>56</v>
      </c>
      <c r="D2776" t="s">
        <v>65</v>
      </c>
      <c r="E2776" t="s">
        <v>58</v>
      </c>
      <c r="F2776">
        <v>2643294.6477200002</v>
      </c>
      <c r="G2776">
        <v>466.08824788922669</v>
      </c>
      <c r="H2776">
        <v>1.2927403553686165</v>
      </c>
    </row>
    <row r="2777" spans="1:8" x14ac:dyDescent="0.25">
      <c r="A2777" t="s">
        <v>22</v>
      </c>
      <c r="B2777">
        <v>2017</v>
      </c>
      <c r="C2777" t="s">
        <v>56</v>
      </c>
      <c r="D2777" t="s">
        <v>65</v>
      </c>
      <c r="E2777" t="s">
        <v>66</v>
      </c>
      <c r="F2777">
        <v>2772.4754979999998</v>
      </c>
      <c r="G2777">
        <v>0.49310029516816295</v>
      </c>
      <c r="H2777">
        <v>1.264071242028895E-3</v>
      </c>
    </row>
    <row r="2778" spans="1:8" x14ac:dyDescent="0.25">
      <c r="A2778" t="s">
        <v>22</v>
      </c>
      <c r="B2778">
        <v>2017</v>
      </c>
      <c r="C2778" t="s">
        <v>56</v>
      </c>
      <c r="D2778" t="s">
        <v>65</v>
      </c>
      <c r="E2778" t="s">
        <v>83</v>
      </c>
      <c r="F2778">
        <v>2868194.4283599998</v>
      </c>
      <c r="G2778">
        <v>510.1244430272676</v>
      </c>
      <c r="H2778">
        <v>1.3077129431992485</v>
      </c>
    </row>
    <row r="2779" spans="1:8" x14ac:dyDescent="0.25">
      <c r="A2779" t="s">
        <v>22</v>
      </c>
      <c r="B2779">
        <v>2017</v>
      </c>
      <c r="C2779" t="s">
        <v>56</v>
      </c>
      <c r="D2779" t="s">
        <v>65</v>
      </c>
      <c r="E2779" t="s">
        <v>67</v>
      </c>
    </row>
    <row r="2780" spans="1:8" x14ac:dyDescent="0.25">
      <c r="A2780" t="s">
        <v>22</v>
      </c>
      <c r="B2780">
        <v>2017</v>
      </c>
      <c r="C2780" t="s">
        <v>56</v>
      </c>
      <c r="D2780" t="s">
        <v>65</v>
      </c>
      <c r="E2780" t="s">
        <v>68</v>
      </c>
      <c r="F2780">
        <v>41009.994696000002</v>
      </c>
      <c r="G2780">
        <v>7.2938572420315753</v>
      </c>
      <c r="H2780">
        <v>1.8697930772829909E-2</v>
      </c>
    </row>
    <row r="2781" spans="1:8" x14ac:dyDescent="0.25">
      <c r="A2781" t="s">
        <v>22</v>
      </c>
      <c r="B2781">
        <v>2017</v>
      </c>
      <c r="C2781" t="s">
        <v>56</v>
      </c>
      <c r="D2781" t="s">
        <v>65</v>
      </c>
      <c r="E2781" t="s">
        <v>58</v>
      </c>
      <c r="F2781">
        <v>2911976.8985540001</v>
      </c>
      <c r="G2781">
        <v>517.91140056446739</v>
      </c>
      <c r="H2781">
        <v>1.3276749452141072</v>
      </c>
    </row>
    <row r="2782" spans="1:8" x14ac:dyDescent="0.25">
      <c r="A2782" t="s">
        <v>22</v>
      </c>
      <c r="B2782">
        <v>2018</v>
      </c>
      <c r="C2782" t="s">
        <v>56</v>
      </c>
      <c r="D2782" t="s">
        <v>65</v>
      </c>
      <c r="E2782" t="s">
        <v>66</v>
      </c>
    </row>
    <row r="2783" spans="1:8" x14ac:dyDescent="0.25">
      <c r="A2783" t="s">
        <v>22</v>
      </c>
      <c r="B2783">
        <v>2018</v>
      </c>
      <c r="C2783" t="s">
        <v>56</v>
      </c>
      <c r="D2783" t="s">
        <v>65</v>
      </c>
      <c r="E2783" t="s">
        <v>83</v>
      </c>
      <c r="F2783">
        <v>2478342.3203949998</v>
      </c>
      <c r="G2783">
        <v>432.51170937256319</v>
      </c>
      <c r="H2783">
        <v>1.0709793410708999</v>
      </c>
    </row>
    <row r="2784" spans="1:8" x14ac:dyDescent="0.25">
      <c r="A2784" t="s">
        <v>22</v>
      </c>
      <c r="B2784">
        <v>2018</v>
      </c>
      <c r="C2784" t="s">
        <v>56</v>
      </c>
      <c r="D2784" t="s">
        <v>65</v>
      </c>
      <c r="E2784" t="s">
        <v>67</v>
      </c>
    </row>
    <row r="2785" spans="1:8" x14ac:dyDescent="0.25">
      <c r="A2785" t="s">
        <v>22</v>
      </c>
      <c r="B2785">
        <v>2018</v>
      </c>
      <c r="C2785" t="s">
        <v>56</v>
      </c>
      <c r="D2785" t="s">
        <v>65</v>
      </c>
      <c r="E2785" t="s">
        <v>68</v>
      </c>
      <c r="F2785">
        <v>24287.816078</v>
      </c>
      <c r="G2785">
        <v>4.2386254563687338</v>
      </c>
      <c r="H2785">
        <v>1.0495624048869036E-2</v>
      </c>
    </row>
    <row r="2786" spans="1:8" x14ac:dyDescent="0.25">
      <c r="A2786" t="s">
        <v>22</v>
      </c>
      <c r="B2786">
        <v>2018</v>
      </c>
      <c r="C2786" t="s">
        <v>56</v>
      </c>
      <c r="D2786" t="s">
        <v>65</v>
      </c>
      <c r="E2786" t="s">
        <v>58</v>
      </c>
      <c r="F2786">
        <v>2502630.1364729996</v>
      </c>
      <c r="G2786">
        <v>436.7503348289319</v>
      </c>
      <c r="H2786">
        <v>1.0814749651197688</v>
      </c>
    </row>
    <row r="2787" spans="1:8" x14ac:dyDescent="0.25">
      <c r="A2787" t="s">
        <v>22</v>
      </c>
      <c r="B2787">
        <v>2019</v>
      </c>
      <c r="C2787" t="s">
        <v>56</v>
      </c>
      <c r="D2787" t="s">
        <v>65</v>
      </c>
      <c r="E2787" t="s">
        <v>66</v>
      </c>
    </row>
    <row r="2788" spans="1:8" x14ac:dyDescent="0.25">
      <c r="A2788" t="s">
        <v>22</v>
      </c>
      <c r="B2788">
        <v>2019</v>
      </c>
      <c r="C2788" t="s">
        <v>56</v>
      </c>
      <c r="D2788" t="s">
        <v>65</v>
      </c>
      <c r="E2788" t="s">
        <v>83</v>
      </c>
      <c r="F2788">
        <v>3093715.6279170001</v>
      </c>
      <c r="G2788">
        <v>495.7205015312955</v>
      </c>
      <c r="H2788">
        <v>1.2995589064763371</v>
      </c>
    </row>
    <row r="2789" spans="1:8" x14ac:dyDescent="0.25">
      <c r="A2789" t="s">
        <v>22</v>
      </c>
      <c r="B2789">
        <v>2019</v>
      </c>
      <c r="C2789" t="s">
        <v>56</v>
      </c>
      <c r="D2789" t="s">
        <v>65</v>
      </c>
      <c r="E2789" t="s">
        <v>67</v>
      </c>
    </row>
    <row r="2790" spans="1:8" x14ac:dyDescent="0.25">
      <c r="A2790" t="s">
        <v>22</v>
      </c>
      <c r="B2790">
        <v>2019</v>
      </c>
      <c r="C2790" t="s">
        <v>56</v>
      </c>
      <c r="D2790" t="s">
        <v>65</v>
      </c>
      <c r="E2790" t="s">
        <v>68</v>
      </c>
      <c r="F2790">
        <v>69492.666436</v>
      </c>
      <c r="G2790">
        <v>11.135134447245699</v>
      </c>
      <c r="H2790">
        <v>2.9191375182242799E-2</v>
      </c>
    </row>
    <row r="2791" spans="1:8" x14ac:dyDescent="0.25">
      <c r="A2791" t="s">
        <v>22</v>
      </c>
      <c r="B2791">
        <v>2019</v>
      </c>
      <c r="C2791" t="s">
        <v>56</v>
      </c>
      <c r="D2791" t="s">
        <v>65</v>
      </c>
      <c r="E2791" t="s">
        <v>58</v>
      </c>
      <c r="F2791">
        <v>3163208.2943529999</v>
      </c>
      <c r="G2791">
        <v>506.85563597854116</v>
      </c>
      <c r="H2791">
        <v>1.3287502816585799</v>
      </c>
    </row>
    <row r="2792" spans="1:8" x14ac:dyDescent="0.25">
      <c r="A2792" t="s">
        <v>22</v>
      </c>
      <c r="B2792">
        <v>2008</v>
      </c>
      <c r="C2792" t="s">
        <v>56</v>
      </c>
      <c r="D2792" t="s">
        <v>84</v>
      </c>
      <c r="E2792" t="s">
        <v>58</v>
      </c>
      <c r="F2792">
        <v>0</v>
      </c>
      <c r="G2792">
        <v>0</v>
      </c>
      <c r="H2792">
        <v>0</v>
      </c>
    </row>
    <row r="2793" spans="1:8" x14ac:dyDescent="0.25">
      <c r="A2793" t="s">
        <v>22</v>
      </c>
      <c r="B2793">
        <v>2009</v>
      </c>
      <c r="C2793" t="s">
        <v>56</v>
      </c>
      <c r="D2793" t="s">
        <v>84</v>
      </c>
      <c r="E2793" t="s">
        <v>58</v>
      </c>
      <c r="F2793">
        <v>0</v>
      </c>
      <c r="G2793">
        <v>0</v>
      </c>
      <c r="H2793">
        <v>0</v>
      </c>
    </row>
    <row r="2794" spans="1:8" x14ac:dyDescent="0.25">
      <c r="A2794" t="s">
        <v>22</v>
      </c>
      <c r="B2794">
        <v>2010</v>
      </c>
      <c r="C2794" t="s">
        <v>56</v>
      </c>
      <c r="D2794" t="s">
        <v>84</v>
      </c>
      <c r="E2794" t="s">
        <v>58</v>
      </c>
      <c r="F2794">
        <v>0</v>
      </c>
      <c r="G2794">
        <v>0</v>
      </c>
      <c r="H2794">
        <v>0</v>
      </c>
    </row>
    <row r="2795" spans="1:8" x14ac:dyDescent="0.25">
      <c r="A2795" t="s">
        <v>22</v>
      </c>
      <c r="B2795">
        <v>2011</v>
      </c>
      <c r="C2795" t="s">
        <v>56</v>
      </c>
      <c r="D2795" t="s">
        <v>84</v>
      </c>
      <c r="E2795" t="s">
        <v>58</v>
      </c>
      <c r="F2795">
        <v>0</v>
      </c>
      <c r="G2795">
        <v>0</v>
      </c>
      <c r="H2795">
        <v>0</v>
      </c>
    </row>
    <row r="2796" spans="1:8" x14ac:dyDescent="0.25">
      <c r="A2796" t="s">
        <v>22</v>
      </c>
      <c r="B2796">
        <v>2012</v>
      </c>
      <c r="C2796" t="s">
        <v>56</v>
      </c>
      <c r="D2796" t="s">
        <v>84</v>
      </c>
      <c r="E2796" t="s">
        <v>58</v>
      </c>
      <c r="F2796">
        <v>0</v>
      </c>
      <c r="G2796">
        <v>0</v>
      </c>
      <c r="H2796">
        <v>0</v>
      </c>
    </row>
    <row r="2797" spans="1:8" x14ac:dyDescent="0.25">
      <c r="A2797" t="s">
        <v>22</v>
      </c>
      <c r="B2797">
        <v>2013</v>
      </c>
      <c r="C2797" t="s">
        <v>56</v>
      </c>
      <c r="D2797" t="s">
        <v>84</v>
      </c>
      <c r="E2797" t="s">
        <v>58</v>
      </c>
      <c r="F2797">
        <v>0</v>
      </c>
      <c r="G2797">
        <v>0</v>
      </c>
      <c r="H2797">
        <v>0</v>
      </c>
    </row>
    <row r="2798" spans="1:8" x14ac:dyDescent="0.25">
      <c r="A2798" t="s">
        <v>22</v>
      </c>
      <c r="B2798">
        <v>2014</v>
      </c>
      <c r="C2798" t="s">
        <v>56</v>
      </c>
      <c r="D2798" t="s">
        <v>84</v>
      </c>
      <c r="E2798" t="s">
        <v>58</v>
      </c>
      <c r="F2798">
        <v>0</v>
      </c>
      <c r="G2798">
        <v>0</v>
      </c>
      <c r="H2798">
        <v>0</v>
      </c>
    </row>
    <row r="2799" spans="1:8" x14ac:dyDescent="0.25">
      <c r="A2799" t="s">
        <v>22</v>
      </c>
      <c r="B2799">
        <v>2015</v>
      </c>
      <c r="C2799" t="s">
        <v>56</v>
      </c>
      <c r="D2799" t="s">
        <v>84</v>
      </c>
      <c r="E2799" t="s">
        <v>58</v>
      </c>
      <c r="F2799">
        <v>0</v>
      </c>
      <c r="G2799">
        <v>0</v>
      </c>
      <c r="H2799">
        <v>0</v>
      </c>
    </row>
    <row r="2800" spans="1:8" x14ac:dyDescent="0.25">
      <c r="A2800" t="s">
        <v>22</v>
      </c>
      <c r="B2800">
        <v>2016</v>
      </c>
      <c r="C2800" t="s">
        <v>56</v>
      </c>
      <c r="D2800" t="s">
        <v>84</v>
      </c>
      <c r="E2800" t="s">
        <v>58</v>
      </c>
      <c r="F2800">
        <v>0</v>
      </c>
      <c r="G2800">
        <v>0</v>
      </c>
      <c r="H2800">
        <v>0</v>
      </c>
    </row>
    <row r="2801" spans="1:8" x14ac:dyDescent="0.25">
      <c r="A2801" t="s">
        <v>22</v>
      </c>
      <c r="B2801">
        <v>2017</v>
      </c>
      <c r="C2801" t="s">
        <v>56</v>
      </c>
      <c r="D2801" t="s">
        <v>84</v>
      </c>
      <c r="E2801" t="s">
        <v>58</v>
      </c>
      <c r="F2801">
        <v>0</v>
      </c>
      <c r="G2801">
        <v>0</v>
      </c>
      <c r="H2801">
        <v>0</v>
      </c>
    </row>
    <row r="2802" spans="1:8" x14ac:dyDescent="0.25">
      <c r="A2802" t="s">
        <v>22</v>
      </c>
      <c r="B2802">
        <v>2018</v>
      </c>
      <c r="C2802" t="s">
        <v>56</v>
      </c>
      <c r="D2802" t="s">
        <v>84</v>
      </c>
      <c r="E2802" t="s">
        <v>58</v>
      </c>
      <c r="F2802">
        <v>0</v>
      </c>
      <c r="G2802">
        <v>0</v>
      </c>
      <c r="H2802">
        <v>0</v>
      </c>
    </row>
    <row r="2803" spans="1:8" x14ac:dyDescent="0.25">
      <c r="A2803" t="s">
        <v>22</v>
      </c>
      <c r="B2803">
        <v>2019</v>
      </c>
      <c r="C2803" t="s">
        <v>56</v>
      </c>
      <c r="D2803" t="s">
        <v>84</v>
      </c>
      <c r="E2803" t="s">
        <v>58</v>
      </c>
      <c r="F2803">
        <v>0</v>
      </c>
      <c r="G2803">
        <v>0</v>
      </c>
      <c r="H2803">
        <v>0</v>
      </c>
    </row>
    <row r="2804" spans="1:8" x14ac:dyDescent="0.25">
      <c r="A2804" t="s">
        <v>23</v>
      </c>
      <c r="B2804">
        <v>2008</v>
      </c>
      <c r="C2804" t="s">
        <v>56</v>
      </c>
      <c r="D2804" t="s">
        <v>57</v>
      </c>
      <c r="E2804" t="s">
        <v>58</v>
      </c>
      <c r="F2804">
        <v>6892.6897589999999</v>
      </c>
      <c r="G2804">
        <v>2356.8225172135526</v>
      </c>
      <c r="H2804">
        <v>1.9540516415409857</v>
      </c>
    </row>
    <row r="2805" spans="1:8" x14ac:dyDescent="0.25">
      <c r="A2805" t="s">
        <v>23</v>
      </c>
      <c r="B2805">
        <v>2009</v>
      </c>
      <c r="C2805" t="s">
        <v>56</v>
      </c>
      <c r="D2805" t="s">
        <v>57</v>
      </c>
      <c r="E2805" t="s">
        <v>58</v>
      </c>
      <c r="F2805">
        <v>11436.780194419998</v>
      </c>
      <c r="G2805">
        <v>3798.7016662408582</v>
      </c>
      <c r="H2805">
        <v>3.1433003859757096</v>
      </c>
    </row>
    <row r="2806" spans="1:8" x14ac:dyDescent="0.25">
      <c r="A2806" t="s">
        <v>23</v>
      </c>
      <c r="B2806">
        <v>2010</v>
      </c>
      <c r="C2806" t="s">
        <v>56</v>
      </c>
      <c r="D2806" t="s">
        <v>57</v>
      </c>
      <c r="E2806" t="s">
        <v>58</v>
      </c>
      <c r="F2806">
        <v>15576.71492936</v>
      </c>
      <c r="G2806">
        <v>5514.1221608212463</v>
      </c>
      <c r="H2806">
        <v>3.7376877158408535</v>
      </c>
    </row>
    <row r="2807" spans="1:8" x14ac:dyDescent="0.25">
      <c r="A2807" t="s">
        <v>23</v>
      </c>
      <c r="B2807">
        <v>2011</v>
      </c>
      <c r="C2807" t="s">
        <v>56</v>
      </c>
      <c r="D2807" t="s">
        <v>57</v>
      </c>
      <c r="E2807" t="s">
        <v>58</v>
      </c>
      <c r="F2807">
        <v>15550.470915600001</v>
      </c>
      <c r="G2807">
        <v>5646.5955815883872</v>
      </c>
      <c r="H2807">
        <v>3.2874583587012309</v>
      </c>
    </row>
    <row r="2808" spans="1:8" x14ac:dyDescent="0.25">
      <c r="A2808" t="s">
        <v>23</v>
      </c>
      <c r="B2808">
        <v>2012</v>
      </c>
      <c r="C2808" t="s">
        <v>56</v>
      </c>
      <c r="D2808" t="s">
        <v>57</v>
      </c>
      <c r="E2808" t="s">
        <v>58</v>
      </c>
      <c r="F2808">
        <v>15959.071870480002</v>
      </c>
      <c r="G2808">
        <v>6051.2120499105595</v>
      </c>
      <c r="H2808">
        <v>3.1410393606693292</v>
      </c>
    </row>
    <row r="2809" spans="1:8" x14ac:dyDescent="0.25">
      <c r="A2809" t="s">
        <v>23</v>
      </c>
      <c r="B2809">
        <v>2013</v>
      </c>
      <c r="C2809" t="s">
        <v>56</v>
      </c>
      <c r="D2809" t="s">
        <v>57</v>
      </c>
      <c r="E2809" t="s">
        <v>58</v>
      </c>
      <c r="F2809">
        <v>17016.028203490001</v>
      </c>
      <c r="G2809">
        <v>6295.4075951439163</v>
      </c>
      <c r="H2809">
        <v>3.1293106229034113</v>
      </c>
    </row>
    <row r="2810" spans="1:8" x14ac:dyDescent="0.25">
      <c r="A2810" t="s">
        <v>23</v>
      </c>
      <c r="B2810">
        <v>2014</v>
      </c>
      <c r="C2810" t="s">
        <v>56</v>
      </c>
      <c r="D2810" t="s">
        <v>57</v>
      </c>
      <c r="E2810" t="s">
        <v>58</v>
      </c>
      <c r="F2810">
        <v>17820.235336000002</v>
      </c>
      <c r="G2810">
        <v>6276.9942332995697</v>
      </c>
      <c r="H2810">
        <v>3.1262073572068005</v>
      </c>
    </row>
    <row r="2811" spans="1:8" x14ac:dyDescent="0.25">
      <c r="A2811" t="s">
        <v>23</v>
      </c>
      <c r="B2811">
        <v>2015</v>
      </c>
      <c r="C2811" t="s">
        <v>56</v>
      </c>
      <c r="D2811" t="s">
        <v>57</v>
      </c>
      <c r="E2811" t="s">
        <v>58</v>
      </c>
      <c r="F2811">
        <v>15161.5707745</v>
      </c>
      <c r="G2811">
        <v>4760.6635135974839</v>
      </c>
      <c r="H2811">
        <v>2.5082135000369941</v>
      </c>
    </row>
    <row r="2812" spans="1:8" x14ac:dyDescent="0.25">
      <c r="A2812" t="s">
        <v>23</v>
      </c>
      <c r="B2812">
        <v>2016</v>
      </c>
      <c r="C2812" t="s">
        <v>56</v>
      </c>
      <c r="D2812" t="s">
        <v>57</v>
      </c>
      <c r="E2812" t="s">
        <v>58</v>
      </c>
      <c r="F2812">
        <v>16990.318592740001</v>
      </c>
      <c r="G2812">
        <v>5034.6385823374012</v>
      </c>
      <c r="H2812">
        <v>2.623599635108647</v>
      </c>
    </row>
    <row r="2813" spans="1:8" x14ac:dyDescent="0.25">
      <c r="A2813" t="s">
        <v>23</v>
      </c>
      <c r="B2813">
        <v>2017</v>
      </c>
      <c r="C2813" t="s">
        <v>56</v>
      </c>
      <c r="D2813" t="s">
        <v>57</v>
      </c>
      <c r="E2813" t="s">
        <v>58</v>
      </c>
      <c r="F2813">
        <v>20699.695227</v>
      </c>
      <c r="G2813">
        <v>6348.7420655485548</v>
      </c>
      <c r="H2813">
        <v>3.0087690989220226</v>
      </c>
    </row>
    <row r="2814" spans="1:8" x14ac:dyDescent="0.25">
      <c r="A2814" t="s">
        <v>23</v>
      </c>
      <c r="B2814">
        <v>2018</v>
      </c>
      <c r="C2814" t="s">
        <v>56</v>
      </c>
      <c r="D2814" t="s">
        <v>57</v>
      </c>
      <c r="E2814" t="s">
        <v>58</v>
      </c>
      <c r="F2814">
        <v>20530.789480999996</v>
      </c>
      <c r="G2814">
        <v>6246.3889038807984</v>
      </c>
      <c r="H2814">
        <v>2.8131211519825778</v>
      </c>
    </row>
    <row r="2815" spans="1:8" x14ac:dyDescent="0.25">
      <c r="A2815" t="s">
        <v>23</v>
      </c>
      <c r="B2815">
        <v>2019</v>
      </c>
      <c r="C2815" t="s">
        <v>56</v>
      </c>
      <c r="D2815" t="s">
        <v>57</v>
      </c>
      <c r="E2815" t="s">
        <v>58</v>
      </c>
      <c r="F2815">
        <v>16292.880817000001</v>
      </c>
      <c r="G2815">
        <v>4883.1821176431895</v>
      </c>
      <c r="H2815">
        <v>2.1471725805513833</v>
      </c>
    </row>
    <row r="2816" spans="1:8" x14ac:dyDescent="0.25">
      <c r="A2816" t="s">
        <v>23</v>
      </c>
      <c r="B2816">
        <v>2008</v>
      </c>
      <c r="C2816" t="s">
        <v>56</v>
      </c>
      <c r="D2816" t="s">
        <v>59</v>
      </c>
      <c r="E2816" t="s">
        <v>60</v>
      </c>
      <c r="F2816">
        <v>1323.30913751</v>
      </c>
      <c r="G2816">
        <v>452.4800740444893</v>
      </c>
      <c r="H2816">
        <v>0.37515316702615586</v>
      </c>
    </row>
    <row r="2817" spans="1:8" x14ac:dyDescent="0.25">
      <c r="A2817" t="s">
        <v>23</v>
      </c>
      <c r="B2817">
        <v>2008</v>
      </c>
      <c r="C2817" t="s">
        <v>56</v>
      </c>
      <c r="D2817" t="s">
        <v>59</v>
      </c>
      <c r="E2817" t="s">
        <v>61</v>
      </c>
      <c r="F2817">
        <v>21.411000479999998</v>
      </c>
      <c r="G2817">
        <v>7.3210792610307847</v>
      </c>
      <c r="H2817">
        <v>6.0699381660620057E-3</v>
      </c>
    </row>
    <row r="2818" spans="1:8" x14ac:dyDescent="0.25">
      <c r="A2818" t="s">
        <v>23</v>
      </c>
      <c r="B2818">
        <v>2008</v>
      </c>
      <c r="C2818" t="s">
        <v>56</v>
      </c>
      <c r="D2818" t="s">
        <v>59</v>
      </c>
      <c r="E2818" t="s">
        <v>62</v>
      </c>
      <c r="F2818">
        <v>527.08450428000003</v>
      </c>
      <c r="G2818">
        <v>180.22639515138624</v>
      </c>
      <c r="H2818">
        <v>0.14942647599571887</v>
      </c>
    </row>
    <row r="2819" spans="1:8" x14ac:dyDescent="0.25">
      <c r="A2819" t="s">
        <v>23</v>
      </c>
      <c r="B2819">
        <v>2008</v>
      </c>
      <c r="C2819" t="s">
        <v>56</v>
      </c>
      <c r="D2819" t="s">
        <v>59</v>
      </c>
      <c r="E2819" t="s">
        <v>58</v>
      </c>
      <c r="F2819">
        <v>1871.8046422699999</v>
      </c>
      <c r="G2819">
        <v>640.02754845690629</v>
      </c>
      <c r="H2819">
        <v>0.5306495811879367</v>
      </c>
    </row>
    <row r="2820" spans="1:8" x14ac:dyDescent="0.25">
      <c r="A2820" t="s">
        <v>23</v>
      </c>
      <c r="B2820">
        <v>2009</v>
      </c>
      <c r="C2820" t="s">
        <v>56</v>
      </c>
      <c r="D2820" t="s">
        <v>59</v>
      </c>
      <c r="E2820" t="s">
        <v>60</v>
      </c>
      <c r="F2820">
        <v>2100.0973301699996</v>
      </c>
      <c r="G2820">
        <v>697.54276044205562</v>
      </c>
      <c r="H2820">
        <v>0.57719363634623833</v>
      </c>
    </row>
    <row r="2821" spans="1:8" x14ac:dyDescent="0.25">
      <c r="A2821" t="s">
        <v>23</v>
      </c>
      <c r="B2821">
        <v>2009</v>
      </c>
      <c r="C2821" t="s">
        <v>56</v>
      </c>
      <c r="D2821" t="s">
        <v>59</v>
      </c>
      <c r="E2821" t="s">
        <v>61</v>
      </c>
      <c r="F2821">
        <v>34.988930370000006</v>
      </c>
      <c r="G2821">
        <v>11.621497120435379</v>
      </c>
      <c r="H2821">
        <v>9.6164057074873063E-3</v>
      </c>
    </row>
    <row r="2822" spans="1:8" x14ac:dyDescent="0.25">
      <c r="A2822" t="s">
        <v>23</v>
      </c>
      <c r="B2822">
        <v>2009</v>
      </c>
      <c r="C2822" t="s">
        <v>56</v>
      </c>
      <c r="D2822" t="s">
        <v>59</v>
      </c>
      <c r="E2822" t="s">
        <v>62</v>
      </c>
      <c r="F2822">
        <v>1052.8871047900004</v>
      </c>
      <c r="G2822">
        <v>349.71416179535333</v>
      </c>
      <c r="H2822">
        <v>0.28937693884245325</v>
      </c>
    </row>
    <row r="2823" spans="1:8" x14ac:dyDescent="0.25">
      <c r="A2823" t="s">
        <v>23</v>
      </c>
      <c r="B2823">
        <v>2009</v>
      </c>
      <c r="C2823" t="s">
        <v>56</v>
      </c>
      <c r="D2823" t="s">
        <v>59</v>
      </c>
      <c r="E2823" t="s">
        <v>58</v>
      </c>
      <c r="F2823">
        <v>3187.97336533</v>
      </c>
      <c r="G2823">
        <v>1058.8784193578442</v>
      </c>
      <c r="H2823">
        <v>0.87618698089617875</v>
      </c>
    </row>
    <row r="2824" spans="1:8" x14ac:dyDescent="0.25">
      <c r="A2824" t="s">
        <v>23</v>
      </c>
      <c r="B2824">
        <v>2010</v>
      </c>
      <c r="C2824" t="s">
        <v>56</v>
      </c>
      <c r="D2824" t="s">
        <v>59</v>
      </c>
      <c r="E2824" t="s">
        <v>60</v>
      </c>
      <c r="F2824">
        <v>2565.0196483899999</v>
      </c>
      <c r="G2824">
        <v>908.01120456213846</v>
      </c>
      <c r="H2824">
        <v>0.61548551630787518</v>
      </c>
    </row>
    <row r="2825" spans="1:8" x14ac:dyDescent="0.25">
      <c r="A2825" t="s">
        <v>23</v>
      </c>
      <c r="B2825">
        <v>2010</v>
      </c>
      <c r="C2825" t="s">
        <v>56</v>
      </c>
      <c r="D2825" t="s">
        <v>59</v>
      </c>
      <c r="E2825" t="s">
        <v>61</v>
      </c>
      <c r="F2825">
        <v>22.529805749999998</v>
      </c>
      <c r="G2825">
        <v>7.9755007219726552</v>
      </c>
      <c r="H2825">
        <v>5.4061063949583056E-3</v>
      </c>
    </row>
    <row r="2826" spans="1:8" x14ac:dyDescent="0.25">
      <c r="A2826" t="s">
        <v>23</v>
      </c>
      <c r="B2826">
        <v>2010</v>
      </c>
      <c r="C2826" t="s">
        <v>56</v>
      </c>
      <c r="D2826" t="s">
        <v>59</v>
      </c>
      <c r="E2826" t="s">
        <v>62</v>
      </c>
      <c r="F2826">
        <v>1281.7956597699997</v>
      </c>
      <c r="G2826">
        <v>453.75278967582977</v>
      </c>
      <c r="H2826">
        <v>0.30757139187994986</v>
      </c>
    </row>
    <row r="2827" spans="1:8" x14ac:dyDescent="0.25">
      <c r="A2827" t="s">
        <v>23</v>
      </c>
      <c r="B2827">
        <v>2010</v>
      </c>
      <c r="C2827" t="s">
        <v>56</v>
      </c>
      <c r="D2827" t="s">
        <v>59</v>
      </c>
      <c r="E2827" t="s">
        <v>58</v>
      </c>
      <c r="F2827">
        <v>3869.3451139099998</v>
      </c>
      <c r="G2827">
        <v>1369.7394949599409</v>
      </c>
      <c r="H2827">
        <v>0.92846301458278324</v>
      </c>
    </row>
    <row r="2828" spans="1:8" x14ac:dyDescent="0.25">
      <c r="A2828" t="s">
        <v>23</v>
      </c>
      <c r="B2828">
        <v>2011</v>
      </c>
      <c r="C2828" t="s">
        <v>56</v>
      </c>
      <c r="D2828" t="s">
        <v>59</v>
      </c>
      <c r="E2828" t="s">
        <v>60</v>
      </c>
      <c r="F2828">
        <v>2957.27393919</v>
      </c>
      <c r="G2828">
        <v>1073.8279277333668</v>
      </c>
      <c r="H2828">
        <v>0.62518459943271565</v>
      </c>
    </row>
    <row r="2829" spans="1:8" x14ac:dyDescent="0.25">
      <c r="A2829" t="s">
        <v>23</v>
      </c>
      <c r="B2829">
        <v>2011</v>
      </c>
      <c r="C2829" t="s">
        <v>56</v>
      </c>
      <c r="D2829" t="s">
        <v>59</v>
      </c>
      <c r="E2829" t="s">
        <v>61</v>
      </c>
      <c r="F2829">
        <v>15.513554150000001</v>
      </c>
      <c r="G2829">
        <v>5.63319058268804</v>
      </c>
      <c r="H2829">
        <v>3.2796539436255314E-3</v>
      </c>
    </row>
    <row r="2830" spans="1:8" x14ac:dyDescent="0.25">
      <c r="A2830" t="s">
        <v>23</v>
      </c>
      <c r="B2830">
        <v>2011</v>
      </c>
      <c r="C2830" t="s">
        <v>56</v>
      </c>
      <c r="D2830" t="s">
        <v>59</v>
      </c>
      <c r="E2830" t="s">
        <v>62</v>
      </c>
      <c r="F2830">
        <v>1083.5623073100005</v>
      </c>
      <c r="G2830">
        <v>393.45677504174108</v>
      </c>
      <c r="H2830">
        <v>0.22907125987846069</v>
      </c>
    </row>
    <row r="2831" spans="1:8" x14ac:dyDescent="0.25">
      <c r="A2831" t="s">
        <v>23</v>
      </c>
      <c r="B2831">
        <v>2011</v>
      </c>
      <c r="C2831" t="s">
        <v>56</v>
      </c>
      <c r="D2831" t="s">
        <v>59</v>
      </c>
      <c r="E2831" t="s">
        <v>58</v>
      </c>
      <c r="F2831">
        <v>4056.3498006500004</v>
      </c>
      <c r="G2831">
        <v>1472.9178933577957</v>
      </c>
      <c r="H2831">
        <v>0.85753551325480182</v>
      </c>
    </row>
    <row r="2832" spans="1:8" x14ac:dyDescent="0.25">
      <c r="A2832" t="s">
        <v>23</v>
      </c>
      <c r="B2832">
        <v>2012</v>
      </c>
      <c r="C2832" t="s">
        <v>56</v>
      </c>
      <c r="D2832" t="s">
        <v>59</v>
      </c>
      <c r="E2832" t="s">
        <v>60</v>
      </c>
      <c r="F2832">
        <v>3339.0218198000002</v>
      </c>
      <c r="G2832">
        <v>1266.0591565015827</v>
      </c>
      <c r="H2832">
        <v>0.65718100947496294</v>
      </c>
    </row>
    <row r="2833" spans="1:8" x14ac:dyDescent="0.25">
      <c r="A2833" t="s">
        <v>23</v>
      </c>
      <c r="B2833">
        <v>2012</v>
      </c>
      <c r="C2833" t="s">
        <v>56</v>
      </c>
      <c r="D2833" t="s">
        <v>59</v>
      </c>
      <c r="E2833" t="s">
        <v>61</v>
      </c>
      <c r="F2833">
        <v>22.591204159999997</v>
      </c>
      <c r="G2833">
        <v>8.5659221253240627</v>
      </c>
      <c r="H2833">
        <v>4.4463651800912907E-3</v>
      </c>
    </row>
    <row r="2834" spans="1:8" x14ac:dyDescent="0.25">
      <c r="A2834" t="s">
        <v>23</v>
      </c>
      <c r="B2834">
        <v>2012</v>
      </c>
      <c r="C2834" t="s">
        <v>56</v>
      </c>
      <c r="D2834" t="s">
        <v>59</v>
      </c>
      <c r="E2834" t="s">
        <v>62</v>
      </c>
      <c r="F2834">
        <v>1556.0720851400001</v>
      </c>
      <c r="G2834">
        <v>590.01690252087383</v>
      </c>
      <c r="H2834">
        <v>0.30626365412292167</v>
      </c>
    </row>
    <row r="2835" spans="1:8" x14ac:dyDescent="0.25">
      <c r="A2835" t="s">
        <v>23</v>
      </c>
      <c r="B2835">
        <v>2012</v>
      </c>
      <c r="C2835" t="s">
        <v>56</v>
      </c>
      <c r="D2835" t="s">
        <v>59</v>
      </c>
      <c r="E2835" t="s">
        <v>58</v>
      </c>
      <c r="F2835">
        <v>4917.6851091000008</v>
      </c>
      <c r="G2835">
        <v>1864.6419811477806</v>
      </c>
      <c r="H2835">
        <v>0.96789102877797584</v>
      </c>
    </row>
    <row r="2836" spans="1:8" x14ac:dyDescent="0.25">
      <c r="A2836" t="s">
        <v>23</v>
      </c>
      <c r="B2836">
        <v>2013</v>
      </c>
      <c r="C2836" t="s">
        <v>56</v>
      </c>
      <c r="D2836" t="s">
        <v>59</v>
      </c>
      <c r="E2836" t="s">
        <v>60</v>
      </c>
      <c r="F2836">
        <v>3418.9862897100002</v>
      </c>
      <c r="G2836">
        <v>1264.9198742817482</v>
      </c>
      <c r="H2836">
        <v>0.62876424439377898</v>
      </c>
    </row>
    <row r="2837" spans="1:8" x14ac:dyDescent="0.25">
      <c r="A2837" t="s">
        <v>23</v>
      </c>
      <c r="B2837">
        <v>2013</v>
      </c>
      <c r="C2837" t="s">
        <v>56</v>
      </c>
      <c r="D2837" t="s">
        <v>59</v>
      </c>
      <c r="E2837" t="s">
        <v>61</v>
      </c>
      <c r="F2837">
        <v>41.52493475</v>
      </c>
      <c r="G2837">
        <v>15.362949948530812</v>
      </c>
      <c r="H2837">
        <v>7.6365893306344131E-3</v>
      </c>
    </row>
    <row r="2838" spans="1:8" x14ac:dyDescent="0.25">
      <c r="A2838" t="s">
        <v>23</v>
      </c>
      <c r="B2838">
        <v>2013</v>
      </c>
      <c r="C2838" t="s">
        <v>56</v>
      </c>
      <c r="D2838" t="s">
        <v>59</v>
      </c>
      <c r="E2838" t="s">
        <v>62</v>
      </c>
      <c r="F2838">
        <v>1542.0062285600002</v>
      </c>
      <c r="G2838">
        <v>570.49492437047229</v>
      </c>
      <c r="H2838">
        <v>0.28358065783097008</v>
      </c>
    </row>
    <row r="2839" spans="1:8" x14ac:dyDescent="0.25">
      <c r="A2839" t="s">
        <v>23</v>
      </c>
      <c r="B2839">
        <v>2013</v>
      </c>
      <c r="C2839" t="s">
        <v>56</v>
      </c>
      <c r="D2839" t="s">
        <v>59</v>
      </c>
      <c r="E2839" t="s">
        <v>58</v>
      </c>
      <c r="F2839">
        <v>5002.5174530200002</v>
      </c>
      <c r="G2839">
        <v>1850.7777486007512</v>
      </c>
      <c r="H2839">
        <v>0.91998149155538345</v>
      </c>
    </row>
    <row r="2840" spans="1:8" x14ac:dyDescent="0.25">
      <c r="A2840" t="s">
        <v>23</v>
      </c>
      <c r="B2840">
        <v>2014</v>
      </c>
      <c r="C2840" t="s">
        <v>56</v>
      </c>
      <c r="D2840" t="s">
        <v>59</v>
      </c>
      <c r="E2840" t="s">
        <v>60</v>
      </c>
      <c r="F2840">
        <v>3601.5899238399998</v>
      </c>
      <c r="G2840">
        <v>1268.622930976848</v>
      </c>
      <c r="H2840">
        <v>0.63182762209681331</v>
      </c>
    </row>
    <row r="2841" spans="1:8" x14ac:dyDescent="0.25">
      <c r="A2841" t="s">
        <v>23</v>
      </c>
      <c r="B2841">
        <v>2014</v>
      </c>
      <c r="C2841" t="s">
        <v>56</v>
      </c>
      <c r="D2841" t="s">
        <v>59</v>
      </c>
      <c r="E2841" t="s">
        <v>61</v>
      </c>
      <c r="F2841">
        <v>50.262633029999996</v>
      </c>
      <c r="G2841">
        <v>17.704494454256764</v>
      </c>
      <c r="H2841">
        <v>8.8175835059562044E-3</v>
      </c>
    </row>
    <row r="2842" spans="1:8" x14ac:dyDescent="0.25">
      <c r="A2842" t="s">
        <v>23</v>
      </c>
      <c r="B2842">
        <v>2014</v>
      </c>
      <c r="C2842" t="s">
        <v>56</v>
      </c>
      <c r="D2842" t="s">
        <v>59</v>
      </c>
      <c r="E2842" t="s">
        <v>62</v>
      </c>
      <c r="F2842">
        <v>1824.84875491</v>
      </c>
      <c r="G2842">
        <v>642.7841661593402</v>
      </c>
      <c r="H2842">
        <v>0.32013357263944225</v>
      </c>
    </row>
    <row r="2843" spans="1:8" x14ac:dyDescent="0.25">
      <c r="A2843" t="s">
        <v>23</v>
      </c>
      <c r="B2843">
        <v>2014</v>
      </c>
      <c r="C2843" t="s">
        <v>56</v>
      </c>
      <c r="D2843" t="s">
        <v>59</v>
      </c>
      <c r="E2843" t="s">
        <v>58</v>
      </c>
      <c r="F2843">
        <v>5476.7013117799997</v>
      </c>
      <c r="G2843">
        <v>1929.111591590445</v>
      </c>
      <c r="H2843">
        <v>0.96077877824221181</v>
      </c>
    </row>
    <row r="2844" spans="1:8" x14ac:dyDescent="0.25">
      <c r="A2844" t="s">
        <v>23</v>
      </c>
      <c r="B2844">
        <v>2015</v>
      </c>
      <c r="C2844" t="s">
        <v>56</v>
      </c>
      <c r="D2844" t="s">
        <v>59</v>
      </c>
      <c r="E2844" t="s">
        <v>60</v>
      </c>
      <c r="F2844">
        <v>2759.3569212600005</v>
      </c>
      <c r="G2844">
        <v>866.42538635436222</v>
      </c>
      <c r="H2844">
        <v>0.45648675749120021</v>
      </c>
    </row>
    <row r="2845" spans="1:8" x14ac:dyDescent="0.25">
      <c r="A2845" t="s">
        <v>23</v>
      </c>
      <c r="B2845">
        <v>2015</v>
      </c>
      <c r="C2845" t="s">
        <v>56</v>
      </c>
      <c r="D2845" t="s">
        <v>59</v>
      </c>
      <c r="E2845" t="s">
        <v>61</v>
      </c>
      <c r="F2845">
        <v>52.715941299999997</v>
      </c>
      <c r="G2845">
        <v>16.552563191799827</v>
      </c>
      <c r="H2845">
        <v>8.7209193296911656E-3</v>
      </c>
    </row>
    <row r="2846" spans="1:8" x14ac:dyDescent="0.25">
      <c r="A2846" t="s">
        <v>23</v>
      </c>
      <c r="B2846">
        <v>2015</v>
      </c>
      <c r="C2846" t="s">
        <v>56</v>
      </c>
      <c r="D2846" t="s">
        <v>59</v>
      </c>
      <c r="E2846" t="s">
        <v>62</v>
      </c>
      <c r="F2846">
        <v>1798.2142221499998</v>
      </c>
      <c r="G2846">
        <v>564.6309979583167</v>
      </c>
      <c r="H2846">
        <v>0.29748271172146362</v>
      </c>
    </row>
    <row r="2847" spans="1:8" x14ac:dyDescent="0.25">
      <c r="A2847" t="s">
        <v>23</v>
      </c>
      <c r="B2847">
        <v>2015</v>
      </c>
      <c r="C2847" t="s">
        <v>56</v>
      </c>
      <c r="D2847" t="s">
        <v>59</v>
      </c>
      <c r="E2847" t="s">
        <v>58</v>
      </c>
      <c r="F2847">
        <v>4610.2870847100003</v>
      </c>
      <c r="G2847">
        <v>1447.6089475044787</v>
      </c>
      <c r="H2847">
        <v>0.76269038854235482</v>
      </c>
    </row>
    <row r="2848" spans="1:8" x14ac:dyDescent="0.25">
      <c r="A2848" t="s">
        <v>23</v>
      </c>
      <c r="B2848">
        <v>2016</v>
      </c>
      <c r="C2848" t="s">
        <v>56</v>
      </c>
      <c r="D2848" t="s">
        <v>59</v>
      </c>
      <c r="E2848" t="s">
        <v>60</v>
      </c>
      <c r="F2848">
        <v>3201.1362909999998</v>
      </c>
      <c r="G2848">
        <v>948.57340019955166</v>
      </c>
      <c r="H2848">
        <v>0.49431091943086591</v>
      </c>
    </row>
    <row r="2849" spans="1:8" x14ac:dyDescent="0.25">
      <c r="A2849" t="s">
        <v>23</v>
      </c>
      <c r="B2849">
        <v>2016</v>
      </c>
      <c r="C2849" t="s">
        <v>56</v>
      </c>
      <c r="D2849" t="s">
        <v>59</v>
      </c>
      <c r="E2849" t="s">
        <v>61</v>
      </c>
      <c r="F2849">
        <v>41.291511740000004</v>
      </c>
      <c r="G2849">
        <v>12.235664504729927</v>
      </c>
      <c r="H2849">
        <v>6.3761249998242567E-3</v>
      </c>
    </row>
    <row r="2850" spans="1:8" x14ac:dyDescent="0.25">
      <c r="A2850" t="s">
        <v>23</v>
      </c>
      <c r="B2850">
        <v>2016</v>
      </c>
      <c r="C2850" t="s">
        <v>56</v>
      </c>
      <c r="D2850" t="s">
        <v>59</v>
      </c>
      <c r="E2850" t="s">
        <v>62</v>
      </c>
      <c r="F2850">
        <v>2734.0421070000002</v>
      </c>
      <c r="G2850">
        <v>810.16219928442183</v>
      </c>
      <c r="H2850">
        <v>0.42218348261944466</v>
      </c>
    </row>
    <row r="2851" spans="1:8" x14ac:dyDescent="0.25">
      <c r="A2851" t="s">
        <v>23</v>
      </c>
      <c r="B2851">
        <v>2016</v>
      </c>
      <c r="C2851" t="s">
        <v>56</v>
      </c>
      <c r="D2851" t="s">
        <v>59</v>
      </c>
      <c r="E2851" t="s">
        <v>58</v>
      </c>
      <c r="F2851">
        <v>5976.4699097399998</v>
      </c>
      <c r="G2851">
        <v>1770.9712639887034</v>
      </c>
      <c r="H2851">
        <v>0.92287052705013484</v>
      </c>
    </row>
    <row r="2852" spans="1:8" x14ac:dyDescent="0.25">
      <c r="A2852" t="s">
        <v>23</v>
      </c>
      <c r="B2852">
        <v>2017</v>
      </c>
      <c r="C2852" t="s">
        <v>56</v>
      </c>
      <c r="D2852" t="s">
        <v>59</v>
      </c>
      <c r="E2852" t="s">
        <v>60</v>
      </c>
      <c r="F2852">
        <v>7191.0316069999999</v>
      </c>
      <c r="G2852">
        <v>2205.5399539651457</v>
      </c>
      <c r="H2852">
        <v>1.0452402052901577</v>
      </c>
    </row>
    <row r="2853" spans="1:8" x14ac:dyDescent="0.25">
      <c r="A2853" t="s">
        <v>23</v>
      </c>
      <c r="B2853">
        <v>2017</v>
      </c>
      <c r="C2853" t="s">
        <v>56</v>
      </c>
      <c r="D2853" t="s">
        <v>59</v>
      </c>
      <c r="E2853" t="s">
        <v>61</v>
      </c>
    </row>
    <row r="2854" spans="1:8" x14ac:dyDescent="0.25">
      <c r="A2854" t="s">
        <v>23</v>
      </c>
      <c r="B2854">
        <v>2017</v>
      </c>
      <c r="C2854" t="s">
        <v>56</v>
      </c>
      <c r="D2854" t="s">
        <v>59</v>
      </c>
      <c r="E2854" t="s">
        <v>62</v>
      </c>
      <c r="F2854">
        <v>2820.1251000000002</v>
      </c>
      <c r="G2854">
        <v>864.95219645193697</v>
      </c>
      <c r="H2854">
        <v>0.40991450178004013</v>
      </c>
    </row>
    <row r="2855" spans="1:8" x14ac:dyDescent="0.25">
      <c r="A2855" t="s">
        <v>23</v>
      </c>
      <c r="B2855">
        <v>2017</v>
      </c>
      <c r="C2855" t="s">
        <v>56</v>
      </c>
      <c r="D2855" t="s">
        <v>59</v>
      </c>
      <c r="E2855" t="s">
        <v>58</v>
      </c>
      <c r="F2855">
        <v>10011.156707</v>
      </c>
      <c r="G2855">
        <v>3070.4921504170825</v>
      </c>
      <c r="H2855">
        <v>1.4551547070701978</v>
      </c>
    </row>
    <row r="2856" spans="1:8" x14ac:dyDescent="0.25">
      <c r="A2856" t="s">
        <v>23</v>
      </c>
      <c r="B2856">
        <v>2018</v>
      </c>
      <c r="C2856" t="s">
        <v>56</v>
      </c>
      <c r="D2856" t="s">
        <v>59</v>
      </c>
      <c r="E2856" t="s">
        <v>60</v>
      </c>
      <c r="F2856">
        <v>4492.8745049999998</v>
      </c>
      <c r="G2856">
        <v>1366.9343539142851</v>
      </c>
      <c r="H2856">
        <v>0.61561199655353649</v>
      </c>
    </row>
    <row r="2857" spans="1:8" x14ac:dyDescent="0.25">
      <c r="A2857" t="s">
        <v>23</v>
      </c>
      <c r="B2857">
        <v>2018</v>
      </c>
      <c r="C2857" t="s">
        <v>56</v>
      </c>
      <c r="D2857" t="s">
        <v>59</v>
      </c>
      <c r="E2857" t="s">
        <v>61</v>
      </c>
    </row>
    <row r="2858" spans="1:8" x14ac:dyDescent="0.25">
      <c r="A2858" t="s">
        <v>23</v>
      </c>
      <c r="B2858">
        <v>2018</v>
      </c>
      <c r="C2858" t="s">
        <v>56</v>
      </c>
      <c r="D2858" t="s">
        <v>59</v>
      </c>
      <c r="E2858" t="s">
        <v>62</v>
      </c>
      <c r="F2858">
        <v>3403.131785</v>
      </c>
      <c r="G2858">
        <v>1035.3856406710704</v>
      </c>
      <c r="H2858">
        <v>0.46629585366053994</v>
      </c>
    </row>
    <row r="2859" spans="1:8" x14ac:dyDescent="0.25">
      <c r="A2859" t="s">
        <v>23</v>
      </c>
      <c r="B2859">
        <v>2018</v>
      </c>
      <c r="C2859" t="s">
        <v>56</v>
      </c>
      <c r="D2859" t="s">
        <v>59</v>
      </c>
      <c r="E2859" t="s">
        <v>58</v>
      </c>
      <c r="F2859">
        <v>7896.0062899999994</v>
      </c>
      <c r="G2859">
        <v>2402.3199945853553</v>
      </c>
      <c r="H2859">
        <v>1.0819078502140762</v>
      </c>
    </row>
    <row r="2860" spans="1:8" x14ac:dyDescent="0.25">
      <c r="A2860" t="s">
        <v>23</v>
      </c>
      <c r="B2860">
        <v>2019</v>
      </c>
      <c r="C2860" t="s">
        <v>56</v>
      </c>
      <c r="D2860" t="s">
        <v>59</v>
      </c>
      <c r="E2860" t="s">
        <v>60</v>
      </c>
      <c r="F2860">
        <v>3793.6476459999999</v>
      </c>
      <c r="G2860">
        <v>1137.0041034276339</v>
      </c>
      <c r="H2860">
        <v>0.49994941332077758</v>
      </c>
    </row>
    <row r="2861" spans="1:8" x14ac:dyDescent="0.25">
      <c r="A2861" t="s">
        <v>23</v>
      </c>
      <c r="B2861">
        <v>2019</v>
      </c>
      <c r="C2861" t="s">
        <v>56</v>
      </c>
      <c r="D2861" t="s">
        <v>59</v>
      </c>
      <c r="E2861" t="s">
        <v>61</v>
      </c>
    </row>
    <row r="2862" spans="1:8" x14ac:dyDescent="0.25">
      <c r="A2862" t="s">
        <v>23</v>
      </c>
      <c r="B2862">
        <v>2019</v>
      </c>
      <c r="C2862" t="s">
        <v>56</v>
      </c>
      <c r="D2862" t="s">
        <v>59</v>
      </c>
      <c r="E2862" t="s">
        <v>62</v>
      </c>
    </row>
    <row r="2863" spans="1:8" x14ac:dyDescent="0.25">
      <c r="A2863" t="s">
        <v>23</v>
      </c>
      <c r="B2863">
        <v>2019</v>
      </c>
      <c r="C2863" t="s">
        <v>56</v>
      </c>
      <c r="D2863" t="s">
        <v>59</v>
      </c>
      <c r="E2863" t="s">
        <v>58</v>
      </c>
      <c r="F2863">
        <v>3793.6476459999999</v>
      </c>
      <c r="G2863">
        <v>1137.0041034276339</v>
      </c>
      <c r="H2863">
        <v>0.49994941332077758</v>
      </c>
    </row>
    <row r="2864" spans="1:8" x14ac:dyDescent="0.25">
      <c r="A2864" t="s">
        <v>23</v>
      </c>
      <c r="B2864">
        <v>2008</v>
      </c>
      <c r="C2864" t="s">
        <v>56</v>
      </c>
      <c r="D2864" t="s">
        <v>63</v>
      </c>
      <c r="E2864" t="s">
        <v>64</v>
      </c>
      <c r="F2864">
        <v>555.15694044999998</v>
      </c>
      <c r="G2864">
        <v>189.82522405444351</v>
      </c>
      <c r="H2864">
        <v>0.15738490614389389</v>
      </c>
    </row>
    <row r="2865" spans="1:8" x14ac:dyDescent="0.25">
      <c r="A2865" t="s">
        <v>23</v>
      </c>
      <c r="B2865">
        <v>2008</v>
      </c>
      <c r="C2865" t="s">
        <v>56</v>
      </c>
      <c r="D2865" t="s">
        <v>63</v>
      </c>
      <c r="E2865" t="s">
        <v>32</v>
      </c>
    </row>
    <row r="2866" spans="1:8" x14ac:dyDescent="0.25">
      <c r="A2866" t="s">
        <v>23</v>
      </c>
      <c r="B2866">
        <v>2008</v>
      </c>
      <c r="C2866" t="s">
        <v>56</v>
      </c>
      <c r="D2866" t="s">
        <v>63</v>
      </c>
      <c r="E2866" t="s">
        <v>58</v>
      </c>
      <c r="F2866">
        <v>555.15694044999998</v>
      </c>
      <c r="G2866">
        <v>189.82522405444351</v>
      </c>
      <c r="H2866">
        <v>0.15738490614389389</v>
      </c>
    </row>
    <row r="2867" spans="1:8" x14ac:dyDescent="0.25">
      <c r="A2867" t="s">
        <v>23</v>
      </c>
      <c r="B2867">
        <v>2009</v>
      </c>
      <c r="C2867" t="s">
        <v>56</v>
      </c>
      <c r="D2867" t="s">
        <v>63</v>
      </c>
      <c r="E2867" t="s">
        <v>64</v>
      </c>
      <c r="F2867">
        <v>690.05778648999978</v>
      </c>
      <c r="G2867">
        <v>229.20119288652444</v>
      </c>
      <c r="H2867">
        <v>0.18965643037170929</v>
      </c>
    </row>
    <row r="2868" spans="1:8" x14ac:dyDescent="0.25">
      <c r="A2868" t="s">
        <v>23</v>
      </c>
      <c r="B2868">
        <v>2009</v>
      </c>
      <c r="C2868" t="s">
        <v>56</v>
      </c>
      <c r="D2868" t="s">
        <v>63</v>
      </c>
      <c r="E2868" t="s">
        <v>32</v>
      </c>
    </row>
    <row r="2869" spans="1:8" x14ac:dyDescent="0.25">
      <c r="A2869" t="s">
        <v>23</v>
      </c>
      <c r="B2869">
        <v>2009</v>
      </c>
      <c r="C2869" t="s">
        <v>56</v>
      </c>
      <c r="D2869" t="s">
        <v>63</v>
      </c>
      <c r="E2869" t="s">
        <v>58</v>
      </c>
      <c r="F2869">
        <v>690.05778648999978</v>
      </c>
      <c r="G2869">
        <v>229.20119288652444</v>
      </c>
      <c r="H2869">
        <v>0.18965643037170929</v>
      </c>
    </row>
    <row r="2870" spans="1:8" x14ac:dyDescent="0.25">
      <c r="A2870" t="s">
        <v>23</v>
      </c>
      <c r="B2870">
        <v>2010</v>
      </c>
      <c r="C2870" t="s">
        <v>56</v>
      </c>
      <c r="D2870" t="s">
        <v>63</v>
      </c>
      <c r="E2870" t="s">
        <v>64</v>
      </c>
      <c r="F2870">
        <v>867.80554009999992</v>
      </c>
      <c r="G2870">
        <v>307.20121550978843</v>
      </c>
      <c r="H2870">
        <v>0.20823300173881246</v>
      </c>
    </row>
    <row r="2871" spans="1:8" x14ac:dyDescent="0.25">
      <c r="A2871" t="s">
        <v>23</v>
      </c>
      <c r="B2871">
        <v>2010</v>
      </c>
      <c r="C2871" t="s">
        <v>56</v>
      </c>
      <c r="D2871" t="s">
        <v>63</v>
      </c>
      <c r="E2871" t="s">
        <v>32</v>
      </c>
    </row>
    <row r="2872" spans="1:8" x14ac:dyDescent="0.25">
      <c r="A2872" t="s">
        <v>23</v>
      </c>
      <c r="B2872">
        <v>2010</v>
      </c>
      <c r="C2872" t="s">
        <v>56</v>
      </c>
      <c r="D2872" t="s">
        <v>63</v>
      </c>
      <c r="E2872" t="s">
        <v>58</v>
      </c>
      <c r="F2872">
        <v>867.80554009999992</v>
      </c>
      <c r="G2872">
        <v>307.20121550978843</v>
      </c>
      <c r="H2872">
        <v>0.20823300173881246</v>
      </c>
    </row>
    <row r="2873" spans="1:8" x14ac:dyDescent="0.25">
      <c r="A2873" t="s">
        <v>23</v>
      </c>
      <c r="B2873">
        <v>2011</v>
      </c>
      <c r="C2873" t="s">
        <v>56</v>
      </c>
      <c r="D2873" t="s">
        <v>63</v>
      </c>
      <c r="E2873" t="s">
        <v>64</v>
      </c>
      <c r="F2873">
        <v>707.02821463999999</v>
      </c>
      <c r="G2873">
        <v>256.73192886007917</v>
      </c>
      <c r="H2873">
        <v>0.14946980234046459</v>
      </c>
    </row>
    <row r="2874" spans="1:8" x14ac:dyDescent="0.25">
      <c r="A2874" t="s">
        <v>23</v>
      </c>
      <c r="B2874">
        <v>2011</v>
      </c>
      <c r="C2874" t="s">
        <v>56</v>
      </c>
      <c r="D2874" t="s">
        <v>63</v>
      </c>
      <c r="E2874" t="s">
        <v>32</v>
      </c>
    </row>
    <row r="2875" spans="1:8" x14ac:dyDescent="0.25">
      <c r="A2875" t="s">
        <v>23</v>
      </c>
      <c r="B2875">
        <v>2011</v>
      </c>
      <c r="C2875" t="s">
        <v>56</v>
      </c>
      <c r="D2875" t="s">
        <v>63</v>
      </c>
      <c r="E2875" t="s">
        <v>58</v>
      </c>
      <c r="F2875">
        <v>707.02821463999999</v>
      </c>
      <c r="G2875">
        <v>256.73192886007917</v>
      </c>
      <c r="H2875">
        <v>0.14946980234046459</v>
      </c>
    </row>
    <row r="2876" spans="1:8" x14ac:dyDescent="0.25">
      <c r="A2876" t="s">
        <v>23</v>
      </c>
      <c r="B2876">
        <v>2012</v>
      </c>
      <c r="C2876" t="s">
        <v>56</v>
      </c>
      <c r="D2876" t="s">
        <v>63</v>
      </c>
      <c r="E2876" t="s">
        <v>64</v>
      </c>
      <c r="F2876">
        <v>696.02124383</v>
      </c>
      <c r="G2876">
        <v>263.91084468066589</v>
      </c>
      <c r="H2876">
        <v>0.13698980369754415</v>
      </c>
    </row>
    <row r="2877" spans="1:8" x14ac:dyDescent="0.25">
      <c r="A2877" t="s">
        <v>23</v>
      </c>
      <c r="B2877">
        <v>2012</v>
      </c>
      <c r="C2877" t="s">
        <v>56</v>
      </c>
      <c r="D2877" t="s">
        <v>63</v>
      </c>
      <c r="E2877" t="s">
        <v>32</v>
      </c>
    </row>
    <row r="2878" spans="1:8" x14ac:dyDescent="0.25">
      <c r="A2878" t="s">
        <v>23</v>
      </c>
      <c r="B2878">
        <v>2012</v>
      </c>
      <c r="C2878" t="s">
        <v>56</v>
      </c>
      <c r="D2878" t="s">
        <v>63</v>
      </c>
      <c r="E2878" t="s">
        <v>58</v>
      </c>
      <c r="F2878">
        <v>696.02124383</v>
      </c>
      <c r="G2878">
        <v>263.91084468066589</v>
      </c>
      <c r="H2878">
        <v>0.13698980369754415</v>
      </c>
    </row>
    <row r="2879" spans="1:8" x14ac:dyDescent="0.25">
      <c r="A2879" t="s">
        <v>23</v>
      </c>
      <c r="B2879">
        <v>2013</v>
      </c>
      <c r="C2879" t="s">
        <v>56</v>
      </c>
      <c r="D2879" t="s">
        <v>63</v>
      </c>
      <c r="E2879" t="s">
        <v>64</v>
      </c>
      <c r="F2879">
        <v>574.62432031000014</v>
      </c>
      <c r="G2879">
        <v>212.5933424165361</v>
      </c>
      <c r="H2879">
        <v>0.10567554121448436</v>
      </c>
    </row>
    <row r="2880" spans="1:8" x14ac:dyDescent="0.25">
      <c r="A2880" t="s">
        <v>23</v>
      </c>
      <c r="B2880">
        <v>2013</v>
      </c>
      <c r="C2880" t="s">
        <v>56</v>
      </c>
      <c r="D2880" t="s">
        <v>63</v>
      </c>
      <c r="E2880" t="s">
        <v>32</v>
      </c>
    </row>
    <row r="2881" spans="1:8" x14ac:dyDescent="0.25">
      <c r="A2881" t="s">
        <v>23</v>
      </c>
      <c r="B2881">
        <v>2013</v>
      </c>
      <c r="C2881" t="s">
        <v>56</v>
      </c>
      <c r="D2881" t="s">
        <v>63</v>
      </c>
      <c r="E2881" t="s">
        <v>58</v>
      </c>
      <c r="F2881">
        <v>574.62432031000014</v>
      </c>
      <c r="G2881">
        <v>212.5933424165361</v>
      </c>
      <c r="H2881">
        <v>0.10567554121448436</v>
      </c>
    </row>
    <row r="2882" spans="1:8" x14ac:dyDescent="0.25">
      <c r="A2882" t="s">
        <v>23</v>
      </c>
      <c r="B2882">
        <v>2014</v>
      </c>
      <c r="C2882" t="s">
        <v>56</v>
      </c>
      <c r="D2882" t="s">
        <v>63</v>
      </c>
      <c r="E2882" t="s">
        <v>64</v>
      </c>
      <c r="F2882">
        <v>545.94510424999987</v>
      </c>
      <c r="G2882">
        <v>192.30353620260303</v>
      </c>
      <c r="H2882">
        <v>9.5775256014126481E-2</v>
      </c>
    </row>
    <row r="2883" spans="1:8" x14ac:dyDescent="0.25">
      <c r="A2883" t="s">
        <v>23</v>
      </c>
      <c r="B2883">
        <v>2014</v>
      </c>
      <c r="C2883" t="s">
        <v>56</v>
      </c>
      <c r="D2883" t="s">
        <v>63</v>
      </c>
      <c r="E2883" t="s">
        <v>32</v>
      </c>
    </row>
    <row r="2884" spans="1:8" x14ac:dyDescent="0.25">
      <c r="A2884" t="s">
        <v>23</v>
      </c>
      <c r="B2884">
        <v>2014</v>
      </c>
      <c r="C2884" t="s">
        <v>56</v>
      </c>
      <c r="D2884" t="s">
        <v>63</v>
      </c>
      <c r="E2884" t="s">
        <v>58</v>
      </c>
      <c r="F2884">
        <v>545.94510424999987</v>
      </c>
      <c r="G2884">
        <v>192.30353620260303</v>
      </c>
      <c r="H2884">
        <v>9.5775256014126481E-2</v>
      </c>
    </row>
    <row r="2885" spans="1:8" x14ac:dyDescent="0.25">
      <c r="A2885" t="s">
        <v>23</v>
      </c>
      <c r="B2885">
        <v>2015</v>
      </c>
      <c r="C2885" t="s">
        <v>56</v>
      </c>
      <c r="D2885" t="s">
        <v>63</v>
      </c>
      <c r="E2885" t="s">
        <v>64</v>
      </c>
      <c r="F2885">
        <v>316.90147847999998</v>
      </c>
      <c r="G2885">
        <v>99.505607198841631</v>
      </c>
      <c r="H2885">
        <v>5.2425739939958936E-2</v>
      </c>
    </row>
    <row r="2886" spans="1:8" x14ac:dyDescent="0.25">
      <c r="A2886" t="s">
        <v>23</v>
      </c>
      <c r="B2886">
        <v>2015</v>
      </c>
      <c r="C2886" t="s">
        <v>56</v>
      </c>
      <c r="D2886" t="s">
        <v>63</v>
      </c>
      <c r="E2886" t="s">
        <v>32</v>
      </c>
    </row>
    <row r="2887" spans="1:8" x14ac:dyDescent="0.25">
      <c r="A2887" t="s">
        <v>23</v>
      </c>
      <c r="B2887">
        <v>2015</v>
      </c>
      <c r="C2887" t="s">
        <v>56</v>
      </c>
      <c r="D2887" t="s">
        <v>63</v>
      </c>
      <c r="E2887" t="s">
        <v>58</v>
      </c>
      <c r="F2887">
        <v>316.90147847999998</v>
      </c>
      <c r="G2887">
        <v>99.505607198841631</v>
      </c>
      <c r="H2887">
        <v>5.2425739939958936E-2</v>
      </c>
    </row>
    <row r="2888" spans="1:8" x14ac:dyDescent="0.25">
      <c r="A2888" t="s">
        <v>23</v>
      </c>
      <c r="B2888">
        <v>2016</v>
      </c>
      <c r="C2888" t="s">
        <v>56</v>
      </c>
      <c r="D2888" t="s">
        <v>63</v>
      </c>
      <c r="E2888" t="s">
        <v>64</v>
      </c>
      <c r="F2888">
        <v>367.51685300000003</v>
      </c>
      <c r="G2888">
        <v>108.90405130858855</v>
      </c>
      <c r="H2888">
        <v>5.6750971217166588E-2</v>
      </c>
    </row>
    <row r="2889" spans="1:8" x14ac:dyDescent="0.25">
      <c r="A2889" t="s">
        <v>23</v>
      </c>
      <c r="B2889">
        <v>2016</v>
      </c>
      <c r="C2889" t="s">
        <v>56</v>
      </c>
      <c r="D2889" t="s">
        <v>63</v>
      </c>
      <c r="E2889" t="s">
        <v>32</v>
      </c>
    </row>
    <row r="2890" spans="1:8" x14ac:dyDescent="0.25">
      <c r="A2890" t="s">
        <v>23</v>
      </c>
      <c r="B2890">
        <v>2016</v>
      </c>
      <c r="C2890" t="s">
        <v>56</v>
      </c>
      <c r="D2890" t="s">
        <v>63</v>
      </c>
      <c r="E2890" t="s">
        <v>58</v>
      </c>
      <c r="F2890">
        <v>367.51685300000003</v>
      </c>
      <c r="G2890">
        <v>108.90405130858855</v>
      </c>
      <c r="H2890">
        <v>5.6750971217166588E-2</v>
      </c>
    </row>
    <row r="2891" spans="1:8" x14ac:dyDescent="0.25">
      <c r="A2891" t="s">
        <v>23</v>
      </c>
      <c r="B2891">
        <v>2017</v>
      </c>
      <c r="C2891" t="s">
        <v>56</v>
      </c>
      <c r="D2891" t="s">
        <v>63</v>
      </c>
      <c r="E2891" t="s">
        <v>64</v>
      </c>
      <c r="F2891">
        <v>464.94415299999997</v>
      </c>
      <c r="G2891">
        <v>142.6016407445313</v>
      </c>
      <c r="H2891">
        <v>6.7581168946206582E-2</v>
      </c>
    </row>
    <row r="2892" spans="1:8" x14ac:dyDescent="0.25">
      <c r="A2892" t="s">
        <v>23</v>
      </c>
      <c r="B2892">
        <v>2017</v>
      </c>
      <c r="C2892" t="s">
        <v>56</v>
      </c>
      <c r="D2892" t="s">
        <v>63</v>
      </c>
      <c r="E2892" t="s">
        <v>32</v>
      </c>
    </row>
    <row r="2893" spans="1:8" x14ac:dyDescent="0.25">
      <c r="A2893" t="s">
        <v>23</v>
      </c>
      <c r="B2893">
        <v>2017</v>
      </c>
      <c r="C2893" t="s">
        <v>56</v>
      </c>
      <c r="D2893" t="s">
        <v>63</v>
      </c>
      <c r="E2893" t="s">
        <v>58</v>
      </c>
      <c r="F2893">
        <v>464.94415299999997</v>
      </c>
      <c r="G2893">
        <v>142.6016407445313</v>
      </c>
      <c r="H2893">
        <v>6.7581168946206582E-2</v>
      </c>
    </row>
    <row r="2894" spans="1:8" x14ac:dyDescent="0.25">
      <c r="A2894" t="s">
        <v>23</v>
      </c>
      <c r="B2894">
        <v>2018</v>
      </c>
      <c r="C2894" t="s">
        <v>56</v>
      </c>
      <c r="D2894" t="s">
        <v>63</v>
      </c>
      <c r="E2894" t="s">
        <v>64</v>
      </c>
      <c r="F2894">
        <v>509.37408099999999</v>
      </c>
      <c r="G2894">
        <v>154.97448894634056</v>
      </c>
      <c r="H2894">
        <v>6.9794247457404299E-2</v>
      </c>
    </row>
    <row r="2895" spans="1:8" x14ac:dyDescent="0.25">
      <c r="A2895" t="s">
        <v>23</v>
      </c>
      <c r="B2895">
        <v>2018</v>
      </c>
      <c r="C2895" t="s">
        <v>56</v>
      </c>
      <c r="D2895" t="s">
        <v>63</v>
      </c>
      <c r="E2895" t="s">
        <v>32</v>
      </c>
    </row>
    <row r="2896" spans="1:8" x14ac:dyDescent="0.25">
      <c r="A2896" t="s">
        <v>23</v>
      </c>
      <c r="B2896">
        <v>2018</v>
      </c>
      <c r="C2896" t="s">
        <v>56</v>
      </c>
      <c r="D2896" t="s">
        <v>63</v>
      </c>
      <c r="E2896" t="s">
        <v>58</v>
      </c>
      <c r="F2896">
        <v>509.37408099999999</v>
      </c>
      <c r="G2896">
        <v>154.97448894634056</v>
      </c>
      <c r="H2896">
        <v>6.9794247457404299E-2</v>
      </c>
    </row>
    <row r="2897" spans="1:8" x14ac:dyDescent="0.25">
      <c r="A2897" t="s">
        <v>23</v>
      </c>
      <c r="B2897">
        <v>2019</v>
      </c>
      <c r="C2897" t="s">
        <v>56</v>
      </c>
      <c r="D2897" t="s">
        <v>63</v>
      </c>
      <c r="E2897" t="s">
        <v>64</v>
      </c>
      <c r="F2897">
        <v>409.41540099999997</v>
      </c>
      <c r="G2897">
        <v>122.70696553336946</v>
      </c>
      <c r="H2897">
        <v>5.3955192636369817E-2</v>
      </c>
    </row>
    <row r="2898" spans="1:8" x14ac:dyDescent="0.25">
      <c r="A2898" t="s">
        <v>23</v>
      </c>
      <c r="B2898">
        <v>2019</v>
      </c>
      <c r="C2898" t="s">
        <v>56</v>
      </c>
      <c r="D2898" t="s">
        <v>63</v>
      </c>
      <c r="E2898" t="s">
        <v>32</v>
      </c>
    </row>
    <row r="2899" spans="1:8" x14ac:dyDescent="0.25">
      <c r="A2899" t="s">
        <v>23</v>
      </c>
      <c r="B2899">
        <v>2019</v>
      </c>
      <c r="C2899" t="s">
        <v>56</v>
      </c>
      <c r="D2899" t="s">
        <v>63</v>
      </c>
      <c r="E2899" t="s">
        <v>58</v>
      </c>
      <c r="F2899">
        <v>409.41540099999997</v>
      </c>
      <c r="G2899">
        <v>122.70696553336946</v>
      </c>
      <c r="H2899">
        <v>5.3955192636369817E-2</v>
      </c>
    </row>
    <row r="2900" spans="1:8" x14ac:dyDescent="0.25">
      <c r="A2900" t="s">
        <v>23</v>
      </c>
      <c r="B2900">
        <v>2008</v>
      </c>
      <c r="C2900" t="s">
        <v>56</v>
      </c>
      <c r="D2900" t="s">
        <v>65</v>
      </c>
      <c r="E2900" t="s">
        <v>66</v>
      </c>
      <c r="F2900">
        <v>144.54400632000002</v>
      </c>
      <c r="G2900">
        <v>49.424039197240489</v>
      </c>
      <c r="H2900">
        <v>4.0977682544859576E-2</v>
      </c>
    </row>
    <row r="2901" spans="1:8" x14ac:dyDescent="0.25">
      <c r="A2901" t="s">
        <v>23</v>
      </c>
      <c r="B2901">
        <v>2008</v>
      </c>
      <c r="C2901" t="s">
        <v>56</v>
      </c>
      <c r="D2901" t="s">
        <v>65</v>
      </c>
      <c r="E2901" t="s">
        <v>83</v>
      </c>
      <c r="F2901">
        <v>4266.6441889899997</v>
      </c>
      <c r="G2901">
        <v>1458.8968093943174</v>
      </c>
      <c r="H2901">
        <v>1.2095775920395977</v>
      </c>
    </row>
    <row r="2902" spans="1:8" x14ac:dyDescent="0.25">
      <c r="A2902" t="s">
        <v>23</v>
      </c>
      <c r="B2902">
        <v>2008</v>
      </c>
      <c r="C2902" t="s">
        <v>56</v>
      </c>
      <c r="D2902" t="s">
        <v>65</v>
      </c>
      <c r="E2902" t="s">
        <v>67</v>
      </c>
      <c r="F2902">
        <v>25.43133383</v>
      </c>
      <c r="G2902">
        <v>8.6957548227173547</v>
      </c>
      <c r="H2902">
        <v>7.2096875609701004E-3</v>
      </c>
    </row>
    <row r="2903" spans="1:8" x14ac:dyDescent="0.25">
      <c r="A2903" t="s">
        <v>23</v>
      </c>
      <c r="B2903">
        <v>2008</v>
      </c>
      <c r="C2903" t="s">
        <v>56</v>
      </c>
      <c r="D2903" t="s">
        <v>65</v>
      </c>
      <c r="E2903" t="s">
        <v>68</v>
      </c>
      <c r="F2903">
        <v>21.13761607</v>
      </c>
      <c r="G2903">
        <v>7.2276007271243614</v>
      </c>
      <c r="H2903">
        <v>5.9924347133011036E-3</v>
      </c>
    </row>
    <row r="2904" spans="1:8" x14ac:dyDescent="0.25">
      <c r="A2904" t="s">
        <v>23</v>
      </c>
      <c r="B2904">
        <v>2008</v>
      </c>
      <c r="C2904" t="s">
        <v>56</v>
      </c>
      <c r="D2904" t="s">
        <v>65</v>
      </c>
      <c r="E2904" t="s">
        <v>58</v>
      </c>
      <c r="F2904">
        <v>4457.7571452100001</v>
      </c>
      <c r="G2904">
        <v>1524.2442041413999</v>
      </c>
      <c r="H2904">
        <v>1.2637573968587288</v>
      </c>
    </row>
    <row r="2905" spans="1:8" x14ac:dyDescent="0.25">
      <c r="A2905" t="s">
        <v>23</v>
      </c>
      <c r="B2905">
        <v>2009</v>
      </c>
      <c r="C2905" t="s">
        <v>56</v>
      </c>
      <c r="D2905" t="s">
        <v>65</v>
      </c>
      <c r="E2905" t="s">
        <v>66</v>
      </c>
      <c r="F2905">
        <v>169.85545281999998</v>
      </c>
      <c r="G2905">
        <v>56.41711921352104</v>
      </c>
      <c r="H2905">
        <v>4.6683306082045524E-2</v>
      </c>
    </row>
    <row r="2906" spans="1:8" x14ac:dyDescent="0.25">
      <c r="A2906" t="s">
        <v>23</v>
      </c>
      <c r="B2906">
        <v>2009</v>
      </c>
      <c r="C2906" t="s">
        <v>56</v>
      </c>
      <c r="D2906" t="s">
        <v>65</v>
      </c>
      <c r="E2906" t="s">
        <v>83</v>
      </c>
      <c r="F2906">
        <v>7035.7455194499998</v>
      </c>
      <c r="G2906">
        <v>2336.9075713303746</v>
      </c>
      <c r="H2906">
        <v>1.9337139676518558</v>
      </c>
    </row>
    <row r="2907" spans="1:8" x14ac:dyDescent="0.25">
      <c r="A2907" t="s">
        <v>23</v>
      </c>
      <c r="B2907">
        <v>2009</v>
      </c>
      <c r="C2907" t="s">
        <v>56</v>
      </c>
      <c r="D2907" t="s">
        <v>65</v>
      </c>
      <c r="E2907" t="s">
        <v>67</v>
      </c>
      <c r="F2907">
        <v>273.57330664999995</v>
      </c>
      <c r="G2907">
        <v>90.866778773750752</v>
      </c>
      <c r="H2907">
        <v>7.5189263566082382E-2</v>
      </c>
    </row>
    <row r="2908" spans="1:8" x14ac:dyDescent="0.25">
      <c r="A2908" t="s">
        <v>23</v>
      </c>
      <c r="B2908">
        <v>2009</v>
      </c>
      <c r="C2908" t="s">
        <v>56</v>
      </c>
      <c r="D2908" t="s">
        <v>65</v>
      </c>
      <c r="E2908" t="s">
        <v>68</v>
      </c>
      <c r="F2908">
        <v>15.876732299999999</v>
      </c>
      <c r="G2908">
        <v>5.2734221010818896</v>
      </c>
      <c r="H2908">
        <v>4.3635829244118738E-3</v>
      </c>
    </row>
    <row r="2909" spans="1:8" x14ac:dyDescent="0.25">
      <c r="A2909" t="s">
        <v>23</v>
      </c>
      <c r="B2909">
        <v>2009</v>
      </c>
      <c r="C2909" t="s">
        <v>56</v>
      </c>
      <c r="D2909" t="s">
        <v>65</v>
      </c>
      <c r="E2909" t="s">
        <v>58</v>
      </c>
      <c r="F2909">
        <v>7495.05101122</v>
      </c>
      <c r="G2909">
        <v>2489.4648914187283</v>
      </c>
      <c r="H2909">
        <v>2.0599501202243955</v>
      </c>
    </row>
    <row r="2910" spans="1:8" x14ac:dyDescent="0.25">
      <c r="A2910" t="s">
        <v>23</v>
      </c>
      <c r="B2910">
        <v>2010</v>
      </c>
      <c r="C2910" t="s">
        <v>56</v>
      </c>
      <c r="D2910" t="s">
        <v>65</v>
      </c>
      <c r="E2910" t="s">
        <v>66</v>
      </c>
      <c r="F2910">
        <v>532.18704665999996</v>
      </c>
      <c r="G2910">
        <v>188.39302131405751</v>
      </c>
      <c r="H2910">
        <v>0.12770015987654934</v>
      </c>
    </row>
    <row r="2911" spans="1:8" x14ac:dyDescent="0.25">
      <c r="A2911" t="s">
        <v>23</v>
      </c>
      <c r="B2911">
        <v>2010</v>
      </c>
      <c r="C2911" t="s">
        <v>56</v>
      </c>
      <c r="D2911" t="s">
        <v>65</v>
      </c>
      <c r="E2911" t="s">
        <v>83</v>
      </c>
      <c r="F2911">
        <v>9349.6589607799997</v>
      </c>
      <c r="G2911">
        <v>3309.7583094740621</v>
      </c>
      <c r="H2911">
        <v>2.243483661573602</v>
      </c>
    </row>
    <row r="2912" spans="1:8" x14ac:dyDescent="0.25">
      <c r="A2912" t="s">
        <v>23</v>
      </c>
      <c r="B2912">
        <v>2010</v>
      </c>
      <c r="C2912" t="s">
        <v>56</v>
      </c>
      <c r="D2912" t="s">
        <v>65</v>
      </c>
      <c r="E2912" t="s">
        <v>67</v>
      </c>
      <c r="F2912">
        <v>830.79767873999981</v>
      </c>
      <c r="G2912">
        <v>294.10051556277068</v>
      </c>
      <c r="H2912">
        <v>0.1993528348087435</v>
      </c>
    </row>
    <row r="2913" spans="1:8" x14ac:dyDescent="0.25">
      <c r="A2913" t="s">
        <v>23</v>
      </c>
      <c r="B2913">
        <v>2010</v>
      </c>
      <c r="C2913" t="s">
        <v>56</v>
      </c>
      <c r="D2913" t="s">
        <v>65</v>
      </c>
      <c r="E2913" t="s">
        <v>68</v>
      </c>
      <c r="F2913">
        <v>69.421166899999989</v>
      </c>
      <c r="G2913">
        <v>24.574937435096803</v>
      </c>
      <c r="H2913">
        <v>1.6657853977438662E-2</v>
      </c>
    </row>
    <row r="2914" spans="1:8" x14ac:dyDescent="0.25">
      <c r="A2914" t="s">
        <v>23</v>
      </c>
      <c r="B2914">
        <v>2010</v>
      </c>
      <c r="C2914" t="s">
        <v>56</v>
      </c>
      <c r="D2914" t="s">
        <v>65</v>
      </c>
      <c r="E2914" t="s">
        <v>58</v>
      </c>
      <c r="F2914">
        <v>10782.064853079999</v>
      </c>
      <c r="G2914">
        <v>3816.8267837859867</v>
      </c>
      <c r="H2914">
        <v>2.587194510236333</v>
      </c>
    </row>
    <row r="2915" spans="1:8" x14ac:dyDescent="0.25">
      <c r="A2915" t="s">
        <v>23</v>
      </c>
      <c r="B2915">
        <v>2011</v>
      </c>
      <c r="C2915" t="s">
        <v>56</v>
      </c>
      <c r="D2915" t="s">
        <v>65</v>
      </c>
      <c r="E2915" t="s">
        <v>66</v>
      </c>
      <c r="F2915">
        <v>904.46067283000014</v>
      </c>
      <c r="G2915">
        <v>328.42244242256021</v>
      </c>
      <c r="H2915">
        <v>0.19120815151833603</v>
      </c>
    </row>
    <row r="2916" spans="1:8" x14ac:dyDescent="0.25">
      <c r="A2916" t="s">
        <v>23</v>
      </c>
      <c r="B2916">
        <v>2011</v>
      </c>
      <c r="C2916" t="s">
        <v>56</v>
      </c>
      <c r="D2916" t="s">
        <v>65</v>
      </c>
      <c r="E2916" t="s">
        <v>83</v>
      </c>
      <c r="F2916">
        <v>8513.3640487400007</v>
      </c>
      <c r="G2916">
        <v>3091.3227054650847</v>
      </c>
      <c r="H2916">
        <v>1.799773778851957</v>
      </c>
    </row>
    <row r="2917" spans="1:8" x14ac:dyDescent="0.25">
      <c r="A2917" t="s">
        <v>23</v>
      </c>
      <c r="B2917">
        <v>2011</v>
      </c>
      <c r="C2917" t="s">
        <v>56</v>
      </c>
      <c r="D2917" t="s">
        <v>65</v>
      </c>
      <c r="E2917" t="s">
        <v>67</v>
      </c>
      <c r="F2917">
        <v>1201.4210357900001</v>
      </c>
      <c r="G2917">
        <v>436.25294366575173</v>
      </c>
      <c r="H2917">
        <v>0.25398726815823464</v>
      </c>
    </row>
    <row r="2918" spans="1:8" x14ac:dyDescent="0.25">
      <c r="A2918" t="s">
        <v>23</v>
      </c>
      <c r="B2918">
        <v>2011</v>
      </c>
      <c r="C2918" t="s">
        <v>56</v>
      </c>
      <c r="D2918" t="s">
        <v>65</v>
      </c>
      <c r="E2918" t="s">
        <v>68</v>
      </c>
      <c r="F2918">
        <v>127.23235758999999</v>
      </c>
      <c r="G2918">
        <v>46.199865721239973</v>
      </c>
      <c r="H2918">
        <v>2.6897647005461819E-2</v>
      </c>
    </row>
    <row r="2919" spans="1:8" x14ac:dyDescent="0.25">
      <c r="A2919" t="s">
        <v>23</v>
      </c>
      <c r="B2919">
        <v>2011</v>
      </c>
      <c r="C2919" t="s">
        <v>56</v>
      </c>
      <c r="D2919" t="s">
        <v>65</v>
      </c>
      <c r="E2919" t="s">
        <v>58</v>
      </c>
      <c r="F2919">
        <v>10746.478114950001</v>
      </c>
      <c r="G2919">
        <v>3902.1979572746368</v>
      </c>
      <c r="H2919">
        <v>2.2718668455339897</v>
      </c>
    </row>
    <row r="2920" spans="1:8" x14ac:dyDescent="0.25">
      <c r="A2920" t="s">
        <v>23</v>
      </c>
      <c r="B2920">
        <v>2012</v>
      </c>
      <c r="C2920" t="s">
        <v>56</v>
      </c>
      <c r="D2920" t="s">
        <v>65</v>
      </c>
      <c r="E2920" t="s">
        <v>66</v>
      </c>
      <c r="F2920">
        <v>63.889876089999994</v>
      </c>
      <c r="G2920">
        <v>24.22516742832817</v>
      </c>
      <c r="H2920">
        <v>1.2574704668019037E-2</v>
      </c>
    </row>
    <row r="2921" spans="1:8" x14ac:dyDescent="0.25">
      <c r="A2921" t="s">
        <v>23</v>
      </c>
      <c r="B2921">
        <v>2012</v>
      </c>
      <c r="C2921" t="s">
        <v>56</v>
      </c>
      <c r="D2921" t="s">
        <v>65</v>
      </c>
      <c r="E2921" t="s">
        <v>83</v>
      </c>
      <c r="F2921">
        <v>8859.1451549199992</v>
      </c>
      <c r="G2921">
        <v>3359.1280463195421</v>
      </c>
      <c r="H2921">
        <v>1.7436429799504216</v>
      </c>
    </row>
    <row r="2922" spans="1:8" x14ac:dyDescent="0.25">
      <c r="A2922" t="s">
        <v>23</v>
      </c>
      <c r="B2922">
        <v>2012</v>
      </c>
      <c r="C2922" t="s">
        <v>56</v>
      </c>
      <c r="D2922" t="s">
        <v>65</v>
      </c>
      <c r="E2922" t="s">
        <v>67</v>
      </c>
      <c r="F2922">
        <v>1347.4916427200003</v>
      </c>
      <c r="G2922">
        <v>510.92931542364141</v>
      </c>
      <c r="H2922">
        <v>0.2652111803434839</v>
      </c>
    </row>
    <row r="2923" spans="1:8" x14ac:dyDescent="0.25">
      <c r="A2923" t="s">
        <v>23</v>
      </c>
      <c r="B2923">
        <v>2012</v>
      </c>
      <c r="C2923" t="s">
        <v>56</v>
      </c>
      <c r="D2923" t="s">
        <v>65</v>
      </c>
      <c r="E2923" t="s">
        <v>68</v>
      </c>
      <c r="F2923">
        <v>45.905631310000004</v>
      </c>
      <c r="G2923">
        <v>17.406069199779129</v>
      </c>
      <c r="H2923">
        <v>9.0350739686685458E-3</v>
      </c>
    </row>
    <row r="2924" spans="1:8" x14ac:dyDescent="0.25">
      <c r="A2924" t="s">
        <v>23</v>
      </c>
      <c r="B2924">
        <v>2012</v>
      </c>
      <c r="C2924" t="s">
        <v>56</v>
      </c>
      <c r="D2924" t="s">
        <v>65</v>
      </c>
      <c r="E2924" t="s">
        <v>58</v>
      </c>
      <c r="F2924">
        <v>10316.43230504</v>
      </c>
      <c r="G2924">
        <v>3911.6885983712909</v>
      </c>
      <c r="H2924">
        <v>2.030463938930593</v>
      </c>
    </row>
    <row r="2925" spans="1:8" x14ac:dyDescent="0.25">
      <c r="A2925" t="s">
        <v>23</v>
      </c>
      <c r="B2925">
        <v>2013</v>
      </c>
      <c r="C2925" t="s">
        <v>56</v>
      </c>
      <c r="D2925" t="s">
        <v>65</v>
      </c>
      <c r="E2925" t="s">
        <v>66</v>
      </c>
      <c r="F2925">
        <v>60.328462339999994</v>
      </c>
      <c r="G2925">
        <v>22.3196773933822</v>
      </c>
      <c r="H2925">
        <v>1.1094627712551047E-2</v>
      </c>
    </row>
    <row r="2926" spans="1:8" x14ac:dyDescent="0.25">
      <c r="A2926" t="s">
        <v>23</v>
      </c>
      <c r="B2926">
        <v>2013</v>
      </c>
      <c r="C2926" t="s">
        <v>56</v>
      </c>
      <c r="D2926" t="s">
        <v>65</v>
      </c>
      <c r="E2926" t="s">
        <v>83</v>
      </c>
      <c r="F2926">
        <v>10812.00293681</v>
      </c>
      <c r="G2926">
        <v>4000.1088734180412</v>
      </c>
      <c r="H2926">
        <v>1.9883673934016521</v>
      </c>
    </row>
    <row r="2927" spans="1:8" x14ac:dyDescent="0.25">
      <c r="A2927" t="s">
        <v>23</v>
      </c>
      <c r="B2927">
        <v>2013</v>
      </c>
      <c r="C2927" t="s">
        <v>56</v>
      </c>
      <c r="D2927" t="s">
        <v>65</v>
      </c>
      <c r="E2927" t="s">
        <v>67</v>
      </c>
      <c r="F2927">
        <v>489.55451418000001</v>
      </c>
      <c r="G2927">
        <v>181.1201280316198</v>
      </c>
      <c r="H2927">
        <v>9.003088872405518E-2</v>
      </c>
    </row>
    <row r="2928" spans="1:8" x14ac:dyDescent="0.25">
      <c r="A2928" t="s">
        <v>23</v>
      </c>
      <c r="B2928">
        <v>2013</v>
      </c>
      <c r="C2928" t="s">
        <v>56</v>
      </c>
      <c r="D2928" t="s">
        <v>65</v>
      </c>
      <c r="E2928" t="s">
        <v>68</v>
      </c>
      <c r="F2928">
        <v>23.026637339999997</v>
      </c>
      <c r="G2928">
        <v>8.519148291675295</v>
      </c>
      <c r="H2928">
        <v>4.2346839095522473E-3</v>
      </c>
    </row>
    <row r="2929" spans="1:8" x14ac:dyDescent="0.25">
      <c r="A2929" t="s">
        <v>23</v>
      </c>
      <c r="B2929">
        <v>2013</v>
      </c>
      <c r="C2929" t="s">
        <v>56</v>
      </c>
      <c r="D2929" t="s">
        <v>65</v>
      </c>
      <c r="E2929" t="s">
        <v>58</v>
      </c>
      <c r="F2929">
        <v>11384.91255067</v>
      </c>
      <c r="G2929">
        <v>4212.0678271347188</v>
      </c>
      <c r="H2929">
        <v>2.0937275937478108</v>
      </c>
    </row>
    <row r="2930" spans="1:8" x14ac:dyDescent="0.25">
      <c r="A2930" t="s">
        <v>23</v>
      </c>
      <c r="B2930">
        <v>2014</v>
      </c>
      <c r="C2930" t="s">
        <v>56</v>
      </c>
      <c r="D2930" t="s">
        <v>65</v>
      </c>
      <c r="E2930" t="s">
        <v>66</v>
      </c>
      <c r="F2930">
        <v>191.80679314999998</v>
      </c>
      <c r="G2930">
        <v>67.56196603520732</v>
      </c>
      <c r="H2930">
        <v>3.3648703095206581E-2</v>
      </c>
    </row>
    <row r="2931" spans="1:8" x14ac:dyDescent="0.25">
      <c r="A2931" t="s">
        <v>23</v>
      </c>
      <c r="B2931">
        <v>2014</v>
      </c>
      <c r="C2931" t="s">
        <v>56</v>
      </c>
      <c r="D2931" t="s">
        <v>65</v>
      </c>
      <c r="E2931" t="s">
        <v>83</v>
      </c>
      <c r="F2931">
        <v>10078.38897122</v>
      </c>
      <c r="G2931">
        <v>3550.0086424502829</v>
      </c>
      <c r="H2931">
        <v>1.7680537409609796</v>
      </c>
    </row>
    <row r="2932" spans="1:8" x14ac:dyDescent="0.25">
      <c r="A2932" t="s">
        <v>23</v>
      </c>
      <c r="B2932">
        <v>2014</v>
      </c>
      <c r="C2932" t="s">
        <v>56</v>
      </c>
      <c r="D2932" t="s">
        <v>65</v>
      </c>
      <c r="E2932" t="s">
        <v>67</v>
      </c>
      <c r="F2932">
        <v>1417.7261104399997</v>
      </c>
      <c r="G2932">
        <v>499.37941064405857</v>
      </c>
      <c r="H2932">
        <v>0.2487119677936058</v>
      </c>
    </row>
    <row r="2933" spans="1:8" x14ac:dyDescent="0.25">
      <c r="A2933" t="s">
        <v>23</v>
      </c>
      <c r="B2933">
        <v>2014</v>
      </c>
      <c r="C2933" t="s">
        <v>56</v>
      </c>
      <c r="D2933" t="s">
        <v>65</v>
      </c>
      <c r="E2933" t="s">
        <v>68</v>
      </c>
      <c r="F2933">
        <v>25.348906270000004</v>
      </c>
      <c r="G2933">
        <v>8.9288909757438084</v>
      </c>
      <c r="H2933">
        <v>4.4469635660943779E-3</v>
      </c>
    </row>
    <row r="2934" spans="1:8" x14ac:dyDescent="0.25">
      <c r="A2934" t="s">
        <v>23</v>
      </c>
      <c r="B2934">
        <v>2014</v>
      </c>
      <c r="C2934" t="s">
        <v>56</v>
      </c>
      <c r="D2934" t="s">
        <v>65</v>
      </c>
      <c r="E2934" t="s">
        <v>58</v>
      </c>
      <c r="F2934">
        <v>11713.27078108</v>
      </c>
      <c r="G2934">
        <v>4125.8789101052926</v>
      </c>
      <c r="H2934">
        <v>2.0548613754158862</v>
      </c>
    </row>
    <row r="2935" spans="1:8" x14ac:dyDescent="0.25">
      <c r="A2935" t="s">
        <v>23</v>
      </c>
      <c r="B2935">
        <v>2015</v>
      </c>
      <c r="C2935" t="s">
        <v>56</v>
      </c>
      <c r="D2935" t="s">
        <v>65</v>
      </c>
      <c r="E2935" t="s">
        <v>66</v>
      </c>
      <c r="F2935">
        <v>93.488508600000003</v>
      </c>
      <c r="G2935">
        <v>29.354961860628325</v>
      </c>
      <c r="H2935">
        <v>1.5466018848339124E-2</v>
      </c>
    </row>
    <row r="2936" spans="1:8" x14ac:dyDescent="0.25">
      <c r="A2936" t="s">
        <v>23</v>
      </c>
      <c r="B2936">
        <v>2015</v>
      </c>
      <c r="C2936" t="s">
        <v>56</v>
      </c>
      <c r="D2936" t="s">
        <v>65</v>
      </c>
      <c r="E2936" t="s">
        <v>83</v>
      </c>
      <c r="F2936">
        <v>8769.9782234199993</v>
      </c>
      <c r="G2936">
        <v>2753.7328397068368</v>
      </c>
      <c r="H2936">
        <v>1.4508376541043395</v>
      </c>
    </row>
    <row r="2937" spans="1:8" x14ac:dyDescent="0.25">
      <c r="A2937" t="s">
        <v>23</v>
      </c>
      <c r="B2937">
        <v>2015</v>
      </c>
      <c r="C2937" t="s">
        <v>56</v>
      </c>
      <c r="D2937" t="s">
        <v>65</v>
      </c>
      <c r="E2937" t="s">
        <v>67</v>
      </c>
      <c r="F2937">
        <v>614.85725202000003</v>
      </c>
      <c r="G2937">
        <v>193.06235015474232</v>
      </c>
      <c r="H2937">
        <v>0.10171724836756373</v>
      </c>
    </row>
    <row r="2938" spans="1:8" x14ac:dyDescent="0.25">
      <c r="A2938" t="s">
        <v>23</v>
      </c>
      <c r="B2938">
        <v>2015</v>
      </c>
      <c r="C2938" t="s">
        <v>56</v>
      </c>
      <c r="D2938" t="s">
        <v>65</v>
      </c>
      <c r="E2938" t="s">
        <v>68</v>
      </c>
      <c r="F2938">
        <v>25.682369190000003</v>
      </c>
      <c r="G2938">
        <v>8.0641458437280704</v>
      </c>
      <c r="H2938">
        <v>4.2486933625395743E-3</v>
      </c>
    </row>
    <row r="2939" spans="1:8" x14ac:dyDescent="0.25">
      <c r="A2939" t="s">
        <v>23</v>
      </c>
      <c r="B2939">
        <v>2015</v>
      </c>
      <c r="C2939" t="s">
        <v>56</v>
      </c>
      <c r="D2939" t="s">
        <v>65</v>
      </c>
      <c r="E2939" t="s">
        <v>58</v>
      </c>
      <c r="F2939">
        <v>9504.0063532299991</v>
      </c>
      <c r="G2939">
        <v>2984.2142975659353</v>
      </c>
      <c r="H2939">
        <v>1.5722696146827817</v>
      </c>
    </row>
    <row r="2940" spans="1:8" x14ac:dyDescent="0.25">
      <c r="A2940" t="s">
        <v>23</v>
      </c>
      <c r="B2940">
        <v>2016</v>
      </c>
      <c r="C2940" t="s">
        <v>56</v>
      </c>
      <c r="D2940" t="s">
        <v>65</v>
      </c>
      <c r="E2940" t="s">
        <v>66</v>
      </c>
      <c r="F2940">
        <v>96.616881000000006</v>
      </c>
      <c r="G2940">
        <v>28.629897322558413</v>
      </c>
      <c r="H2940">
        <v>1.4919320809278396E-2</v>
      </c>
    </row>
    <row r="2941" spans="1:8" x14ac:dyDescent="0.25">
      <c r="A2941" t="s">
        <v>23</v>
      </c>
      <c r="B2941">
        <v>2016</v>
      </c>
      <c r="C2941" t="s">
        <v>56</v>
      </c>
      <c r="D2941" t="s">
        <v>65</v>
      </c>
      <c r="E2941" t="s">
        <v>83</v>
      </c>
      <c r="F2941">
        <v>8723.9028539999999</v>
      </c>
      <c r="G2941">
        <v>2585.1014892728144</v>
      </c>
      <c r="H2941">
        <v>1.3471217870074421</v>
      </c>
    </row>
    <row r="2942" spans="1:8" x14ac:dyDescent="0.25">
      <c r="A2942" t="s">
        <v>23</v>
      </c>
      <c r="B2942">
        <v>2016</v>
      </c>
      <c r="C2942" t="s">
        <v>56</v>
      </c>
      <c r="D2942" t="s">
        <v>65</v>
      </c>
      <c r="E2942" t="s">
        <v>67</v>
      </c>
      <c r="F2942">
        <v>1624.682732</v>
      </c>
      <c r="G2942">
        <v>481.43243000044356</v>
      </c>
      <c r="H2942">
        <v>0.25087916977989461</v>
      </c>
    </row>
    <row r="2943" spans="1:8" x14ac:dyDescent="0.25">
      <c r="A2943" t="s">
        <v>23</v>
      </c>
      <c r="B2943">
        <v>2016</v>
      </c>
      <c r="C2943" t="s">
        <v>56</v>
      </c>
      <c r="D2943" t="s">
        <v>65</v>
      </c>
      <c r="E2943" t="s">
        <v>68</v>
      </c>
      <c r="F2943">
        <v>29.146521</v>
      </c>
      <c r="G2943">
        <v>8.6368126863854418</v>
      </c>
      <c r="H2943">
        <v>4.5007279553287358E-3</v>
      </c>
    </row>
    <row r="2944" spans="1:8" x14ac:dyDescent="0.25">
      <c r="A2944" t="s">
        <v>23</v>
      </c>
      <c r="B2944">
        <v>2016</v>
      </c>
      <c r="C2944" t="s">
        <v>56</v>
      </c>
      <c r="D2944" t="s">
        <v>65</v>
      </c>
      <c r="E2944" t="s">
        <v>58</v>
      </c>
      <c r="F2944">
        <v>10474.348988</v>
      </c>
      <c r="G2944">
        <v>3103.800629282202</v>
      </c>
      <c r="H2944">
        <v>1.617421005551944</v>
      </c>
    </row>
    <row r="2945" spans="1:8" x14ac:dyDescent="0.25">
      <c r="A2945" t="s">
        <v>23</v>
      </c>
      <c r="B2945">
        <v>2017</v>
      </c>
      <c r="C2945" t="s">
        <v>56</v>
      </c>
      <c r="D2945" t="s">
        <v>65</v>
      </c>
      <c r="E2945" t="s">
        <v>66</v>
      </c>
      <c r="F2945">
        <v>117.572479</v>
      </c>
      <c r="G2945">
        <v>36.06030596066438</v>
      </c>
      <c r="H2945">
        <v>1.7089548315544312E-2</v>
      </c>
    </row>
    <row r="2946" spans="1:8" x14ac:dyDescent="0.25">
      <c r="A2946" t="s">
        <v>23</v>
      </c>
      <c r="B2946">
        <v>2017</v>
      </c>
      <c r="C2946" t="s">
        <v>56</v>
      </c>
      <c r="D2946" t="s">
        <v>65</v>
      </c>
      <c r="E2946" t="s">
        <v>83</v>
      </c>
      <c r="F2946">
        <v>8367.9826680000006</v>
      </c>
      <c r="G2946">
        <v>2566.519119509393</v>
      </c>
      <c r="H2946">
        <v>1.2163139309873987</v>
      </c>
    </row>
    <row r="2947" spans="1:8" x14ac:dyDescent="0.25">
      <c r="A2947" t="s">
        <v>23</v>
      </c>
      <c r="B2947">
        <v>2017</v>
      </c>
      <c r="C2947" t="s">
        <v>56</v>
      </c>
      <c r="D2947" t="s">
        <v>65</v>
      </c>
      <c r="E2947" t="s">
        <v>67</v>
      </c>
      <c r="F2947">
        <v>1307.625916</v>
      </c>
      <c r="G2947">
        <v>401.05806234683558</v>
      </c>
      <c r="H2947">
        <v>0.19006774765836049</v>
      </c>
    </row>
    <row r="2948" spans="1:8" x14ac:dyDescent="0.25">
      <c r="A2948" t="s">
        <v>23</v>
      </c>
      <c r="B2948">
        <v>2017</v>
      </c>
      <c r="C2948" t="s">
        <v>56</v>
      </c>
      <c r="D2948" t="s">
        <v>65</v>
      </c>
      <c r="E2948" t="s">
        <v>68</v>
      </c>
      <c r="F2948">
        <v>47.195931000000002</v>
      </c>
      <c r="G2948">
        <v>14.475323871995629</v>
      </c>
      <c r="H2948">
        <v>6.8600845196229599E-3</v>
      </c>
    </row>
    <row r="2949" spans="1:8" x14ac:dyDescent="0.25">
      <c r="A2949" t="s">
        <v>23</v>
      </c>
      <c r="B2949">
        <v>2017</v>
      </c>
      <c r="C2949" t="s">
        <v>56</v>
      </c>
      <c r="D2949" t="s">
        <v>65</v>
      </c>
      <c r="E2949" t="s">
        <v>58</v>
      </c>
      <c r="F2949">
        <v>9840.3769940000002</v>
      </c>
      <c r="G2949">
        <v>3018.1128116888885</v>
      </c>
      <c r="H2949">
        <v>1.4303313114809264</v>
      </c>
    </row>
    <row r="2950" spans="1:8" x14ac:dyDescent="0.25">
      <c r="A2950" t="s">
        <v>23</v>
      </c>
      <c r="B2950">
        <v>2018</v>
      </c>
      <c r="C2950" t="s">
        <v>56</v>
      </c>
      <c r="D2950" t="s">
        <v>65</v>
      </c>
      <c r="E2950" t="s">
        <v>66</v>
      </c>
      <c r="F2950">
        <v>309.38779399999999</v>
      </c>
      <c r="G2950">
        <v>94.129672179738733</v>
      </c>
      <c r="H2950">
        <v>4.2392200663889733E-2</v>
      </c>
    </row>
    <row r="2951" spans="1:8" x14ac:dyDescent="0.25">
      <c r="A2951" t="s">
        <v>23</v>
      </c>
      <c r="B2951">
        <v>2018</v>
      </c>
      <c r="C2951" t="s">
        <v>56</v>
      </c>
      <c r="D2951" t="s">
        <v>65</v>
      </c>
      <c r="E2951" t="s">
        <v>83</v>
      </c>
      <c r="F2951">
        <v>11414.490974</v>
      </c>
      <c r="G2951">
        <v>3472.8011715976322</v>
      </c>
      <c r="H2951">
        <v>1.5640093152671894</v>
      </c>
    </row>
    <row r="2952" spans="1:8" x14ac:dyDescent="0.25">
      <c r="A2952" t="s">
        <v>23</v>
      </c>
      <c r="B2952">
        <v>2018</v>
      </c>
      <c r="C2952" t="s">
        <v>56</v>
      </c>
      <c r="D2952" t="s">
        <v>65</v>
      </c>
      <c r="E2952" t="s">
        <v>67</v>
      </c>
      <c r="F2952">
        <v>18.606124000000001</v>
      </c>
      <c r="G2952">
        <v>5.6608191616491812</v>
      </c>
      <c r="H2952">
        <v>2.5494042023688069E-3</v>
      </c>
    </row>
    <row r="2953" spans="1:8" x14ac:dyDescent="0.25">
      <c r="A2953" t="s">
        <v>23</v>
      </c>
      <c r="B2953">
        <v>2018</v>
      </c>
      <c r="C2953" t="s">
        <v>56</v>
      </c>
      <c r="D2953" t="s">
        <v>65</v>
      </c>
      <c r="E2953" t="s">
        <v>68</v>
      </c>
      <c r="F2953">
        <v>48.059441</v>
      </c>
      <c r="G2953">
        <v>14.621841954345152</v>
      </c>
      <c r="H2953">
        <v>6.5850867622346135E-3</v>
      </c>
    </row>
    <row r="2954" spans="1:8" x14ac:dyDescent="0.25">
      <c r="A2954" t="s">
        <v>23</v>
      </c>
      <c r="B2954">
        <v>2018</v>
      </c>
      <c r="C2954" t="s">
        <v>56</v>
      </c>
      <c r="D2954" t="s">
        <v>65</v>
      </c>
      <c r="E2954" t="s">
        <v>58</v>
      </c>
      <c r="F2954">
        <v>11790.544333</v>
      </c>
      <c r="G2954">
        <v>3587.2135048933651</v>
      </c>
      <c r="H2954">
        <v>1.6155360068956826</v>
      </c>
    </row>
    <row r="2955" spans="1:8" x14ac:dyDescent="0.25">
      <c r="A2955" t="s">
        <v>23</v>
      </c>
      <c r="B2955">
        <v>2019</v>
      </c>
      <c r="C2955" t="s">
        <v>56</v>
      </c>
      <c r="D2955" t="s">
        <v>65</v>
      </c>
      <c r="E2955" t="s">
        <v>66</v>
      </c>
      <c r="F2955">
        <v>479.08260100000001</v>
      </c>
      <c r="G2955">
        <v>143.58710508924895</v>
      </c>
      <c r="H2955">
        <v>6.3136349933470379E-2</v>
      </c>
    </row>
    <row r="2956" spans="1:8" x14ac:dyDescent="0.25">
      <c r="A2956" t="s">
        <v>23</v>
      </c>
      <c r="B2956">
        <v>2019</v>
      </c>
      <c r="C2956" t="s">
        <v>56</v>
      </c>
      <c r="D2956" t="s">
        <v>65</v>
      </c>
      <c r="E2956" t="s">
        <v>83</v>
      </c>
      <c r="F2956">
        <v>10749.336099</v>
      </c>
      <c r="G2956">
        <v>3221.7117650798809</v>
      </c>
      <c r="H2956">
        <v>1.4166113402622806</v>
      </c>
    </row>
    <row r="2957" spans="1:8" x14ac:dyDescent="0.25">
      <c r="A2957" t="s">
        <v>23</v>
      </c>
      <c r="B2957">
        <v>2019</v>
      </c>
      <c r="C2957" t="s">
        <v>56</v>
      </c>
      <c r="D2957" t="s">
        <v>65</v>
      </c>
      <c r="E2957" t="s">
        <v>67</v>
      </c>
      <c r="F2957">
        <v>21.992153999999999</v>
      </c>
      <c r="G2957">
        <v>6.5913262576132388</v>
      </c>
      <c r="H2957">
        <v>2.8982566426677021E-3</v>
      </c>
    </row>
    <row r="2958" spans="1:8" x14ac:dyDescent="0.25">
      <c r="A2958" t="s">
        <v>23</v>
      </c>
      <c r="B2958">
        <v>2019</v>
      </c>
      <c r="C2958" t="s">
        <v>56</v>
      </c>
      <c r="D2958" t="s">
        <v>65</v>
      </c>
      <c r="E2958" t="s">
        <v>68</v>
      </c>
      <c r="F2958">
        <v>50.578353</v>
      </c>
      <c r="G2958">
        <v>15.158971067396642</v>
      </c>
      <c r="H2958">
        <v>6.6655156906159311E-3</v>
      </c>
    </row>
    <row r="2959" spans="1:8" x14ac:dyDescent="0.25">
      <c r="A2959" t="s">
        <v>23</v>
      </c>
      <c r="B2959">
        <v>2019</v>
      </c>
      <c r="C2959" t="s">
        <v>56</v>
      </c>
      <c r="D2959" t="s">
        <v>65</v>
      </c>
      <c r="E2959" t="s">
        <v>58</v>
      </c>
      <c r="F2959">
        <v>11300.989207000001</v>
      </c>
      <c r="G2959">
        <v>3387.04916749414</v>
      </c>
      <c r="H2959">
        <v>1.4893114625290349</v>
      </c>
    </row>
    <row r="2960" spans="1:8" x14ac:dyDescent="0.25">
      <c r="A2960" t="s">
        <v>23</v>
      </c>
      <c r="B2960">
        <v>2008</v>
      </c>
      <c r="C2960" t="s">
        <v>56</v>
      </c>
      <c r="D2960" t="s">
        <v>84</v>
      </c>
      <c r="E2960" t="s">
        <v>58</v>
      </c>
      <c r="F2960">
        <v>7.9710310700000004</v>
      </c>
      <c r="G2960">
        <v>2.725540560802838</v>
      </c>
      <c r="H2960">
        <v>2.2597573504262087E-3</v>
      </c>
    </row>
    <row r="2961" spans="1:8" x14ac:dyDescent="0.25">
      <c r="A2961" t="s">
        <v>23</v>
      </c>
      <c r="B2961">
        <v>2009</v>
      </c>
      <c r="C2961" t="s">
        <v>56</v>
      </c>
      <c r="D2961" t="s">
        <v>84</v>
      </c>
      <c r="E2961" t="s">
        <v>58</v>
      </c>
      <c r="F2961">
        <v>63.698031379999982</v>
      </c>
      <c r="G2961">
        <v>21.15716257776165</v>
      </c>
      <c r="H2961">
        <v>1.7506854483426648E-2</v>
      </c>
    </row>
    <row r="2962" spans="1:8" x14ac:dyDescent="0.25">
      <c r="A2962" t="s">
        <v>23</v>
      </c>
      <c r="B2962">
        <v>2010</v>
      </c>
      <c r="C2962" t="s">
        <v>56</v>
      </c>
      <c r="D2962" t="s">
        <v>84</v>
      </c>
      <c r="E2962" t="s">
        <v>58</v>
      </c>
      <c r="F2962">
        <v>57.499422269999997</v>
      </c>
      <c r="G2962">
        <v>20.354666565529335</v>
      </c>
      <c r="H2962">
        <v>1.37971892829238E-2</v>
      </c>
    </row>
    <row r="2963" spans="1:8" x14ac:dyDescent="0.25">
      <c r="A2963" t="s">
        <v>23</v>
      </c>
      <c r="B2963">
        <v>2011</v>
      </c>
      <c r="C2963" t="s">
        <v>56</v>
      </c>
      <c r="D2963" t="s">
        <v>84</v>
      </c>
      <c r="E2963" t="s">
        <v>58</v>
      </c>
      <c r="F2963">
        <v>40.614785359999999</v>
      </c>
      <c r="G2963">
        <v>14.7478020958755</v>
      </c>
      <c r="H2963">
        <v>8.5861975719747283E-3</v>
      </c>
    </row>
    <row r="2964" spans="1:8" x14ac:dyDescent="0.25">
      <c r="A2964" t="s">
        <v>23</v>
      </c>
      <c r="B2964">
        <v>2012</v>
      </c>
      <c r="C2964" t="s">
        <v>56</v>
      </c>
      <c r="D2964" t="s">
        <v>84</v>
      </c>
      <c r="E2964" t="s">
        <v>58</v>
      </c>
      <c r="F2964">
        <v>28.933212509999997</v>
      </c>
      <c r="G2964">
        <v>10.970625710821428</v>
      </c>
      <c r="H2964">
        <v>5.6945892632155179E-3</v>
      </c>
    </row>
    <row r="2965" spans="1:8" x14ac:dyDescent="0.25">
      <c r="A2965" t="s">
        <v>23</v>
      </c>
      <c r="B2965">
        <v>2013</v>
      </c>
      <c r="C2965" t="s">
        <v>56</v>
      </c>
      <c r="D2965" t="s">
        <v>84</v>
      </c>
      <c r="E2965" t="s">
        <v>58</v>
      </c>
      <c r="F2965">
        <v>53.973879490000009</v>
      </c>
      <c r="G2965">
        <v>19.968676991910357</v>
      </c>
      <c r="H2965">
        <v>9.9259963857325911E-3</v>
      </c>
    </row>
    <row r="2966" spans="1:8" x14ac:dyDescent="0.25">
      <c r="A2966" t="s">
        <v>23</v>
      </c>
      <c r="B2966">
        <v>2014</v>
      </c>
      <c r="C2966" t="s">
        <v>56</v>
      </c>
      <c r="D2966" t="s">
        <v>84</v>
      </c>
      <c r="E2966" t="s">
        <v>58</v>
      </c>
      <c r="F2966">
        <v>84.318138889999986</v>
      </c>
      <c r="G2966">
        <v>29.700195401228797</v>
      </c>
      <c r="H2966">
        <v>1.4791947534575635E-2</v>
      </c>
    </row>
    <row r="2967" spans="1:8" x14ac:dyDescent="0.25">
      <c r="A2967" t="s">
        <v>23</v>
      </c>
      <c r="B2967">
        <v>2015</v>
      </c>
      <c r="C2967" t="s">
        <v>56</v>
      </c>
      <c r="D2967" t="s">
        <v>84</v>
      </c>
      <c r="E2967" t="s">
        <v>58</v>
      </c>
      <c r="F2967">
        <v>730.37585808000006</v>
      </c>
      <c r="G2967">
        <v>229.33466132822755</v>
      </c>
      <c r="H2967">
        <v>0.12082775687189796</v>
      </c>
    </row>
    <row r="2968" spans="1:8" x14ac:dyDescent="0.25">
      <c r="A2968" t="s">
        <v>23</v>
      </c>
      <c r="B2968">
        <v>2016</v>
      </c>
      <c r="C2968" t="s">
        <v>56</v>
      </c>
      <c r="D2968" t="s">
        <v>84</v>
      </c>
      <c r="E2968" t="s">
        <v>58</v>
      </c>
      <c r="F2968">
        <v>171.98284200000001</v>
      </c>
      <c r="G2968">
        <v>50.962637757906784</v>
      </c>
      <c r="H2968">
        <v>2.655713128940106E-2</v>
      </c>
    </row>
    <row r="2969" spans="1:8" x14ac:dyDescent="0.25">
      <c r="A2969" t="s">
        <v>23</v>
      </c>
      <c r="B2969">
        <v>2017</v>
      </c>
      <c r="C2969" t="s">
        <v>56</v>
      </c>
      <c r="D2969" t="s">
        <v>84</v>
      </c>
      <c r="E2969" t="s">
        <v>58</v>
      </c>
      <c r="F2969">
        <v>383.21737300000001</v>
      </c>
      <c r="G2969">
        <v>117.53546269805236</v>
      </c>
      <c r="H2969">
        <v>5.5701911424692045E-2</v>
      </c>
    </row>
    <row r="2970" spans="1:8" x14ac:dyDescent="0.25">
      <c r="A2970" t="s">
        <v>23</v>
      </c>
      <c r="B2970">
        <v>2018</v>
      </c>
      <c r="C2970" t="s">
        <v>56</v>
      </c>
      <c r="D2970" t="s">
        <v>84</v>
      </c>
      <c r="E2970" t="s">
        <v>58</v>
      </c>
      <c r="F2970">
        <v>334.864777</v>
      </c>
      <c r="G2970">
        <v>101.8809154557381</v>
      </c>
      <c r="H2970">
        <v>4.5883047415415129E-2</v>
      </c>
    </row>
    <row r="2971" spans="1:8" x14ac:dyDescent="0.25">
      <c r="A2971" t="s">
        <v>23</v>
      </c>
      <c r="B2971">
        <v>2019</v>
      </c>
      <c r="C2971" t="s">
        <v>56</v>
      </c>
      <c r="D2971" t="s">
        <v>84</v>
      </c>
      <c r="E2971" t="s">
        <v>58</v>
      </c>
      <c r="F2971">
        <v>788.82856300000003</v>
      </c>
      <c r="G2971">
        <v>236.4218811880464</v>
      </c>
      <c r="H2971">
        <v>0.10395651206520144</v>
      </c>
    </row>
    <row r="2972" spans="1:8" x14ac:dyDescent="0.25">
      <c r="A2972" t="s">
        <v>71</v>
      </c>
      <c r="B2972">
        <v>2009</v>
      </c>
      <c r="C2972" t="s">
        <v>56</v>
      </c>
      <c r="D2972" t="s">
        <v>57</v>
      </c>
      <c r="E2972" t="s">
        <v>58</v>
      </c>
      <c r="F2972">
        <v>30349.921285199991</v>
      </c>
      <c r="G2972" t="e">
        <v>#N/A</v>
      </c>
      <c r="H2972" t="e">
        <v>#N/A</v>
      </c>
    </row>
    <row r="2973" spans="1:8" x14ac:dyDescent="0.25">
      <c r="A2973" t="s">
        <v>71</v>
      </c>
      <c r="B2973">
        <v>2010</v>
      </c>
      <c r="C2973" t="s">
        <v>56</v>
      </c>
      <c r="D2973" t="s">
        <v>57</v>
      </c>
      <c r="E2973" t="s">
        <v>58</v>
      </c>
      <c r="F2973">
        <v>27104.314242539986</v>
      </c>
      <c r="G2973" t="e">
        <v>#N/A</v>
      </c>
      <c r="H2973" t="e">
        <v>#N/A</v>
      </c>
    </row>
    <row r="2974" spans="1:8" x14ac:dyDescent="0.25">
      <c r="A2974" t="s">
        <v>71</v>
      </c>
      <c r="B2974">
        <v>2011</v>
      </c>
      <c r="C2974" t="s">
        <v>56</v>
      </c>
      <c r="D2974" t="s">
        <v>57</v>
      </c>
      <c r="E2974" t="s">
        <v>58</v>
      </c>
      <c r="F2974">
        <v>30534.323670459704</v>
      </c>
      <c r="G2974" t="e">
        <v>#N/A</v>
      </c>
      <c r="H2974" t="e">
        <v>#N/A</v>
      </c>
    </row>
    <row r="2975" spans="1:8" x14ac:dyDescent="0.25">
      <c r="A2975" t="s">
        <v>71</v>
      </c>
      <c r="B2975">
        <v>2012</v>
      </c>
      <c r="C2975" t="s">
        <v>56</v>
      </c>
      <c r="D2975" t="s">
        <v>57</v>
      </c>
      <c r="E2975" t="s">
        <v>58</v>
      </c>
      <c r="F2975">
        <v>81662.888519868415</v>
      </c>
      <c r="G2975" t="e">
        <v>#N/A</v>
      </c>
      <c r="H2975" t="e">
        <v>#N/A</v>
      </c>
    </row>
    <row r="2976" spans="1:8" x14ac:dyDescent="0.25">
      <c r="A2976" t="s">
        <v>71</v>
      </c>
      <c r="B2976">
        <v>2013</v>
      </c>
      <c r="C2976" t="s">
        <v>56</v>
      </c>
      <c r="D2976" t="s">
        <v>57</v>
      </c>
      <c r="E2976" t="s">
        <v>58</v>
      </c>
      <c r="F2976">
        <v>33701.836753100011</v>
      </c>
      <c r="G2976" t="e">
        <v>#N/A</v>
      </c>
      <c r="H2976" t="e">
        <v>#N/A</v>
      </c>
    </row>
    <row r="2977" spans="1:8" x14ac:dyDescent="0.25">
      <c r="A2977" t="s">
        <v>71</v>
      </c>
      <c r="B2977">
        <v>2014</v>
      </c>
      <c r="C2977" t="s">
        <v>56</v>
      </c>
      <c r="D2977" t="s">
        <v>57</v>
      </c>
      <c r="E2977" t="s">
        <v>58</v>
      </c>
      <c r="F2977">
        <v>48527.027393570002</v>
      </c>
      <c r="G2977" t="e">
        <v>#N/A</v>
      </c>
      <c r="H2977" t="e">
        <v>#N/A</v>
      </c>
    </row>
    <row r="2978" spans="1:8" x14ac:dyDescent="0.25">
      <c r="A2978" t="s">
        <v>71</v>
      </c>
      <c r="B2978">
        <v>2015</v>
      </c>
      <c r="C2978" t="s">
        <v>56</v>
      </c>
      <c r="D2978" t="s">
        <v>57</v>
      </c>
      <c r="E2978" t="s">
        <v>58</v>
      </c>
      <c r="F2978">
        <v>48854.702478029983</v>
      </c>
      <c r="G2978" t="e">
        <v>#N/A</v>
      </c>
      <c r="H2978" t="e">
        <v>#N/A</v>
      </c>
    </row>
    <row r="2979" spans="1:8" x14ac:dyDescent="0.25">
      <c r="A2979" t="s">
        <v>71</v>
      </c>
      <c r="B2979">
        <v>2016</v>
      </c>
      <c r="C2979" t="s">
        <v>56</v>
      </c>
      <c r="D2979" t="s">
        <v>57</v>
      </c>
      <c r="E2979" t="s">
        <v>58</v>
      </c>
      <c r="F2979">
        <v>49010.682579620014</v>
      </c>
      <c r="G2979" t="e">
        <v>#N/A</v>
      </c>
      <c r="H2979" t="e">
        <v>#N/A</v>
      </c>
    </row>
    <row r="2980" spans="1:8" x14ac:dyDescent="0.25">
      <c r="A2980" t="s">
        <v>71</v>
      </c>
      <c r="B2980">
        <v>2017</v>
      </c>
      <c r="C2980" t="s">
        <v>56</v>
      </c>
      <c r="D2980" t="s">
        <v>57</v>
      </c>
      <c r="E2980" t="s">
        <v>58</v>
      </c>
      <c r="F2980">
        <v>63936.001014069989</v>
      </c>
      <c r="G2980" t="e">
        <v>#N/A</v>
      </c>
      <c r="H2980" t="e">
        <v>#N/A</v>
      </c>
    </row>
    <row r="2981" spans="1:8" x14ac:dyDescent="0.25">
      <c r="A2981" t="s">
        <v>71</v>
      </c>
      <c r="B2981">
        <v>2018</v>
      </c>
      <c r="C2981" t="s">
        <v>56</v>
      </c>
      <c r="D2981" t="s">
        <v>57</v>
      </c>
      <c r="E2981" t="s">
        <v>58</v>
      </c>
      <c r="F2981">
        <v>46314.38465164003</v>
      </c>
      <c r="G2981" t="e">
        <v>#N/A</v>
      </c>
      <c r="H2981" t="e">
        <v>#N/A</v>
      </c>
    </row>
    <row r="2982" spans="1:8" x14ac:dyDescent="0.25">
      <c r="A2982" t="s">
        <v>71</v>
      </c>
      <c r="B2982">
        <v>2019</v>
      </c>
      <c r="C2982" t="s">
        <v>56</v>
      </c>
      <c r="D2982" t="s">
        <v>57</v>
      </c>
      <c r="E2982" t="s">
        <v>58</v>
      </c>
      <c r="F2982">
        <v>30015.649858679979</v>
      </c>
      <c r="G2982" t="e">
        <v>#N/A</v>
      </c>
      <c r="H2982" t="e">
        <v>#N/A</v>
      </c>
    </row>
    <row r="2983" spans="1:8" x14ac:dyDescent="0.25">
      <c r="A2983" t="s">
        <v>71</v>
      </c>
      <c r="B2983">
        <v>2009</v>
      </c>
      <c r="C2983" t="s">
        <v>56</v>
      </c>
      <c r="D2983" t="s">
        <v>59</v>
      </c>
      <c r="E2983" t="s">
        <v>60</v>
      </c>
      <c r="F2983">
        <v>1792.5410703099999</v>
      </c>
      <c r="G2983" t="e">
        <v>#N/A</v>
      </c>
      <c r="H2983" t="e">
        <v>#N/A</v>
      </c>
    </row>
    <row r="2984" spans="1:8" x14ac:dyDescent="0.25">
      <c r="A2984" t="s">
        <v>71</v>
      </c>
      <c r="B2984">
        <v>2009</v>
      </c>
      <c r="C2984" t="s">
        <v>56</v>
      </c>
      <c r="D2984" t="s">
        <v>59</v>
      </c>
      <c r="E2984" t="s">
        <v>61</v>
      </c>
    </row>
    <row r="2985" spans="1:8" x14ac:dyDescent="0.25">
      <c r="A2985" t="s">
        <v>71</v>
      </c>
      <c r="B2985">
        <v>2009</v>
      </c>
      <c r="C2985" t="s">
        <v>56</v>
      </c>
      <c r="D2985" t="s">
        <v>59</v>
      </c>
      <c r="E2985" t="s">
        <v>62</v>
      </c>
      <c r="F2985">
        <v>412.13999999999839</v>
      </c>
      <c r="G2985" t="e">
        <v>#N/A</v>
      </c>
      <c r="H2985" t="e">
        <v>#N/A</v>
      </c>
    </row>
    <row r="2986" spans="1:8" x14ac:dyDescent="0.25">
      <c r="A2986" t="s">
        <v>71</v>
      </c>
      <c r="B2986">
        <v>2009</v>
      </c>
      <c r="C2986" t="s">
        <v>56</v>
      </c>
      <c r="D2986" t="s">
        <v>59</v>
      </c>
      <c r="E2986" t="s">
        <v>58</v>
      </c>
      <c r="F2986">
        <v>2204.6810703099982</v>
      </c>
      <c r="G2986" t="e">
        <v>#N/A</v>
      </c>
      <c r="H2986" t="e">
        <v>#N/A</v>
      </c>
    </row>
    <row r="2987" spans="1:8" x14ac:dyDescent="0.25">
      <c r="A2987" t="s">
        <v>71</v>
      </c>
      <c r="B2987">
        <v>2010</v>
      </c>
      <c r="C2987" t="s">
        <v>56</v>
      </c>
      <c r="D2987" t="s">
        <v>59</v>
      </c>
      <c r="E2987" t="s">
        <v>60</v>
      </c>
      <c r="F2987">
        <v>610.23880376000022</v>
      </c>
      <c r="G2987" t="e">
        <v>#N/A</v>
      </c>
      <c r="H2987" t="e">
        <v>#N/A</v>
      </c>
    </row>
    <row r="2988" spans="1:8" x14ac:dyDescent="0.25">
      <c r="A2988" t="s">
        <v>71</v>
      </c>
      <c r="B2988">
        <v>2010</v>
      </c>
      <c r="C2988" t="s">
        <v>56</v>
      </c>
      <c r="D2988" t="s">
        <v>59</v>
      </c>
      <c r="E2988" t="s">
        <v>61</v>
      </c>
    </row>
    <row r="2989" spans="1:8" x14ac:dyDescent="0.25">
      <c r="A2989" t="s">
        <v>71</v>
      </c>
      <c r="B2989">
        <v>2010</v>
      </c>
      <c r="C2989" t="s">
        <v>56</v>
      </c>
      <c r="D2989" t="s">
        <v>59</v>
      </c>
      <c r="E2989" t="s">
        <v>62</v>
      </c>
      <c r="F2989">
        <v>1899.543366560001</v>
      </c>
      <c r="G2989" t="e">
        <v>#N/A</v>
      </c>
      <c r="H2989" t="e">
        <v>#N/A</v>
      </c>
    </row>
    <row r="2990" spans="1:8" x14ac:dyDescent="0.25">
      <c r="A2990" t="s">
        <v>71</v>
      </c>
      <c r="B2990">
        <v>2010</v>
      </c>
      <c r="C2990" t="s">
        <v>56</v>
      </c>
      <c r="D2990" t="s">
        <v>59</v>
      </c>
      <c r="E2990" t="s">
        <v>58</v>
      </c>
      <c r="F2990">
        <v>2509.7821703200011</v>
      </c>
      <c r="G2990" t="e">
        <v>#N/A</v>
      </c>
      <c r="H2990" t="e">
        <v>#N/A</v>
      </c>
    </row>
    <row r="2991" spans="1:8" x14ac:dyDescent="0.25">
      <c r="A2991" t="s">
        <v>71</v>
      </c>
      <c r="B2991">
        <v>2011</v>
      </c>
      <c r="C2991" t="s">
        <v>56</v>
      </c>
      <c r="D2991" t="s">
        <v>59</v>
      </c>
      <c r="E2991" t="s">
        <v>60</v>
      </c>
      <c r="F2991">
        <v>447.54479850860002</v>
      </c>
      <c r="G2991" t="e">
        <v>#N/A</v>
      </c>
      <c r="H2991" t="e">
        <v>#N/A</v>
      </c>
    </row>
    <row r="2992" spans="1:8" x14ac:dyDescent="0.25">
      <c r="A2992" t="s">
        <v>71</v>
      </c>
      <c r="B2992">
        <v>2011</v>
      </c>
      <c r="C2992" t="s">
        <v>56</v>
      </c>
      <c r="D2992" t="s">
        <v>59</v>
      </c>
      <c r="E2992" t="s">
        <v>61</v>
      </c>
    </row>
    <row r="2993" spans="1:8" x14ac:dyDescent="0.25">
      <c r="A2993" t="s">
        <v>71</v>
      </c>
      <c r="B2993">
        <v>2011</v>
      </c>
      <c r="C2993" t="s">
        <v>56</v>
      </c>
      <c r="D2993" t="s">
        <v>59</v>
      </c>
      <c r="E2993" t="s">
        <v>62</v>
      </c>
      <c r="F2993">
        <v>1231.2632444983001</v>
      </c>
      <c r="G2993" t="e">
        <v>#N/A</v>
      </c>
      <c r="H2993" t="e">
        <v>#N/A</v>
      </c>
    </row>
    <row r="2994" spans="1:8" x14ac:dyDescent="0.25">
      <c r="A2994" t="s">
        <v>71</v>
      </c>
      <c r="B2994">
        <v>2011</v>
      </c>
      <c r="C2994" t="s">
        <v>56</v>
      </c>
      <c r="D2994" t="s">
        <v>59</v>
      </c>
      <c r="E2994" t="s">
        <v>58</v>
      </c>
      <c r="F2994">
        <v>1678.8080430069001</v>
      </c>
      <c r="G2994" t="e">
        <v>#N/A</v>
      </c>
      <c r="H2994" t="e">
        <v>#N/A</v>
      </c>
    </row>
    <row r="2995" spans="1:8" x14ac:dyDescent="0.25">
      <c r="A2995" t="s">
        <v>71</v>
      </c>
      <c r="B2995">
        <v>2012</v>
      </c>
      <c r="C2995" t="s">
        <v>56</v>
      </c>
      <c r="D2995" t="s">
        <v>59</v>
      </c>
      <c r="E2995" t="s">
        <v>60</v>
      </c>
      <c r="F2995">
        <v>7204.2430842626</v>
      </c>
      <c r="G2995" t="e">
        <v>#N/A</v>
      </c>
      <c r="H2995" t="e">
        <v>#N/A</v>
      </c>
    </row>
    <row r="2996" spans="1:8" x14ac:dyDescent="0.25">
      <c r="A2996" t="s">
        <v>71</v>
      </c>
      <c r="B2996">
        <v>2012</v>
      </c>
      <c r="C2996" t="s">
        <v>56</v>
      </c>
      <c r="D2996" t="s">
        <v>59</v>
      </c>
      <c r="E2996" t="s">
        <v>61</v>
      </c>
    </row>
    <row r="2997" spans="1:8" x14ac:dyDescent="0.25">
      <c r="A2997" t="s">
        <v>71</v>
      </c>
      <c r="B2997">
        <v>2012</v>
      </c>
      <c r="C2997" t="s">
        <v>56</v>
      </c>
      <c r="D2997" t="s">
        <v>59</v>
      </c>
      <c r="E2997" t="s">
        <v>62</v>
      </c>
      <c r="F2997">
        <v>3171.1664735862</v>
      </c>
      <c r="G2997" t="e">
        <v>#N/A</v>
      </c>
      <c r="H2997" t="e">
        <v>#N/A</v>
      </c>
    </row>
    <row r="2998" spans="1:8" x14ac:dyDescent="0.25">
      <c r="A2998" t="s">
        <v>71</v>
      </c>
      <c r="B2998">
        <v>2012</v>
      </c>
      <c r="C2998" t="s">
        <v>56</v>
      </c>
      <c r="D2998" t="s">
        <v>59</v>
      </c>
      <c r="E2998" t="s">
        <v>58</v>
      </c>
      <c r="F2998">
        <v>10375.4095578488</v>
      </c>
      <c r="G2998" t="e">
        <v>#N/A</v>
      </c>
      <c r="H2998" t="e">
        <v>#N/A</v>
      </c>
    </row>
    <row r="2999" spans="1:8" x14ac:dyDescent="0.25">
      <c r="A2999" t="s">
        <v>71</v>
      </c>
      <c r="B2999">
        <v>2013</v>
      </c>
      <c r="C2999" t="s">
        <v>56</v>
      </c>
      <c r="D2999" t="s">
        <v>59</v>
      </c>
      <c r="E2999" t="s">
        <v>60</v>
      </c>
      <c r="F2999">
        <v>1883.624130969999</v>
      </c>
      <c r="G2999" t="e">
        <v>#N/A</v>
      </c>
      <c r="H2999" t="e">
        <v>#N/A</v>
      </c>
    </row>
    <row r="3000" spans="1:8" x14ac:dyDescent="0.25">
      <c r="A3000" t="s">
        <v>71</v>
      </c>
      <c r="B3000">
        <v>2013</v>
      </c>
      <c r="C3000" t="s">
        <v>56</v>
      </c>
      <c r="D3000" t="s">
        <v>59</v>
      </c>
      <c r="E3000" t="s">
        <v>61</v>
      </c>
    </row>
    <row r="3001" spans="1:8" x14ac:dyDescent="0.25">
      <c r="A3001" t="s">
        <v>71</v>
      </c>
      <c r="B3001">
        <v>2013</v>
      </c>
      <c r="C3001" t="s">
        <v>56</v>
      </c>
      <c r="D3001" t="s">
        <v>59</v>
      </c>
      <c r="E3001" t="s">
        <v>62</v>
      </c>
      <c r="F3001">
        <v>6250.9080303400015</v>
      </c>
      <c r="G3001" t="e">
        <v>#N/A</v>
      </c>
      <c r="H3001" t="e">
        <v>#N/A</v>
      </c>
    </row>
    <row r="3002" spans="1:8" x14ac:dyDescent="0.25">
      <c r="A3002" t="s">
        <v>71</v>
      </c>
      <c r="B3002">
        <v>2013</v>
      </c>
      <c r="C3002" t="s">
        <v>56</v>
      </c>
      <c r="D3002" t="s">
        <v>59</v>
      </c>
      <c r="E3002" t="s">
        <v>58</v>
      </c>
      <c r="F3002">
        <v>8134.5321613100004</v>
      </c>
      <c r="G3002" t="e">
        <v>#N/A</v>
      </c>
      <c r="H3002" t="e">
        <v>#N/A</v>
      </c>
    </row>
    <row r="3003" spans="1:8" x14ac:dyDescent="0.25">
      <c r="A3003" t="s">
        <v>71</v>
      </c>
      <c r="B3003">
        <v>2014</v>
      </c>
      <c r="C3003" t="s">
        <v>56</v>
      </c>
      <c r="D3003" t="s">
        <v>59</v>
      </c>
      <c r="E3003" t="s">
        <v>60</v>
      </c>
      <c r="F3003">
        <v>2528.8363766300022</v>
      </c>
      <c r="G3003" t="e">
        <v>#N/A</v>
      </c>
      <c r="H3003" t="e">
        <v>#N/A</v>
      </c>
    </row>
    <row r="3004" spans="1:8" x14ac:dyDescent="0.25">
      <c r="A3004" t="s">
        <v>71</v>
      </c>
      <c r="B3004">
        <v>2014</v>
      </c>
      <c r="C3004" t="s">
        <v>56</v>
      </c>
      <c r="D3004" t="s">
        <v>59</v>
      </c>
      <c r="E3004" t="s">
        <v>61</v>
      </c>
    </row>
    <row r="3005" spans="1:8" x14ac:dyDescent="0.25">
      <c r="A3005" t="s">
        <v>71</v>
      </c>
      <c r="B3005">
        <v>2014</v>
      </c>
      <c r="C3005" t="s">
        <v>56</v>
      </c>
      <c r="D3005" t="s">
        <v>59</v>
      </c>
      <c r="E3005" t="s">
        <v>62</v>
      </c>
      <c r="F3005">
        <v>3997.4124465700011</v>
      </c>
      <c r="G3005" t="e">
        <v>#N/A</v>
      </c>
      <c r="H3005" t="e">
        <v>#N/A</v>
      </c>
    </row>
    <row r="3006" spans="1:8" x14ac:dyDescent="0.25">
      <c r="A3006" t="s">
        <v>71</v>
      </c>
      <c r="B3006">
        <v>2014</v>
      </c>
      <c r="C3006" t="s">
        <v>56</v>
      </c>
      <c r="D3006" t="s">
        <v>59</v>
      </c>
      <c r="E3006" t="s">
        <v>58</v>
      </c>
      <c r="F3006">
        <v>6526.2488232000032</v>
      </c>
      <c r="G3006" t="e">
        <v>#N/A</v>
      </c>
      <c r="H3006" t="e">
        <v>#N/A</v>
      </c>
    </row>
    <row r="3007" spans="1:8" x14ac:dyDescent="0.25">
      <c r="A3007" t="s">
        <v>71</v>
      </c>
      <c r="B3007">
        <v>2015</v>
      </c>
      <c r="C3007" t="s">
        <v>56</v>
      </c>
      <c r="D3007" t="s">
        <v>59</v>
      </c>
      <c r="E3007" t="s">
        <v>60</v>
      </c>
      <c r="F3007">
        <v>2363.3482663900018</v>
      </c>
      <c r="G3007" t="e">
        <v>#N/A</v>
      </c>
      <c r="H3007" t="e">
        <v>#N/A</v>
      </c>
    </row>
    <row r="3008" spans="1:8" x14ac:dyDescent="0.25">
      <c r="A3008" t="s">
        <v>71</v>
      </c>
      <c r="B3008">
        <v>2015</v>
      </c>
      <c r="C3008" t="s">
        <v>56</v>
      </c>
      <c r="D3008" t="s">
        <v>59</v>
      </c>
      <c r="E3008" t="s">
        <v>61</v>
      </c>
    </row>
    <row r="3009" spans="1:8" x14ac:dyDescent="0.25">
      <c r="A3009" t="s">
        <v>71</v>
      </c>
      <c r="B3009">
        <v>2015</v>
      </c>
      <c r="C3009" t="s">
        <v>56</v>
      </c>
      <c r="D3009" t="s">
        <v>59</v>
      </c>
      <c r="E3009" t="s">
        <v>62</v>
      </c>
      <c r="F3009">
        <v>1094.5569943100018</v>
      </c>
      <c r="G3009" t="e">
        <v>#N/A</v>
      </c>
      <c r="H3009" t="e">
        <v>#N/A</v>
      </c>
    </row>
    <row r="3010" spans="1:8" x14ac:dyDescent="0.25">
      <c r="A3010" t="s">
        <v>71</v>
      </c>
      <c r="B3010">
        <v>2015</v>
      </c>
      <c r="C3010" t="s">
        <v>56</v>
      </c>
      <c r="D3010" t="s">
        <v>59</v>
      </c>
      <c r="E3010" t="s">
        <v>58</v>
      </c>
      <c r="F3010">
        <v>3457.9052607000035</v>
      </c>
      <c r="G3010" t="e">
        <v>#N/A</v>
      </c>
      <c r="H3010" t="e">
        <v>#N/A</v>
      </c>
    </row>
    <row r="3011" spans="1:8" x14ac:dyDescent="0.25">
      <c r="A3011" t="s">
        <v>71</v>
      </c>
      <c r="B3011">
        <v>2016</v>
      </c>
      <c r="C3011" t="s">
        <v>56</v>
      </c>
      <c r="D3011" t="s">
        <v>59</v>
      </c>
      <c r="E3011" t="s">
        <v>60</v>
      </c>
      <c r="F3011">
        <v>2779.6386489800002</v>
      </c>
      <c r="G3011" t="e">
        <v>#N/A</v>
      </c>
      <c r="H3011" t="e">
        <v>#N/A</v>
      </c>
    </row>
    <row r="3012" spans="1:8" x14ac:dyDescent="0.25">
      <c r="A3012" t="s">
        <v>71</v>
      </c>
      <c r="B3012">
        <v>2016</v>
      </c>
      <c r="C3012" t="s">
        <v>56</v>
      </c>
      <c r="D3012" t="s">
        <v>59</v>
      </c>
      <c r="E3012" t="s">
        <v>61</v>
      </c>
    </row>
    <row r="3013" spans="1:8" x14ac:dyDescent="0.25">
      <c r="A3013" t="s">
        <v>71</v>
      </c>
      <c r="B3013">
        <v>2016</v>
      </c>
      <c r="C3013" t="s">
        <v>56</v>
      </c>
      <c r="D3013" t="s">
        <v>59</v>
      </c>
      <c r="E3013" t="s">
        <v>62</v>
      </c>
      <c r="F3013">
        <v>1786.4335773200009</v>
      </c>
      <c r="G3013" t="e">
        <v>#N/A</v>
      </c>
      <c r="H3013" t="e">
        <v>#N/A</v>
      </c>
    </row>
    <row r="3014" spans="1:8" x14ac:dyDescent="0.25">
      <c r="A3014" t="s">
        <v>71</v>
      </c>
      <c r="B3014">
        <v>2016</v>
      </c>
      <c r="C3014" t="s">
        <v>56</v>
      </c>
      <c r="D3014" t="s">
        <v>59</v>
      </c>
      <c r="E3014" t="s">
        <v>58</v>
      </c>
      <c r="F3014">
        <v>4566.0722263000007</v>
      </c>
      <c r="G3014" t="e">
        <v>#N/A</v>
      </c>
      <c r="H3014" t="e">
        <v>#N/A</v>
      </c>
    </row>
    <row r="3015" spans="1:8" x14ac:dyDescent="0.25">
      <c r="A3015" t="s">
        <v>71</v>
      </c>
      <c r="B3015">
        <v>2017</v>
      </c>
      <c r="C3015" t="s">
        <v>56</v>
      </c>
      <c r="D3015" t="s">
        <v>59</v>
      </c>
      <c r="E3015" t="s">
        <v>60</v>
      </c>
      <c r="F3015">
        <v>4164.9347170699994</v>
      </c>
      <c r="G3015" t="e">
        <v>#N/A</v>
      </c>
      <c r="H3015" t="e">
        <v>#N/A</v>
      </c>
    </row>
    <row r="3016" spans="1:8" x14ac:dyDescent="0.25">
      <c r="A3016" t="s">
        <v>71</v>
      </c>
      <c r="B3016">
        <v>2017</v>
      </c>
      <c r="C3016" t="s">
        <v>56</v>
      </c>
      <c r="D3016" t="s">
        <v>59</v>
      </c>
      <c r="E3016" t="s">
        <v>61</v>
      </c>
    </row>
    <row r="3017" spans="1:8" x14ac:dyDescent="0.25">
      <c r="A3017" t="s">
        <v>71</v>
      </c>
      <c r="B3017">
        <v>2017</v>
      </c>
      <c r="C3017" t="s">
        <v>56</v>
      </c>
      <c r="D3017" t="s">
        <v>59</v>
      </c>
      <c r="E3017" t="s">
        <v>62</v>
      </c>
      <c r="F3017">
        <v>705.85404921999793</v>
      </c>
      <c r="G3017" t="e">
        <v>#N/A</v>
      </c>
      <c r="H3017" t="e">
        <v>#N/A</v>
      </c>
    </row>
    <row r="3018" spans="1:8" x14ac:dyDescent="0.25">
      <c r="A3018" t="s">
        <v>71</v>
      </c>
      <c r="B3018">
        <v>2017</v>
      </c>
      <c r="C3018" t="s">
        <v>56</v>
      </c>
      <c r="D3018" t="s">
        <v>59</v>
      </c>
      <c r="E3018" t="s">
        <v>58</v>
      </c>
      <c r="F3018">
        <v>4870.7887662899975</v>
      </c>
      <c r="G3018" t="e">
        <v>#N/A</v>
      </c>
      <c r="H3018" t="e">
        <v>#N/A</v>
      </c>
    </row>
    <row r="3019" spans="1:8" x14ac:dyDescent="0.25">
      <c r="A3019" t="s">
        <v>71</v>
      </c>
      <c r="B3019">
        <v>2018</v>
      </c>
      <c r="C3019" t="s">
        <v>56</v>
      </c>
      <c r="D3019" t="s">
        <v>59</v>
      </c>
      <c r="E3019" t="s">
        <v>60</v>
      </c>
      <c r="F3019">
        <v>3920.8868002500026</v>
      </c>
      <c r="G3019" t="e">
        <v>#N/A</v>
      </c>
      <c r="H3019" t="e">
        <v>#N/A</v>
      </c>
    </row>
    <row r="3020" spans="1:8" x14ac:dyDescent="0.25">
      <c r="A3020" t="s">
        <v>71</v>
      </c>
      <c r="B3020">
        <v>2018</v>
      </c>
      <c r="C3020" t="s">
        <v>56</v>
      </c>
      <c r="D3020" t="s">
        <v>59</v>
      </c>
      <c r="E3020" t="s">
        <v>61</v>
      </c>
    </row>
    <row r="3021" spans="1:8" x14ac:dyDescent="0.25">
      <c r="A3021" t="s">
        <v>71</v>
      </c>
      <c r="B3021">
        <v>2018</v>
      </c>
      <c r="C3021" t="s">
        <v>56</v>
      </c>
      <c r="D3021" t="s">
        <v>59</v>
      </c>
      <c r="E3021" t="s">
        <v>62</v>
      </c>
      <c r="F3021">
        <v>1678.4914120099982</v>
      </c>
      <c r="G3021" t="e">
        <v>#N/A</v>
      </c>
      <c r="H3021" t="e">
        <v>#N/A</v>
      </c>
    </row>
    <row r="3022" spans="1:8" x14ac:dyDescent="0.25">
      <c r="A3022" t="s">
        <v>71</v>
      </c>
      <c r="B3022">
        <v>2018</v>
      </c>
      <c r="C3022" t="s">
        <v>56</v>
      </c>
      <c r="D3022" t="s">
        <v>59</v>
      </c>
      <c r="E3022" t="s">
        <v>58</v>
      </c>
      <c r="F3022">
        <v>5599.3782122600005</v>
      </c>
      <c r="G3022" t="e">
        <v>#N/A</v>
      </c>
      <c r="H3022" t="e">
        <v>#N/A</v>
      </c>
    </row>
    <row r="3023" spans="1:8" x14ac:dyDescent="0.25">
      <c r="A3023" t="s">
        <v>71</v>
      </c>
      <c r="B3023">
        <v>2019</v>
      </c>
      <c r="C3023" t="s">
        <v>56</v>
      </c>
      <c r="D3023" t="s">
        <v>59</v>
      </c>
      <c r="E3023" t="s">
        <v>60</v>
      </c>
      <c r="F3023">
        <v>2045.62149497</v>
      </c>
      <c r="G3023" t="e">
        <v>#N/A</v>
      </c>
      <c r="H3023" t="e">
        <v>#N/A</v>
      </c>
    </row>
    <row r="3024" spans="1:8" x14ac:dyDescent="0.25">
      <c r="A3024" t="s">
        <v>71</v>
      </c>
      <c r="B3024">
        <v>2019</v>
      </c>
      <c r="C3024" t="s">
        <v>56</v>
      </c>
      <c r="D3024" t="s">
        <v>59</v>
      </c>
      <c r="E3024" t="s">
        <v>61</v>
      </c>
    </row>
    <row r="3025" spans="1:8" x14ac:dyDescent="0.25">
      <c r="A3025" t="s">
        <v>71</v>
      </c>
      <c r="B3025">
        <v>2019</v>
      </c>
      <c r="C3025" t="s">
        <v>56</v>
      </c>
      <c r="D3025" t="s">
        <v>59</v>
      </c>
      <c r="E3025" t="s">
        <v>62</v>
      </c>
      <c r="F3025">
        <v>6164.8450771300068</v>
      </c>
      <c r="G3025" t="e">
        <v>#N/A</v>
      </c>
      <c r="H3025" t="e">
        <v>#N/A</v>
      </c>
    </row>
    <row r="3026" spans="1:8" x14ac:dyDescent="0.25">
      <c r="A3026" t="s">
        <v>71</v>
      </c>
      <c r="B3026">
        <v>2019</v>
      </c>
      <c r="C3026" t="s">
        <v>56</v>
      </c>
      <c r="D3026" t="s">
        <v>59</v>
      </c>
      <c r="E3026" t="s">
        <v>58</v>
      </c>
      <c r="F3026">
        <v>8210.4665721000074</v>
      </c>
      <c r="G3026" t="e">
        <v>#N/A</v>
      </c>
      <c r="H3026" t="e">
        <v>#N/A</v>
      </c>
    </row>
    <row r="3027" spans="1:8" x14ac:dyDescent="0.25">
      <c r="A3027" t="s">
        <v>71</v>
      </c>
      <c r="B3027">
        <v>2009</v>
      </c>
      <c r="C3027" t="s">
        <v>56</v>
      </c>
      <c r="D3027" t="s">
        <v>63</v>
      </c>
      <c r="E3027" t="s">
        <v>64</v>
      </c>
      <c r="F3027">
        <v>7184.2383008100032</v>
      </c>
      <c r="G3027" t="e">
        <v>#N/A</v>
      </c>
      <c r="H3027" t="e">
        <v>#N/A</v>
      </c>
    </row>
    <row r="3028" spans="1:8" x14ac:dyDescent="0.25">
      <c r="A3028" t="s">
        <v>71</v>
      </c>
      <c r="B3028">
        <v>2009</v>
      </c>
      <c r="C3028" t="s">
        <v>56</v>
      </c>
      <c r="D3028" t="s">
        <v>63</v>
      </c>
      <c r="E3028" t="s">
        <v>32</v>
      </c>
    </row>
    <row r="3029" spans="1:8" x14ac:dyDescent="0.25">
      <c r="A3029" t="s">
        <v>71</v>
      </c>
      <c r="B3029">
        <v>2009</v>
      </c>
      <c r="C3029" t="s">
        <v>56</v>
      </c>
      <c r="D3029" t="s">
        <v>63</v>
      </c>
      <c r="E3029" t="s">
        <v>58</v>
      </c>
      <c r="F3029">
        <v>7184.2383008100032</v>
      </c>
      <c r="G3029" t="e">
        <v>#N/A</v>
      </c>
      <c r="H3029" t="e">
        <v>#N/A</v>
      </c>
    </row>
    <row r="3030" spans="1:8" x14ac:dyDescent="0.25">
      <c r="A3030" t="s">
        <v>71</v>
      </c>
      <c r="B3030">
        <v>2010</v>
      </c>
      <c r="C3030" t="s">
        <v>56</v>
      </c>
      <c r="D3030" t="s">
        <v>63</v>
      </c>
      <c r="E3030" t="s">
        <v>64</v>
      </c>
      <c r="F3030">
        <v>2618.2363753100008</v>
      </c>
      <c r="G3030" t="e">
        <v>#N/A</v>
      </c>
      <c r="H3030" t="e">
        <v>#N/A</v>
      </c>
    </row>
    <row r="3031" spans="1:8" x14ac:dyDescent="0.25">
      <c r="A3031" t="s">
        <v>71</v>
      </c>
      <c r="B3031">
        <v>2010</v>
      </c>
      <c r="C3031" t="s">
        <v>56</v>
      </c>
      <c r="D3031" t="s">
        <v>63</v>
      </c>
      <c r="E3031" t="s">
        <v>32</v>
      </c>
    </row>
    <row r="3032" spans="1:8" x14ac:dyDescent="0.25">
      <c r="A3032" t="s">
        <v>71</v>
      </c>
      <c r="B3032">
        <v>2010</v>
      </c>
      <c r="C3032" t="s">
        <v>56</v>
      </c>
      <c r="D3032" t="s">
        <v>63</v>
      </c>
      <c r="E3032" t="s">
        <v>58</v>
      </c>
      <c r="F3032">
        <v>2618.2363753100008</v>
      </c>
      <c r="G3032" t="e">
        <v>#N/A</v>
      </c>
      <c r="H3032" t="e">
        <v>#N/A</v>
      </c>
    </row>
    <row r="3033" spans="1:8" x14ac:dyDescent="0.25">
      <c r="A3033" t="s">
        <v>71</v>
      </c>
      <c r="B3033">
        <v>2011</v>
      </c>
      <c r="C3033" t="s">
        <v>56</v>
      </c>
      <c r="D3033" t="s">
        <v>63</v>
      </c>
      <c r="E3033" t="s">
        <v>64</v>
      </c>
      <c r="F3033">
        <v>178.6056158744</v>
      </c>
      <c r="G3033" t="e">
        <v>#N/A</v>
      </c>
      <c r="H3033" t="e">
        <v>#N/A</v>
      </c>
    </row>
    <row r="3034" spans="1:8" x14ac:dyDescent="0.25">
      <c r="A3034" t="s">
        <v>71</v>
      </c>
      <c r="B3034">
        <v>2011</v>
      </c>
      <c r="C3034" t="s">
        <v>56</v>
      </c>
      <c r="D3034" t="s">
        <v>63</v>
      </c>
      <c r="E3034" t="s">
        <v>32</v>
      </c>
    </row>
    <row r="3035" spans="1:8" x14ac:dyDescent="0.25">
      <c r="A3035" t="s">
        <v>71</v>
      </c>
      <c r="B3035">
        <v>2011</v>
      </c>
      <c r="C3035" t="s">
        <v>56</v>
      </c>
      <c r="D3035" t="s">
        <v>63</v>
      </c>
      <c r="E3035" t="s">
        <v>58</v>
      </c>
      <c r="F3035">
        <v>178.6056158744</v>
      </c>
      <c r="G3035" t="e">
        <v>#N/A</v>
      </c>
      <c r="H3035" t="e">
        <v>#N/A</v>
      </c>
    </row>
    <row r="3036" spans="1:8" x14ac:dyDescent="0.25">
      <c r="A3036" t="s">
        <v>71</v>
      </c>
      <c r="B3036">
        <v>2012</v>
      </c>
      <c r="C3036" t="s">
        <v>56</v>
      </c>
      <c r="D3036" t="s">
        <v>63</v>
      </c>
      <c r="E3036" t="s">
        <v>64</v>
      </c>
      <c r="F3036">
        <v>7974.9802951710008</v>
      </c>
      <c r="G3036" t="e">
        <v>#N/A</v>
      </c>
      <c r="H3036" t="e">
        <v>#N/A</v>
      </c>
    </row>
    <row r="3037" spans="1:8" x14ac:dyDescent="0.25">
      <c r="A3037" t="s">
        <v>71</v>
      </c>
      <c r="B3037">
        <v>2012</v>
      </c>
      <c r="C3037" t="s">
        <v>56</v>
      </c>
      <c r="D3037" t="s">
        <v>63</v>
      </c>
      <c r="E3037" t="s">
        <v>32</v>
      </c>
    </row>
    <row r="3038" spans="1:8" x14ac:dyDescent="0.25">
      <c r="A3038" t="s">
        <v>71</v>
      </c>
      <c r="B3038">
        <v>2012</v>
      </c>
      <c r="C3038" t="s">
        <v>56</v>
      </c>
      <c r="D3038" t="s">
        <v>63</v>
      </c>
      <c r="E3038" t="s">
        <v>58</v>
      </c>
      <c r="F3038">
        <v>7974.9802951710008</v>
      </c>
      <c r="G3038" t="e">
        <v>#N/A</v>
      </c>
      <c r="H3038" t="e">
        <v>#N/A</v>
      </c>
    </row>
    <row r="3039" spans="1:8" x14ac:dyDescent="0.25">
      <c r="A3039" t="s">
        <v>71</v>
      </c>
      <c r="B3039">
        <v>2013</v>
      </c>
      <c r="C3039" t="s">
        <v>56</v>
      </c>
      <c r="D3039" t="s">
        <v>63</v>
      </c>
      <c r="E3039" t="s">
        <v>64</v>
      </c>
      <c r="F3039">
        <v>7204.965893359994</v>
      </c>
      <c r="G3039" t="e">
        <v>#N/A</v>
      </c>
      <c r="H3039" t="e">
        <v>#N/A</v>
      </c>
    </row>
    <row r="3040" spans="1:8" x14ac:dyDescent="0.25">
      <c r="A3040" t="s">
        <v>71</v>
      </c>
      <c r="B3040">
        <v>2013</v>
      </c>
      <c r="C3040" t="s">
        <v>56</v>
      </c>
      <c r="D3040" t="s">
        <v>63</v>
      </c>
      <c r="E3040" t="s">
        <v>32</v>
      </c>
    </row>
    <row r="3041" spans="1:8" x14ac:dyDescent="0.25">
      <c r="A3041" t="s">
        <v>71</v>
      </c>
      <c r="B3041">
        <v>2013</v>
      </c>
      <c r="C3041" t="s">
        <v>56</v>
      </c>
      <c r="D3041" t="s">
        <v>63</v>
      </c>
      <c r="E3041" t="s">
        <v>58</v>
      </c>
      <c r="F3041">
        <v>7204.965893359994</v>
      </c>
      <c r="G3041" t="e">
        <v>#N/A</v>
      </c>
      <c r="H3041" t="e">
        <v>#N/A</v>
      </c>
    </row>
    <row r="3042" spans="1:8" x14ac:dyDescent="0.25">
      <c r="A3042" t="s">
        <v>71</v>
      </c>
      <c r="B3042">
        <v>2014</v>
      </c>
      <c r="C3042" t="s">
        <v>56</v>
      </c>
      <c r="D3042" t="s">
        <v>63</v>
      </c>
      <c r="E3042" t="s">
        <v>64</v>
      </c>
      <c r="F3042">
        <v>16834.63428539001</v>
      </c>
      <c r="G3042" t="e">
        <v>#N/A</v>
      </c>
      <c r="H3042" t="e">
        <v>#N/A</v>
      </c>
    </row>
    <row r="3043" spans="1:8" x14ac:dyDescent="0.25">
      <c r="A3043" t="s">
        <v>71</v>
      </c>
      <c r="B3043">
        <v>2014</v>
      </c>
      <c r="C3043" t="s">
        <v>56</v>
      </c>
      <c r="D3043" t="s">
        <v>63</v>
      </c>
      <c r="E3043" t="s">
        <v>32</v>
      </c>
    </row>
    <row r="3044" spans="1:8" x14ac:dyDescent="0.25">
      <c r="A3044" t="s">
        <v>71</v>
      </c>
      <c r="B3044">
        <v>2014</v>
      </c>
      <c r="C3044" t="s">
        <v>56</v>
      </c>
      <c r="D3044" t="s">
        <v>63</v>
      </c>
      <c r="E3044" t="s">
        <v>58</v>
      </c>
      <c r="F3044">
        <v>16834.63428539001</v>
      </c>
      <c r="G3044" t="e">
        <v>#N/A</v>
      </c>
      <c r="H3044" t="e">
        <v>#N/A</v>
      </c>
    </row>
    <row r="3045" spans="1:8" x14ac:dyDescent="0.25">
      <c r="A3045" t="s">
        <v>71</v>
      </c>
      <c r="B3045">
        <v>2015</v>
      </c>
      <c r="C3045" t="s">
        <v>56</v>
      </c>
      <c r="D3045" t="s">
        <v>63</v>
      </c>
      <c r="E3045" t="s">
        <v>64</v>
      </c>
      <c r="F3045">
        <v>19852.825213469994</v>
      </c>
      <c r="G3045" t="e">
        <v>#N/A</v>
      </c>
      <c r="H3045" t="e">
        <v>#N/A</v>
      </c>
    </row>
    <row r="3046" spans="1:8" x14ac:dyDescent="0.25">
      <c r="A3046" t="s">
        <v>71</v>
      </c>
      <c r="B3046">
        <v>2015</v>
      </c>
      <c r="C3046" t="s">
        <v>56</v>
      </c>
      <c r="D3046" t="s">
        <v>63</v>
      </c>
      <c r="E3046" t="s">
        <v>32</v>
      </c>
    </row>
    <row r="3047" spans="1:8" x14ac:dyDescent="0.25">
      <c r="A3047" t="s">
        <v>71</v>
      </c>
      <c r="B3047">
        <v>2015</v>
      </c>
      <c r="C3047" t="s">
        <v>56</v>
      </c>
      <c r="D3047" t="s">
        <v>63</v>
      </c>
      <c r="E3047" t="s">
        <v>58</v>
      </c>
      <c r="F3047">
        <v>19852.825213469994</v>
      </c>
      <c r="G3047" t="e">
        <v>#N/A</v>
      </c>
      <c r="H3047" t="e">
        <v>#N/A</v>
      </c>
    </row>
    <row r="3048" spans="1:8" x14ac:dyDescent="0.25">
      <c r="A3048" t="s">
        <v>71</v>
      </c>
      <c r="B3048">
        <v>2016</v>
      </c>
      <c r="C3048" t="s">
        <v>56</v>
      </c>
      <c r="D3048" t="s">
        <v>63</v>
      </c>
      <c r="E3048" t="s">
        <v>64</v>
      </c>
      <c r="F3048">
        <v>28293.51209886001</v>
      </c>
      <c r="G3048" t="e">
        <v>#N/A</v>
      </c>
      <c r="H3048" t="e">
        <v>#N/A</v>
      </c>
    </row>
    <row r="3049" spans="1:8" x14ac:dyDescent="0.25">
      <c r="A3049" t="s">
        <v>71</v>
      </c>
      <c r="B3049">
        <v>2016</v>
      </c>
      <c r="C3049" t="s">
        <v>56</v>
      </c>
      <c r="D3049" t="s">
        <v>63</v>
      </c>
      <c r="E3049" t="s">
        <v>32</v>
      </c>
    </row>
    <row r="3050" spans="1:8" x14ac:dyDescent="0.25">
      <c r="A3050" t="s">
        <v>71</v>
      </c>
      <c r="B3050">
        <v>2016</v>
      </c>
      <c r="C3050" t="s">
        <v>56</v>
      </c>
      <c r="D3050" t="s">
        <v>63</v>
      </c>
      <c r="E3050" t="s">
        <v>58</v>
      </c>
      <c r="F3050">
        <v>28293.51209886001</v>
      </c>
      <c r="G3050" t="e">
        <v>#N/A</v>
      </c>
      <c r="H3050" t="e">
        <v>#N/A</v>
      </c>
    </row>
    <row r="3051" spans="1:8" x14ac:dyDescent="0.25">
      <c r="A3051" t="s">
        <v>71</v>
      </c>
      <c r="B3051">
        <v>2017</v>
      </c>
      <c r="C3051" t="s">
        <v>56</v>
      </c>
      <c r="D3051" t="s">
        <v>63</v>
      </c>
      <c r="E3051" t="s">
        <v>64</v>
      </c>
      <c r="F3051">
        <v>44241.839956649987</v>
      </c>
      <c r="G3051" t="e">
        <v>#N/A</v>
      </c>
      <c r="H3051" t="e">
        <v>#N/A</v>
      </c>
    </row>
    <row r="3052" spans="1:8" x14ac:dyDescent="0.25">
      <c r="A3052" t="s">
        <v>71</v>
      </c>
      <c r="B3052">
        <v>2017</v>
      </c>
      <c r="C3052" t="s">
        <v>56</v>
      </c>
      <c r="D3052" t="s">
        <v>63</v>
      </c>
      <c r="E3052" t="s">
        <v>32</v>
      </c>
    </row>
    <row r="3053" spans="1:8" x14ac:dyDescent="0.25">
      <c r="A3053" t="s">
        <v>71</v>
      </c>
      <c r="B3053">
        <v>2017</v>
      </c>
      <c r="C3053" t="s">
        <v>56</v>
      </c>
      <c r="D3053" t="s">
        <v>63</v>
      </c>
      <c r="E3053" t="s">
        <v>58</v>
      </c>
      <c r="F3053">
        <v>44241.839956649987</v>
      </c>
      <c r="G3053" t="e">
        <v>#N/A</v>
      </c>
      <c r="H3053" t="e">
        <v>#N/A</v>
      </c>
    </row>
    <row r="3054" spans="1:8" x14ac:dyDescent="0.25">
      <c r="A3054" t="s">
        <v>71</v>
      </c>
      <c r="B3054">
        <v>2018</v>
      </c>
      <c r="C3054" t="s">
        <v>56</v>
      </c>
      <c r="D3054" t="s">
        <v>63</v>
      </c>
      <c r="E3054" t="s">
        <v>64</v>
      </c>
      <c r="F3054">
        <v>24096.439097180009</v>
      </c>
      <c r="G3054" t="e">
        <v>#N/A</v>
      </c>
      <c r="H3054" t="e">
        <v>#N/A</v>
      </c>
    </row>
    <row r="3055" spans="1:8" x14ac:dyDescent="0.25">
      <c r="A3055" t="s">
        <v>71</v>
      </c>
      <c r="B3055">
        <v>2018</v>
      </c>
      <c r="C3055" t="s">
        <v>56</v>
      </c>
      <c r="D3055" t="s">
        <v>63</v>
      </c>
      <c r="E3055" t="s">
        <v>32</v>
      </c>
    </row>
    <row r="3056" spans="1:8" x14ac:dyDescent="0.25">
      <c r="A3056" t="s">
        <v>71</v>
      </c>
      <c r="B3056">
        <v>2018</v>
      </c>
      <c r="C3056" t="s">
        <v>56</v>
      </c>
      <c r="D3056" t="s">
        <v>63</v>
      </c>
      <c r="E3056" t="s">
        <v>58</v>
      </c>
      <c r="F3056">
        <v>24096.439097180009</v>
      </c>
      <c r="G3056" t="e">
        <v>#N/A</v>
      </c>
      <c r="H3056" t="e">
        <v>#N/A</v>
      </c>
    </row>
    <row r="3057" spans="1:8" x14ac:dyDescent="0.25">
      <c r="A3057" t="s">
        <v>71</v>
      </c>
      <c r="B3057">
        <v>2019</v>
      </c>
      <c r="C3057" t="s">
        <v>56</v>
      </c>
      <c r="D3057" t="s">
        <v>63</v>
      </c>
      <c r="E3057" t="s">
        <v>64</v>
      </c>
      <c r="F3057">
        <v>8056.6188801099934</v>
      </c>
      <c r="G3057" t="e">
        <v>#N/A</v>
      </c>
      <c r="H3057" t="e">
        <v>#N/A</v>
      </c>
    </row>
    <row r="3058" spans="1:8" x14ac:dyDescent="0.25">
      <c r="A3058" t="s">
        <v>71</v>
      </c>
      <c r="B3058">
        <v>2019</v>
      </c>
      <c r="C3058" t="s">
        <v>56</v>
      </c>
      <c r="D3058" t="s">
        <v>63</v>
      </c>
      <c r="E3058" t="s">
        <v>32</v>
      </c>
    </row>
    <row r="3059" spans="1:8" x14ac:dyDescent="0.25">
      <c r="A3059" t="s">
        <v>71</v>
      </c>
      <c r="B3059">
        <v>2019</v>
      </c>
      <c r="C3059" t="s">
        <v>56</v>
      </c>
      <c r="D3059" t="s">
        <v>63</v>
      </c>
      <c r="E3059" t="s">
        <v>58</v>
      </c>
      <c r="F3059">
        <v>8056.6188801099934</v>
      </c>
      <c r="G3059" t="e">
        <v>#N/A</v>
      </c>
      <c r="H3059" t="e">
        <v>#N/A</v>
      </c>
    </row>
    <row r="3060" spans="1:8" x14ac:dyDescent="0.25">
      <c r="A3060" t="s">
        <v>71</v>
      </c>
      <c r="B3060">
        <v>2009</v>
      </c>
      <c r="C3060" t="s">
        <v>56</v>
      </c>
      <c r="D3060" t="s">
        <v>65</v>
      </c>
      <c r="E3060" t="s">
        <v>66</v>
      </c>
    </row>
    <row r="3061" spans="1:8" x14ac:dyDescent="0.25">
      <c r="A3061" t="s">
        <v>71</v>
      </c>
      <c r="B3061">
        <v>2009</v>
      </c>
      <c r="C3061" t="s">
        <v>56</v>
      </c>
      <c r="D3061" t="s">
        <v>65</v>
      </c>
      <c r="E3061" t="s">
        <v>83</v>
      </c>
      <c r="F3061">
        <v>19173.657629969992</v>
      </c>
      <c r="G3061" t="e">
        <v>#N/A</v>
      </c>
      <c r="H3061" t="e">
        <v>#N/A</v>
      </c>
    </row>
    <row r="3062" spans="1:8" x14ac:dyDescent="0.25">
      <c r="A3062" t="s">
        <v>71</v>
      </c>
      <c r="B3062">
        <v>2009</v>
      </c>
      <c r="C3062" t="s">
        <v>56</v>
      </c>
      <c r="D3062" t="s">
        <v>65</v>
      </c>
      <c r="E3062" t="s">
        <v>67</v>
      </c>
    </row>
    <row r="3063" spans="1:8" x14ac:dyDescent="0.25">
      <c r="A3063" t="s">
        <v>71</v>
      </c>
      <c r="B3063">
        <v>2009</v>
      </c>
      <c r="C3063" t="s">
        <v>56</v>
      </c>
      <c r="D3063" t="s">
        <v>65</v>
      </c>
      <c r="E3063" t="s">
        <v>68</v>
      </c>
    </row>
    <row r="3064" spans="1:8" x14ac:dyDescent="0.25">
      <c r="A3064" t="s">
        <v>71</v>
      </c>
      <c r="B3064">
        <v>2009</v>
      </c>
      <c r="C3064" t="s">
        <v>56</v>
      </c>
      <c r="D3064" t="s">
        <v>65</v>
      </c>
      <c r="E3064" t="s">
        <v>58</v>
      </c>
      <c r="F3064">
        <v>19173.657629969992</v>
      </c>
      <c r="G3064" t="e">
        <v>#N/A</v>
      </c>
      <c r="H3064" t="e">
        <v>#N/A</v>
      </c>
    </row>
    <row r="3065" spans="1:8" x14ac:dyDescent="0.25">
      <c r="A3065" t="s">
        <v>71</v>
      </c>
      <c r="B3065">
        <v>2010</v>
      </c>
      <c r="C3065" t="s">
        <v>56</v>
      </c>
      <c r="D3065" t="s">
        <v>65</v>
      </c>
      <c r="E3065" t="s">
        <v>66</v>
      </c>
    </row>
    <row r="3066" spans="1:8" x14ac:dyDescent="0.25">
      <c r="A3066" t="s">
        <v>71</v>
      </c>
      <c r="B3066">
        <v>2010</v>
      </c>
      <c r="C3066" t="s">
        <v>56</v>
      </c>
      <c r="D3066" t="s">
        <v>65</v>
      </c>
      <c r="E3066" t="s">
        <v>83</v>
      </c>
      <c r="F3066">
        <v>21942.017947909982</v>
      </c>
      <c r="G3066" t="e">
        <v>#N/A</v>
      </c>
      <c r="H3066" t="e">
        <v>#N/A</v>
      </c>
    </row>
    <row r="3067" spans="1:8" x14ac:dyDescent="0.25">
      <c r="A3067" t="s">
        <v>71</v>
      </c>
      <c r="B3067">
        <v>2010</v>
      </c>
      <c r="C3067" t="s">
        <v>56</v>
      </c>
      <c r="D3067" t="s">
        <v>65</v>
      </c>
      <c r="E3067" t="s">
        <v>67</v>
      </c>
    </row>
    <row r="3068" spans="1:8" x14ac:dyDescent="0.25">
      <c r="A3068" t="s">
        <v>71</v>
      </c>
      <c r="B3068">
        <v>2010</v>
      </c>
      <c r="C3068" t="s">
        <v>56</v>
      </c>
      <c r="D3068" t="s">
        <v>65</v>
      </c>
      <c r="E3068" t="s">
        <v>68</v>
      </c>
    </row>
    <row r="3069" spans="1:8" x14ac:dyDescent="0.25">
      <c r="A3069" t="s">
        <v>71</v>
      </c>
      <c r="B3069">
        <v>2010</v>
      </c>
      <c r="C3069" t="s">
        <v>56</v>
      </c>
      <c r="D3069" t="s">
        <v>65</v>
      </c>
      <c r="E3069" t="s">
        <v>58</v>
      </c>
      <c r="F3069">
        <v>21942.017947909982</v>
      </c>
      <c r="G3069" t="e">
        <v>#N/A</v>
      </c>
      <c r="H3069" t="e">
        <v>#N/A</v>
      </c>
    </row>
    <row r="3070" spans="1:8" x14ac:dyDescent="0.25">
      <c r="A3070" t="s">
        <v>71</v>
      </c>
      <c r="B3070">
        <v>2011</v>
      </c>
      <c r="C3070" t="s">
        <v>56</v>
      </c>
      <c r="D3070" t="s">
        <v>65</v>
      </c>
      <c r="E3070" t="s">
        <v>66</v>
      </c>
    </row>
    <row r="3071" spans="1:8" x14ac:dyDescent="0.25">
      <c r="A3071" t="s">
        <v>71</v>
      </c>
      <c r="B3071">
        <v>2011</v>
      </c>
      <c r="C3071" t="s">
        <v>56</v>
      </c>
      <c r="D3071" t="s">
        <v>65</v>
      </c>
      <c r="E3071" t="s">
        <v>83</v>
      </c>
      <c r="F3071">
        <v>28676.910011578402</v>
      </c>
      <c r="G3071" t="e">
        <v>#N/A</v>
      </c>
      <c r="H3071" t="e">
        <v>#N/A</v>
      </c>
    </row>
    <row r="3072" spans="1:8" x14ac:dyDescent="0.25">
      <c r="A3072" t="s">
        <v>71</v>
      </c>
      <c r="B3072">
        <v>2011</v>
      </c>
      <c r="C3072" t="s">
        <v>56</v>
      </c>
      <c r="D3072" t="s">
        <v>65</v>
      </c>
      <c r="E3072" t="s">
        <v>67</v>
      </c>
    </row>
    <row r="3073" spans="1:8" x14ac:dyDescent="0.25">
      <c r="A3073" t="s">
        <v>71</v>
      </c>
      <c r="B3073">
        <v>2011</v>
      </c>
      <c r="C3073" t="s">
        <v>56</v>
      </c>
      <c r="D3073" t="s">
        <v>65</v>
      </c>
      <c r="E3073" t="s">
        <v>68</v>
      </c>
    </row>
    <row r="3074" spans="1:8" x14ac:dyDescent="0.25">
      <c r="A3074" t="s">
        <v>71</v>
      </c>
      <c r="B3074">
        <v>2011</v>
      </c>
      <c r="C3074" t="s">
        <v>56</v>
      </c>
      <c r="D3074" t="s">
        <v>65</v>
      </c>
      <c r="E3074" t="s">
        <v>58</v>
      </c>
      <c r="F3074">
        <v>28676.910011578402</v>
      </c>
      <c r="G3074" t="e">
        <v>#N/A</v>
      </c>
      <c r="H3074" t="e">
        <v>#N/A</v>
      </c>
    </row>
    <row r="3075" spans="1:8" x14ac:dyDescent="0.25">
      <c r="A3075" t="s">
        <v>71</v>
      </c>
      <c r="B3075">
        <v>2012</v>
      </c>
      <c r="C3075" t="s">
        <v>56</v>
      </c>
      <c r="D3075" t="s">
        <v>65</v>
      </c>
      <c r="E3075" t="s">
        <v>66</v>
      </c>
    </row>
    <row r="3076" spans="1:8" x14ac:dyDescent="0.25">
      <c r="A3076" t="s">
        <v>71</v>
      </c>
      <c r="B3076">
        <v>2012</v>
      </c>
      <c r="C3076" t="s">
        <v>56</v>
      </c>
      <c r="D3076" t="s">
        <v>65</v>
      </c>
      <c r="E3076" t="s">
        <v>83</v>
      </c>
      <c r="F3076">
        <v>63296.413741765005</v>
      </c>
      <c r="G3076" t="e">
        <v>#N/A</v>
      </c>
      <c r="H3076" t="e">
        <v>#N/A</v>
      </c>
    </row>
    <row r="3077" spans="1:8" x14ac:dyDescent="0.25">
      <c r="A3077" t="s">
        <v>71</v>
      </c>
      <c r="B3077">
        <v>2012</v>
      </c>
      <c r="C3077" t="s">
        <v>56</v>
      </c>
      <c r="D3077" t="s">
        <v>65</v>
      </c>
      <c r="E3077" t="s">
        <v>67</v>
      </c>
    </row>
    <row r="3078" spans="1:8" x14ac:dyDescent="0.25">
      <c r="A3078" t="s">
        <v>71</v>
      </c>
      <c r="B3078">
        <v>2012</v>
      </c>
      <c r="C3078" t="s">
        <v>56</v>
      </c>
      <c r="D3078" t="s">
        <v>65</v>
      </c>
      <c r="E3078" t="s">
        <v>68</v>
      </c>
    </row>
    <row r="3079" spans="1:8" x14ac:dyDescent="0.25">
      <c r="A3079" t="s">
        <v>71</v>
      </c>
      <c r="B3079">
        <v>2012</v>
      </c>
      <c r="C3079" t="s">
        <v>56</v>
      </c>
      <c r="D3079" t="s">
        <v>65</v>
      </c>
      <c r="E3079" t="s">
        <v>58</v>
      </c>
      <c r="F3079">
        <v>63296.413741765005</v>
      </c>
      <c r="G3079" t="e">
        <v>#N/A</v>
      </c>
      <c r="H3079" t="e">
        <v>#N/A</v>
      </c>
    </row>
    <row r="3080" spans="1:8" x14ac:dyDescent="0.25">
      <c r="A3080" t="s">
        <v>71</v>
      </c>
      <c r="B3080">
        <v>2013</v>
      </c>
      <c r="C3080" t="s">
        <v>56</v>
      </c>
      <c r="D3080" t="s">
        <v>65</v>
      </c>
      <c r="E3080" t="s">
        <v>66</v>
      </c>
    </row>
    <row r="3081" spans="1:8" x14ac:dyDescent="0.25">
      <c r="A3081" t="s">
        <v>71</v>
      </c>
      <c r="B3081">
        <v>2013</v>
      </c>
      <c r="C3081" t="s">
        <v>56</v>
      </c>
      <c r="D3081" t="s">
        <v>65</v>
      </c>
      <c r="E3081" t="s">
        <v>83</v>
      </c>
      <c r="F3081">
        <v>18293.031530990018</v>
      </c>
      <c r="G3081" t="e">
        <v>#N/A</v>
      </c>
      <c r="H3081" t="e">
        <v>#N/A</v>
      </c>
    </row>
    <row r="3082" spans="1:8" x14ac:dyDescent="0.25">
      <c r="A3082" t="s">
        <v>71</v>
      </c>
      <c r="B3082">
        <v>2013</v>
      </c>
      <c r="C3082" t="s">
        <v>56</v>
      </c>
      <c r="D3082" t="s">
        <v>65</v>
      </c>
      <c r="E3082" t="s">
        <v>67</v>
      </c>
    </row>
    <row r="3083" spans="1:8" x14ac:dyDescent="0.25">
      <c r="A3083" t="s">
        <v>71</v>
      </c>
      <c r="B3083">
        <v>2013</v>
      </c>
      <c r="C3083" t="s">
        <v>56</v>
      </c>
      <c r="D3083" t="s">
        <v>65</v>
      </c>
      <c r="E3083" t="s">
        <v>68</v>
      </c>
    </row>
    <row r="3084" spans="1:8" x14ac:dyDescent="0.25">
      <c r="A3084" t="s">
        <v>71</v>
      </c>
      <c r="B3084">
        <v>2013</v>
      </c>
      <c r="C3084" t="s">
        <v>56</v>
      </c>
      <c r="D3084" t="s">
        <v>65</v>
      </c>
      <c r="E3084" t="s">
        <v>58</v>
      </c>
      <c r="F3084">
        <v>18293.031530990018</v>
      </c>
      <c r="G3084" t="e">
        <v>#N/A</v>
      </c>
      <c r="H3084" t="e">
        <v>#N/A</v>
      </c>
    </row>
    <row r="3085" spans="1:8" x14ac:dyDescent="0.25">
      <c r="A3085" t="s">
        <v>71</v>
      </c>
      <c r="B3085">
        <v>2014</v>
      </c>
      <c r="C3085" t="s">
        <v>56</v>
      </c>
      <c r="D3085" t="s">
        <v>65</v>
      </c>
      <c r="E3085" t="s">
        <v>66</v>
      </c>
    </row>
    <row r="3086" spans="1:8" x14ac:dyDescent="0.25">
      <c r="A3086" t="s">
        <v>71</v>
      </c>
      <c r="B3086">
        <v>2014</v>
      </c>
      <c r="C3086" t="s">
        <v>56</v>
      </c>
      <c r="D3086" t="s">
        <v>65</v>
      </c>
      <c r="E3086" t="s">
        <v>83</v>
      </c>
      <c r="F3086">
        <v>25105.254772199991</v>
      </c>
      <c r="G3086" t="e">
        <v>#N/A</v>
      </c>
      <c r="H3086" t="e">
        <v>#N/A</v>
      </c>
    </row>
    <row r="3087" spans="1:8" x14ac:dyDescent="0.25">
      <c r="A3087" t="s">
        <v>71</v>
      </c>
      <c r="B3087">
        <v>2014</v>
      </c>
      <c r="C3087" t="s">
        <v>56</v>
      </c>
      <c r="D3087" t="s">
        <v>65</v>
      </c>
      <c r="E3087" t="s">
        <v>67</v>
      </c>
    </row>
    <row r="3088" spans="1:8" x14ac:dyDescent="0.25">
      <c r="A3088" t="s">
        <v>71</v>
      </c>
      <c r="B3088">
        <v>2014</v>
      </c>
      <c r="C3088" t="s">
        <v>56</v>
      </c>
      <c r="D3088" t="s">
        <v>65</v>
      </c>
      <c r="E3088" t="s">
        <v>68</v>
      </c>
    </row>
    <row r="3089" spans="1:8" x14ac:dyDescent="0.25">
      <c r="A3089" t="s">
        <v>71</v>
      </c>
      <c r="B3089">
        <v>2014</v>
      </c>
      <c r="C3089" t="s">
        <v>56</v>
      </c>
      <c r="D3089" t="s">
        <v>65</v>
      </c>
      <c r="E3089" t="s">
        <v>58</v>
      </c>
      <c r="F3089">
        <v>25105.254772199991</v>
      </c>
      <c r="G3089" t="e">
        <v>#N/A</v>
      </c>
      <c r="H3089" t="e">
        <v>#N/A</v>
      </c>
    </row>
    <row r="3090" spans="1:8" x14ac:dyDescent="0.25">
      <c r="A3090" t="s">
        <v>71</v>
      </c>
      <c r="B3090">
        <v>2015</v>
      </c>
      <c r="C3090" t="s">
        <v>56</v>
      </c>
      <c r="D3090" t="s">
        <v>65</v>
      </c>
      <c r="E3090" t="s">
        <v>66</v>
      </c>
    </row>
    <row r="3091" spans="1:8" x14ac:dyDescent="0.25">
      <c r="A3091" t="s">
        <v>71</v>
      </c>
      <c r="B3091">
        <v>2015</v>
      </c>
      <c r="C3091" t="s">
        <v>56</v>
      </c>
      <c r="D3091" t="s">
        <v>65</v>
      </c>
      <c r="E3091" t="s">
        <v>83</v>
      </c>
      <c r="F3091">
        <v>25543.70410685999</v>
      </c>
      <c r="G3091" t="e">
        <v>#N/A</v>
      </c>
      <c r="H3091" t="e">
        <v>#N/A</v>
      </c>
    </row>
    <row r="3092" spans="1:8" x14ac:dyDescent="0.25">
      <c r="A3092" t="s">
        <v>71</v>
      </c>
      <c r="B3092">
        <v>2015</v>
      </c>
      <c r="C3092" t="s">
        <v>56</v>
      </c>
      <c r="D3092" t="s">
        <v>65</v>
      </c>
      <c r="E3092" t="s">
        <v>67</v>
      </c>
    </row>
    <row r="3093" spans="1:8" x14ac:dyDescent="0.25">
      <c r="A3093" t="s">
        <v>71</v>
      </c>
      <c r="B3093">
        <v>2015</v>
      </c>
      <c r="C3093" t="s">
        <v>56</v>
      </c>
      <c r="D3093" t="s">
        <v>65</v>
      </c>
      <c r="E3093" t="s">
        <v>68</v>
      </c>
    </row>
    <row r="3094" spans="1:8" x14ac:dyDescent="0.25">
      <c r="A3094" t="s">
        <v>71</v>
      </c>
      <c r="B3094">
        <v>2015</v>
      </c>
      <c r="C3094" t="s">
        <v>56</v>
      </c>
      <c r="D3094" t="s">
        <v>65</v>
      </c>
      <c r="E3094" t="s">
        <v>58</v>
      </c>
      <c r="F3094">
        <v>25543.70410685999</v>
      </c>
      <c r="G3094" t="e">
        <v>#N/A</v>
      </c>
      <c r="H3094" t="e">
        <v>#N/A</v>
      </c>
    </row>
    <row r="3095" spans="1:8" x14ac:dyDescent="0.25">
      <c r="A3095" t="s">
        <v>71</v>
      </c>
      <c r="B3095">
        <v>2016</v>
      </c>
      <c r="C3095" t="s">
        <v>56</v>
      </c>
      <c r="D3095" t="s">
        <v>65</v>
      </c>
      <c r="E3095" t="s">
        <v>66</v>
      </c>
    </row>
    <row r="3096" spans="1:8" x14ac:dyDescent="0.25">
      <c r="A3096" t="s">
        <v>71</v>
      </c>
      <c r="B3096">
        <v>2016</v>
      </c>
      <c r="C3096" t="s">
        <v>56</v>
      </c>
      <c r="D3096" t="s">
        <v>65</v>
      </c>
      <c r="E3096" t="s">
        <v>83</v>
      </c>
      <c r="F3096">
        <v>16151.098254460001</v>
      </c>
      <c r="G3096" t="e">
        <v>#N/A</v>
      </c>
      <c r="H3096" t="e">
        <v>#N/A</v>
      </c>
    </row>
    <row r="3097" spans="1:8" x14ac:dyDescent="0.25">
      <c r="A3097" t="s">
        <v>71</v>
      </c>
      <c r="B3097">
        <v>2016</v>
      </c>
      <c r="C3097" t="s">
        <v>56</v>
      </c>
      <c r="D3097" t="s">
        <v>65</v>
      </c>
      <c r="E3097" t="s">
        <v>67</v>
      </c>
    </row>
    <row r="3098" spans="1:8" x14ac:dyDescent="0.25">
      <c r="A3098" t="s">
        <v>71</v>
      </c>
      <c r="B3098">
        <v>2016</v>
      </c>
      <c r="C3098" t="s">
        <v>56</v>
      </c>
      <c r="D3098" t="s">
        <v>65</v>
      </c>
      <c r="E3098" t="s">
        <v>68</v>
      </c>
    </row>
    <row r="3099" spans="1:8" x14ac:dyDescent="0.25">
      <c r="A3099" t="s">
        <v>71</v>
      </c>
      <c r="B3099">
        <v>2016</v>
      </c>
      <c r="C3099" t="s">
        <v>56</v>
      </c>
      <c r="D3099" t="s">
        <v>65</v>
      </c>
      <c r="E3099" t="s">
        <v>58</v>
      </c>
      <c r="F3099">
        <v>16151.098254460001</v>
      </c>
      <c r="G3099" t="e">
        <v>#N/A</v>
      </c>
      <c r="H3099" t="e">
        <v>#N/A</v>
      </c>
    </row>
    <row r="3100" spans="1:8" x14ac:dyDescent="0.25">
      <c r="A3100" t="s">
        <v>71</v>
      </c>
      <c r="B3100">
        <v>2017</v>
      </c>
      <c r="C3100" t="s">
        <v>56</v>
      </c>
      <c r="D3100" t="s">
        <v>65</v>
      </c>
      <c r="E3100" t="s">
        <v>66</v>
      </c>
    </row>
    <row r="3101" spans="1:8" x14ac:dyDescent="0.25">
      <c r="A3101" t="s">
        <v>71</v>
      </c>
      <c r="B3101">
        <v>2017</v>
      </c>
      <c r="C3101" t="s">
        <v>56</v>
      </c>
      <c r="D3101" t="s">
        <v>65</v>
      </c>
      <c r="E3101" t="s">
        <v>83</v>
      </c>
      <c r="F3101">
        <v>14823.372291130008</v>
      </c>
      <c r="G3101" t="e">
        <v>#N/A</v>
      </c>
      <c r="H3101" t="e">
        <v>#N/A</v>
      </c>
    </row>
    <row r="3102" spans="1:8" x14ac:dyDescent="0.25">
      <c r="A3102" t="s">
        <v>71</v>
      </c>
      <c r="B3102">
        <v>2017</v>
      </c>
      <c r="C3102" t="s">
        <v>56</v>
      </c>
      <c r="D3102" t="s">
        <v>65</v>
      </c>
      <c r="E3102" t="s">
        <v>67</v>
      </c>
    </row>
    <row r="3103" spans="1:8" x14ac:dyDescent="0.25">
      <c r="A3103" t="s">
        <v>71</v>
      </c>
      <c r="B3103">
        <v>2017</v>
      </c>
      <c r="C3103" t="s">
        <v>56</v>
      </c>
      <c r="D3103" t="s">
        <v>65</v>
      </c>
      <c r="E3103" t="s">
        <v>68</v>
      </c>
    </row>
    <row r="3104" spans="1:8" x14ac:dyDescent="0.25">
      <c r="A3104" t="s">
        <v>71</v>
      </c>
      <c r="B3104">
        <v>2017</v>
      </c>
      <c r="C3104" t="s">
        <v>56</v>
      </c>
      <c r="D3104" t="s">
        <v>65</v>
      </c>
      <c r="E3104" t="s">
        <v>58</v>
      </c>
      <c r="F3104">
        <v>14823.372291130008</v>
      </c>
      <c r="G3104" t="e">
        <v>#N/A</v>
      </c>
      <c r="H3104" t="e">
        <v>#N/A</v>
      </c>
    </row>
    <row r="3105" spans="1:8" x14ac:dyDescent="0.25">
      <c r="A3105" t="s">
        <v>71</v>
      </c>
      <c r="B3105">
        <v>2018</v>
      </c>
      <c r="C3105" t="s">
        <v>56</v>
      </c>
      <c r="D3105" t="s">
        <v>65</v>
      </c>
      <c r="E3105" t="s">
        <v>66</v>
      </c>
    </row>
    <row r="3106" spans="1:8" x14ac:dyDescent="0.25">
      <c r="A3106" t="s">
        <v>71</v>
      </c>
      <c r="B3106">
        <v>2018</v>
      </c>
      <c r="C3106" t="s">
        <v>56</v>
      </c>
      <c r="D3106" t="s">
        <v>65</v>
      </c>
      <c r="E3106" t="s">
        <v>83</v>
      </c>
      <c r="F3106">
        <v>16618.567342200018</v>
      </c>
      <c r="G3106" t="e">
        <v>#N/A</v>
      </c>
      <c r="H3106" t="e">
        <v>#N/A</v>
      </c>
    </row>
    <row r="3107" spans="1:8" x14ac:dyDescent="0.25">
      <c r="A3107" t="s">
        <v>71</v>
      </c>
      <c r="B3107">
        <v>2018</v>
      </c>
      <c r="C3107" t="s">
        <v>56</v>
      </c>
      <c r="D3107" t="s">
        <v>65</v>
      </c>
      <c r="E3107" t="s">
        <v>67</v>
      </c>
    </row>
    <row r="3108" spans="1:8" x14ac:dyDescent="0.25">
      <c r="A3108" t="s">
        <v>71</v>
      </c>
      <c r="B3108">
        <v>2018</v>
      </c>
      <c r="C3108" t="s">
        <v>56</v>
      </c>
      <c r="D3108" t="s">
        <v>65</v>
      </c>
      <c r="E3108" t="s">
        <v>68</v>
      </c>
    </row>
    <row r="3109" spans="1:8" x14ac:dyDescent="0.25">
      <c r="A3109" t="s">
        <v>71</v>
      </c>
      <c r="B3109">
        <v>2018</v>
      </c>
      <c r="C3109" t="s">
        <v>56</v>
      </c>
      <c r="D3109" t="s">
        <v>65</v>
      </c>
      <c r="E3109" t="s">
        <v>58</v>
      </c>
      <c r="F3109">
        <v>16618.567342200018</v>
      </c>
      <c r="G3109" t="e">
        <v>#N/A</v>
      </c>
      <c r="H3109" t="e">
        <v>#N/A</v>
      </c>
    </row>
    <row r="3110" spans="1:8" x14ac:dyDescent="0.25">
      <c r="A3110" t="s">
        <v>71</v>
      </c>
      <c r="B3110">
        <v>2019</v>
      </c>
      <c r="C3110" t="s">
        <v>56</v>
      </c>
      <c r="D3110" t="s">
        <v>65</v>
      </c>
      <c r="E3110" t="s">
        <v>66</v>
      </c>
    </row>
    <row r="3111" spans="1:8" x14ac:dyDescent="0.25">
      <c r="A3111" t="s">
        <v>71</v>
      </c>
      <c r="B3111">
        <v>2019</v>
      </c>
      <c r="C3111" t="s">
        <v>56</v>
      </c>
      <c r="D3111" t="s">
        <v>65</v>
      </c>
      <c r="E3111" t="s">
        <v>83</v>
      </c>
      <c r="F3111">
        <v>13748.564406469977</v>
      </c>
      <c r="G3111" t="e">
        <v>#N/A</v>
      </c>
      <c r="H3111" t="e">
        <v>#N/A</v>
      </c>
    </row>
    <row r="3112" spans="1:8" x14ac:dyDescent="0.25">
      <c r="A3112" t="s">
        <v>71</v>
      </c>
      <c r="B3112">
        <v>2019</v>
      </c>
      <c r="C3112" t="s">
        <v>56</v>
      </c>
      <c r="D3112" t="s">
        <v>65</v>
      </c>
      <c r="E3112" t="s">
        <v>67</v>
      </c>
    </row>
    <row r="3113" spans="1:8" x14ac:dyDescent="0.25">
      <c r="A3113" t="s">
        <v>71</v>
      </c>
      <c r="B3113">
        <v>2019</v>
      </c>
      <c r="C3113" t="s">
        <v>56</v>
      </c>
      <c r="D3113" t="s">
        <v>65</v>
      </c>
      <c r="E3113" t="s">
        <v>68</v>
      </c>
    </row>
    <row r="3114" spans="1:8" x14ac:dyDescent="0.25">
      <c r="A3114" t="s">
        <v>71</v>
      </c>
      <c r="B3114">
        <v>2019</v>
      </c>
      <c r="C3114" t="s">
        <v>56</v>
      </c>
      <c r="D3114" t="s">
        <v>65</v>
      </c>
      <c r="E3114" t="s">
        <v>58</v>
      </c>
      <c r="F3114">
        <v>13748.564406469977</v>
      </c>
      <c r="G3114" t="e">
        <v>#N/A</v>
      </c>
      <c r="H3114" t="e">
        <v>#N/A</v>
      </c>
    </row>
    <row r="3115" spans="1:8" x14ac:dyDescent="0.25">
      <c r="A3115" t="s">
        <v>71</v>
      </c>
      <c r="B3115">
        <v>2009</v>
      </c>
      <c r="C3115" t="s">
        <v>56</v>
      </c>
      <c r="D3115" t="s">
        <v>84</v>
      </c>
      <c r="E3115" t="s">
        <v>58</v>
      </c>
      <c r="F3115">
        <v>1787.3442841099982</v>
      </c>
      <c r="G3115" t="e">
        <v>#N/A</v>
      </c>
      <c r="H3115" t="e">
        <v>#N/A</v>
      </c>
    </row>
    <row r="3116" spans="1:8" x14ac:dyDescent="0.25">
      <c r="A3116" t="s">
        <v>71</v>
      </c>
      <c r="B3116">
        <v>2010</v>
      </c>
      <c r="C3116" t="s">
        <v>56</v>
      </c>
      <c r="D3116" t="s">
        <v>84</v>
      </c>
      <c r="E3116" t="s">
        <v>58</v>
      </c>
      <c r="F3116">
        <v>34.277749000000014</v>
      </c>
      <c r="G3116" t="e">
        <v>#N/A</v>
      </c>
      <c r="H3116" t="e">
        <v>#N/A</v>
      </c>
    </row>
    <row r="3117" spans="1:8" x14ac:dyDescent="0.25">
      <c r="A3117" t="s">
        <v>71</v>
      </c>
      <c r="B3117">
        <v>2011</v>
      </c>
      <c r="C3117" t="s">
        <v>56</v>
      </c>
      <c r="D3117" t="s">
        <v>84</v>
      </c>
      <c r="E3117" t="s">
        <v>58</v>
      </c>
      <c r="F3117">
        <v>0</v>
      </c>
      <c r="G3117" t="e">
        <v>#N/A</v>
      </c>
      <c r="H3117" t="e">
        <v>#N/A</v>
      </c>
    </row>
    <row r="3118" spans="1:8" x14ac:dyDescent="0.25">
      <c r="A3118" t="s">
        <v>71</v>
      </c>
      <c r="B3118">
        <v>2012</v>
      </c>
      <c r="C3118" t="s">
        <v>56</v>
      </c>
      <c r="D3118" t="s">
        <v>84</v>
      </c>
      <c r="E3118" t="s">
        <v>58</v>
      </c>
      <c r="F3118">
        <v>16.084925083599998</v>
      </c>
      <c r="G3118" t="e">
        <v>#N/A</v>
      </c>
      <c r="H3118" t="e">
        <v>#N/A</v>
      </c>
    </row>
    <row r="3119" spans="1:8" x14ac:dyDescent="0.25">
      <c r="A3119" t="s">
        <v>71</v>
      </c>
      <c r="B3119">
        <v>2013</v>
      </c>
      <c r="C3119" t="s">
        <v>56</v>
      </c>
      <c r="D3119" t="s">
        <v>84</v>
      </c>
      <c r="E3119" t="s">
        <v>58</v>
      </c>
      <c r="F3119">
        <v>69.307167440000143</v>
      </c>
      <c r="G3119" t="e">
        <v>#N/A</v>
      </c>
      <c r="H3119" t="e">
        <v>#N/A</v>
      </c>
    </row>
    <row r="3120" spans="1:8" x14ac:dyDescent="0.25">
      <c r="A3120" t="s">
        <v>71</v>
      </c>
      <c r="B3120">
        <v>2014</v>
      </c>
      <c r="C3120" t="s">
        <v>56</v>
      </c>
      <c r="D3120" t="s">
        <v>84</v>
      </c>
      <c r="E3120" t="s">
        <v>58</v>
      </c>
      <c r="F3120">
        <v>60.88951278000016</v>
      </c>
      <c r="G3120" t="e">
        <v>#N/A</v>
      </c>
      <c r="H3120" t="e">
        <v>#N/A</v>
      </c>
    </row>
    <row r="3121" spans="1:8" x14ac:dyDescent="0.25">
      <c r="A3121" t="s">
        <v>71</v>
      </c>
      <c r="B3121">
        <v>2015</v>
      </c>
      <c r="C3121" t="s">
        <v>56</v>
      </c>
      <c r="D3121" t="s">
        <v>84</v>
      </c>
      <c r="E3121" t="s">
        <v>58</v>
      </c>
      <c r="F3121">
        <v>0.26789700000000011</v>
      </c>
      <c r="G3121" t="e">
        <v>#N/A</v>
      </c>
      <c r="H3121" t="e">
        <v>#N/A</v>
      </c>
    </row>
    <row r="3122" spans="1:8" x14ac:dyDescent="0.25">
      <c r="A3122" t="s">
        <v>71</v>
      </c>
      <c r="B3122">
        <v>2016</v>
      </c>
      <c r="C3122" t="s">
        <v>56</v>
      </c>
      <c r="D3122" t="s">
        <v>84</v>
      </c>
      <c r="E3122" t="s">
        <v>58</v>
      </c>
      <c r="F3122">
        <v>0</v>
      </c>
      <c r="G3122" t="e">
        <v>#N/A</v>
      </c>
      <c r="H3122" t="e">
        <v>#N/A</v>
      </c>
    </row>
    <row r="3123" spans="1:8" x14ac:dyDescent="0.25">
      <c r="A3123" t="s">
        <v>71</v>
      </c>
      <c r="B3123">
        <v>2017</v>
      </c>
      <c r="C3123" t="s">
        <v>56</v>
      </c>
      <c r="D3123" t="s">
        <v>84</v>
      </c>
      <c r="E3123" t="s">
        <v>58</v>
      </c>
      <c r="F3123">
        <v>0</v>
      </c>
      <c r="G3123" t="e">
        <v>#N/A</v>
      </c>
      <c r="H3123" t="e">
        <v>#N/A</v>
      </c>
    </row>
    <row r="3124" spans="1:8" x14ac:dyDescent="0.25">
      <c r="A3124" t="s">
        <v>71</v>
      </c>
      <c r="B3124">
        <v>2018</v>
      </c>
      <c r="C3124" t="s">
        <v>56</v>
      </c>
      <c r="D3124" t="s">
        <v>84</v>
      </c>
      <c r="E3124" t="s">
        <v>58</v>
      </c>
      <c r="F3124">
        <v>0</v>
      </c>
      <c r="G3124" t="e">
        <v>#N/A</v>
      </c>
      <c r="H3124" t="e">
        <v>#N/A</v>
      </c>
    </row>
    <row r="3125" spans="1:8" x14ac:dyDescent="0.25">
      <c r="A3125" t="s">
        <v>71</v>
      </c>
      <c r="B3125">
        <v>2019</v>
      </c>
      <c r="C3125" t="s">
        <v>56</v>
      </c>
      <c r="D3125" t="s">
        <v>84</v>
      </c>
      <c r="E3125" t="s">
        <v>58</v>
      </c>
      <c r="F3125">
        <v>0</v>
      </c>
      <c r="G3125" t="e">
        <v>#N/A</v>
      </c>
      <c r="H3125" t="e">
        <v>#N/A</v>
      </c>
    </row>
    <row r="3126" spans="1:8" x14ac:dyDescent="0.25">
      <c r="A3126" t="s">
        <v>43</v>
      </c>
      <c r="B3126">
        <v>2008</v>
      </c>
      <c r="C3126" t="s">
        <v>56</v>
      </c>
      <c r="D3126" t="s">
        <v>57</v>
      </c>
      <c r="E3126" t="s">
        <v>58</v>
      </c>
      <c r="F3126">
        <v>783.3</v>
      </c>
      <c r="G3126">
        <v>125.18373510638493</v>
      </c>
      <c r="H3126">
        <v>0.4479643917890983</v>
      </c>
    </row>
    <row r="3127" spans="1:8" x14ac:dyDescent="0.25">
      <c r="A3127" t="s">
        <v>43</v>
      </c>
      <c r="B3127">
        <v>2009</v>
      </c>
      <c r="C3127" t="s">
        <v>56</v>
      </c>
      <c r="D3127" t="s">
        <v>57</v>
      </c>
      <c r="E3127" t="s">
        <v>58</v>
      </c>
      <c r="F3127">
        <v>1795.48</v>
      </c>
      <c r="G3127">
        <v>285.0470657380539</v>
      </c>
      <c r="H3127">
        <v>1.4825584338144102</v>
      </c>
    </row>
    <row r="3128" spans="1:8" x14ac:dyDescent="0.25">
      <c r="A3128" t="s">
        <v>43</v>
      </c>
      <c r="B3128">
        <v>2010</v>
      </c>
      <c r="C3128" t="s">
        <v>56</v>
      </c>
      <c r="D3128" t="s">
        <v>57</v>
      </c>
      <c r="E3128" t="s">
        <v>58</v>
      </c>
      <c r="F3128">
        <v>1256.48</v>
      </c>
      <c r="G3128">
        <v>198.23203727856125</v>
      </c>
      <c r="H3128">
        <v>0.89223374357859908</v>
      </c>
    </row>
    <row r="3129" spans="1:8" x14ac:dyDescent="0.25">
      <c r="A3129" t="s">
        <v>43</v>
      </c>
      <c r="B3129">
        <v>2011</v>
      </c>
      <c r="C3129" t="s">
        <v>56</v>
      </c>
      <c r="D3129" t="s">
        <v>57</v>
      </c>
      <c r="E3129" t="s">
        <v>58</v>
      </c>
      <c r="F3129">
        <v>1112.79</v>
      </c>
      <c r="G3129">
        <v>174.44000869661113</v>
      </c>
      <c r="H3129">
        <v>0.68404017132904749</v>
      </c>
    </row>
    <row r="3130" spans="1:8" x14ac:dyDescent="0.25">
      <c r="A3130" t="s">
        <v>43</v>
      </c>
      <c r="B3130">
        <v>2012</v>
      </c>
      <c r="C3130" t="s">
        <v>56</v>
      </c>
      <c r="D3130" t="s">
        <v>57</v>
      </c>
      <c r="E3130" t="s">
        <v>58</v>
      </c>
      <c r="F3130">
        <v>1645.3</v>
      </c>
      <c r="G3130">
        <v>257.83263659007832</v>
      </c>
      <c r="H3130">
        <v>1.0007782847684423</v>
      </c>
    </row>
    <row r="3131" spans="1:8" x14ac:dyDescent="0.25">
      <c r="A3131" t="s">
        <v>43</v>
      </c>
      <c r="B3131">
        <v>2013</v>
      </c>
      <c r="C3131" t="s">
        <v>56</v>
      </c>
      <c r="D3131" t="s">
        <v>57</v>
      </c>
      <c r="E3131" t="s">
        <v>58</v>
      </c>
      <c r="F3131">
        <v>1721.972</v>
      </c>
      <c r="G3131">
        <v>270.17912970948379</v>
      </c>
      <c r="H3131">
        <v>0.99081580086907406</v>
      </c>
    </row>
    <row r="3132" spans="1:8" x14ac:dyDescent="0.25">
      <c r="A3132" t="s">
        <v>43</v>
      </c>
      <c r="B3132">
        <v>2014</v>
      </c>
      <c r="C3132" t="s">
        <v>56</v>
      </c>
      <c r="D3132" t="s">
        <v>57</v>
      </c>
      <c r="E3132" t="s">
        <v>58</v>
      </c>
      <c r="F3132">
        <v>1936.5</v>
      </c>
      <c r="G3132">
        <v>304.84642275349393</v>
      </c>
      <c r="H3132">
        <v>1.1038812273287113</v>
      </c>
    </row>
    <row r="3133" spans="1:8" x14ac:dyDescent="0.25">
      <c r="A3133" t="s">
        <v>43</v>
      </c>
      <c r="B3133">
        <v>2015</v>
      </c>
      <c r="C3133" t="s">
        <v>56</v>
      </c>
      <c r="D3133" t="s">
        <v>57</v>
      </c>
      <c r="E3133" t="s">
        <v>58</v>
      </c>
      <c r="F3133">
        <v>2267.1999999999998</v>
      </c>
      <c r="G3133">
        <v>356.89887726651216</v>
      </c>
      <c r="H3133">
        <v>1.4240221514845701</v>
      </c>
    </row>
    <row r="3134" spans="1:8" x14ac:dyDescent="0.25">
      <c r="A3134" t="s">
        <v>43</v>
      </c>
      <c r="B3134">
        <v>2016</v>
      </c>
      <c r="C3134" t="s">
        <v>56</v>
      </c>
      <c r="D3134" t="s">
        <v>57</v>
      </c>
      <c r="E3134" t="s">
        <v>58</v>
      </c>
      <c r="F3134">
        <v>2085.5</v>
      </c>
      <c r="G3134">
        <v>314.478960823899</v>
      </c>
      <c r="H3134">
        <v>1.4111754619860557</v>
      </c>
    </row>
    <row r="3135" spans="1:8" x14ac:dyDescent="0.25">
      <c r="A3135" t="s">
        <v>43</v>
      </c>
      <c r="B3135">
        <v>2017</v>
      </c>
      <c r="C3135" t="s">
        <v>56</v>
      </c>
      <c r="D3135" t="s">
        <v>57</v>
      </c>
      <c r="E3135" t="s">
        <v>58</v>
      </c>
      <c r="F3135">
        <v>1624.2</v>
      </c>
      <c r="G3135">
        <v>240.80817485630845</v>
      </c>
      <c r="H3135">
        <v>1.0714613522875256</v>
      </c>
    </row>
    <row r="3136" spans="1:8" x14ac:dyDescent="0.25">
      <c r="A3136" t="s">
        <v>43</v>
      </c>
      <c r="B3136">
        <v>2018</v>
      </c>
      <c r="C3136" t="s">
        <v>56</v>
      </c>
      <c r="D3136" t="s">
        <v>57</v>
      </c>
      <c r="E3136" t="s">
        <v>58</v>
      </c>
      <c r="F3136">
        <v>1890.4</v>
      </c>
      <c r="G3136">
        <v>278.66196094805798</v>
      </c>
      <c r="H3136">
        <v>1.176781929679299</v>
      </c>
    </row>
    <row r="3137" spans="1:8" x14ac:dyDescent="0.25">
      <c r="A3137" t="s">
        <v>43</v>
      </c>
      <c r="B3137">
        <v>2019</v>
      </c>
      <c r="C3137" t="s">
        <v>56</v>
      </c>
      <c r="D3137" t="s">
        <v>57</v>
      </c>
      <c r="E3137" t="s">
        <v>58</v>
      </c>
      <c r="F3137">
        <v>1942.8</v>
      </c>
      <c r="G3137">
        <v>287.16187285258309</v>
      </c>
      <c r="H3137">
        <v>1.2373400243561836</v>
      </c>
    </row>
    <row r="3138" spans="1:8" x14ac:dyDescent="0.25">
      <c r="A3138" t="s">
        <v>43</v>
      </c>
      <c r="B3138">
        <v>2020</v>
      </c>
      <c r="C3138" t="s">
        <v>56</v>
      </c>
      <c r="D3138" t="s">
        <v>57</v>
      </c>
      <c r="E3138" t="s">
        <v>58</v>
      </c>
      <c r="F3138">
        <v>1705.5</v>
      </c>
      <c r="G3138">
        <v>252.0869745470869</v>
      </c>
      <c r="H3138">
        <v>1.1677721524393705</v>
      </c>
    </row>
    <row r="3139" spans="1:8" x14ac:dyDescent="0.25">
      <c r="A3139" t="s">
        <v>43</v>
      </c>
      <c r="B3139">
        <v>2021</v>
      </c>
      <c r="C3139" t="s">
        <v>56</v>
      </c>
      <c r="D3139" t="s">
        <v>57</v>
      </c>
      <c r="E3139" t="s">
        <v>58</v>
      </c>
      <c r="F3139">
        <v>1159</v>
      </c>
      <c r="G3139">
        <v>171.30976458520885</v>
      </c>
      <c r="H3139">
        <v>0.79313748129639738</v>
      </c>
    </row>
    <row r="3140" spans="1:8" x14ac:dyDescent="0.25">
      <c r="A3140" t="s">
        <v>43</v>
      </c>
      <c r="B3140">
        <v>2008</v>
      </c>
      <c r="C3140" t="s">
        <v>56</v>
      </c>
      <c r="D3140" t="s">
        <v>59</v>
      </c>
      <c r="E3140" t="s">
        <v>60</v>
      </c>
      <c r="F3140">
        <v>99.9</v>
      </c>
      <c r="G3140">
        <v>15.965600838922324</v>
      </c>
      <c r="H3140">
        <v>5.7132187845947813E-2</v>
      </c>
    </row>
    <row r="3141" spans="1:8" x14ac:dyDescent="0.25">
      <c r="A3141" t="s">
        <v>43</v>
      </c>
      <c r="B3141">
        <v>2008</v>
      </c>
      <c r="C3141" t="s">
        <v>56</v>
      </c>
      <c r="D3141" t="s">
        <v>59</v>
      </c>
      <c r="E3141" t="s">
        <v>61</v>
      </c>
      <c r="F3141">
        <v>84.7</v>
      </c>
      <c r="G3141">
        <v>13.536400310878085</v>
      </c>
      <c r="H3141">
        <v>4.8439402508025815E-2</v>
      </c>
    </row>
    <row r="3142" spans="1:8" x14ac:dyDescent="0.25">
      <c r="A3142" t="s">
        <v>43</v>
      </c>
      <c r="B3142">
        <v>2008</v>
      </c>
      <c r="C3142" t="s">
        <v>56</v>
      </c>
      <c r="D3142" t="s">
        <v>59</v>
      </c>
      <c r="E3142" t="s">
        <v>62</v>
      </c>
    </row>
    <row r="3143" spans="1:8" x14ac:dyDescent="0.25">
      <c r="A3143" t="s">
        <v>43</v>
      </c>
      <c r="B3143">
        <v>2008</v>
      </c>
      <c r="C3143" t="s">
        <v>56</v>
      </c>
      <c r="D3143" t="s">
        <v>59</v>
      </c>
      <c r="E3143" t="s">
        <v>58</v>
      </c>
      <c r="F3143">
        <v>184.60000000000002</v>
      </c>
      <c r="G3143">
        <v>29.50200114980041</v>
      </c>
      <c r="H3143">
        <v>0.10557159035397365</v>
      </c>
    </row>
    <row r="3144" spans="1:8" x14ac:dyDescent="0.25">
      <c r="A3144" t="s">
        <v>43</v>
      </c>
      <c r="B3144">
        <v>2009</v>
      </c>
      <c r="C3144" t="s">
        <v>56</v>
      </c>
      <c r="D3144" t="s">
        <v>59</v>
      </c>
      <c r="E3144" t="s">
        <v>60</v>
      </c>
      <c r="F3144">
        <v>307.12</v>
      </c>
      <c r="G3144">
        <v>48.757800047603489</v>
      </c>
      <c r="H3144">
        <v>0.25359421780976765</v>
      </c>
    </row>
    <row r="3145" spans="1:8" x14ac:dyDescent="0.25">
      <c r="A3145" t="s">
        <v>43</v>
      </c>
      <c r="B3145">
        <v>2009</v>
      </c>
      <c r="C3145" t="s">
        <v>56</v>
      </c>
      <c r="D3145" t="s">
        <v>59</v>
      </c>
      <c r="E3145" t="s">
        <v>61</v>
      </c>
      <c r="F3145">
        <v>202.52</v>
      </c>
      <c r="G3145">
        <v>32.151698572677319</v>
      </c>
      <c r="H3145">
        <v>0.16722421526059569</v>
      </c>
    </row>
    <row r="3146" spans="1:8" x14ac:dyDescent="0.25">
      <c r="A3146" t="s">
        <v>43</v>
      </c>
      <c r="B3146">
        <v>2009</v>
      </c>
      <c r="C3146" t="s">
        <v>56</v>
      </c>
      <c r="D3146" t="s">
        <v>59</v>
      </c>
      <c r="E3146" t="s">
        <v>62</v>
      </c>
    </row>
    <row r="3147" spans="1:8" x14ac:dyDescent="0.25">
      <c r="A3147" t="s">
        <v>43</v>
      </c>
      <c r="B3147">
        <v>2009</v>
      </c>
      <c r="C3147" t="s">
        <v>56</v>
      </c>
      <c r="D3147" t="s">
        <v>59</v>
      </c>
      <c r="E3147" t="s">
        <v>58</v>
      </c>
      <c r="F3147">
        <v>509.64</v>
      </c>
      <c r="G3147">
        <v>80.9094986202808</v>
      </c>
      <c r="H3147">
        <v>0.42081843307036332</v>
      </c>
    </row>
    <row r="3148" spans="1:8" x14ac:dyDescent="0.25">
      <c r="A3148" t="s">
        <v>43</v>
      </c>
      <c r="B3148">
        <v>2010</v>
      </c>
      <c r="C3148" t="s">
        <v>56</v>
      </c>
      <c r="D3148" t="s">
        <v>59</v>
      </c>
      <c r="E3148" t="s">
        <v>60</v>
      </c>
      <c r="F3148">
        <v>262</v>
      </c>
      <c r="G3148">
        <v>41.335153577440984</v>
      </c>
      <c r="H3148">
        <v>0.18604772126702612</v>
      </c>
    </row>
    <row r="3149" spans="1:8" x14ac:dyDescent="0.25">
      <c r="A3149" t="s">
        <v>43</v>
      </c>
      <c r="B3149">
        <v>2010</v>
      </c>
      <c r="C3149" t="s">
        <v>56</v>
      </c>
      <c r="D3149" t="s">
        <v>59</v>
      </c>
      <c r="E3149" t="s">
        <v>61</v>
      </c>
      <c r="F3149">
        <v>140.80000000000001</v>
      </c>
      <c r="G3149">
        <v>22.213700853830883</v>
      </c>
      <c r="H3149">
        <v>9.9982897535867477E-2</v>
      </c>
    </row>
    <row r="3150" spans="1:8" x14ac:dyDescent="0.25">
      <c r="A3150" t="s">
        <v>43</v>
      </c>
      <c r="B3150">
        <v>2010</v>
      </c>
      <c r="C3150" t="s">
        <v>56</v>
      </c>
      <c r="D3150" t="s">
        <v>59</v>
      </c>
      <c r="E3150" t="s">
        <v>62</v>
      </c>
    </row>
    <row r="3151" spans="1:8" x14ac:dyDescent="0.25">
      <c r="A3151" t="s">
        <v>43</v>
      </c>
      <c r="B3151">
        <v>2010</v>
      </c>
      <c r="C3151" t="s">
        <v>56</v>
      </c>
      <c r="D3151" t="s">
        <v>59</v>
      </c>
      <c r="E3151" t="s">
        <v>58</v>
      </c>
      <c r="F3151">
        <v>402.8</v>
      </c>
      <c r="G3151">
        <v>63.548854431271863</v>
      </c>
      <c r="H3151">
        <v>0.28603061880289354</v>
      </c>
    </row>
    <row r="3152" spans="1:8" x14ac:dyDescent="0.25">
      <c r="A3152" t="s">
        <v>43</v>
      </c>
      <c r="B3152">
        <v>2011</v>
      </c>
      <c r="C3152" t="s">
        <v>56</v>
      </c>
      <c r="D3152" t="s">
        <v>59</v>
      </c>
      <c r="E3152" t="s">
        <v>60</v>
      </c>
      <c r="F3152">
        <v>195.2</v>
      </c>
      <c r="G3152">
        <v>30.59938505699952</v>
      </c>
      <c r="H3152">
        <v>0.11999087109286576</v>
      </c>
    </row>
    <row r="3153" spans="1:8" x14ac:dyDescent="0.25">
      <c r="A3153" t="s">
        <v>43</v>
      </c>
      <c r="B3153">
        <v>2011</v>
      </c>
      <c r="C3153" t="s">
        <v>56</v>
      </c>
      <c r="D3153" t="s">
        <v>59</v>
      </c>
      <c r="E3153" t="s">
        <v>61</v>
      </c>
      <c r="F3153">
        <v>171.4</v>
      </c>
      <c r="G3153">
        <v>26.868517411730114</v>
      </c>
      <c r="H3153">
        <v>0.10536083660510857</v>
      </c>
    </row>
    <row r="3154" spans="1:8" x14ac:dyDescent="0.25">
      <c r="A3154" t="s">
        <v>43</v>
      </c>
      <c r="B3154">
        <v>2011</v>
      </c>
      <c r="C3154" t="s">
        <v>56</v>
      </c>
      <c r="D3154" t="s">
        <v>59</v>
      </c>
      <c r="E3154" t="s">
        <v>62</v>
      </c>
    </row>
    <row r="3155" spans="1:8" x14ac:dyDescent="0.25">
      <c r="A3155" t="s">
        <v>43</v>
      </c>
      <c r="B3155">
        <v>2011</v>
      </c>
      <c r="C3155" t="s">
        <v>56</v>
      </c>
      <c r="D3155" t="s">
        <v>59</v>
      </c>
      <c r="E3155" t="s">
        <v>58</v>
      </c>
      <c r="F3155">
        <v>366.6</v>
      </c>
      <c r="G3155">
        <v>57.467902468729633</v>
      </c>
      <c r="H3155">
        <v>0.22535170769797436</v>
      </c>
    </row>
    <row r="3156" spans="1:8" x14ac:dyDescent="0.25">
      <c r="A3156" t="s">
        <v>43</v>
      </c>
      <c r="B3156">
        <v>2012</v>
      </c>
      <c r="C3156" t="s">
        <v>56</v>
      </c>
      <c r="D3156" t="s">
        <v>59</v>
      </c>
      <c r="E3156" t="s">
        <v>60</v>
      </c>
      <c r="F3156">
        <v>354</v>
      </c>
      <c r="G3156">
        <v>55.474839453526855</v>
      </c>
      <c r="H3156">
        <v>0.21532578423875803</v>
      </c>
    </row>
    <row r="3157" spans="1:8" x14ac:dyDescent="0.25">
      <c r="A3157" t="s">
        <v>43</v>
      </c>
      <c r="B3157">
        <v>2012</v>
      </c>
      <c r="C3157" t="s">
        <v>56</v>
      </c>
      <c r="D3157" t="s">
        <v>59</v>
      </c>
      <c r="E3157" t="s">
        <v>61</v>
      </c>
      <c r="F3157">
        <v>138.30000000000001</v>
      </c>
      <c r="G3157">
        <v>21.672797447521933</v>
      </c>
      <c r="H3157">
        <v>8.4123039435650387E-2</v>
      </c>
    </row>
    <row r="3158" spans="1:8" x14ac:dyDescent="0.25">
      <c r="A3158" t="s">
        <v>43</v>
      </c>
      <c r="B3158">
        <v>2012</v>
      </c>
      <c r="C3158" t="s">
        <v>56</v>
      </c>
      <c r="D3158" t="s">
        <v>59</v>
      </c>
      <c r="E3158" t="s">
        <v>62</v>
      </c>
    </row>
    <row r="3159" spans="1:8" x14ac:dyDescent="0.25">
      <c r="A3159" t="s">
        <v>43</v>
      </c>
      <c r="B3159">
        <v>2012</v>
      </c>
      <c r="C3159" t="s">
        <v>56</v>
      </c>
      <c r="D3159" t="s">
        <v>59</v>
      </c>
      <c r="E3159" t="s">
        <v>58</v>
      </c>
      <c r="F3159">
        <v>492.3</v>
      </c>
      <c r="G3159">
        <v>77.147636901048784</v>
      </c>
      <c r="H3159">
        <v>0.29944882367440839</v>
      </c>
    </row>
    <row r="3160" spans="1:8" x14ac:dyDescent="0.25">
      <c r="A3160" t="s">
        <v>43</v>
      </c>
      <c r="B3160">
        <v>2013</v>
      </c>
      <c r="C3160" t="s">
        <v>56</v>
      </c>
      <c r="D3160" t="s">
        <v>59</v>
      </c>
      <c r="E3160" t="s">
        <v>60</v>
      </c>
      <c r="F3160">
        <v>200.471</v>
      </c>
      <c r="G3160">
        <v>31.454100480141328</v>
      </c>
      <c r="H3160">
        <v>0.11535021151100258</v>
      </c>
    </row>
    <row r="3161" spans="1:8" x14ac:dyDescent="0.25">
      <c r="A3161" t="s">
        <v>43</v>
      </c>
      <c r="B3161">
        <v>2013</v>
      </c>
      <c r="C3161" t="s">
        <v>56</v>
      </c>
      <c r="D3161" t="s">
        <v>59</v>
      </c>
      <c r="E3161" t="s">
        <v>61</v>
      </c>
      <c r="F3161">
        <v>202.5</v>
      </c>
      <c r="G3161">
        <v>31.772452610245963</v>
      </c>
      <c r="H3161">
        <v>0.11651768999495199</v>
      </c>
    </row>
    <row r="3162" spans="1:8" x14ac:dyDescent="0.25">
      <c r="A3162" t="s">
        <v>43</v>
      </c>
      <c r="B3162">
        <v>2013</v>
      </c>
      <c r="C3162" t="s">
        <v>56</v>
      </c>
      <c r="D3162" t="s">
        <v>59</v>
      </c>
      <c r="E3162" t="s">
        <v>62</v>
      </c>
    </row>
    <row r="3163" spans="1:8" x14ac:dyDescent="0.25">
      <c r="A3163" t="s">
        <v>43</v>
      </c>
      <c r="B3163">
        <v>2013</v>
      </c>
      <c r="C3163" t="s">
        <v>56</v>
      </c>
      <c r="D3163" t="s">
        <v>59</v>
      </c>
      <c r="E3163" t="s">
        <v>58</v>
      </c>
      <c r="F3163">
        <v>402.971</v>
      </c>
      <c r="G3163">
        <v>63.226553090387291</v>
      </c>
      <c r="H3163">
        <v>0.23186790150595454</v>
      </c>
    </row>
    <row r="3164" spans="1:8" x14ac:dyDescent="0.25">
      <c r="A3164" t="s">
        <v>43</v>
      </c>
      <c r="B3164">
        <v>2014</v>
      </c>
      <c r="C3164" t="s">
        <v>56</v>
      </c>
      <c r="D3164" t="s">
        <v>59</v>
      </c>
      <c r="E3164" t="s">
        <v>60</v>
      </c>
      <c r="F3164">
        <v>190.8</v>
      </c>
      <c r="G3164">
        <v>30.035991459523185</v>
      </c>
      <c r="H3164">
        <v>0.10876351054702718</v>
      </c>
    </row>
    <row r="3165" spans="1:8" x14ac:dyDescent="0.25">
      <c r="A3165" t="s">
        <v>43</v>
      </c>
      <c r="B3165">
        <v>2014</v>
      </c>
      <c r="C3165" t="s">
        <v>56</v>
      </c>
      <c r="D3165" t="s">
        <v>59</v>
      </c>
      <c r="E3165" t="s">
        <v>61</v>
      </c>
      <c r="F3165">
        <v>296.7</v>
      </c>
      <c r="G3165">
        <v>46.706911247591862</v>
      </c>
      <c r="H3165">
        <v>0.16913067913680796</v>
      </c>
    </row>
    <row r="3166" spans="1:8" x14ac:dyDescent="0.25">
      <c r="A3166" t="s">
        <v>43</v>
      </c>
      <c r="B3166">
        <v>2014</v>
      </c>
      <c r="C3166" t="s">
        <v>56</v>
      </c>
      <c r="D3166" t="s">
        <v>59</v>
      </c>
      <c r="E3166" t="s">
        <v>62</v>
      </c>
    </row>
    <row r="3167" spans="1:8" x14ac:dyDescent="0.25">
      <c r="A3167" t="s">
        <v>43</v>
      </c>
      <c r="B3167">
        <v>2014</v>
      </c>
      <c r="C3167" t="s">
        <v>56</v>
      </c>
      <c r="D3167" t="s">
        <v>59</v>
      </c>
      <c r="E3167" t="s">
        <v>58</v>
      </c>
      <c r="F3167">
        <v>487.5</v>
      </c>
      <c r="G3167">
        <v>76.74290270711505</v>
      </c>
      <c r="H3167">
        <v>0.27789418968383517</v>
      </c>
    </row>
    <row r="3168" spans="1:8" x14ac:dyDescent="0.25">
      <c r="A3168" t="s">
        <v>43</v>
      </c>
      <c r="B3168">
        <v>2015</v>
      </c>
      <c r="C3168" t="s">
        <v>56</v>
      </c>
      <c r="D3168" t="s">
        <v>59</v>
      </c>
      <c r="E3168" t="s">
        <v>60</v>
      </c>
      <c r="F3168">
        <v>415.3</v>
      </c>
      <c r="G3168">
        <v>65.375839682772821</v>
      </c>
      <c r="H3168">
        <v>0.26084880006684114</v>
      </c>
    </row>
    <row r="3169" spans="1:8" x14ac:dyDescent="0.25">
      <c r="A3169" t="s">
        <v>43</v>
      </c>
      <c r="B3169">
        <v>2015</v>
      </c>
      <c r="C3169" t="s">
        <v>56</v>
      </c>
      <c r="D3169" t="s">
        <v>59</v>
      </c>
      <c r="E3169" t="s">
        <v>61</v>
      </c>
      <c r="F3169">
        <v>355.3</v>
      </c>
      <c r="G3169">
        <v>55.930738837681631</v>
      </c>
      <c r="H3169">
        <v>0.22316296331266228</v>
      </c>
    </row>
    <row r="3170" spans="1:8" x14ac:dyDescent="0.25">
      <c r="A3170" t="s">
        <v>43</v>
      </c>
      <c r="B3170">
        <v>2015</v>
      </c>
      <c r="C3170" t="s">
        <v>56</v>
      </c>
      <c r="D3170" t="s">
        <v>59</v>
      </c>
      <c r="E3170" t="s">
        <v>62</v>
      </c>
    </row>
    <row r="3171" spans="1:8" x14ac:dyDescent="0.25">
      <c r="A3171" t="s">
        <v>43</v>
      </c>
      <c r="B3171">
        <v>2015</v>
      </c>
      <c r="C3171" t="s">
        <v>56</v>
      </c>
      <c r="D3171" t="s">
        <v>59</v>
      </c>
      <c r="E3171" t="s">
        <v>58</v>
      </c>
      <c r="F3171">
        <v>770.6</v>
      </c>
      <c r="G3171">
        <v>121.30657852045445</v>
      </c>
      <c r="H3171">
        <v>0.48401176337950341</v>
      </c>
    </row>
    <row r="3172" spans="1:8" x14ac:dyDescent="0.25">
      <c r="A3172" t="s">
        <v>43</v>
      </c>
      <c r="B3172">
        <v>2016</v>
      </c>
      <c r="C3172" t="s">
        <v>56</v>
      </c>
      <c r="D3172" t="s">
        <v>59</v>
      </c>
      <c r="E3172" t="s">
        <v>60</v>
      </c>
      <c r="F3172">
        <v>515.29999999999995</v>
      </c>
      <c r="G3172">
        <v>77.703672266868921</v>
      </c>
      <c r="H3172">
        <v>0.34868315299036901</v>
      </c>
    </row>
    <row r="3173" spans="1:8" x14ac:dyDescent="0.25">
      <c r="A3173" t="s">
        <v>43</v>
      </c>
      <c r="B3173">
        <v>2016</v>
      </c>
      <c r="C3173" t="s">
        <v>56</v>
      </c>
      <c r="D3173" t="s">
        <v>59</v>
      </c>
      <c r="E3173" t="s">
        <v>61</v>
      </c>
      <c r="F3173">
        <v>330.6</v>
      </c>
      <c r="G3173">
        <v>49.852191056524099</v>
      </c>
      <c r="H3173">
        <v>0.22370395959366579</v>
      </c>
    </row>
    <row r="3174" spans="1:8" x14ac:dyDescent="0.25">
      <c r="A3174" t="s">
        <v>43</v>
      </c>
      <c r="B3174">
        <v>2016</v>
      </c>
      <c r="C3174" t="s">
        <v>56</v>
      </c>
      <c r="D3174" t="s">
        <v>59</v>
      </c>
      <c r="E3174" t="s">
        <v>62</v>
      </c>
    </row>
    <row r="3175" spans="1:8" x14ac:dyDescent="0.25">
      <c r="A3175" t="s">
        <v>43</v>
      </c>
      <c r="B3175">
        <v>2016</v>
      </c>
      <c r="C3175" t="s">
        <v>56</v>
      </c>
      <c r="D3175" t="s">
        <v>59</v>
      </c>
      <c r="E3175" t="s">
        <v>58</v>
      </c>
      <c r="F3175">
        <v>845.9</v>
      </c>
      <c r="G3175">
        <v>127.55586332339301</v>
      </c>
      <c r="H3175">
        <v>0.57238711258403474</v>
      </c>
    </row>
    <row r="3176" spans="1:8" x14ac:dyDescent="0.25">
      <c r="A3176" t="s">
        <v>43</v>
      </c>
      <c r="B3176">
        <v>2017</v>
      </c>
      <c r="C3176" t="s">
        <v>56</v>
      </c>
      <c r="D3176" t="s">
        <v>59</v>
      </c>
      <c r="E3176" t="s">
        <v>60</v>
      </c>
      <c r="F3176">
        <v>445.9</v>
      </c>
      <c r="G3176">
        <v>66.110309794623774</v>
      </c>
      <c r="H3176">
        <v>0.29415380925071272</v>
      </c>
    </row>
    <row r="3177" spans="1:8" x14ac:dyDescent="0.25">
      <c r="A3177" t="s">
        <v>43</v>
      </c>
      <c r="B3177">
        <v>2017</v>
      </c>
      <c r="C3177" t="s">
        <v>56</v>
      </c>
      <c r="D3177" t="s">
        <v>59</v>
      </c>
      <c r="E3177" t="s">
        <v>61</v>
      </c>
      <c r="F3177">
        <v>239.4</v>
      </c>
      <c r="G3177">
        <v>35.4940752743506</v>
      </c>
      <c r="H3177">
        <v>0.15792873275312994</v>
      </c>
    </row>
    <row r="3178" spans="1:8" x14ac:dyDescent="0.25">
      <c r="A3178" t="s">
        <v>43</v>
      </c>
      <c r="B3178">
        <v>2017</v>
      </c>
      <c r="C3178" t="s">
        <v>56</v>
      </c>
      <c r="D3178" t="s">
        <v>59</v>
      </c>
      <c r="E3178" t="s">
        <v>62</v>
      </c>
    </row>
    <row r="3179" spans="1:8" x14ac:dyDescent="0.25">
      <c r="A3179" t="s">
        <v>43</v>
      </c>
      <c r="B3179">
        <v>2017</v>
      </c>
      <c r="C3179" t="s">
        <v>56</v>
      </c>
      <c r="D3179" t="s">
        <v>59</v>
      </c>
      <c r="E3179" t="s">
        <v>58</v>
      </c>
      <c r="F3179">
        <v>685.3</v>
      </c>
      <c r="G3179">
        <v>101.60438506897437</v>
      </c>
      <c r="H3179">
        <v>0.45208254200384268</v>
      </c>
    </row>
    <row r="3180" spans="1:8" x14ac:dyDescent="0.25">
      <c r="A3180" t="s">
        <v>43</v>
      </c>
      <c r="B3180">
        <v>2018</v>
      </c>
      <c r="C3180" t="s">
        <v>56</v>
      </c>
      <c r="D3180" t="s">
        <v>59</v>
      </c>
      <c r="E3180" t="s">
        <v>60</v>
      </c>
      <c r="F3180">
        <v>587.9</v>
      </c>
      <c r="G3180">
        <v>86.661747165342405</v>
      </c>
      <c r="H3180">
        <v>0.36597021606985813</v>
      </c>
    </row>
    <row r="3181" spans="1:8" x14ac:dyDescent="0.25">
      <c r="A3181" t="s">
        <v>43</v>
      </c>
      <c r="B3181">
        <v>2018</v>
      </c>
      <c r="C3181" t="s">
        <v>56</v>
      </c>
      <c r="D3181" t="s">
        <v>59</v>
      </c>
      <c r="E3181" t="s">
        <v>61</v>
      </c>
      <c r="F3181">
        <v>243.9</v>
      </c>
      <c r="G3181">
        <v>35.953053467642476</v>
      </c>
      <c r="H3181">
        <v>0.15182877308970641</v>
      </c>
    </row>
    <row r="3182" spans="1:8" x14ac:dyDescent="0.25">
      <c r="A3182" t="s">
        <v>43</v>
      </c>
      <c r="B3182">
        <v>2018</v>
      </c>
      <c r="C3182" t="s">
        <v>56</v>
      </c>
      <c r="D3182" t="s">
        <v>59</v>
      </c>
      <c r="E3182" t="s">
        <v>62</v>
      </c>
    </row>
    <row r="3183" spans="1:8" x14ac:dyDescent="0.25">
      <c r="A3183" t="s">
        <v>43</v>
      </c>
      <c r="B3183">
        <v>2018</v>
      </c>
      <c r="C3183" t="s">
        <v>56</v>
      </c>
      <c r="D3183" t="s">
        <v>59</v>
      </c>
      <c r="E3183" t="s">
        <v>58</v>
      </c>
      <c r="F3183">
        <v>831.8</v>
      </c>
      <c r="G3183">
        <v>122.61480063298488</v>
      </c>
      <c r="H3183">
        <v>0.51779898915956457</v>
      </c>
    </row>
    <row r="3184" spans="1:8" x14ac:dyDescent="0.25">
      <c r="A3184" t="s">
        <v>43</v>
      </c>
      <c r="B3184">
        <v>2019</v>
      </c>
      <c r="C3184" t="s">
        <v>56</v>
      </c>
      <c r="D3184" t="s">
        <v>59</v>
      </c>
      <c r="E3184" t="s">
        <v>60</v>
      </c>
      <c r="F3184">
        <v>271.7</v>
      </c>
      <c r="G3184">
        <v>40.15950218964732</v>
      </c>
      <c r="H3184">
        <v>0.17304163301295811</v>
      </c>
    </row>
    <row r="3185" spans="1:8" x14ac:dyDescent="0.25">
      <c r="A3185" t="s">
        <v>43</v>
      </c>
      <c r="B3185">
        <v>2019</v>
      </c>
      <c r="C3185" t="s">
        <v>56</v>
      </c>
      <c r="D3185" t="s">
        <v>59</v>
      </c>
      <c r="E3185" t="s">
        <v>61</v>
      </c>
      <c r="F3185">
        <v>272.8</v>
      </c>
      <c r="G3185">
        <v>40.322091267338209</v>
      </c>
      <c r="H3185">
        <v>0.17374220642596608</v>
      </c>
    </row>
    <row r="3186" spans="1:8" x14ac:dyDescent="0.25">
      <c r="A3186" t="s">
        <v>43</v>
      </c>
      <c r="B3186">
        <v>2019</v>
      </c>
      <c r="C3186" t="s">
        <v>56</v>
      </c>
      <c r="D3186" t="s">
        <v>59</v>
      </c>
      <c r="E3186" t="s">
        <v>62</v>
      </c>
    </row>
    <row r="3187" spans="1:8" x14ac:dyDescent="0.25">
      <c r="A3187" t="s">
        <v>43</v>
      </c>
      <c r="B3187">
        <v>2019</v>
      </c>
      <c r="C3187" t="s">
        <v>56</v>
      </c>
      <c r="D3187" t="s">
        <v>59</v>
      </c>
      <c r="E3187" t="s">
        <v>58</v>
      </c>
      <c r="F3187">
        <v>544.5</v>
      </c>
      <c r="G3187">
        <v>80.481593456985522</v>
      </c>
      <c r="H3187">
        <v>0.34678383943892416</v>
      </c>
    </row>
    <row r="3188" spans="1:8" x14ac:dyDescent="0.25">
      <c r="A3188" t="s">
        <v>43</v>
      </c>
      <c r="B3188">
        <v>2020</v>
      </c>
      <c r="C3188" t="s">
        <v>56</v>
      </c>
      <c r="D3188" t="s">
        <v>59</v>
      </c>
      <c r="E3188" t="s">
        <v>60</v>
      </c>
      <c r="F3188">
        <v>202.5</v>
      </c>
      <c r="G3188">
        <v>29.931171120366518</v>
      </c>
      <c r="H3188">
        <v>0.13865368564583552</v>
      </c>
    </row>
    <row r="3189" spans="1:8" x14ac:dyDescent="0.25">
      <c r="A3189" t="s">
        <v>43</v>
      </c>
      <c r="B3189">
        <v>2020</v>
      </c>
      <c r="C3189" t="s">
        <v>56</v>
      </c>
      <c r="D3189" t="s">
        <v>59</v>
      </c>
      <c r="E3189" t="s">
        <v>61</v>
      </c>
      <c r="F3189">
        <v>223.9</v>
      </c>
      <c r="G3189">
        <v>33.094267722716367</v>
      </c>
      <c r="H3189">
        <v>0.15330647020297572</v>
      </c>
    </row>
    <row r="3190" spans="1:8" x14ac:dyDescent="0.25">
      <c r="A3190" t="s">
        <v>43</v>
      </c>
      <c r="B3190">
        <v>2020</v>
      </c>
      <c r="C3190" t="s">
        <v>56</v>
      </c>
      <c r="D3190" t="s">
        <v>59</v>
      </c>
      <c r="E3190" t="s">
        <v>62</v>
      </c>
      <c r="F3190">
        <v>0</v>
      </c>
      <c r="G3190">
        <v>0</v>
      </c>
      <c r="H3190">
        <v>0</v>
      </c>
    </row>
    <row r="3191" spans="1:8" x14ac:dyDescent="0.25">
      <c r="A3191" t="s">
        <v>43</v>
      </c>
      <c r="B3191">
        <v>2020</v>
      </c>
      <c r="C3191" t="s">
        <v>56</v>
      </c>
      <c r="D3191" t="s">
        <v>59</v>
      </c>
      <c r="E3191" t="s">
        <v>58</v>
      </c>
      <c r="F3191">
        <v>426.4</v>
      </c>
      <c r="G3191">
        <v>63.025438843082881</v>
      </c>
      <c r="H3191">
        <v>0.29196015584881124</v>
      </c>
    </row>
    <row r="3192" spans="1:8" x14ac:dyDescent="0.25">
      <c r="A3192" t="s">
        <v>43</v>
      </c>
      <c r="B3192">
        <v>2021</v>
      </c>
      <c r="C3192" t="s">
        <v>56</v>
      </c>
      <c r="D3192" t="s">
        <v>59</v>
      </c>
      <c r="E3192" t="s">
        <v>60</v>
      </c>
      <c r="F3192">
        <v>38.4</v>
      </c>
      <c r="G3192">
        <v>5.675836893936169</v>
      </c>
      <c r="H3192">
        <v>2.6278239242261997E-2</v>
      </c>
    </row>
    <row r="3193" spans="1:8" x14ac:dyDescent="0.25">
      <c r="A3193" t="s">
        <v>43</v>
      </c>
      <c r="B3193">
        <v>2021</v>
      </c>
      <c r="C3193" t="s">
        <v>56</v>
      </c>
      <c r="D3193" t="s">
        <v>59</v>
      </c>
      <c r="E3193" t="s">
        <v>61</v>
      </c>
      <c r="F3193">
        <v>153.1</v>
      </c>
      <c r="G3193">
        <v>22.629443449521549</v>
      </c>
      <c r="H3193">
        <v>0.10477079239558104</v>
      </c>
    </row>
    <row r="3194" spans="1:8" x14ac:dyDescent="0.25">
      <c r="A3194" t="s">
        <v>43</v>
      </c>
      <c r="B3194">
        <v>2021</v>
      </c>
      <c r="C3194" t="s">
        <v>56</v>
      </c>
      <c r="D3194" t="s">
        <v>59</v>
      </c>
      <c r="E3194" t="s">
        <v>62</v>
      </c>
      <c r="F3194">
        <v>0</v>
      </c>
      <c r="G3194">
        <v>0</v>
      </c>
      <c r="H3194">
        <v>0</v>
      </c>
    </row>
    <row r="3195" spans="1:8" x14ac:dyDescent="0.25">
      <c r="A3195" t="s">
        <v>43</v>
      </c>
      <c r="B3195">
        <v>2021</v>
      </c>
      <c r="C3195" t="s">
        <v>56</v>
      </c>
      <c r="D3195" t="s">
        <v>59</v>
      </c>
      <c r="E3195" t="s">
        <v>58</v>
      </c>
      <c r="F3195">
        <v>191.5</v>
      </c>
      <c r="G3195">
        <v>28.305280343457721</v>
      </c>
      <c r="H3195">
        <v>0.13104903163784304</v>
      </c>
    </row>
    <row r="3196" spans="1:8" x14ac:dyDescent="0.25">
      <c r="A3196" t="s">
        <v>43</v>
      </c>
      <c r="B3196">
        <v>2008</v>
      </c>
      <c r="C3196" t="s">
        <v>56</v>
      </c>
      <c r="D3196" t="s">
        <v>63</v>
      </c>
      <c r="E3196" t="s">
        <v>64</v>
      </c>
      <c r="F3196">
        <v>115.2</v>
      </c>
      <c r="G3196">
        <v>18.410782949387904</v>
      </c>
      <c r="H3196">
        <v>6.5882162561092972E-2</v>
      </c>
    </row>
    <row r="3197" spans="1:8" x14ac:dyDescent="0.25">
      <c r="A3197" t="s">
        <v>43</v>
      </c>
      <c r="B3197">
        <v>2008</v>
      </c>
      <c r="C3197" t="s">
        <v>56</v>
      </c>
      <c r="D3197" t="s">
        <v>63</v>
      </c>
      <c r="E3197" t="s">
        <v>32</v>
      </c>
    </row>
    <row r="3198" spans="1:8" x14ac:dyDescent="0.25">
      <c r="A3198" t="s">
        <v>43</v>
      </c>
      <c r="B3198">
        <v>2008</v>
      </c>
      <c r="C3198" t="s">
        <v>56</v>
      </c>
      <c r="D3198" t="s">
        <v>63</v>
      </c>
      <c r="E3198" t="s">
        <v>58</v>
      </c>
      <c r="F3198">
        <v>115.2</v>
      </c>
      <c r="G3198">
        <v>18.410782949387904</v>
      </c>
      <c r="H3198">
        <v>6.5882162561092972E-2</v>
      </c>
    </row>
    <row r="3199" spans="1:8" x14ac:dyDescent="0.25">
      <c r="A3199" t="s">
        <v>43</v>
      </c>
      <c r="B3199">
        <v>2009</v>
      </c>
      <c r="C3199" t="s">
        <v>56</v>
      </c>
      <c r="D3199" t="s">
        <v>63</v>
      </c>
      <c r="E3199" t="s">
        <v>64</v>
      </c>
      <c r="F3199">
        <v>122.7</v>
      </c>
      <c r="G3199">
        <v>19.479623814277637</v>
      </c>
      <c r="H3199">
        <v>0.10131548100175337</v>
      </c>
    </row>
    <row r="3200" spans="1:8" x14ac:dyDescent="0.25">
      <c r="A3200" t="s">
        <v>43</v>
      </c>
      <c r="B3200">
        <v>2009</v>
      </c>
      <c r="C3200" t="s">
        <v>56</v>
      </c>
      <c r="D3200" t="s">
        <v>63</v>
      </c>
      <c r="E3200" t="s">
        <v>32</v>
      </c>
    </row>
    <row r="3201" spans="1:8" x14ac:dyDescent="0.25">
      <c r="A3201" t="s">
        <v>43</v>
      </c>
      <c r="B3201">
        <v>2009</v>
      </c>
      <c r="C3201" t="s">
        <v>56</v>
      </c>
      <c r="D3201" t="s">
        <v>63</v>
      </c>
      <c r="E3201" t="s">
        <v>58</v>
      </c>
      <c r="F3201">
        <v>122.7</v>
      </c>
      <c r="G3201">
        <v>19.479623814277637</v>
      </c>
      <c r="H3201">
        <v>0.10131548100175337</v>
      </c>
    </row>
    <row r="3202" spans="1:8" x14ac:dyDescent="0.25">
      <c r="A3202" t="s">
        <v>43</v>
      </c>
      <c r="B3202">
        <v>2010</v>
      </c>
      <c r="C3202" t="s">
        <v>56</v>
      </c>
      <c r="D3202" t="s">
        <v>63</v>
      </c>
      <c r="E3202" t="s">
        <v>64</v>
      </c>
      <c r="F3202">
        <v>33.4</v>
      </c>
      <c r="G3202">
        <v>5.2694432423149955</v>
      </c>
      <c r="H3202">
        <v>2.3717533932514013E-2</v>
      </c>
    </row>
    <row r="3203" spans="1:8" x14ac:dyDescent="0.25">
      <c r="A3203" t="s">
        <v>43</v>
      </c>
      <c r="B3203">
        <v>2010</v>
      </c>
      <c r="C3203" t="s">
        <v>56</v>
      </c>
      <c r="D3203" t="s">
        <v>63</v>
      </c>
      <c r="E3203" t="s">
        <v>32</v>
      </c>
    </row>
    <row r="3204" spans="1:8" x14ac:dyDescent="0.25">
      <c r="A3204" t="s">
        <v>43</v>
      </c>
      <c r="B3204">
        <v>2010</v>
      </c>
      <c r="C3204" t="s">
        <v>56</v>
      </c>
      <c r="D3204" t="s">
        <v>63</v>
      </c>
      <c r="E3204" t="s">
        <v>58</v>
      </c>
      <c r="F3204">
        <v>33.4</v>
      </c>
      <c r="G3204">
        <v>5.2694432423149955</v>
      </c>
      <c r="H3204">
        <v>2.3717533932514013E-2</v>
      </c>
    </row>
    <row r="3205" spans="1:8" x14ac:dyDescent="0.25">
      <c r="A3205" t="s">
        <v>43</v>
      </c>
      <c r="B3205">
        <v>2011</v>
      </c>
      <c r="C3205" t="s">
        <v>56</v>
      </c>
      <c r="D3205" t="s">
        <v>63</v>
      </c>
      <c r="E3205" t="s">
        <v>64</v>
      </c>
      <c r="F3205">
        <v>102.4</v>
      </c>
      <c r="G3205">
        <v>16.052136423344013</v>
      </c>
      <c r="H3205">
        <v>6.2946030737241074E-2</v>
      </c>
    </row>
    <row r="3206" spans="1:8" x14ac:dyDescent="0.25">
      <c r="A3206" t="s">
        <v>43</v>
      </c>
      <c r="B3206">
        <v>2011</v>
      </c>
      <c r="C3206" t="s">
        <v>56</v>
      </c>
      <c r="D3206" t="s">
        <v>63</v>
      </c>
      <c r="E3206" t="s">
        <v>32</v>
      </c>
    </row>
    <row r="3207" spans="1:8" x14ac:dyDescent="0.25">
      <c r="A3207" t="s">
        <v>43</v>
      </c>
      <c r="B3207">
        <v>2011</v>
      </c>
      <c r="C3207" t="s">
        <v>56</v>
      </c>
      <c r="D3207" t="s">
        <v>63</v>
      </c>
      <c r="E3207" t="s">
        <v>58</v>
      </c>
      <c r="F3207">
        <v>102.4</v>
      </c>
      <c r="G3207">
        <v>16.052136423344013</v>
      </c>
      <c r="H3207">
        <v>6.2946030737241074E-2</v>
      </c>
    </row>
    <row r="3208" spans="1:8" x14ac:dyDescent="0.25">
      <c r="A3208" t="s">
        <v>43</v>
      </c>
      <c r="B3208">
        <v>2012</v>
      </c>
      <c r="C3208" t="s">
        <v>56</v>
      </c>
      <c r="D3208" t="s">
        <v>63</v>
      </c>
      <c r="E3208" t="s">
        <v>64</v>
      </c>
      <c r="F3208">
        <v>16.399999999999999</v>
      </c>
      <c r="G3208">
        <v>2.5700208108413567</v>
      </c>
      <c r="H3208">
        <v>9.9755448065413314E-3</v>
      </c>
    </row>
    <row r="3209" spans="1:8" x14ac:dyDescent="0.25">
      <c r="A3209" t="s">
        <v>43</v>
      </c>
      <c r="B3209">
        <v>2012</v>
      </c>
      <c r="C3209" t="s">
        <v>56</v>
      </c>
      <c r="D3209" t="s">
        <v>63</v>
      </c>
      <c r="E3209" t="s">
        <v>32</v>
      </c>
    </row>
    <row r="3210" spans="1:8" x14ac:dyDescent="0.25">
      <c r="A3210" t="s">
        <v>43</v>
      </c>
      <c r="B3210">
        <v>2012</v>
      </c>
      <c r="C3210" t="s">
        <v>56</v>
      </c>
      <c r="D3210" t="s">
        <v>63</v>
      </c>
      <c r="E3210" t="s">
        <v>58</v>
      </c>
      <c r="F3210">
        <v>16.399999999999999</v>
      </c>
      <c r="G3210">
        <v>2.5700208108413567</v>
      </c>
      <c r="H3210">
        <v>9.9755448065413314E-3</v>
      </c>
    </row>
    <row r="3211" spans="1:8" x14ac:dyDescent="0.25">
      <c r="A3211" t="s">
        <v>43</v>
      </c>
      <c r="B3211">
        <v>2013</v>
      </c>
      <c r="C3211" t="s">
        <v>56</v>
      </c>
      <c r="D3211" t="s">
        <v>63</v>
      </c>
      <c r="E3211" t="s">
        <v>64</v>
      </c>
      <c r="F3211">
        <v>66.849999999999994</v>
      </c>
      <c r="G3211">
        <v>10.488831886394777</v>
      </c>
      <c r="H3211">
        <v>3.8465222598333529E-2</v>
      </c>
    </row>
    <row r="3212" spans="1:8" x14ac:dyDescent="0.25">
      <c r="A3212" t="s">
        <v>43</v>
      </c>
      <c r="B3212">
        <v>2013</v>
      </c>
      <c r="C3212" t="s">
        <v>56</v>
      </c>
      <c r="D3212" t="s">
        <v>63</v>
      </c>
      <c r="E3212" t="s">
        <v>32</v>
      </c>
    </row>
    <row r="3213" spans="1:8" x14ac:dyDescent="0.25">
      <c r="A3213" t="s">
        <v>43</v>
      </c>
      <c r="B3213">
        <v>2013</v>
      </c>
      <c r="C3213" t="s">
        <v>56</v>
      </c>
      <c r="D3213" t="s">
        <v>63</v>
      </c>
      <c r="E3213" t="s">
        <v>58</v>
      </c>
      <c r="F3213">
        <v>66.849999999999994</v>
      </c>
      <c r="G3213">
        <v>10.488831886394777</v>
      </c>
      <c r="H3213">
        <v>3.8465222598333529E-2</v>
      </c>
    </row>
    <row r="3214" spans="1:8" x14ac:dyDescent="0.25">
      <c r="A3214" t="s">
        <v>43</v>
      </c>
      <c r="B3214">
        <v>2014</v>
      </c>
      <c r="C3214" t="s">
        <v>56</v>
      </c>
      <c r="D3214" t="s">
        <v>63</v>
      </c>
      <c r="E3214" t="s">
        <v>64</v>
      </c>
      <c r="F3214">
        <v>98</v>
      </c>
      <c r="G3214">
        <v>15.427291210866205</v>
      </c>
      <c r="H3214">
        <v>5.5863857618494051E-2</v>
      </c>
    </row>
    <row r="3215" spans="1:8" x14ac:dyDescent="0.25">
      <c r="A3215" t="s">
        <v>43</v>
      </c>
      <c r="B3215">
        <v>2014</v>
      </c>
      <c r="C3215" t="s">
        <v>56</v>
      </c>
      <c r="D3215" t="s">
        <v>63</v>
      </c>
      <c r="E3215" t="s">
        <v>32</v>
      </c>
    </row>
    <row r="3216" spans="1:8" x14ac:dyDescent="0.25">
      <c r="A3216" t="s">
        <v>43</v>
      </c>
      <c r="B3216">
        <v>2014</v>
      </c>
      <c r="C3216" t="s">
        <v>56</v>
      </c>
      <c r="D3216" t="s">
        <v>63</v>
      </c>
      <c r="E3216" t="s">
        <v>58</v>
      </c>
      <c r="F3216">
        <v>98</v>
      </c>
      <c r="G3216">
        <v>15.427291210866205</v>
      </c>
      <c r="H3216">
        <v>5.5863857618494051E-2</v>
      </c>
    </row>
    <row r="3217" spans="1:8" x14ac:dyDescent="0.25">
      <c r="A3217" t="s">
        <v>43</v>
      </c>
      <c r="B3217">
        <v>2015</v>
      </c>
      <c r="C3217" t="s">
        <v>56</v>
      </c>
      <c r="D3217" t="s">
        <v>63</v>
      </c>
      <c r="E3217" t="s">
        <v>64</v>
      </c>
      <c r="F3217">
        <v>160</v>
      </c>
      <c r="G3217">
        <v>25.186935586909826</v>
      </c>
      <c r="H3217">
        <v>0.10049556467781021</v>
      </c>
    </row>
    <row r="3218" spans="1:8" x14ac:dyDescent="0.25">
      <c r="A3218" t="s">
        <v>43</v>
      </c>
      <c r="B3218">
        <v>2015</v>
      </c>
      <c r="C3218" t="s">
        <v>56</v>
      </c>
      <c r="D3218" t="s">
        <v>63</v>
      </c>
      <c r="E3218" t="s">
        <v>32</v>
      </c>
    </row>
    <row r="3219" spans="1:8" x14ac:dyDescent="0.25">
      <c r="A3219" t="s">
        <v>43</v>
      </c>
      <c r="B3219">
        <v>2015</v>
      </c>
      <c r="C3219" t="s">
        <v>56</v>
      </c>
      <c r="D3219" t="s">
        <v>63</v>
      </c>
      <c r="E3219" t="s">
        <v>58</v>
      </c>
      <c r="F3219">
        <v>160</v>
      </c>
      <c r="G3219">
        <v>25.186935586909826</v>
      </c>
      <c r="H3219">
        <v>0.10049556467781021</v>
      </c>
    </row>
    <row r="3220" spans="1:8" x14ac:dyDescent="0.25">
      <c r="A3220" t="s">
        <v>43</v>
      </c>
      <c r="B3220">
        <v>2016</v>
      </c>
      <c r="C3220" t="s">
        <v>56</v>
      </c>
      <c r="D3220" t="s">
        <v>63</v>
      </c>
      <c r="E3220" t="s">
        <v>64</v>
      </c>
      <c r="F3220">
        <v>76</v>
      </c>
      <c r="G3220">
        <v>11.460273806097494</v>
      </c>
      <c r="H3220">
        <v>5.1426197607739262E-2</v>
      </c>
    </row>
    <row r="3221" spans="1:8" x14ac:dyDescent="0.25">
      <c r="A3221" t="s">
        <v>43</v>
      </c>
      <c r="B3221">
        <v>2016</v>
      </c>
      <c r="C3221" t="s">
        <v>56</v>
      </c>
      <c r="D3221" t="s">
        <v>63</v>
      </c>
      <c r="E3221" t="s">
        <v>32</v>
      </c>
    </row>
    <row r="3222" spans="1:8" x14ac:dyDescent="0.25">
      <c r="A3222" t="s">
        <v>43</v>
      </c>
      <c r="B3222">
        <v>2016</v>
      </c>
      <c r="C3222" t="s">
        <v>56</v>
      </c>
      <c r="D3222" t="s">
        <v>63</v>
      </c>
      <c r="E3222" t="s">
        <v>58</v>
      </c>
      <c r="F3222">
        <v>76</v>
      </c>
      <c r="G3222">
        <v>11.460273806097494</v>
      </c>
      <c r="H3222">
        <v>5.1426197607739262E-2</v>
      </c>
    </row>
    <row r="3223" spans="1:8" x14ac:dyDescent="0.25">
      <c r="A3223" t="s">
        <v>43</v>
      </c>
      <c r="B3223">
        <v>2017</v>
      </c>
      <c r="C3223" t="s">
        <v>56</v>
      </c>
      <c r="D3223" t="s">
        <v>63</v>
      </c>
      <c r="E3223" t="s">
        <v>64</v>
      </c>
      <c r="F3223">
        <v>62</v>
      </c>
      <c r="G3223">
        <v>9.192283487927055</v>
      </c>
      <c r="H3223">
        <v>4.0900507229298472E-2</v>
      </c>
    </row>
    <row r="3224" spans="1:8" x14ac:dyDescent="0.25">
      <c r="A3224" t="s">
        <v>43</v>
      </c>
      <c r="B3224">
        <v>2017</v>
      </c>
      <c r="C3224" t="s">
        <v>56</v>
      </c>
      <c r="D3224" t="s">
        <v>63</v>
      </c>
      <c r="E3224" t="s">
        <v>32</v>
      </c>
    </row>
    <row r="3225" spans="1:8" x14ac:dyDescent="0.25">
      <c r="A3225" t="s">
        <v>43</v>
      </c>
      <c r="B3225">
        <v>2017</v>
      </c>
      <c r="C3225" t="s">
        <v>56</v>
      </c>
      <c r="D3225" t="s">
        <v>63</v>
      </c>
      <c r="E3225" t="s">
        <v>58</v>
      </c>
      <c r="F3225">
        <v>62</v>
      </c>
      <c r="G3225">
        <v>9.192283487927055</v>
      </c>
      <c r="H3225">
        <v>4.0900507229298472E-2</v>
      </c>
    </row>
    <row r="3226" spans="1:8" x14ac:dyDescent="0.25">
      <c r="A3226" t="s">
        <v>43</v>
      </c>
      <c r="B3226">
        <v>2018</v>
      </c>
      <c r="C3226" t="s">
        <v>56</v>
      </c>
      <c r="D3226" t="s">
        <v>63</v>
      </c>
      <c r="E3226" t="s">
        <v>64</v>
      </c>
      <c r="F3226">
        <v>115</v>
      </c>
      <c r="G3226">
        <v>16.952034230335734</v>
      </c>
      <c r="H3226">
        <v>7.1587982391620508E-2</v>
      </c>
    </row>
    <row r="3227" spans="1:8" x14ac:dyDescent="0.25">
      <c r="A3227" t="s">
        <v>43</v>
      </c>
      <c r="B3227">
        <v>2018</v>
      </c>
      <c r="C3227" t="s">
        <v>56</v>
      </c>
      <c r="D3227" t="s">
        <v>63</v>
      </c>
      <c r="E3227" t="s">
        <v>32</v>
      </c>
    </row>
    <row r="3228" spans="1:8" x14ac:dyDescent="0.25">
      <c r="A3228" t="s">
        <v>43</v>
      </c>
      <c r="B3228">
        <v>2018</v>
      </c>
      <c r="C3228" t="s">
        <v>56</v>
      </c>
      <c r="D3228" t="s">
        <v>63</v>
      </c>
      <c r="E3228" t="s">
        <v>58</v>
      </c>
      <c r="F3228">
        <v>115</v>
      </c>
      <c r="G3228">
        <v>16.952034230335734</v>
      </c>
      <c r="H3228">
        <v>7.1587982391620508E-2</v>
      </c>
    </row>
    <row r="3229" spans="1:8" x14ac:dyDescent="0.25">
      <c r="A3229" t="s">
        <v>43</v>
      </c>
      <c r="B3229">
        <v>2019</v>
      </c>
      <c r="C3229" t="s">
        <v>56</v>
      </c>
      <c r="D3229" t="s">
        <v>63</v>
      </c>
      <c r="E3229" t="s">
        <v>64</v>
      </c>
      <c r="F3229">
        <v>86.2</v>
      </c>
      <c r="G3229">
        <v>12.741071360867132</v>
      </c>
      <c r="H3229">
        <v>5.4899480182984885E-2</v>
      </c>
    </row>
    <row r="3230" spans="1:8" x14ac:dyDescent="0.25">
      <c r="A3230" t="s">
        <v>43</v>
      </c>
      <c r="B3230">
        <v>2019</v>
      </c>
      <c r="C3230" t="s">
        <v>56</v>
      </c>
      <c r="D3230" t="s">
        <v>63</v>
      </c>
      <c r="E3230" t="s">
        <v>32</v>
      </c>
    </row>
    <row r="3231" spans="1:8" x14ac:dyDescent="0.25">
      <c r="A3231" t="s">
        <v>43</v>
      </c>
      <c r="B3231">
        <v>2019</v>
      </c>
      <c r="C3231" t="s">
        <v>56</v>
      </c>
      <c r="D3231" t="s">
        <v>63</v>
      </c>
      <c r="E3231" t="s">
        <v>58</v>
      </c>
      <c r="F3231">
        <v>86.2</v>
      </c>
      <c r="G3231">
        <v>12.741071360867132</v>
      </c>
      <c r="H3231">
        <v>5.4899480182984885E-2</v>
      </c>
    </row>
    <row r="3232" spans="1:8" x14ac:dyDescent="0.25">
      <c r="A3232" t="s">
        <v>43</v>
      </c>
      <c r="B3232">
        <v>2020</v>
      </c>
      <c r="C3232" t="s">
        <v>56</v>
      </c>
      <c r="D3232" t="s">
        <v>63</v>
      </c>
      <c r="E3232" t="s">
        <v>64</v>
      </c>
      <c r="F3232">
        <v>45.9</v>
      </c>
      <c r="G3232">
        <v>6.7843987872830773</v>
      </c>
      <c r="H3232">
        <v>3.1428168746389387E-2</v>
      </c>
    </row>
    <row r="3233" spans="1:8" x14ac:dyDescent="0.25">
      <c r="A3233" t="s">
        <v>43</v>
      </c>
      <c r="B3233">
        <v>2020</v>
      </c>
      <c r="C3233" t="s">
        <v>56</v>
      </c>
      <c r="D3233" t="s">
        <v>63</v>
      </c>
      <c r="E3233" t="s">
        <v>32</v>
      </c>
      <c r="F3233">
        <v>0</v>
      </c>
    </row>
    <row r="3234" spans="1:8" x14ac:dyDescent="0.25">
      <c r="A3234" t="s">
        <v>43</v>
      </c>
      <c r="B3234">
        <v>2020</v>
      </c>
      <c r="C3234" t="s">
        <v>56</v>
      </c>
      <c r="D3234" t="s">
        <v>63</v>
      </c>
      <c r="E3234" t="s">
        <v>58</v>
      </c>
      <c r="F3234">
        <v>45.9</v>
      </c>
      <c r="G3234">
        <v>6.7843987872830773</v>
      </c>
      <c r="H3234">
        <v>3.1428168746389387E-2</v>
      </c>
    </row>
    <row r="3235" spans="1:8" x14ac:dyDescent="0.25">
      <c r="A3235" t="s">
        <v>43</v>
      </c>
      <c r="B3235">
        <v>2021</v>
      </c>
      <c r="C3235" t="s">
        <v>56</v>
      </c>
      <c r="D3235" t="s">
        <v>63</v>
      </c>
      <c r="E3235" t="s">
        <v>64</v>
      </c>
      <c r="F3235">
        <v>21.8</v>
      </c>
      <c r="G3235">
        <v>3.2222199033283463</v>
      </c>
      <c r="H3235">
        <v>1.4918375403159158E-2</v>
      </c>
    </row>
    <row r="3236" spans="1:8" x14ac:dyDescent="0.25">
      <c r="A3236" t="s">
        <v>43</v>
      </c>
      <c r="B3236">
        <v>2021</v>
      </c>
      <c r="C3236" t="s">
        <v>56</v>
      </c>
      <c r="D3236" t="s">
        <v>63</v>
      </c>
      <c r="E3236" t="s">
        <v>32</v>
      </c>
      <c r="F3236">
        <v>0</v>
      </c>
    </row>
    <row r="3237" spans="1:8" x14ac:dyDescent="0.25">
      <c r="A3237" t="s">
        <v>43</v>
      </c>
      <c r="B3237">
        <v>2021</v>
      </c>
      <c r="C3237" t="s">
        <v>56</v>
      </c>
      <c r="D3237" t="s">
        <v>63</v>
      </c>
      <c r="E3237" t="s">
        <v>58</v>
      </c>
      <c r="F3237">
        <v>21.8</v>
      </c>
      <c r="G3237">
        <v>3.2222199033283463</v>
      </c>
      <c r="H3237">
        <v>1.4918375403159158E-2</v>
      </c>
    </row>
    <row r="3238" spans="1:8" x14ac:dyDescent="0.25">
      <c r="A3238" t="s">
        <v>43</v>
      </c>
      <c r="B3238">
        <v>2008</v>
      </c>
      <c r="C3238" t="s">
        <v>56</v>
      </c>
      <c r="D3238" t="s">
        <v>65</v>
      </c>
      <c r="E3238" t="s">
        <v>66</v>
      </c>
    </row>
    <row r="3239" spans="1:8" x14ac:dyDescent="0.25">
      <c r="A3239" t="s">
        <v>43</v>
      </c>
      <c r="B3239">
        <v>2008</v>
      </c>
      <c r="C3239" t="s">
        <v>56</v>
      </c>
      <c r="D3239" t="s">
        <v>65</v>
      </c>
      <c r="E3239" t="s">
        <v>83</v>
      </c>
      <c r="F3239">
        <v>424.20000000000005</v>
      </c>
      <c r="G3239">
        <v>67.793872631339838</v>
      </c>
      <c r="H3239">
        <v>0.24259733818069132</v>
      </c>
    </row>
    <row r="3240" spans="1:8" x14ac:dyDescent="0.25">
      <c r="A3240" t="s">
        <v>43</v>
      </c>
      <c r="B3240">
        <v>2008</v>
      </c>
      <c r="C3240" t="s">
        <v>56</v>
      </c>
      <c r="D3240" t="s">
        <v>65</v>
      </c>
      <c r="E3240" t="s">
        <v>67</v>
      </c>
    </row>
    <row r="3241" spans="1:8" x14ac:dyDescent="0.25">
      <c r="A3241" t="s">
        <v>43</v>
      </c>
      <c r="B3241">
        <v>2008</v>
      </c>
      <c r="C3241" t="s">
        <v>56</v>
      </c>
      <c r="D3241" t="s">
        <v>65</v>
      </c>
      <c r="E3241" t="s">
        <v>68</v>
      </c>
    </row>
    <row r="3242" spans="1:8" x14ac:dyDescent="0.25">
      <c r="A3242" t="s">
        <v>43</v>
      </c>
      <c r="B3242">
        <v>2008</v>
      </c>
      <c r="C3242" t="s">
        <v>56</v>
      </c>
      <c r="D3242" t="s">
        <v>65</v>
      </c>
      <c r="E3242" t="s">
        <v>58</v>
      </c>
      <c r="F3242">
        <v>424.20000000000005</v>
      </c>
      <c r="G3242">
        <v>67.793872631339838</v>
      </c>
      <c r="H3242">
        <v>0.24259733818069132</v>
      </c>
    </row>
    <row r="3243" spans="1:8" x14ac:dyDescent="0.25">
      <c r="A3243" t="s">
        <v>43</v>
      </c>
      <c r="B3243">
        <v>2009</v>
      </c>
      <c r="C3243" t="s">
        <v>56</v>
      </c>
      <c r="D3243" t="s">
        <v>65</v>
      </c>
      <c r="E3243" t="s">
        <v>66</v>
      </c>
    </row>
    <row r="3244" spans="1:8" x14ac:dyDescent="0.25">
      <c r="A3244" t="s">
        <v>43</v>
      </c>
      <c r="B3244">
        <v>2009</v>
      </c>
      <c r="C3244" t="s">
        <v>56</v>
      </c>
      <c r="D3244" t="s">
        <v>65</v>
      </c>
      <c r="E3244" t="s">
        <v>83</v>
      </c>
      <c r="F3244">
        <v>1126.1400000000001</v>
      </c>
      <c r="G3244">
        <v>178.78389211255598</v>
      </c>
      <c r="H3244">
        <v>0.92987298920386752</v>
      </c>
    </row>
    <row r="3245" spans="1:8" x14ac:dyDescent="0.25">
      <c r="A3245" t="s">
        <v>43</v>
      </c>
      <c r="B3245">
        <v>2009</v>
      </c>
      <c r="C3245" t="s">
        <v>56</v>
      </c>
      <c r="D3245" t="s">
        <v>65</v>
      </c>
      <c r="E3245" t="s">
        <v>67</v>
      </c>
    </row>
    <row r="3246" spans="1:8" x14ac:dyDescent="0.25">
      <c r="A3246" t="s">
        <v>43</v>
      </c>
      <c r="B3246">
        <v>2009</v>
      </c>
      <c r="C3246" t="s">
        <v>56</v>
      </c>
      <c r="D3246" t="s">
        <v>65</v>
      </c>
      <c r="E3246" t="s">
        <v>68</v>
      </c>
    </row>
    <row r="3247" spans="1:8" x14ac:dyDescent="0.25">
      <c r="A3247" t="s">
        <v>43</v>
      </c>
      <c r="B3247">
        <v>2009</v>
      </c>
      <c r="C3247" t="s">
        <v>56</v>
      </c>
      <c r="D3247" t="s">
        <v>65</v>
      </c>
      <c r="E3247" t="s">
        <v>58</v>
      </c>
      <c r="F3247">
        <v>1126.1400000000001</v>
      </c>
      <c r="G3247">
        <v>178.78389211255598</v>
      </c>
      <c r="H3247">
        <v>0.92987298920386752</v>
      </c>
    </row>
    <row r="3248" spans="1:8" x14ac:dyDescent="0.25">
      <c r="A3248" t="s">
        <v>43</v>
      </c>
      <c r="B3248">
        <v>2010</v>
      </c>
      <c r="C3248" t="s">
        <v>56</v>
      </c>
      <c r="D3248" t="s">
        <v>65</v>
      </c>
      <c r="E3248" t="s">
        <v>66</v>
      </c>
    </row>
    <row r="3249" spans="1:8" x14ac:dyDescent="0.25">
      <c r="A3249" t="s">
        <v>43</v>
      </c>
      <c r="B3249">
        <v>2010</v>
      </c>
      <c r="C3249" t="s">
        <v>56</v>
      </c>
      <c r="D3249" t="s">
        <v>65</v>
      </c>
      <c r="E3249" t="s">
        <v>83</v>
      </c>
      <c r="F3249">
        <v>790.62999999999988</v>
      </c>
      <c r="G3249">
        <v>124.73592546920672</v>
      </c>
      <c r="H3249">
        <v>0.56143095368453755</v>
      </c>
    </row>
    <row r="3250" spans="1:8" x14ac:dyDescent="0.25">
      <c r="A3250" t="s">
        <v>43</v>
      </c>
      <c r="B3250">
        <v>2010</v>
      </c>
      <c r="C3250" t="s">
        <v>56</v>
      </c>
      <c r="D3250" t="s">
        <v>65</v>
      </c>
      <c r="E3250" t="s">
        <v>67</v>
      </c>
    </row>
    <row r="3251" spans="1:8" x14ac:dyDescent="0.25">
      <c r="A3251" t="s">
        <v>43</v>
      </c>
      <c r="B3251">
        <v>2010</v>
      </c>
      <c r="C3251" t="s">
        <v>56</v>
      </c>
      <c r="D3251" t="s">
        <v>65</v>
      </c>
      <c r="E3251" t="s">
        <v>68</v>
      </c>
    </row>
    <row r="3252" spans="1:8" x14ac:dyDescent="0.25">
      <c r="A3252" t="s">
        <v>43</v>
      </c>
      <c r="B3252">
        <v>2010</v>
      </c>
      <c r="C3252" t="s">
        <v>56</v>
      </c>
      <c r="D3252" t="s">
        <v>65</v>
      </c>
      <c r="E3252" t="s">
        <v>58</v>
      </c>
      <c r="F3252">
        <v>790.62999999999988</v>
      </c>
      <c r="G3252">
        <v>124.73592546920672</v>
      </c>
      <c r="H3252">
        <v>0.56143095368453755</v>
      </c>
    </row>
    <row r="3253" spans="1:8" x14ac:dyDescent="0.25">
      <c r="A3253" t="s">
        <v>43</v>
      </c>
      <c r="B3253">
        <v>2011</v>
      </c>
      <c r="C3253" t="s">
        <v>56</v>
      </c>
      <c r="D3253" t="s">
        <v>65</v>
      </c>
      <c r="E3253" t="s">
        <v>66</v>
      </c>
    </row>
    <row r="3254" spans="1:8" x14ac:dyDescent="0.25">
      <c r="A3254" t="s">
        <v>43</v>
      </c>
      <c r="B3254">
        <v>2011</v>
      </c>
      <c r="C3254" t="s">
        <v>56</v>
      </c>
      <c r="D3254" t="s">
        <v>65</v>
      </c>
      <c r="E3254" t="s">
        <v>83</v>
      </c>
      <c r="F3254">
        <v>643.79</v>
      </c>
      <c r="G3254">
        <v>100.9199698045375</v>
      </c>
      <c r="H3254">
        <v>0.39574243289383221</v>
      </c>
    </row>
    <row r="3255" spans="1:8" x14ac:dyDescent="0.25">
      <c r="A3255" t="s">
        <v>43</v>
      </c>
      <c r="B3255">
        <v>2011</v>
      </c>
      <c r="C3255" t="s">
        <v>56</v>
      </c>
      <c r="D3255" t="s">
        <v>65</v>
      </c>
      <c r="E3255" t="s">
        <v>67</v>
      </c>
    </row>
    <row r="3256" spans="1:8" x14ac:dyDescent="0.25">
      <c r="A3256" t="s">
        <v>43</v>
      </c>
      <c r="B3256">
        <v>2011</v>
      </c>
      <c r="C3256" t="s">
        <v>56</v>
      </c>
      <c r="D3256" t="s">
        <v>65</v>
      </c>
      <c r="E3256" t="s">
        <v>68</v>
      </c>
    </row>
    <row r="3257" spans="1:8" x14ac:dyDescent="0.25">
      <c r="A3257" t="s">
        <v>43</v>
      </c>
      <c r="B3257">
        <v>2011</v>
      </c>
      <c r="C3257" t="s">
        <v>56</v>
      </c>
      <c r="D3257" t="s">
        <v>65</v>
      </c>
      <c r="E3257" t="s">
        <v>58</v>
      </c>
      <c r="F3257">
        <v>643.79</v>
      </c>
      <c r="G3257">
        <v>100.9199698045375</v>
      </c>
      <c r="H3257">
        <v>0.39574243289383221</v>
      </c>
    </row>
    <row r="3258" spans="1:8" x14ac:dyDescent="0.25">
      <c r="A3258" t="s">
        <v>43</v>
      </c>
      <c r="B3258">
        <v>2012</v>
      </c>
      <c r="C3258" t="s">
        <v>56</v>
      </c>
      <c r="D3258" t="s">
        <v>65</v>
      </c>
      <c r="E3258" t="s">
        <v>66</v>
      </c>
    </row>
    <row r="3259" spans="1:8" x14ac:dyDescent="0.25">
      <c r="A3259" t="s">
        <v>43</v>
      </c>
      <c r="B3259">
        <v>2012</v>
      </c>
      <c r="C3259" t="s">
        <v>56</v>
      </c>
      <c r="D3259" t="s">
        <v>65</v>
      </c>
      <c r="E3259" t="s">
        <v>83</v>
      </c>
      <c r="F3259">
        <v>961.8</v>
      </c>
      <c r="G3259">
        <v>150.72231804068397</v>
      </c>
      <c r="H3259">
        <v>0.58502920700801542</v>
      </c>
    </row>
    <row r="3260" spans="1:8" x14ac:dyDescent="0.25">
      <c r="A3260" t="s">
        <v>43</v>
      </c>
      <c r="B3260">
        <v>2012</v>
      </c>
      <c r="C3260" t="s">
        <v>56</v>
      </c>
      <c r="D3260" t="s">
        <v>65</v>
      </c>
      <c r="E3260" t="s">
        <v>67</v>
      </c>
    </row>
    <row r="3261" spans="1:8" x14ac:dyDescent="0.25">
      <c r="A3261" t="s">
        <v>43</v>
      </c>
      <c r="B3261">
        <v>2012</v>
      </c>
      <c r="C3261" t="s">
        <v>56</v>
      </c>
      <c r="D3261" t="s">
        <v>65</v>
      </c>
      <c r="E3261" t="s">
        <v>68</v>
      </c>
    </row>
    <row r="3262" spans="1:8" x14ac:dyDescent="0.25">
      <c r="A3262" t="s">
        <v>43</v>
      </c>
      <c r="B3262">
        <v>2012</v>
      </c>
      <c r="C3262" t="s">
        <v>56</v>
      </c>
      <c r="D3262" t="s">
        <v>65</v>
      </c>
      <c r="E3262" t="s">
        <v>58</v>
      </c>
      <c r="F3262">
        <v>961.8</v>
      </c>
      <c r="G3262">
        <v>150.72231804068397</v>
      </c>
      <c r="H3262">
        <v>0.58502920700801542</v>
      </c>
    </row>
    <row r="3263" spans="1:8" x14ac:dyDescent="0.25">
      <c r="A3263" t="s">
        <v>43</v>
      </c>
      <c r="B3263">
        <v>2013</v>
      </c>
      <c r="C3263" t="s">
        <v>56</v>
      </c>
      <c r="D3263" t="s">
        <v>65</v>
      </c>
      <c r="E3263" t="s">
        <v>66</v>
      </c>
    </row>
    <row r="3264" spans="1:8" x14ac:dyDescent="0.25">
      <c r="A3264" t="s">
        <v>43</v>
      </c>
      <c r="B3264">
        <v>2013</v>
      </c>
      <c r="C3264" t="s">
        <v>56</v>
      </c>
      <c r="D3264" t="s">
        <v>65</v>
      </c>
      <c r="E3264" t="s">
        <v>83</v>
      </c>
      <c r="F3264">
        <v>1055.4000000000001</v>
      </c>
      <c r="G3264">
        <v>165.59331597458566</v>
      </c>
      <c r="H3264">
        <v>0.60727293837369067</v>
      </c>
    </row>
    <row r="3265" spans="1:8" x14ac:dyDescent="0.25">
      <c r="A3265" t="s">
        <v>43</v>
      </c>
      <c r="B3265">
        <v>2013</v>
      </c>
      <c r="C3265" t="s">
        <v>56</v>
      </c>
      <c r="D3265" t="s">
        <v>65</v>
      </c>
      <c r="E3265" t="s">
        <v>67</v>
      </c>
    </row>
    <row r="3266" spans="1:8" x14ac:dyDescent="0.25">
      <c r="A3266" t="s">
        <v>43</v>
      </c>
      <c r="B3266">
        <v>2013</v>
      </c>
      <c r="C3266" t="s">
        <v>56</v>
      </c>
      <c r="D3266" t="s">
        <v>65</v>
      </c>
      <c r="E3266" t="s">
        <v>68</v>
      </c>
    </row>
    <row r="3267" spans="1:8" x14ac:dyDescent="0.25">
      <c r="A3267" t="s">
        <v>43</v>
      </c>
      <c r="B3267">
        <v>2013</v>
      </c>
      <c r="C3267" t="s">
        <v>56</v>
      </c>
      <c r="D3267" t="s">
        <v>65</v>
      </c>
      <c r="E3267" t="s">
        <v>58</v>
      </c>
      <c r="F3267">
        <v>1055.4000000000001</v>
      </c>
      <c r="G3267">
        <v>165.59331597458566</v>
      </c>
      <c r="H3267">
        <v>0.60727293837369067</v>
      </c>
    </row>
    <row r="3268" spans="1:8" x14ac:dyDescent="0.25">
      <c r="A3268" t="s">
        <v>43</v>
      </c>
      <c r="B3268">
        <v>2014</v>
      </c>
      <c r="C3268" t="s">
        <v>56</v>
      </c>
      <c r="D3268" t="s">
        <v>65</v>
      </c>
      <c r="E3268" t="s">
        <v>66</v>
      </c>
    </row>
    <row r="3269" spans="1:8" x14ac:dyDescent="0.25">
      <c r="A3269" t="s">
        <v>43</v>
      </c>
      <c r="B3269">
        <v>2014</v>
      </c>
      <c r="C3269" t="s">
        <v>56</v>
      </c>
      <c r="D3269" t="s">
        <v>65</v>
      </c>
      <c r="E3269" t="s">
        <v>83</v>
      </c>
      <c r="F3269">
        <v>1122</v>
      </c>
      <c r="G3269">
        <v>176.6267422305294</v>
      </c>
      <c r="H3269">
        <v>0.63958416579541144</v>
      </c>
    </row>
    <row r="3270" spans="1:8" x14ac:dyDescent="0.25">
      <c r="A3270" t="s">
        <v>43</v>
      </c>
      <c r="B3270">
        <v>2014</v>
      </c>
      <c r="C3270" t="s">
        <v>56</v>
      </c>
      <c r="D3270" t="s">
        <v>65</v>
      </c>
      <c r="E3270" t="s">
        <v>67</v>
      </c>
    </row>
    <row r="3271" spans="1:8" x14ac:dyDescent="0.25">
      <c r="A3271" t="s">
        <v>43</v>
      </c>
      <c r="B3271">
        <v>2014</v>
      </c>
      <c r="C3271" t="s">
        <v>56</v>
      </c>
      <c r="D3271" t="s">
        <v>65</v>
      </c>
      <c r="E3271" t="s">
        <v>68</v>
      </c>
    </row>
    <row r="3272" spans="1:8" x14ac:dyDescent="0.25">
      <c r="A3272" t="s">
        <v>43</v>
      </c>
      <c r="B3272">
        <v>2014</v>
      </c>
      <c r="C3272" t="s">
        <v>56</v>
      </c>
      <c r="D3272" t="s">
        <v>65</v>
      </c>
      <c r="E3272" t="s">
        <v>58</v>
      </c>
      <c r="F3272">
        <v>1122</v>
      </c>
      <c r="G3272">
        <v>176.6267422305294</v>
      </c>
      <c r="H3272">
        <v>0.63958416579541144</v>
      </c>
    </row>
    <row r="3273" spans="1:8" x14ac:dyDescent="0.25">
      <c r="A3273" t="s">
        <v>43</v>
      </c>
      <c r="B3273">
        <v>2015</v>
      </c>
      <c r="C3273" t="s">
        <v>56</v>
      </c>
      <c r="D3273" t="s">
        <v>65</v>
      </c>
      <c r="E3273" t="s">
        <v>66</v>
      </c>
    </row>
    <row r="3274" spans="1:8" x14ac:dyDescent="0.25">
      <c r="A3274" t="s">
        <v>43</v>
      </c>
      <c r="B3274">
        <v>2015</v>
      </c>
      <c r="C3274" t="s">
        <v>56</v>
      </c>
      <c r="D3274" t="s">
        <v>65</v>
      </c>
      <c r="E3274" t="s">
        <v>83</v>
      </c>
      <c r="F3274">
        <v>1109.9000000000001</v>
      </c>
      <c r="G3274">
        <v>174.71862379944511</v>
      </c>
      <c r="H3274">
        <v>0.69712517022438469</v>
      </c>
    </row>
    <row r="3275" spans="1:8" x14ac:dyDescent="0.25">
      <c r="A3275" t="s">
        <v>43</v>
      </c>
      <c r="B3275">
        <v>2015</v>
      </c>
      <c r="C3275" t="s">
        <v>56</v>
      </c>
      <c r="D3275" t="s">
        <v>65</v>
      </c>
      <c r="E3275" t="s">
        <v>67</v>
      </c>
    </row>
    <row r="3276" spans="1:8" x14ac:dyDescent="0.25">
      <c r="A3276" t="s">
        <v>43</v>
      </c>
      <c r="B3276">
        <v>2015</v>
      </c>
      <c r="C3276" t="s">
        <v>56</v>
      </c>
      <c r="D3276" t="s">
        <v>65</v>
      </c>
      <c r="E3276" t="s">
        <v>68</v>
      </c>
    </row>
    <row r="3277" spans="1:8" x14ac:dyDescent="0.25">
      <c r="A3277" t="s">
        <v>43</v>
      </c>
      <c r="B3277">
        <v>2015</v>
      </c>
      <c r="C3277" t="s">
        <v>56</v>
      </c>
      <c r="D3277" t="s">
        <v>65</v>
      </c>
      <c r="E3277" t="s">
        <v>58</v>
      </c>
      <c r="F3277">
        <v>1109.9000000000001</v>
      </c>
      <c r="G3277">
        <v>174.71862379944511</v>
      </c>
      <c r="H3277">
        <v>0.69712517022438469</v>
      </c>
    </row>
    <row r="3278" spans="1:8" x14ac:dyDescent="0.25">
      <c r="A3278" t="s">
        <v>43</v>
      </c>
      <c r="B3278">
        <v>2016</v>
      </c>
      <c r="C3278" t="s">
        <v>56</v>
      </c>
      <c r="D3278" t="s">
        <v>65</v>
      </c>
      <c r="E3278" t="s">
        <v>66</v>
      </c>
    </row>
    <row r="3279" spans="1:8" x14ac:dyDescent="0.25">
      <c r="A3279" t="s">
        <v>43</v>
      </c>
      <c r="B3279">
        <v>2016</v>
      </c>
      <c r="C3279" t="s">
        <v>56</v>
      </c>
      <c r="D3279" t="s">
        <v>65</v>
      </c>
      <c r="E3279" t="s">
        <v>83</v>
      </c>
      <c r="F3279">
        <v>930.40000000000009</v>
      </c>
      <c r="G3279">
        <v>140.2978782788567</v>
      </c>
      <c r="H3279">
        <v>0.62956492439790279</v>
      </c>
    </row>
    <row r="3280" spans="1:8" x14ac:dyDescent="0.25">
      <c r="A3280" t="s">
        <v>43</v>
      </c>
      <c r="B3280">
        <v>2016</v>
      </c>
      <c r="C3280" t="s">
        <v>56</v>
      </c>
      <c r="D3280" t="s">
        <v>65</v>
      </c>
      <c r="E3280" t="s">
        <v>67</v>
      </c>
    </row>
    <row r="3281" spans="1:8" x14ac:dyDescent="0.25">
      <c r="A3281" t="s">
        <v>43</v>
      </c>
      <c r="B3281">
        <v>2016</v>
      </c>
      <c r="C3281" t="s">
        <v>56</v>
      </c>
      <c r="D3281" t="s">
        <v>65</v>
      </c>
      <c r="E3281" t="s">
        <v>68</v>
      </c>
    </row>
    <row r="3282" spans="1:8" x14ac:dyDescent="0.25">
      <c r="A3282" t="s">
        <v>43</v>
      </c>
      <c r="B3282">
        <v>2016</v>
      </c>
      <c r="C3282" t="s">
        <v>56</v>
      </c>
      <c r="D3282" t="s">
        <v>65</v>
      </c>
      <c r="E3282" t="s">
        <v>58</v>
      </c>
      <c r="F3282">
        <v>930.40000000000009</v>
      </c>
      <c r="G3282">
        <v>140.2978782788567</v>
      </c>
      <c r="H3282">
        <v>0.62956492439790279</v>
      </c>
    </row>
    <row r="3283" spans="1:8" x14ac:dyDescent="0.25">
      <c r="A3283" t="s">
        <v>43</v>
      </c>
      <c r="B3283">
        <v>2017</v>
      </c>
      <c r="C3283" t="s">
        <v>56</v>
      </c>
      <c r="D3283" t="s">
        <v>65</v>
      </c>
      <c r="E3283" t="s">
        <v>66</v>
      </c>
    </row>
    <row r="3284" spans="1:8" x14ac:dyDescent="0.25">
      <c r="A3284" t="s">
        <v>43</v>
      </c>
      <c r="B3284">
        <v>2017</v>
      </c>
      <c r="C3284" t="s">
        <v>56</v>
      </c>
      <c r="D3284" t="s">
        <v>65</v>
      </c>
      <c r="E3284" t="s">
        <v>83</v>
      </c>
      <c r="F3284">
        <v>726.2</v>
      </c>
      <c r="G3284">
        <v>107.66832691826819</v>
      </c>
      <c r="H3284">
        <v>0.47906368306317026</v>
      </c>
    </row>
    <row r="3285" spans="1:8" x14ac:dyDescent="0.25">
      <c r="A3285" t="s">
        <v>43</v>
      </c>
      <c r="B3285">
        <v>2017</v>
      </c>
      <c r="C3285" t="s">
        <v>56</v>
      </c>
      <c r="D3285" t="s">
        <v>65</v>
      </c>
      <c r="E3285" t="s">
        <v>67</v>
      </c>
    </row>
    <row r="3286" spans="1:8" x14ac:dyDescent="0.25">
      <c r="A3286" t="s">
        <v>43</v>
      </c>
      <c r="B3286">
        <v>2017</v>
      </c>
      <c r="C3286" t="s">
        <v>56</v>
      </c>
      <c r="D3286" t="s">
        <v>65</v>
      </c>
      <c r="E3286" t="s">
        <v>68</v>
      </c>
    </row>
    <row r="3287" spans="1:8" x14ac:dyDescent="0.25">
      <c r="A3287" t="s">
        <v>43</v>
      </c>
      <c r="B3287">
        <v>2017</v>
      </c>
      <c r="C3287" t="s">
        <v>56</v>
      </c>
      <c r="D3287" t="s">
        <v>65</v>
      </c>
      <c r="E3287" t="s">
        <v>58</v>
      </c>
      <c r="F3287">
        <v>726.2</v>
      </c>
      <c r="G3287">
        <v>107.66832691826819</v>
      </c>
      <c r="H3287">
        <v>0.47906368306317026</v>
      </c>
    </row>
    <row r="3288" spans="1:8" x14ac:dyDescent="0.25">
      <c r="A3288" t="s">
        <v>43</v>
      </c>
      <c r="B3288">
        <v>2018</v>
      </c>
      <c r="C3288" t="s">
        <v>56</v>
      </c>
      <c r="D3288" t="s">
        <v>65</v>
      </c>
      <c r="E3288" t="s">
        <v>66</v>
      </c>
    </row>
    <row r="3289" spans="1:8" x14ac:dyDescent="0.25">
      <c r="A3289" t="s">
        <v>43</v>
      </c>
      <c r="B3289">
        <v>2018</v>
      </c>
      <c r="C3289" t="s">
        <v>56</v>
      </c>
      <c r="D3289" t="s">
        <v>65</v>
      </c>
      <c r="E3289" t="s">
        <v>83</v>
      </c>
      <c r="F3289">
        <v>804.2</v>
      </c>
      <c r="G3289">
        <v>118.54631241770431</v>
      </c>
      <c r="H3289">
        <v>0.50061787338557573</v>
      </c>
    </row>
    <row r="3290" spans="1:8" x14ac:dyDescent="0.25">
      <c r="A3290" t="s">
        <v>43</v>
      </c>
      <c r="B3290">
        <v>2018</v>
      </c>
      <c r="C3290" t="s">
        <v>56</v>
      </c>
      <c r="D3290" t="s">
        <v>65</v>
      </c>
      <c r="E3290" t="s">
        <v>67</v>
      </c>
    </row>
    <row r="3291" spans="1:8" x14ac:dyDescent="0.25">
      <c r="A3291" t="s">
        <v>43</v>
      </c>
      <c r="B3291">
        <v>2018</v>
      </c>
      <c r="C3291" t="s">
        <v>56</v>
      </c>
      <c r="D3291" t="s">
        <v>65</v>
      </c>
      <c r="E3291" t="s">
        <v>68</v>
      </c>
    </row>
    <row r="3292" spans="1:8" x14ac:dyDescent="0.25">
      <c r="A3292" t="s">
        <v>43</v>
      </c>
      <c r="B3292">
        <v>2018</v>
      </c>
      <c r="C3292" t="s">
        <v>56</v>
      </c>
      <c r="D3292" t="s">
        <v>65</v>
      </c>
      <c r="E3292" t="s">
        <v>58</v>
      </c>
      <c r="F3292">
        <v>804.2</v>
      </c>
      <c r="G3292">
        <v>118.54631241770431</v>
      </c>
      <c r="H3292">
        <v>0.50061787338557573</v>
      </c>
    </row>
    <row r="3293" spans="1:8" x14ac:dyDescent="0.25">
      <c r="A3293" t="s">
        <v>43</v>
      </c>
      <c r="B3293">
        <v>2019</v>
      </c>
      <c r="C3293" t="s">
        <v>56</v>
      </c>
      <c r="D3293" t="s">
        <v>65</v>
      </c>
      <c r="E3293" t="s">
        <v>66</v>
      </c>
    </row>
    <row r="3294" spans="1:8" x14ac:dyDescent="0.25">
      <c r="A3294" t="s">
        <v>43</v>
      </c>
      <c r="B3294">
        <v>2019</v>
      </c>
      <c r="C3294" t="s">
        <v>56</v>
      </c>
      <c r="D3294" t="s">
        <v>65</v>
      </c>
      <c r="E3294" t="s">
        <v>83</v>
      </c>
      <c r="F3294">
        <v>1146</v>
      </c>
      <c r="G3294">
        <v>169.38825730340756</v>
      </c>
      <c r="H3294">
        <v>0.7298701193700774</v>
      </c>
    </row>
    <row r="3295" spans="1:8" x14ac:dyDescent="0.25">
      <c r="A3295" t="s">
        <v>43</v>
      </c>
      <c r="B3295">
        <v>2019</v>
      </c>
      <c r="C3295" t="s">
        <v>56</v>
      </c>
      <c r="D3295" t="s">
        <v>65</v>
      </c>
      <c r="E3295" t="s">
        <v>67</v>
      </c>
    </row>
    <row r="3296" spans="1:8" x14ac:dyDescent="0.25">
      <c r="A3296" t="s">
        <v>43</v>
      </c>
      <c r="B3296">
        <v>2019</v>
      </c>
      <c r="C3296" t="s">
        <v>56</v>
      </c>
      <c r="D3296" t="s">
        <v>65</v>
      </c>
      <c r="E3296" t="s">
        <v>68</v>
      </c>
    </row>
    <row r="3297" spans="1:8" x14ac:dyDescent="0.25">
      <c r="A3297" t="s">
        <v>43</v>
      </c>
      <c r="B3297">
        <v>2019</v>
      </c>
      <c r="C3297" t="s">
        <v>56</v>
      </c>
      <c r="D3297" t="s">
        <v>65</v>
      </c>
      <c r="E3297" t="s">
        <v>58</v>
      </c>
      <c r="F3297">
        <v>1146</v>
      </c>
      <c r="G3297">
        <v>169.38825730340756</v>
      </c>
      <c r="H3297">
        <v>0.7298701193700774</v>
      </c>
    </row>
    <row r="3298" spans="1:8" x14ac:dyDescent="0.25">
      <c r="A3298" t="s">
        <v>43</v>
      </c>
      <c r="B3298">
        <v>2020</v>
      </c>
      <c r="C3298" t="s">
        <v>56</v>
      </c>
      <c r="D3298" t="s">
        <v>65</v>
      </c>
      <c r="E3298" t="s">
        <v>66</v>
      </c>
    </row>
    <row r="3299" spans="1:8" x14ac:dyDescent="0.25">
      <c r="A3299" t="s">
        <v>43</v>
      </c>
      <c r="B3299">
        <v>2020</v>
      </c>
      <c r="C3299" t="s">
        <v>56</v>
      </c>
      <c r="D3299" t="s">
        <v>65</v>
      </c>
      <c r="E3299" t="s">
        <v>83</v>
      </c>
      <c r="F3299">
        <v>1225.8</v>
      </c>
      <c r="G3299">
        <v>181.18335584861865</v>
      </c>
      <c r="H3299">
        <v>0.83931697710945763</v>
      </c>
    </row>
    <row r="3300" spans="1:8" x14ac:dyDescent="0.25">
      <c r="A3300" t="s">
        <v>43</v>
      </c>
      <c r="B3300">
        <v>2020</v>
      </c>
      <c r="C3300" t="s">
        <v>56</v>
      </c>
      <c r="D3300" t="s">
        <v>65</v>
      </c>
      <c r="E3300" t="s">
        <v>67</v>
      </c>
    </row>
    <row r="3301" spans="1:8" x14ac:dyDescent="0.25">
      <c r="A3301" t="s">
        <v>43</v>
      </c>
      <c r="B3301">
        <v>2020</v>
      </c>
      <c r="C3301" t="s">
        <v>56</v>
      </c>
      <c r="D3301" t="s">
        <v>65</v>
      </c>
      <c r="E3301" t="s">
        <v>68</v>
      </c>
    </row>
    <row r="3302" spans="1:8" x14ac:dyDescent="0.25">
      <c r="A3302" t="s">
        <v>43</v>
      </c>
      <c r="B3302">
        <v>2020</v>
      </c>
      <c r="C3302" t="s">
        <v>56</v>
      </c>
      <c r="D3302" t="s">
        <v>65</v>
      </c>
      <c r="E3302" t="s">
        <v>58</v>
      </c>
      <c r="F3302">
        <v>1225.8</v>
      </c>
      <c r="G3302">
        <v>181.18335584861865</v>
      </c>
      <c r="H3302">
        <v>0.83931697710945763</v>
      </c>
    </row>
    <row r="3303" spans="1:8" x14ac:dyDescent="0.25">
      <c r="A3303" t="s">
        <v>43</v>
      </c>
      <c r="B3303">
        <v>2021</v>
      </c>
      <c r="C3303" t="s">
        <v>56</v>
      </c>
      <c r="D3303" t="s">
        <v>65</v>
      </c>
      <c r="E3303" t="s">
        <v>66</v>
      </c>
    </row>
    <row r="3304" spans="1:8" x14ac:dyDescent="0.25">
      <c r="A3304" t="s">
        <v>43</v>
      </c>
      <c r="B3304">
        <v>2021</v>
      </c>
      <c r="C3304" t="s">
        <v>56</v>
      </c>
      <c r="D3304" t="s">
        <v>65</v>
      </c>
      <c r="E3304" t="s">
        <v>83</v>
      </c>
      <c r="F3304">
        <v>937.69999999999993</v>
      </c>
      <c r="G3304">
        <v>138.59979831885275</v>
      </c>
      <c r="H3304">
        <v>0.64169544107992382</v>
      </c>
    </row>
    <row r="3305" spans="1:8" x14ac:dyDescent="0.25">
      <c r="A3305" t="s">
        <v>43</v>
      </c>
      <c r="B3305">
        <v>2021</v>
      </c>
      <c r="C3305" t="s">
        <v>56</v>
      </c>
      <c r="D3305" t="s">
        <v>65</v>
      </c>
      <c r="E3305" t="s">
        <v>67</v>
      </c>
    </row>
    <row r="3306" spans="1:8" x14ac:dyDescent="0.25">
      <c r="A3306" t="s">
        <v>43</v>
      </c>
      <c r="B3306">
        <v>2021</v>
      </c>
      <c r="C3306" t="s">
        <v>56</v>
      </c>
      <c r="D3306" t="s">
        <v>65</v>
      </c>
      <c r="E3306" t="s">
        <v>68</v>
      </c>
    </row>
    <row r="3307" spans="1:8" x14ac:dyDescent="0.25">
      <c r="A3307" t="s">
        <v>43</v>
      </c>
      <c r="B3307">
        <v>2021</v>
      </c>
      <c r="C3307" t="s">
        <v>56</v>
      </c>
      <c r="D3307" t="s">
        <v>65</v>
      </c>
      <c r="E3307" t="s">
        <v>58</v>
      </c>
      <c r="F3307">
        <v>937.69999999999993</v>
      </c>
    </row>
    <row r="3308" spans="1:8" x14ac:dyDescent="0.25">
      <c r="A3308" t="s">
        <v>43</v>
      </c>
      <c r="B3308">
        <v>2008</v>
      </c>
      <c r="C3308" t="s">
        <v>56</v>
      </c>
      <c r="D3308" t="s">
        <v>84</v>
      </c>
      <c r="E3308" t="s">
        <v>58</v>
      </c>
      <c r="F3308">
        <v>59.3</v>
      </c>
      <c r="G3308">
        <v>9.4770783758567934</v>
      </c>
      <c r="H3308">
        <v>3.3913300693340392E-2</v>
      </c>
    </row>
    <row r="3309" spans="1:8" x14ac:dyDescent="0.25">
      <c r="A3309" t="s">
        <v>43</v>
      </c>
      <c r="B3309">
        <v>2009</v>
      </c>
      <c r="C3309" t="s">
        <v>56</v>
      </c>
      <c r="D3309" t="s">
        <v>84</v>
      </c>
      <c r="E3309" t="s">
        <v>58</v>
      </c>
      <c r="F3309">
        <v>37</v>
      </c>
      <c r="G3309">
        <v>5.8740511909394666</v>
      </c>
      <c r="H3309">
        <v>3.0551530538426033E-2</v>
      </c>
    </row>
    <row r="3310" spans="1:8" x14ac:dyDescent="0.25">
      <c r="A3310" t="s">
        <v>43</v>
      </c>
      <c r="B3310">
        <v>2010</v>
      </c>
      <c r="C3310" t="s">
        <v>56</v>
      </c>
      <c r="D3310" t="s">
        <v>84</v>
      </c>
      <c r="E3310" t="s">
        <v>58</v>
      </c>
      <c r="F3310">
        <v>29.65</v>
      </c>
      <c r="G3310">
        <v>4.6778141357676528</v>
      </c>
      <c r="H3310">
        <v>2.1054637158653904E-2</v>
      </c>
    </row>
    <row r="3311" spans="1:8" x14ac:dyDescent="0.25">
      <c r="A3311" t="s">
        <v>43</v>
      </c>
      <c r="B3311">
        <v>2011</v>
      </c>
      <c r="C3311" t="s">
        <v>56</v>
      </c>
      <c r="D3311" t="s">
        <v>84</v>
      </c>
      <c r="E3311" t="s">
        <v>58</v>
      </c>
      <c r="F3311">
        <v>0</v>
      </c>
      <c r="G3311">
        <v>0</v>
      </c>
      <c r="H3311">
        <v>0</v>
      </c>
    </row>
    <row r="3312" spans="1:8" x14ac:dyDescent="0.25">
      <c r="A3312" t="s">
        <v>43</v>
      </c>
      <c r="B3312">
        <v>2012</v>
      </c>
      <c r="C3312" t="s">
        <v>56</v>
      </c>
      <c r="D3312" t="s">
        <v>84</v>
      </c>
      <c r="E3312" t="s">
        <v>58</v>
      </c>
      <c r="F3312">
        <v>174.8</v>
      </c>
      <c r="G3312">
        <v>27.39266083750422</v>
      </c>
      <c r="H3312">
        <v>0.10632470927947711</v>
      </c>
    </row>
    <row r="3313" spans="1:8" x14ac:dyDescent="0.25">
      <c r="A3313" t="s">
        <v>43</v>
      </c>
      <c r="B3313">
        <v>2013</v>
      </c>
      <c r="C3313" t="s">
        <v>56</v>
      </c>
      <c r="D3313" t="s">
        <v>84</v>
      </c>
      <c r="E3313" t="s">
        <v>58</v>
      </c>
      <c r="F3313">
        <v>196.751</v>
      </c>
      <c r="G3313">
        <v>30.87042875811607</v>
      </c>
      <c r="H3313">
        <v>0.11320973839109531</v>
      </c>
    </row>
    <row r="3314" spans="1:8" x14ac:dyDescent="0.25">
      <c r="A3314" t="s">
        <v>43</v>
      </c>
      <c r="B3314">
        <v>2014</v>
      </c>
      <c r="C3314" t="s">
        <v>56</v>
      </c>
      <c r="D3314" t="s">
        <v>84</v>
      </c>
      <c r="E3314" t="s">
        <v>58</v>
      </c>
      <c r="F3314">
        <v>229</v>
      </c>
      <c r="G3314">
        <v>36.049486604983272</v>
      </c>
      <c r="H3314">
        <v>0.13053901423097078</v>
      </c>
    </row>
    <row r="3315" spans="1:8" x14ac:dyDescent="0.25">
      <c r="A3315" t="s">
        <v>43</v>
      </c>
      <c r="B3315">
        <v>2015</v>
      </c>
      <c r="C3315" t="s">
        <v>56</v>
      </c>
      <c r="D3315" t="s">
        <v>84</v>
      </c>
      <c r="E3315" t="s">
        <v>58</v>
      </c>
      <c r="F3315">
        <v>226.7</v>
      </c>
      <c r="G3315">
        <v>35.686739359702855</v>
      </c>
      <c r="H3315">
        <v>0.14238965320287231</v>
      </c>
    </row>
    <row r="3316" spans="1:8" x14ac:dyDescent="0.25">
      <c r="A3316" t="s">
        <v>43</v>
      </c>
      <c r="B3316">
        <v>2016</v>
      </c>
      <c r="C3316" t="s">
        <v>56</v>
      </c>
      <c r="D3316" t="s">
        <v>84</v>
      </c>
      <c r="E3316" t="s">
        <v>58</v>
      </c>
      <c r="F3316">
        <v>233.2</v>
      </c>
      <c r="G3316">
        <v>35.164945415551777</v>
      </c>
      <c r="H3316">
        <v>0.15779722739637889</v>
      </c>
    </row>
    <row r="3317" spans="1:8" x14ac:dyDescent="0.25">
      <c r="A3317" t="s">
        <v>43</v>
      </c>
      <c r="B3317">
        <v>2017</v>
      </c>
      <c r="C3317" t="s">
        <v>56</v>
      </c>
      <c r="D3317" t="s">
        <v>84</v>
      </c>
      <c r="E3317" t="s">
        <v>58</v>
      </c>
      <c r="F3317">
        <v>150.69999999999999</v>
      </c>
      <c r="G3317">
        <v>22.343179381138825</v>
      </c>
      <c r="H3317">
        <v>9.941461999121419E-2</v>
      </c>
    </row>
    <row r="3318" spans="1:8" x14ac:dyDescent="0.25">
      <c r="A3318" t="s">
        <v>43</v>
      </c>
      <c r="B3318">
        <v>2018</v>
      </c>
      <c r="C3318" t="s">
        <v>56</v>
      </c>
      <c r="D3318" t="s">
        <v>84</v>
      </c>
      <c r="E3318" t="s">
        <v>58</v>
      </c>
      <c r="F3318">
        <v>139.4</v>
      </c>
      <c r="G3318">
        <v>20.548813667033052</v>
      </c>
      <c r="H3318">
        <v>8.6777084742538216E-2</v>
      </c>
    </row>
    <row r="3319" spans="1:8" x14ac:dyDescent="0.25">
      <c r="A3319" t="s">
        <v>43</v>
      </c>
      <c r="B3319">
        <v>2019</v>
      </c>
      <c r="C3319" t="s">
        <v>56</v>
      </c>
      <c r="D3319" t="s">
        <v>84</v>
      </c>
      <c r="E3319" t="s">
        <v>58</v>
      </c>
      <c r="F3319">
        <v>166.1</v>
      </c>
      <c r="G3319">
        <v>24.550950731322857</v>
      </c>
      <c r="H3319">
        <v>0.10578658536419706</v>
      </c>
    </row>
    <row r="3320" spans="1:8" x14ac:dyDescent="0.25">
      <c r="A3320" t="s">
        <v>43</v>
      </c>
      <c r="B3320">
        <v>2020</v>
      </c>
      <c r="C3320" t="s">
        <v>56</v>
      </c>
      <c r="D3320" t="s">
        <v>84</v>
      </c>
      <c r="E3320" t="s">
        <v>58</v>
      </c>
      <c r="F3320">
        <v>7.4</v>
      </c>
      <c r="G3320">
        <v>1.0937810681022826</v>
      </c>
      <c r="H3320">
        <v>5.0668507347120147E-3</v>
      </c>
    </row>
    <row r="3321" spans="1:8" x14ac:dyDescent="0.25">
      <c r="A3321" t="s">
        <v>43</v>
      </c>
      <c r="B3321">
        <v>2021</v>
      </c>
      <c r="C3321" t="s">
        <v>56</v>
      </c>
      <c r="D3321" t="s">
        <v>84</v>
      </c>
      <c r="E3321" t="s">
        <v>58</v>
      </c>
      <c r="F3321">
        <v>8</v>
      </c>
      <c r="G3321">
        <v>1.1824660195700354</v>
      </c>
      <c r="H3321">
        <v>5.47463317547125E-3</v>
      </c>
    </row>
    <row r="3322" spans="1:8" x14ac:dyDescent="0.25">
      <c r="A3322" t="s">
        <v>44</v>
      </c>
      <c r="B3322">
        <v>2008</v>
      </c>
      <c r="C3322" t="s">
        <v>56</v>
      </c>
      <c r="D3322" t="s">
        <v>57</v>
      </c>
      <c r="E3322" t="s">
        <v>58</v>
      </c>
      <c r="F3322">
        <v>13104.531535411999</v>
      </c>
      <c r="G3322">
        <v>626.86533526052904</v>
      </c>
      <c r="H3322">
        <v>2.0643530081686308</v>
      </c>
    </row>
    <row r="3323" spans="1:8" x14ac:dyDescent="0.25">
      <c r="A3323" t="s">
        <v>44</v>
      </c>
      <c r="B3323">
        <v>2009</v>
      </c>
      <c r="C3323" t="s">
        <v>56</v>
      </c>
      <c r="D3323" t="s">
        <v>57</v>
      </c>
      <c r="E3323" t="s">
        <v>58</v>
      </c>
      <c r="F3323">
        <v>15699.986881999999</v>
      </c>
      <c r="G3323">
        <v>696.65924596928198</v>
      </c>
      <c r="H3323">
        <v>2.2003748576624078</v>
      </c>
    </row>
    <row r="3324" spans="1:8" x14ac:dyDescent="0.25">
      <c r="A3324" t="s">
        <v>44</v>
      </c>
      <c r="B3324">
        <v>2010</v>
      </c>
      <c r="C3324" t="s">
        <v>56</v>
      </c>
      <c r="D3324" t="s">
        <v>57</v>
      </c>
      <c r="E3324" t="s">
        <v>58</v>
      </c>
      <c r="F3324">
        <v>17580.811696000001</v>
      </c>
      <c r="G3324">
        <v>878.61354447182055</v>
      </c>
      <c r="H3324">
        <v>2.1810196219236282</v>
      </c>
    </row>
    <row r="3325" spans="1:8" x14ac:dyDescent="0.25">
      <c r="A3325" t="s">
        <v>44</v>
      </c>
      <c r="B3325">
        <v>2011</v>
      </c>
      <c r="C3325" t="s">
        <v>56</v>
      </c>
      <c r="D3325" t="s">
        <v>57</v>
      </c>
      <c r="E3325" t="s">
        <v>58</v>
      </c>
      <c r="F3325">
        <v>18913.479588000002</v>
      </c>
      <c r="G3325">
        <v>982.09932563711072</v>
      </c>
      <c r="H3325">
        <v>2.0476434552830445</v>
      </c>
    </row>
    <row r="3326" spans="1:8" x14ac:dyDescent="0.25">
      <c r="A3326" t="s">
        <v>44</v>
      </c>
      <c r="B3326">
        <v>2012</v>
      </c>
      <c r="C3326" t="s">
        <v>56</v>
      </c>
      <c r="D3326" t="s">
        <v>57</v>
      </c>
      <c r="E3326" t="s">
        <v>58</v>
      </c>
      <c r="F3326">
        <v>23425.2170245046</v>
      </c>
      <c r="G3326">
        <v>1157.1333843268187</v>
      </c>
      <c r="H3326">
        <v>2.257184680147434</v>
      </c>
    </row>
    <row r="3327" spans="1:8" x14ac:dyDescent="0.25">
      <c r="A3327" t="s">
        <v>44</v>
      </c>
      <c r="B3327">
        <v>2013</v>
      </c>
      <c r="C3327" t="s">
        <v>56</v>
      </c>
      <c r="D3327" t="s">
        <v>57</v>
      </c>
      <c r="E3327" t="s">
        <v>58</v>
      </c>
      <c r="F3327">
        <v>28117.035667935997</v>
      </c>
      <c r="G3327">
        <v>1375.918999227242</v>
      </c>
      <c r="H3327">
        <v>2.3916044883773817</v>
      </c>
    </row>
    <row r="3328" spans="1:8" x14ac:dyDescent="0.25">
      <c r="A3328" t="s">
        <v>44</v>
      </c>
      <c r="B3328">
        <v>2014</v>
      </c>
      <c r="C3328" t="s">
        <v>56</v>
      </c>
      <c r="D3328" t="s">
        <v>57</v>
      </c>
      <c r="E3328" t="s">
        <v>58</v>
      </c>
      <c r="F3328">
        <v>34606.498842000001</v>
      </c>
      <c r="G3328">
        <v>1490.4765094229347</v>
      </c>
      <c r="H3328">
        <v>2.6040914311723138</v>
      </c>
    </row>
    <row r="3329" spans="1:8" x14ac:dyDescent="0.25">
      <c r="A3329" t="s">
        <v>44</v>
      </c>
      <c r="B3329">
        <v>2015</v>
      </c>
      <c r="C3329" t="s">
        <v>56</v>
      </c>
      <c r="D3329" t="s">
        <v>57</v>
      </c>
      <c r="E3329" t="s">
        <v>58</v>
      </c>
      <c r="F3329">
        <v>31504.244713</v>
      </c>
      <c r="G3329">
        <v>1154.7992247756172</v>
      </c>
      <c r="H3329">
        <v>2.1676450458404406</v>
      </c>
    </row>
    <row r="3330" spans="1:8" x14ac:dyDescent="0.25">
      <c r="A3330" t="s">
        <v>44</v>
      </c>
      <c r="B3330">
        <v>2016</v>
      </c>
      <c r="C3330" t="s">
        <v>56</v>
      </c>
      <c r="D3330" t="s">
        <v>57</v>
      </c>
      <c r="E3330" t="s">
        <v>58</v>
      </c>
      <c r="F3330">
        <v>33110.487014999999</v>
      </c>
      <c r="G3330">
        <v>1100.7599741589181</v>
      </c>
      <c r="H3330">
        <v>2.0892196987053895</v>
      </c>
    </row>
    <row r="3331" spans="1:8" x14ac:dyDescent="0.25">
      <c r="A3331" t="s">
        <v>44</v>
      </c>
      <c r="B3331">
        <v>2017</v>
      </c>
      <c r="C3331" t="s">
        <v>56</v>
      </c>
      <c r="D3331" t="s">
        <v>57</v>
      </c>
      <c r="E3331" t="s">
        <v>58</v>
      </c>
      <c r="F3331">
        <v>31220.273186000002</v>
      </c>
      <c r="G3331">
        <v>1089.6560644706028</v>
      </c>
      <c r="H3331">
        <v>1.8304291010541516</v>
      </c>
    </row>
    <row r="3332" spans="1:8" x14ac:dyDescent="0.25">
      <c r="A3332" t="s">
        <v>44</v>
      </c>
      <c r="B3332">
        <v>2018</v>
      </c>
      <c r="C3332" t="s">
        <v>56</v>
      </c>
      <c r="D3332" t="s">
        <v>57</v>
      </c>
      <c r="E3332" t="s">
        <v>58</v>
      </c>
      <c r="F3332">
        <v>26069.710965999999</v>
      </c>
      <c r="G3332">
        <v>848.45704870983752</v>
      </c>
      <c r="H3332">
        <v>1.4236581287229686</v>
      </c>
    </row>
    <row r="3333" spans="1:8" x14ac:dyDescent="0.25">
      <c r="A3333" t="s">
        <v>44</v>
      </c>
      <c r="B3333">
        <v>2019</v>
      </c>
      <c r="C3333" t="s">
        <v>56</v>
      </c>
      <c r="D3333" t="s">
        <v>57</v>
      </c>
      <c r="E3333" t="s">
        <v>58</v>
      </c>
      <c r="F3333">
        <v>26832.528328999997</v>
      </c>
      <c r="G3333">
        <v>761.14903255350566</v>
      </c>
      <c r="H3333">
        <v>1.3580802822372486</v>
      </c>
    </row>
    <row r="3334" spans="1:8" x14ac:dyDescent="0.25">
      <c r="A3334" t="s">
        <v>44</v>
      </c>
      <c r="B3334">
        <v>2008</v>
      </c>
      <c r="C3334" t="s">
        <v>56</v>
      </c>
      <c r="D3334" t="s">
        <v>59</v>
      </c>
      <c r="E3334" t="s">
        <v>60</v>
      </c>
      <c r="F3334">
        <v>1480.222642</v>
      </c>
      <c r="G3334">
        <v>70.807587454012975</v>
      </c>
      <c r="H3334">
        <v>0.23317903852683955</v>
      </c>
    </row>
    <row r="3335" spans="1:8" x14ac:dyDescent="0.25">
      <c r="A3335" t="s">
        <v>44</v>
      </c>
      <c r="B3335">
        <v>2008</v>
      </c>
      <c r="C3335" t="s">
        <v>56</v>
      </c>
      <c r="D3335" t="s">
        <v>59</v>
      </c>
      <c r="E3335" t="s">
        <v>61</v>
      </c>
    </row>
    <row r="3336" spans="1:8" x14ac:dyDescent="0.25">
      <c r="A3336" t="s">
        <v>44</v>
      </c>
      <c r="B3336">
        <v>2008</v>
      </c>
      <c r="C3336" t="s">
        <v>56</v>
      </c>
      <c r="D3336" t="s">
        <v>59</v>
      </c>
      <c r="E3336" t="s">
        <v>62</v>
      </c>
    </row>
    <row r="3337" spans="1:8" x14ac:dyDescent="0.25">
      <c r="A3337" t="s">
        <v>44</v>
      </c>
      <c r="B3337">
        <v>2008</v>
      </c>
      <c r="C3337" t="s">
        <v>56</v>
      </c>
      <c r="D3337" t="s">
        <v>59</v>
      </c>
      <c r="E3337" t="s">
        <v>58</v>
      </c>
      <c r="F3337">
        <v>1480.222642</v>
      </c>
      <c r="G3337">
        <v>70.807587454012975</v>
      </c>
      <c r="H3337">
        <v>0.23317903852683955</v>
      </c>
    </row>
    <row r="3338" spans="1:8" x14ac:dyDescent="0.25">
      <c r="A3338" t="s">
        <v>44</v>
      </c>
      <c r="B3338">
        <v>2009</v>
      </c>
      <c r="C3338" t="s">
        <v>56</v>
      </c>
      <c r="D3338" t="s">
        <v>59</v>
      </c>
      <c r="E3338" t="s">
        <v>60</v>
      </c>
      <c r="F3338">
        <v>1906.41578</v>
      </c>
      <c r="G3338">
        <v>84.59384009558822</v>
      </c>
      <c r="H3338">
        <v>0.26718680608403761</v>
      </c>
    </row>
    <row r="3339" spans="1:8" x14ac:dyDescent="0.25">
      <c r="A3339" t="s">
        <v>44</v>
      </c>
      <c r="B3339">
        <v>2009</v>
      </c>
      <c r="C3339" t="s">
        <v>56</v>
      </c>
      <c r="D3339" t="s">
        <v>59</v>
      </c>
      <c r="E3339" t="s">
        <v>61</v>
      </c>
    </row>
    <row r="3340" spans="1:8" x14ac:dyDescent="0.25">
      <c r="A3340" t="s">
        <v>44</v>
      </c>
      <c r="B3340">
        <v>2009</v>
      </c>
      <c r="C3340" t="s">
        <v>56</v>
      </c>
      <c r="D3340" t="s">
        <v>59</v>
      </c>
      <c r="E3340" t="s">
        <v>62</v>
      </c>
    </row>
    <row r="3341" spans="1:8" x14ac:dyDescent="0.25">
      <c r="A3341" t="s">
        <v>44</v>
      </c>
      <c r="B3341">
        <v>2009</v>
      </c>
      <c r="C3341" t="s">
        <v>56</v>
      </c>
      <c r="D3341" t="s">
        <v>59</v>
      </c>
      <c r="E3341" t="s">
        <v>58</v>
      </c>
      <c r="F3341">
        <v>1906.41578</v>
      </c>
      <c r="G3341">
        <v>84.59384009558822</v>
      </c>
      <c r="H3341">
        <v>0.26718680608403761</v>
      </c>
    </row>
    <row r="3342" spans="1:8" x14ac:dyDescent="0.25">
      <c r="A3342" t="s">
        <v>44</v>
      </c>
      <c r="B3342">
        <v>2010</v>
      </c>
      <c r="C3342" t="s">
        <v>56</v>
      </c>
      <c r="D3342" t="s">
        <v>59</v>
      </c>
      <c r="E3342" t="s">
        <v>60</v>
      </c>
      <c r="F3342">
        <v>1910.59861</v>
      </c>
      <c r="G3342">
        <v>95.483521797629379</v>
      </c>
      <c r="H3342">
        <v>0.23702279110230737</v>
      </c>
    </row>
    <row r="3343" spans="1:8" x14ac:dyDescent="0.25">
      <c r="A3343" t="s">
        <v>44</v>
      </c>
      <c r="B3343">
        <v>2010</v>
      </c>
      <c r="C3343" t="s">
        <v>56</v>
      </c>
      <c r="D3343" t="s">
        <v>59</v>
      </c>
      <c r="E3343" t="s">
        <v>61</v>
      </c>
    </row>
    <row r="3344" spans="1:8" x14ac:dyDescent="0.25">
      <c r="A3344" t="s">
        <v>44</v>
      </c>
      <c r="B3344">
        <v>2010</v>
      </c>
      <c r="C3344" t="s">
        <v>56</v>
      </c>
      <c r="D3344" t="s">
        <v>59</v>
      </c>
      <c r="E3344" t="s">
        <v>62</v>
      </c>
    </row>
    <row r="3345" spans="1:8" x14ac:dyDescent="0.25">
      <c r="A3345" t="s">
        <v>44</v>
      </c>
      <c r="B3345">
        <v>2010</v>
      </c>
      <c r="C3345" t="s">
        <v>56</v>
      </c>
      <c r="D3345" t="s">
        <v>59</v>
      </c>
      <c r="E3345" t="s">
        <v>58</v>
      </c>
      <c r="F3345">
        <v>1910.59861</v>
      </c>
      <c r="G3345">
        <v>95.483521797629379</v>
      </c>
      <c r="H3345">
        <v>0.23702279110230737</v>
      </c>
    </row>
    <row r="3346" spans="1:8" x14ac:dyDescent="0.25">
      <c r="A3346" t="s">
        <v>44</v>
      </c>
      <c r="B3346">
        <v>2011</v>
      </c>
      <c r="C3346" t="s">
        <v>56</v>
      </c>
      <c r="D3346" t="s">
        <v>59</v>
      </c>
      <c r="E3346" t="s">
        <v>60</v>
      </c>
      <c r="F3346">
        <v>2482.7077599999998</v>
      </c>
      <c r="G3346">
        <v>128.91681858461536</v>
      </c>
      <c r="H3346">
        <v>0.26878715111575097</v>
      </c>
    </row>
    <row r="3347" spans="1:8" x14ac:dyDescent="0.25">
      <c r="A3347" t="s">
        <v>44</v>
      </c>
      <c r="B3347">
        <v>2011</v>
      </c>
      <c r="C3347" t="s">
        <v>56</v>
      </c>
      <c r="D3347" t="s">
        <v>59</v>
      </c>
      <c r="E3347" t="s">
        <v>61</v>
      </c>
    </row>
    <row r="3348" spans="1:8" x14ac:dyDescent="0.25">
      <c r="A3348" t="s">
        <v>44</v>
      </c>
      <c r="B3348">
        <v>2011</v>
      </c>
      <c r="C3348" t="s">
        <v>56</v>
      </c>
      <c r="D3348" t="s">
        <v>59</v>
      </c>
      <c r="E3348" t="s">
        <v>62</v>
      </c>
    </row>
    <row r="3349" spans="1:8" x14ac:dyDescent="0.25">
      <c r="A3349" t="s">
        <v>44</v>
      </c>
      <c r="B3349">
        <v>2011</v>
      </c>
      <c r="C3349" t="s">
        <v>56</v>
      </c>
      <c r="D3349" t="s">
        <v>59</v>
      </c>
      <c r="E3349" t="s">
        <v>58</v>
      </c>
      <c r="F3349">
        <v>2482.7077599999998</v>
      </c>
      <c r="G3349">
        <v>128.91681858461536</v>
      </c>
      <c r="H3349">
        <v>0.26878715111575097</v>
      </c>
    </row>
    <row r="3350" spans="1:8" x14ac:dyDescent="0.25">
      <c r="A3350" t="s">
        <v>44</v>
      </c>
      <c r="B3350">
        <v>2012</v>
      </c>
      <c r="C3350" t="s">
        <v>56</v>
      </c>
      <c r="D3350" t="s">
        <v>59</v>
      </c>
      <c r="E3350" t="s">
        <v>60</v>
      </c>
      <c r="F3350">
        <v>2358.33718</v>
      </c>
      <c r="G3350">
        <v>116.4945741856954</v>
      </c>
      <c r="H3350">
        <v>0.22724240068937748</v>
      </c>
    </row>
    <row r="3351" spans="1:8" x14ac:dyDescent="0.25">
      <c r="A3351" t="s">
        <v>44</v>
      </c>
      <c r="B3351">
        <v>2012</v>
      </c>
      <c r="C3351" t="s">
        <v>56</v>
      </c>
      <c r="D3351" t="s">
        <v>59</v>
      </c>
      <c r="E3351" t="s">
        <v>61</v>
      </c>
    </row>
    <row r="3352" spans="1:8" x14ac:dyDescent="0.25">
      <c r="A3352" t="s">
        <v>44</v>
      </c>
      <c r="B3352">
        <v>2012</v>
      </c>
      <c r="C3352" t="s">
        <v>56</v>
      </c>
      <c r="D3352" t="s">
        <v>59</v>
      </c>
      <c r="E3352" t="s">
        <v>62</v>
      </c>
    </row>
    <row r="3353" spans="1:8" x14ac:dyDescent="0.25">
      <c r="A3353" t="s">
        <v>44</v>
      </c>
      <c r="B3353">
        <v>2012</v>
      </c>
      <c r="C3353" t="s">
        <v>56</v>
      </c>
      <c r="D3353" t="s">
        <v>59</v>
      </c>
      <c r="E3353" t="s">
        <v>58</v>
      </c>
      <c r="F3353">
        <v>2358.33718</v>
      </c>
      <c r="G3353">
        <v>116.4945741856954</v>
      </c>
      <c r="H3353">
        <v>0.22724240068937748</v>
      </c>
    </row>
    <row r="3354" spans="1:8" x14ac:dyDescent="0.25">
      <c r="A3354" t="s">
        <v>44</v>
      </c>
      <c r="B3354">
        <v>2013</v>
      </c>
      <c r="C3354" t="s">
        <v>56</v>
      </c>
      <c r="D3354" t="s">
        <v>59</v>
      </c>
      <c r="E3354" t="s">
        <v>60</v>
      </c>
      <c r="F3354">
        <v>2799.0151059999998</v>
      </c>
      <c r="G3354">
        <v>136.97098474222483</v>
      </c>
      <c r="H3354">
        <v>0.23808118215603816</v>
      </c>
    </row>
    <row r="3355" spans="1:8" x14ac:dyDescent="0.25">
      <c r="A3355" t="s">
        <v>44</v>
      </c>
      <c r="B3355">
        <v>2013</v>
      </c>
      <c r="C3355" t="s">
        <v>56</v>
      </c>
      <c r="D3355" t="s">
        <v>59</v>
      </c>
      <c r="E3355" t="s">
        <v>61</v>
      </c>
    </row>
    <row r="3356" spans="1:8" x14ac:dyDescent="0.25">
      <c r="A3356" t="s">
        <v>44</v>
      </c>
      <c r="B3356">
        <v>2013</v>
      </c>
      <c r="C3356" t="s">
        <v>56</v>
      </c>
      <c r="D3356" t="s">
        <v>59</v>
      </c>
      <c r="E3356" t="s">
        <v>62</v>
      </c>
    </row>
    <row r="3357" spans="1:8" x14ac:dyDescent="0.25">
      <c r="A3357" t="s">
        <v>44</v>
      </c>
      <c r="B3357">
        <v>2013</v>
      </c>
      <c r="C3357" t="s">
        <v>56</v>
      </c>
      <c r="D3357" t="s">
        <v>59</v>
      </c>
      <c r="E3357" t="s">
        <v>58</v>
      </c>
      <c r="F3357">
        <v>2799.0151059999998</v>
      </c>
      <c r="G3357">
        <v>136.97098474222483</v>
      </c>
      <c r="H3357">
        <v>0.23808118215603816</v>
      </c>
    </row>
    <row r="3358" spans="1:8" x14ac:dyDescent="0.25">
      <c r="A3358" t="s">
        <v>44</v>
      </c>
      <c r="B3358">
        <v>2014</v>
      </c>
      <c r="C3358" t="s">
        <v>56</v>
      </c>
      <c r="D3358" t="s">
        <v>59</v>
      </c>
      <c r="E3358" t="s">
        <v>60</v>
      </c>
      <c r="F3358">
        <v>2063.1825100000001</v>
      </c>
      <c r="G3358">
        <v>88.859756655739446</v>
      </c>
      <c r="H3358">
        <v>0.15525164564509533</v>
      </c>
    </row>
    <row r="3359" spans="1:8" x14ac:dyDescent="0.25">
      <c r="A3359" t="s">
        <v>44</v>
      </c>
      <c r="B3359">
        <v>2014</v>
      </c>
      <c r="C3359" t="s">
        <v>56</v>
      </c>
      <c r="D3359" t="s">
        <v>59</v>
      </c>
      <c r="E3359" t="s">
        <v>61</v>
      </c>
    </row>
    <row r="3360" spans="1:8" x14ac:dyDescent="0.25">
      <c r="A3360" t="s">
        <v>44</v>
      </c>
      <c r="B3360">
        <v>2014</v>
      </c>
      <c r="C3360" t="s">
        <v>56</v>
      </c>
      <c r="D3360" t="s">
        <v>59</v>
      </c>
      <c r="E3360" t="s">
        <v>62</v>
      </c>
    </row>
    <row r="3361" spans="1:8" x14ac:dyDescent="0.25">
      <c r="A3361" t="s">
        <v>44</v>
      </c>
      <c r="B3361">
        <v>2014</v>
      </c>
      <c r="C3361" t="s">
        <v>56</v>
      </c>
      <c r="D3361" t="s">
        <v>59</v>
      </c>
      <c r="E3361" t="s">
        <v>58</v>
      </c>
      <c r="F3361">
        <v>2063.1825100000001</v>
      </c>
      <c r="G3361">
        <v>88.859756655739446</v>
      </c>
      <c r="H3361">
        <v>0.15525164564509533</v>
      </c>
    </row>
    <row r="3362" spans="1:8" x14ac:dyDescent="0.25">
      <c r="A3362" t="s">
        <v>44</v>
      </c>
      <c r="B3362">
        <v>2015</v>
      </c>
      <c r="C3362" t="s">
        <v>56</v>
      </c>
      <c r="D3362" t="s">
        <v>59</v>
      </c>
      <c r="E3362" t="s">
        <v>60</v>
      </c>
      <c r="F3362">
        <v>2112.7162999999996</v>
      </c>
      <c r="G3362">
        <v>77.442362692290132</v>
      </c>
      <c r="H3362">
        <v>0.14536514246512308</v>
      </c>
    </row>
    <row r="3363" spans="1:8" x14ac:dyDescent="0.25">
      <c r="A3363" t="s">
        <v>44</v>
      </c>
      <c r="B3363">
        <v>2015</v>
      </c>
      <c r="C3363" t="s">
        <v>56</v>
      </c>
      <c r="D3363" t="s">
        <v>59</v>
      </c>
      <c r="E3363" t="s">
        <v>61</v>
      </c>
    </row>
    <row r="3364" spans="1:8" x14ac:dyDescent="0.25">
      <c r="A3364" t="s">
        <v>44</v>
      </c>
      <c r="B3364">
        <v>2015</v>
      </c>
      <c r="C3364" t="s">
        <v>56</v>
      </c>
      <c r="D3364" t="s">
        <v>59</v>
      </c>
      <c r="E3364" t="s">
        <v>62</v>
      </c>
    </row>
    <row r="3365" spans="1:8" x14ac:dyDescent="0.25">
      <c r="A3365" t="s">
        <v>44</v>
      </c>
      <c r="B3365">
        <v>2015</v>
      </c>
      <c r="C3365" t="s">
        <v>56</v>
      </c>
      <c r="D3365" t="s">
        <v>59</v>
      </c>
      <c r="E3365" t="s">
        <v>58</v>
      </c>
      <c r="F3365">
        <v>2112.7162999999996</v>
      </c>
      <c r="G3365">
        <v>77.442362692290132</v>
      </c>
      <c r="H3365">
        <v>0.14536514246512308</v>
      </c>
    </row>
    <row r="3366" spans="1:8" x14ac:dyDescent="0.25">
      <c r="A3366" t="s">
        <v>44</v>
      </c>
      <c r="B3366">
        <v>2016</v>
      </c>
      <c r="C3366" t="s">
        <v>56</v>
      </c>
      <c r="D3366" t="s">
        <v>59</v>
      </c>
      <c r="E3366" t="s">
        <v>60</v>
      </c>
      <c r="F3366">
        <v>2504.9967000000001</v>
      </c>
      <c r="G3366">
        <v>83.278753994497094</v>
      </c>
      <c r="H3366">
        <v>0.15806135525765824</v>
      </c>
    </row>
    <row r="3367" spans="1:8" x14ac:dyDescent="0.25">
      <c r="A3367" t="s">
        <v>44</v>
      </c>
      <c r="B3367">
        <v>2016</v>
      </c>
      <c r="C3367" t="s">
        <v>56</v>
      </c>
      <c r="D3367" t="s">
        <v>59</v>
      </c>
      <c r="E3367" t="s">
        <v>61</v>
      </c>
    </row>
    <row r="3368" spans="1:8" x14ac:dyDescent="0.25">
      <c r="A3368" t="s">
        <v>44</v>
      </c>
      <c r="B3368">
        <v>2016</v>
      </c>
      <c r="C3368" t="s">
        <v>56</v>
      </c>
      <c r="D3368" t="s">
        <v>59</v>
      </c>
      <c r="E3368" t="s">
        <v>62</v>
      </c>
    </row>
    <row r="3369" spans="1:8" x14ac:dyDescent="0.25">
      <c r="A3369" t="s">
        <v>44</v>
      </c>
      <c r="B3369">
        <v>2016</v>
      </c>
      <c r="C3369" t="s">
        <v>56</v>
      </c>
      <c r="D3369" t="s">
        <v>59</v>
      </c>
      <c r="E3369" t="s">
        <v>58</v>
      </c>
      <c r="F3369">
        <v>2504.9967000000001</v>
      </c>
      <c r="G3369">
        <v>83.278753994497094</v>
      </c>
      <c r="H3369">
        <v>0.15806135525765824</v>
      </c>
    </row>
    <row r="3370" spans="1:8" x14ac:dyDescent="0.25">
      <c r="A3370" t="s">
        <v>44</v>
      </c>
      <c r="B3370">
        <v>2017</v>
      </c>
      <c r="C3370" t="s">
        <v>56</v>
      </c>
      <c r="D3370" t="s">
        <v>59</v>
      </c>
      <c r="E3370" t="s">
        <v>60</v>
      </c>
      <c r="F3370">
        <v>2485.8983320000002</v>
      </c>
      <c r="G3370">
        <v>86.763308475335265</v>
      </c>
      <c r="H3370">
        <v>0.14574698376423026</v>
      </c>
    </row>
    <row r="3371" spans="1:8" x14ac:dyDescent="0.25">
      <c r="A3371" t="s">
        <v>44</v>
      </c>
      <c r="B3371">
        <v>2017</v>
      </c>
      <c r="C3371" t="s">
        <v>56</v>
      </c>
      <c r="D3371" t="s">
        <v>59</v>
      </c>
      <c r="E3371" t="s">
        <v>61</v>
      </c>
    </row>
    <row r="3372" spans="1:8" x14ac:dyDescent="0.25">
      <c r="A3372" t="s">
        <v>44</v>
      </c>
      <c r="B3372">
        <v>2017</v>
      </c>
      <c r="C3372" t="s">
        <v>56</v>
      </c>
      <c r="D3372" t="s">
        <v>59</v>
      </c>
      <c r="E3372" t="s">
        <v>62</v>
      </c>
    </row>
    <row r="3373" spans="1:8" x14ac:dyDescent="0.25">
      <c r="A3373" t="s">
        <v>44</v>
      </c>
      <c r="B3373">
        <v>2017</v>
      </c>
      <c r="C3373" t="s">
        <v>56</v>
      </c>
      <c r="D3373" t="s">
        <v>59</v>
      </c>
      <c r="E3373" t="s">
        <v>58</v>
      </c>
      <c r="F3373">
        <v>2485.8983320000002</v>
      </c>
      <c r="G3373">
        <v>86.763308475335265</v>
      </c>
      <c r="H3373">
        <v>0.14574698376423026</v>
      </c>
    </row>
    <row r="3374" spans="1:8" x14ac:dyDescent="0.25">
      <c r="A3374" t="s">
        <v>44</v>
      </c>
      <c r="B3374">
        <v>2018</v>
      </c>
      <c r="C3374" t="s">
        <v>56</v>
      </c>
      <c r="D3374" t="s">
        <v>59</v>
      </c>
      <c r="E3374" t="s">
        <v>60</v>
      </c>
      <c r="F3374">
        <v>2789.0606429999998</v>
      </c>
      <c r="G3374">
        <v>90.771937016056214</v>
      </c>
      <c r="H3374">
        <v>0.1523096616255849</v>
      </c>
    </row>
    <row r="3375" spans="1:8" x14ac:dyDescent="0.25">
      <c r="A3375" t="s">
        <v>44</v>
      </c>
      <c r="B3375">
        <v>2018</v>
      </c>
      <c r="C3375" t="s">
        <v>56</v>
      </c>
      <c r="D3375" t="s">
        <v>59</v>
      </c>
      <c r="E3375" t="s">
        <v>61</v>
      </c>
    </row>
    <row r="3376" spans="1:8" x14ac:dyDescent="0.25">
      <c r="A3376" t="s">
        <v>44</v>
      </c>
      <c r="B3376">
        <v>2018</v>
      </c>
      <c r="C3376" t="s">
        <v>56</v>
      </c>
      <c r="D3376" t="s">
        <v>59</v>
      </c>
      <c r="E3376" t="s">
        <v>62</v>
      </c>
    </row>
    <row r="3377" spans="1:8" x14ac:dyDescent="0.25">
      <c r="A3377" t="s">
        <v>44</v>
      </c>
      <c r="B3377">
        <v>2018</v>
      </c>
      <c r="C3377" t="s">
        <v>56</v>
      </c>
      <c r="D3377" t="s">
        <v>59</v>
      </c>
      <c r="E3377" t="s">
        <v>58</v>
      </c>
      <c r="F3377">
        <v>2789.0606429999998</v>
      </c>
      <c r="G3377">
        <v>90.771937016056214</v>
      </c>
      <c r="H3377">
        <v>0.1523096616255849</v>
      </c>
    </row>
    <row r="3378" spans="1:8" x14ac:dyDescent="0.25">
      <c r="A3378" t="s">
        <v>44</v>
      </c>
      <c r="B3378">
        <v>2019</v>
      </c>
      <c r="C3378" t="s">
        <v>56</v>
      </c>
      <c r="D3378" t="s">
        <v>59</v>
      </c>
      <c r="E3378" t="s">
        <v>60</v>
      </c>
      <c r="F3378">
        <v>3165.5498899999998</v>
      </c>
      <c r="G3378">
        <v>89.796056738688719</v>
      </c>
      <c r="H3378">
        <v>0.16021862849953467</v>
      </c>
    </row>
    <row r="3379" spans="1:8" x14ac:dyDescent="0.25">
      <c r="A3379" t="s">
        <v>44</v>
      </c>
      <c r="B3379">
        <v>2019</v>
      </c>
      <c r="C3379" t="s">
        <v>56</v>
      </c>
      <c r="D3379" t="s">
        <v>59</v>
      </c>
      <c r="E3379" t="s">
        <v>61</v>
      </c>
    </row>
    <row r="3380" spans="1:8" x14ac:dyDescent="0.25">
      <c r="A3380" t="s">
        <v>44</v>
      </c>
      <c r="B3380">
        <v>2019</v>
      </c>
      <c r="C3380" t="s">
        <v>56</v>
      </c>
      <c r="D3380" t="s">
        <v>59</v>
      </c>
      <c r="E3380" t="s">
        <v>62</v>
      </c>
    </row>
    <row r="3381" spans="1:8" x14ac:dyDescent="0.25">
      <c r="A3381" t="s">
        <v>44</v>
      </c>
      <c r="B3381">
        <v>2019</v>
      </c>
      <c r="C3381" t="s">
        <v>56</v>
      </c>
      <c r="D3381" t="s">
        <v>59</v>
      </c>
      <c r="E3381" t="s">
        <v>58</v>
      </c>
      <c r="F3381">
        <v>3165.5498899999998</v>
      </c>
      <c r="G3381">
        <v>89.796056738688719</v>
      </c>
      <c r="H3381">
        <v>0.16021862849953467</v>
      </c>
    </row>
    <row r="3382" spans="1:8" x14ac:dyDescent="0.25">
      <c r="A3382" t="s">
        <v>44</v>
      </c>
      <c r="B3382">
        <v>2008</v>
      </c>
      <c r="C3382" t="s">
        <v>56</v>
      </c>
      <c r="D3382" t="s">
        <v>63</v>
      </c>
      <c r="E3382" t="s">
        <v>64</v>
      </c>
      <c r="F3382">
        <v>6801.3922560000001</v>
      </c>
      <c r="G3382">
        <v>325.34982462169808</v>
      </c>
      <c r="H3382">
        <v>1.0714213266965904</v>
      </c>
    </row>
    <row r="3383" spans="1:8" x14ac:dyDescent="0.25">
      <c r="A3383" t="s">
        <v>44</v>
      </c>
      <c r="B3383">
        <v>2008</v>
      </c>
      <c r="C3383" t="s">
        <v>56</v>
      </c>
      <c r="D3383" t="s">
        <v>63</v>
      </c>
      <c r="E3383" t="s">
        <v>32</v>
      </c>
    </row>
    <row r="3384" spans="1:8" x14ac:dyDescent="0.25">
      <c r="A3384" t="s">
        <v>44</v>
      </c>
      <c r="B3384">
        <v>2008</v>
      </c>
      <c r="C3384" t="s">
        <v>56</v>
      </c>
      <c r="D3384" t="s">
        <v>63</v>
      </c>
      <c r="E3384" t="s">
        <v>58</v>
      </c>
      <c r="F3384">
        <v>6801.3922560000001</v>
      </c>
      <c r="G3384">
        <v>325.34982462169808</v>
      </c>
      <c r="H3384">
        <v>1.0714213266965904</v>
      </c>
    </row>
    <row r="3385" spans="1:8" x14ac:dyDescent="0.25">
      <c r="A3385" t="s">
        <v>44</v>
      </c>
      <c r="B3385">
        <v>2009</v>
      </c>
      <c r="C3385" t="s">
        <v>56</v>
      </c>
      <c r="D3385" t="s">
        <v>63</v>
      </c>
      <c r="E3385" t="s">
        <v>64</v>
      </c>
      <c r="F3385">
        <v>8379.5689750000001</v>
      </c>
      <c r="G3385">
        <v>371.82860390565065</v>
      </c>
      <c r="H3385">
        <v>1.1744081717531434</v>
      </c>
    </row>
    <row r="3386" spans="1:8" x14ac:dyDescent="0.25">
      <c r="A3386" t="s">
        <v>44</v>
      </c>
      <c r="B3386">
        <v>2009</v>
      </c>
      <c r="C3386" t="s">
        <v>56</v>
      </c>
      <c r="D3386" t="s">
        <v>63</v>
      </c>
      <c r="E3386" t="s">
        <v>32</v>
      </c>
    </row>
    <row r="3387" spans="1:8" x14ac:dyDescent="0.25">
      <c r="A3387" t="s">
        <v>44</v>
      </c>
      <c r="B3387">
        <v>2009</v>
      </c>
      <c r="C3387" t="s">
        <v>56</v>
      </c>
      <c r="D3387" t="s">
        <v>63</v>
      </c>
      <c r="E3387" t="s">
        <v>58</v>
      </c>
      <c r="F3387">
        <v>8379.5689750000001</v>
      </c>
      <c r="G3387">
        <v>371.82860390565065</v>
      </c>
      <c r="H3387">
        <v>1.1744081717531434</v>
      </c>
    </row>
    <row r="3388" spans="1:8" x14ac:dyDescent="0.25">
      <c r="A3388" t="s">
        <v>44</v>
      </c>
      <c r="B3388">
        <v>2010</v>
      </c>
      <c r="C3388" t="s">
        <v>56</v>
      </c>
      <c r="D3388" t="s">
        <v>63</v>
      </c>
      <c r="E3388" t="s">
        <v>64</v>
      </c>
      <c r="F3388">
        <v>8578.5993259999996</v>
      </c>
      <c r="G3388">
        <v>428.72159094538944</v>
      </c>
      <c r="H3388">
        <v>1.0642337670270223</v>
      </c>
    </row>
    <row r="3389" spans="1:8" x14ac:dyDescent="0.25">
      <c r="A3389" t="s">
        <v>44</v>
      </c>
      <c r="B3389">
        <v>2010</v>
      </c>
      <c r="C3389" t="s">
        <v>56</v>
      </c>
      <c r="D3389" t="s">
        <v>63</v>
      </c>
      <c r="E3389" t="s">
        <v>32</v>
      </c>
    </row>
    <row r="3390" spans="1:8" x14ac:dyDescent="0.25">
      <c r="A3390" t="s">
        <v>44</v>
      </c>
      <c r="B3390">
        <v>2010</v>
      </c>
      <c r="C3390" t="s">
        <v>56</v>
      </c>
      <c r="D3390" t="s">
        <v>63</v>
      </c>
      <c r="E3390" t="s">
        <v>58</v>
      </c>
      <c r="F3390">
        <v>8578.5993259999996</v>
      </c>
      <c r="G3390">
        <v>428.72159094538944</v>
      </c>
      <c r="H3390">
        <v>1.0642337670270223</v>
      </c>
    </row>
    <row r="3391" spans="1:8" x14ac:dyDescent="0.25">
      <c r="A3391" t="s">
        <v>44</v>
      </c>
      <c r="B3391">
        <v>2011</v>
      </c>
      <c r="C3391" t="s">
        <v>56</v>
      </c>
      <c r="D3391" t="s">
        <v>63</v>
      </c>
      <c r="E3391" t="s">
        <v>64</v>
      </c>
      <c r="F3391">
        <v>5032.998998</v>
      </c>
      <c r="G3391">
        <v>261.34296964605971</v>
      </c>
      <c r="H3391">
        <v>0.54489114024473395</v>
      </c>
    </row>
    <row r="3392" spans="1:8" x14ac:dyDescent="0.25">
      <c r="A3392" t="s">
        <v>44</v>
      </c>
      <c r="B3392">
        <v>2011</v>
      </c>
      <c r="C3392" t="s">
        <v>56</v>
      </c>
      <c r="D3392" t="s">
        <v>63</v>
      </c>
      <c r="E3392" t="s">
        <v>32</v>
      </c>
    </row>
    <row r="3393" spans="1:8" x14ac:dyDescent="0.25">
      <c r="A3393" t="s">
        <v>44</v>
      </c>
      <c r="B3393">
        <v>2011</v>
      </c>
      <c r="C3393" t="s">
        <v>56</v>
      </c>
      <c r="D3393" t="s">
        <v>63</v>
      </c>
      <c r="E3393" t="s">
        <v>58</v>
      </c>
      <c r="F3393">
        <v>5032.998998</v>
      </c>
      <c r="G3393">
        <v>261.34296964605971</v>
      </c>
      <c r="H3393">
        <v>0.54489114024473395</v>
      </c>
    </row>
    <row r="3394" spans="1:8" x14ac:dyDescent="0.25">
      <c r="A3394" t="s">
        <v>44</v>
      </c>
      <c r="B3394">
        <v>2012</v>
      </c>
      <c r="C3394" t="s">
        <v>56</v>
      </c>
      <c r="D3394" t="s">
        <v>63</v>
      </c>
      <c r="E3394" t="s">
        <v>64</v>
      </c>
      <c r="F3394">
        <v>7265.5653899999998</v>
      </c>
      <c r="G3394">
        <v>358.8964943199411</v>
      </c>
      <c r="H3394">
        <v>0.70008840787950999</v>
      </c>
    </row>
    <row r="3395" spans="1:8" x14ac:dyDescent="0.25">
      <c r="A3395" t="s">
        <v>44</v>
      </c>
      <c r="B3395">
        <v>2012</v>
      </c>
      <c r="C3395" t="s">
        <v>56</v>
      </c>
      <c r="D3395" t="s">
        <v>63</v>
      </c>
      <c r="E3395" t="s">
        <v>32</v>
      </c>
    </row>
    <row r="3396" spans="1:8" x14ac:dyDescent="0.25">
      <c r="A3396" t="s">
        <v>44</v>
      </c>
      <c r="B3396">
        <v>2012</v>
      </c>
      <c r="C3396" t="s">
        <v>56</v>
      </c>
      <c r="D3396" t="s">
        <v>63</v>
      </c>
      <c r="E3396" t="s">
        <v>58</v>
      </c>
      <c r="F3396">
        <v>7265.5653899999998</v>
      </c>
      <c r="G3396">
        <v>358.8964943199411</v>
      </c>
      <c r="H3396">
        <v>0.70008840787950999</v>
      </c>
    </row>
    <row r="3397" spans="1:8" x14ac:dyDescent="0.25">
      <c r="A3397" t="s">
        <v>44</v>
      </c>
      <c r="B3397">
        <v>2013</v>
      </c>
      <c r="C3397" t="s">
        <v>56</v>
      </c>
      <c r="D3397" t="s">
        <v>63</v>
      </c>
      <c r="E3397" t="s">
        <v>64</v>
      </c>
      <c r="F3397">
        <v>7627.3366669999996</v>
      </c>
      <c r="G3397">
        <v>373.24693675285545</v>
      </c>
      <c r="H3397">
        <v>0.64877296535085449</v>
      </c>
    </row>
    <row r="3398" spans="1:8" x14ac:dyDescent="0.25">
      <c r="A3398" t="s">
        <v>44</v>
      </c>
      <c r="B3398">
        <v>2013</v>
      </c>
      <c r="C3398" t="s">
        <v>56</v>
      </c>
      <c r="D3398" t="s">
        <v>63</v>
      </c>
      <c r="E3398" t="s">
        <v>32</v>
      </c>
    </row>
    <row r="3399" spans="1:8" x14ac:dyDescent="0.25">
      <c r="A3399" t="s">
        <v>44</v>
      </c>
      <c r="B3399">
        <v>2013</v>
      </c>
      <c r="C3399" t="s">
        <v>56</v>
      </c>
      <c r="D3399" t="s">
        <v>63</v>
      </c>
      <c r="E3399" t="s">
        <v>58</v>
      </c>
      <c r="F3399">
        <v>7627.3366669999996</v>
      </c>
      <c r="G3399">
        <v>373.24693675285545</v>
      </c>
      <c r="H3399">
        <v>0.64877296535085449</v>
      </c>
    </row>
    <row r="3400" spans="1:8" x14ac:dyDescent="0.25">
      <c r="A3400" t="s">
        <v>44</v>
      </c>
      <c r="B3400">
        <v>2014</v>
      </c>
      <c r="C3400" t="s">
        <v>56</v>
      </c>
      <c r="D3400" t="s">
        <v>63</v>
      </c>
      <c r="E3400" t="s">
        <v>64</v>
      </c>
      <c r="F3400">
        <v>12208.903615000001</v>
      </c>
      <c r="G3400">
        <v>525.82851929191554</v>
      </c>
      <c r="H3400">
        <v>0.91870320175945253</v>
      </c>
    </row>
    <row r="3401" spans="1:8" x14ac:dyDescent="0.25">
      <c r="A3401" t="s">
        <v>44</v>
      </c>
      <c r="B3401">
        <v>2014</v>
      </c>
      <c r="C3401" t="s">
        <v>56</v>
      </c>
      <c r="D3401" t="s">
        <v>63</v>
      </c>
      <c r="E3401" t="s">
        <v>32</v>
      </c>
    </row>
    <row r="3402" spans="1:8" x14ac:dyDescent="0.25">
      <c r="A3402" t="s">
        <v>44</v>
      </c>
      <c r="B3402">
        <v>2014</v>
      </c>
      <c r="C3402" t="s">
        <v>56</v>
      </c>
      <c r="D3402" t="s">
        <v>63</v>
      </c>
      <c r="E3402" t="s">
        <v>58</v>
      </c>
      <c r="F3402">
        <v>12208.903615000001</v>
      </c>
      <c r="G3402">
        <v>525.82851929191554</v>
      </c>
      <c r="H3402">
        <v>0.91870320175945253</v>
      </c>
    </row>
    <row r="3403" spans="1:8" x14ac:dyDescent="0.25">
      <c r="A3403" t="s">
        <v>44</v>
      </c>
      <c r="B3403">
        <v>2015</v>
      </c>
      <c r="C3403" t="s">
        <v>56</v>
      </c>
      <c r="D3403" t="s">
        <v>63</v>
      </c>
      <c r="E3403" t="s">
        <v>64</v>
      </c>
      <c r="F3403">
        <v>11350.503957000001</v>
      </c>
      <c r="G3403">
        <v>416.05673425166862</v>
      </c>
      <c r="H3403">
        <v>0.7809697992864677</v>
      </c>
    </row>
    <row r="3404" spans="1:8" x14ac:dyDescent="0.25">
      <c r="A3404" t="s">
        <v>44</v>
      </c>
      <c r="B3404">
        <v>2015</v>
      </c>
      <c r="C3404" t="s">
        <v>56</v>
      </c>
      <c r="D3404" t="s">
        <v>63</v>
      </c>
      <c r="E3404" t="s">
        <v>32</v>
      </c>
    </row>
    <row r="3405" spans="1:8" x14ac:dyDescent="0.25">
      <c r="A3405" t="s">
        <v>44</v>
      </c>
      <c r="B3405">
        <v>2015</v>
      </c>
      <c r="C3405" t="s">
        <v>56</v>
      </c>
      <c r="D3405" t="s">
        <v>63</v>
      </c>
      <c r="E3405" t="s">
        <v>58</v>
      </c>
      <c r="F3405">
        <v>11350.503957000001</v>
      </c>
      <c r="G3405">
        <v>416.05673425166862</v>
      </c>
      <c r="H3405">
        <v>0.7809697992864677</v>
      </c>
    </row>
    <row r="3406" spans="1:8" x14ac:dyDescent="0.25">
      <c r="A3406" t="s">
        <v>44</v>
      </c>
      <c r="B3406">
        <v>2016</v>
      </c>
      <c r="C3406" t="s">
        <v>56</v>
      </c>
      <c r="D3406" t="s">
        <v>63</v>
      </c>
      <c r="E3406" t="s">
        <v>64</v>
      </c>
      <c r="F3406">
        <v>10106.533380000001</v>
      </c>
      <c r="G3406">
        <v>335.99226182221844</v>
      </c>
      <c r="H3406">
        <v>0.63770637422379095</v>
      </c>
    </row>
    <row r="3407" spans="1:8" x14ac:dyDescent="0.25">
      <c r="A3407" t="s">
        <v>44</v>
      </c>
      <c r="B3407">
        <v>2016</v>
      </c>
      <c r="C3407" t="s">
        <v>56</v>
      </c>
      <c r="D3407" t="s">
        <v>63</v>
      </c>
      <c r="E3407" t="s">
        <v>32</v>
      </c>
    </row>
    <row r="3408" spans="1:8" x14ac:dyDescent="0.25">
      <c r="A3408" t="s">
        <v>44</v>
      </c>
      <c r="B3408">
        <v>2016</v>
      </c>
      <c r="C3408" t="s">
        <v>56</v>
      </c>
      <c r="D3408" t="s">
        <v>63</v>
      </c>
      <c r="E3408" t="s">
        <v>58</v>
      </c>
      <c r="F3408">
        <v>10106.533380000001</v>
      </c>
      <c r="G3408">
        <v>335.99226182221844</v>
      </c>
      <c r="H3408">
        <v>0.63770637422379095</v>
      </c>
    </row>
    <row r="3409" spans="1:8" x14ac:dyDescent="0.25">
      <c r="A3409" t="s">
        <v>44</v>
      </c>
      <c r="B3409">
        <v>2017</v>
      </c>
      <c r="C3409" t="s">
        <v>56</v>
      </c>
      <c r="D3409" t="s">
        <v>63</v>
      </c>
      <c r="E3409" t="s">
        <v>64</v>
      </c>
      <c r="F3409">
        <v>6595.4128520000004</v>
      </c>
      <c r="G3409">
        <v>230.19438584194953</v>
      </c>
      <c r="H3409">
        <v>0.38668577772666507</v>
      </c>
    </row>
    <row r="3410" spans="1:8" x14ac:dyDescent="0.25">
      <c r="A3410" t="s">
        <v>44</v>
      </c>
      <c r="B3410">
        <v>2017</v>
      </c>
      <c r="C3410" t="s">
        <v>56</v>
      </c>
      <c r="D3410" t="s">
        <v>63</v>
      </c>
      <c r="E3410" t="s">
        <v>32</v>
      </c>
    </row>
    <row r="3411" spans="1:8" x14ac:dyDescent="0.25">
      <c r="A3411" t="s">
        <v>44</v>
      </c>
      <c r="B3411">
        <v>2017</v>
      </c>
      <c r="C3411" t="s">
        <v>56</v>
      </c>
      <c r="D3411" t="s">
        <v>63</v>
      </c>
      <c r="E3411" t="s">
        <v>58</v>
      </c>
      <c r="F3411">
        <v>6595.4128520000004</v>
      </c>
      <c r="G3411">
        <v>230.19438584194953</v>
      </c>
      <c r="H3411">
        <v>0.38668577772666507</v>
      </c>
    </row>
    <row r="3412" spans="1:8" x14ac:dyDescent="0.25">
      <c r="A3412" t="s">
        <v>44</v>
      </c>
      <c r="B3412">
        <v>2018</v>
      </c>
      <c r="C3412" t="s">
        <v>56</v>
      </c>
      <c r="D3412" t="s">
        <v>63</v>
      </c>
      <c r="E3412" t="s">
        <v>64</v>
      </c>
      <c r="F3412">
        <v>7335.2401239999999</v>
      </c>
      <c r="G3412">
        <v>238.73054040774988</v>
      </c>
      <c r="H3412">
        <v>0.40057499073491937</v>
      </c>
    </row>
    <row r="3413" spans="1:8" x14ac:dyDescent="0.25">
      <c r="A3413" t="s">
        <v>44</v>
      </c>
      <c r="B3413">
        <v>2018</v>
      </c>
      <c r="C3413" t="s">
        <v>56</v>
      </c>
      <c r="D3413" t="s">
        <v>63</v>
      </c>
      <c r="E3413" t="s">
        <v>32</v>
      </c>
    </row>
    <row r="3414" spans="1:8" x14ac:dyDescent="0.25">
      <c r="A3414" t="s">
        <v>44</v>
      </c>
      <c r="B3414">
        <v>2018</v>
      </c>
      <c r="C3414" t="s">
        <v>56</v>
      </c>
      <c r="D3414" t="s">
        <v>63</v>
      </c>
      <c r="E3414" t="s">
        <v>58</v>
      </c>
      <c r="F3414">
        <v>7335.2401239999999</v>
      </c>
      <c r="G3414">
        <v>238.73054040774988</v>
      </c>
      <c r="H3414">
        <v>0.40057499073491937</v>
      </c>
    </row>
    <row r="3415" spans="1:8" x14ac:dyDescent="0.25">
      <c r="A3415" t="s">
        <v>44</v>
      </c>
      <c r="B3415">
        <v>2019</v>
      </c>
      <c r="C3415" t="s">
        <v>56</v>
      </c>
      <c r="D3415" t="s">
        <v>63</v>
      </c>
      <c r="E3415" t="s">
        <v>64</v>
      </c>
      <c r="F3415">
        <v>7358.2096019999999</v>
      </c>
      <c r="G3415">
        <v>208.72778186299763</v>
      </c>
      <c r="H3415">
        <v>0.37242257794412675</v>
      </c>
    </row>
    <row r="3416" spans="1:8" x14ac:dyDescent="0.25">
      <c r="A3416" t="s">
        <v>44</v>
      </c>
      <c r="B3416">
        <v>2019</v>
      </c>
      <c r="C3416" t="s">
        <v>56</v>
      </c>
      <c r="D3416" t="s">
        <v>63</v>
      </c>
      <c r="E3416" t="s">
        <v>32</v>
      </c>
    </row>
    <row r="3417" spans="1:8" x14ac:dyDescent="0.25">
      <c r="A3417" t="s">
        <v>44</v>
      </c>
      <c r="B3417">
        <v>2019</v>
      </c>
      <c r="C3417" t="s">
        <v>56</v>
      </c>
      <c r="D3417" t="s">
        <v>63</v>
      </c>
      <c r="E3417" t="s">
        <v>58</v>
      </c>
      <c r="F3417">
        <v>7358.2096019999999</v>
      </c>
      <c r="G3417">
        <v>208.72778186299763</v>
      </c>
      <c r="H3417">
        <v>0.37242257794412675</v>
      </c>
    </row>
    <row r="3418" spans="1:8" x14ac:dyDescent="0.25">
      <c r="A3418" t="s">
        <v>44</v>
      </c>
      <c r="B3418">
        <v>2008</v>
      </c>
      <c r="C3418" t="s">
        <v>56</v>
      </c>
      <c r="D3418" t="s">
        <v>65</v>
      </c>
      <c r="E3418" t="s">
        <v>66</v>
      </c>
      <c r="F3418">
        <v>0.22999</v>
      </c>
      <c r="G3418">
        <v>1.100174836978912E-2</v>
      </c>
      <c r="H3418">
        <v>3.6230257225580141E-5</v>
      </c>
    </row>
    <row r="3419" spans="1:8" x14ac:dyDescent="0.25">
      <c r="A3419" t="s">
        <v>44</v>
      </c>
      <c r="B3419">
        <v>2008</v>
      </c>
      <c r="C3419" t="s">
        <v>56</v>
      </c>
      <c r="D3419" t="s">
        <v>65</v>
      </c>
      <c r="E3419" t="s">
        <v>83</v>
      </c>
      <c r="F3419">
        <v>1159.780117</v>
      </c>
      <c r="G3419">
        <v>55.478973048909019</v>
      </c>
      <c r="H3419">
        <v>0.18269982157495299</v>
      </c>
    </row>
    <row r="3420" spans="1:8" x14ac:dyDescent="0.25">
      <c r="A3420" t="s">
        <v>44</v>
      </c>
      <c r="B3420">
        <v>2008</v>
      </c>
      <c r="C3420" t="s">
        <v>56</v>
      </c>
      <c r="D3420" t="s">
        <v>65</v>
      </c>
      <c r="E3420" t="s">
        <v>67</v>
      </c>
      <c r="F3420">
        <v>112.76300000000001</v>
      </c>
      <c r="G3420">
        <v>5.3941047498696921</v>
      </c>
      <c r="H3420">
        <v>1.7763522307613782E-2</v>
      </c>
    </row>
    <row r="3421" spans="1:8" x14ac:dyDescent="0.25">
      <c r="A3421" t="s">
        <v>44</v>
      </c>
      <c r="B3421">
        <v>2008</v>
      </c>
      <c r="C3421" t="s">
        <v>56</v>
      </c>
      <c r="D3421" t="s">
        <v>65</v>
      </c>
      <c r="E3421" t="s">
        <v>68</v>
      </c>
      <c r="F3421">
        <v>683.39792699999998</v>
      </c>
      <c r="G3421">
        <v>32.690864947560826</v>
      </c>
      <c r="H3421">
        <v>0.10765547494516389</v>
      </c>
    </row>
    <row r="3422" spans="1:8" x14ac:dyDescent="0.25">
      <c r="A3422" t="s">
        <v>44</v>
      </c>
      <c r="B3422">
        <v>2008</v>
      </c>
      <c r="C3422" t="s">
        <v>56</v>
      </c>
      <c r="D3422" t="s">
        <v>65</v>
      </c>
      <c r="E3422" t="s">
        <v>58</v>
      </c>
      <c r="F3422">
        <v>1956.171034</v>
      </c>
      <c r="G3422">
        <v>93.574944494709314</v>
      </c>
      <c r="H3422">
        <v>0.30815504908495617</v>
      </c>
    </row>
    <row r="3423" spans="1:8" x14ac:dyDescent="0.25">
      <c r="A3423" t="s">
        <v>44</v>
      </c>
      <c r="B3423">
        <v>2009</v>
      </c>
      <c r="C3423" t="s">
        <v>56</v>
      </c>
      <c r="D3423" t="s">
        <v>65</v>
      </c>
      <c r="E3423" t="s">
        <v>66</v>
      </c>
      <c r="F3423">
        <v>0.51880199999999999</v>
      </c>
      <c r="G3423">
        <v>2.3020924338588593E-2</v>
      </c>
      <c r="H3423">
        <v>7.2710817243660698E-5</v>
      </c>
    </row>
    <row r="3424" spans="1:8" x14ac:dyDescent="0.25">
      <c r="A3424" t="s">
        <v>44</v>
      </c>
      <c r="B3424">
        <v>2009</v>
      </c>
      <c r="C3424" t="s">
        <v>56</v>
      </c>
      <c r="D3424" t="s">
        <v>65</v>
      </c>
      <c r="E3424" t="s">
        <v>83</v>
      </c>
      <c r="F3424">
        <v>1589.0313779999999</v>
      </c>
      <c r="G3424">
        <v>70.510466660847811</v>
      </c>
      <c r="H3424">
        <v>0.22270494354339482</v>
      </c>
    </row>
    <row r="3425" spans="1:8" x14ac:dyDescent="0.25">
      <c r="A3425" t="s">
        <v>44</v>
      </c>
      <c r="B3425">
        <v>2009</v>
      </c>
      <c r="C3425" t="s">
        <v>56</v>
      </c>
      <c r="D3425" t="s">
        <v>65</v>
      </c>
      <c r="E3425" t="s">
        <v>67</v>
      </c>
      <c r="F3425">
        <v>99.476752000000005</v>
      </c>
      <c r="G3425">
        <v>4.4141055378362877</v>
      </c>
      <c r="H3425">
        <v>1.3941804261866685E-2</v>
      </c>
    </row>
    <row r="3426" spans="1:8" x14ac:dyDescent="0.25">
      <c r="A3426" t="s">
        <v>44</v>
      </c>
      <c r="B3426">
        <v>2009</v>
      </c>
      <c r="C3426" t="s">
        <v>56</v>
      </c>
      <c r="D3426" t="s">
        <v>65</v>
      </c>
      <c r="E3426" t="s">
        <v>68</v>
      </c>
      <c r="F3426">
        <v>1087.5393650000001</v>
      </c>
      <c r="G3426">
        <v>48.257642485768535</v>
      </c>
      <c r="H3426">
        <v>0.15242014489882813</v>
      </c>
    </row>
    <row r="3427" spans="1:8" x14ac:dyDescent="0.25">
      <c r="A3427" t="s">
        <v>44</v>
      </c>
      <c r="B3427">
        <v>2009</v>
      </c>
      <c r="C3427" t="s">
        <v>56</v>
      </c>
      <c r="D3427" t="s">
        <v>65</v>
      </c>
      <c r="E3427" t="s">
        <v>58</v>
      </c>
      <c r="F3427">
        <v>2776.5662970000003</v>
      </c>
      <c r="G3427">
        <v>123.20523560879124</v>
      </c>
      <c r="H3427">
        <v>0.38913960352133337</v>
      </c>
    </row>
    <row r="3428" spans="1:8" x14ac:dyDescent="0.25">
      <c r="A3428" t="s">
        <v>44</v>
      </c>
      <c r="B3428">
        <v>2010</v>
      </c>
      <c r="C3428" t="s">
        <v>56</v>
      </c>
      <c r="D3428" t="s">
        <v>65</v>
      </c>
      <c r="E3428" t="s">
        <v>66</v>
      </c>
      <c r="F3428">
        <v>5.9021929999999996</v>
      </c>
      <c r="G3428">
        <v>0.29496628492225035</v>
      </c>
      <c r="H3428">
        <v>7.3220730464390983E-4</v>
      </c>
    </row>
    <row r="3429" spans="1:8" x14ac:dyDescent="0.25">
      <c r="A3429" t="s">
        <v>44</v>
      </c>
      <c r="B3429">
        <v>2010</v>
      </c>
      <c r="C3429" t="s">
        <v>56</v>
      </c>
      <c r="D3429" t="s">
        <v>65</v>
      </c>
      <c r="E3429" t="s">
        <v>83</v>
      </c>
      <c r="F3429">
        <v>3420.7860660000001</v>
      </c>
      <c r="G3429">
        <v>170.95621193712574</v>
      </c>
      <c r="H3429">
        <v>0.42437184706587938</v>
      </c>
    </row>
    <row r="3430" spans="1:8" x14ac:dyDescent="0.25">
      <c r="A3430" t="s">
        <v>44</v>
      </c>
      <c r="B3430">
        <v>2010</v>
      </c>
      <c r="C3430" t="s">
        <v>56</v>
      </c>
      <c r="D3430" t="s">
        <v>65</v>
      </c>
      <c r="E3430" t="s">
        <v>67</v>
      </c>
      <c r="F3430">
        <v>43.045496</v>
      </c>
      <c r="G3430">
        <v>2.1512292189963271</v>
      </c>
      <c r="H3430">
        <v>5.3400874222886644E-3</v>
      </c>
    </row>
    <row r="3431" spans="1:8" x14ac:dyDescent="0.25">
      <c r="A3431" t="s">
        <v>44</v>
      </c>
      <c r="B3431">
        <v>2010</v>
      </c>
      <c r="C3431" t="s">
        <v>56</v>
      </c>
      <c r="D3431" t="s">
        <v>65</v>
      </c>
      <c r="E3431" t="s">
        <v>68</v>
      </c>
      <c r="F3431">
        <v>1303.9033079999999</v>
      </c>
      <c r="G3431">
        <v>65.163493409753414</v>
      </c>
      <c r="H3431">
        <v>0.16175810019546252</v>
      </c>
    </row>
    <row r="3432" spans="1:8" x14ac:dyDescent="0.25">
      <c r="A3432" t="s">
        <v>44</v>
      </c>
      <c r="B3432">
        <v>2010</v>
      </c>
      <c r="C3432" t="s">
        <v>56</v>
      </c>
      <c r="D3432" t="s">
        <v>65</v>
      </c>
      <c r="E3432" t="s">
        <v>58</v>
      </c>
      <c r="F3432">
        <v>4773.6370630000001</v>
      </c>
      <c r="G3432">
        <v>238.56590085079776</v>
      </c>
      <c r="H3432">
        <v>0.59220224198827465</v>
      </c>
    </row>
    <row r="3433" spans="1:8" x14ac:dyDescent="0.25">
      <c r="A3433" t="s">
        <v>44</v>
      </c>
      <c r="B3433">
        <v>2011</v>
      </c>
      <c r="C3433" t="s">
        <v>56</v>
      </c>
      <c r="D3433" t="s">
        <v>65</v>
      </c>
      <c r="E3433" t="s">
        <v>66</v>
      </c>
      <c r="F3433">
        <v>216.65172000000001</v>
      </c>
      <c r="G3433">
        <v>11.249834125980612</v>
      </c>
      <c r="H3433">
        <v>2.3455518825593619E-2</v>
      </c>
    </row>
    <row r="3434" spans="1:8" x14ac:dyDescent="0.25">
      <c r="A3434" t="s">
        <v>44</v>
      </c>
      <c r="B3434">
        <v>2011</v>
      </c>
      <c r="C3434" t="s">
        <v>56</v>
      </c>
      <c r="D3434" t="s">
        <v>65</v>
      </c>
      <c r="E3434" t="s">
        <v>83</v>
      </c>
      <c r="F3434">
        <v>5970.928586</v>
      </c>
      <c r="G3434">
        <v>310.04580148533307</v>
      </c>
      <c r="H3434">
        <v>0.64643487646993114</v>
      </c>
    </row>
    <row r="3435" spans="1:8" x14ac:dyDescent="0.25">
      <c r="A3435" t="s">
        <v>44</v>
      </c>
      <c r="B3435">
        <v>2011</v>
      </c>
      <c r="C3435" t="s">
        <v>56</v>
      </c>
      <c r="D3435" t="s">
        <v>65</v>
      </c>
      <c r="E3435" t="s">
        <v>67</v>
      </c>
      <c r="F3435">
        <v>30.318175</v>
      </c>
      <c r="G3435">
        <v>1.5742983242987973</v>
      </c>
      <c r="H3435">
        <v>3.2823580836106067E-3</v>
      </c>
    </row>
    <row r="3436" spans="1:8" x14ac:dyDescent="0.25">
      <c r="A3436" t="s">
        <v>44</v>
      </c>
      <c r="B3436">
        <v>2011</v>
      </c>
      <c r="C3436" t="s">
        <v>56</v>
      </c>
      <c r="D3436" t="s">
        <v>65</v>
      </c>
      <c r="E3436" t="s">
        <v>68</v>
      </c>
      <c r="F3436">
        <v>1594.0334520000001</v>
      </c>
      <c r="G3436">
        <v>82.771611165903863</v>
      </c>
      <c r="H3436">
        <v>0.1725759742041835</v>
      </c>
    </row>
    <row r="3437" spans="1:8" x14ac:dyDescent="0.25">
      <c r="A3437" t="s">
        <v>44</v>
      </c>
      <c r="B3437">
        <v>2011</v>
      </c>
      <c r="C3437" t="s">
        <v>56</v>
      </c>
      <c r="D3437" t="s">
        <v>65</v>
      </c>
      <c r="E3437" t="s">
        <v>58</v>
      </c>
      <c r="F3437">
        <v>7811.9319329999998</v>
      </c>
      <c r="G3437">
        <v>405.64154510151633</v>
      </c>
      <c r="H3437">
        <v>0.84574872758331876</v>
      </c>
    </row>
    <row r="3438" spans="1:8" x14ac:dyDescent="0.25">
      <c r="A3438" t="s">
        <v>44</v>
      </c>
      <c r="B3438">
        <v>2012</v>
      </c>
      <c r="C3438" t="s">
        <v>56</v>
      </c>
      <c r="D3438" t="s">
        <v>65</v>
      </c>
      <c r="E3438" t="s">
        <v>66</v>
      </c>
      <c r="F3438">
        <v>209.24332799999999</v>
      </c>
      <c r="G3438">
        <v>10.335974263255178</v>
      </c>
      <c r="H3438">
        <v>2.0162068675419365E-2</v>
      </c>
    </row>
    <row r="3439" spans="1:8" x14ac:dyDescent="0.25">
      <c r="A3439" t="s">
        <v>44</v>
      </c>
      <c r="B3439">
        <v>2012</v>
      </c>
      <c r="C3439" t="s">
        <v>56</v>
      </c>
      <c r="D3439" t="s">
        <v>65</v>
      </c>
      <c r="E3439" t="s">
        <v>83</v>
      </c>
      <c r="F3439">
        <v>6423.2096659999997</v>
      </c>
      <c r="G3439">
        <v>317.28672273491986</v>
      </c>
      <c r="H3439">
        <v>0.61892149986502554</v>
      </c>
    </row>
    <row r="3440" spans="1:8" x14ac:dyDescent="0.25">
      <c r="A3440" t="s">
        <v>44</v>
      </c>
      <c r="B3440">
        <v>2012</v>
      </c>
      <c r="C3440" t="s">
        <v>56</v>
      </c>
      <c r="D3440" t="s">
        <v>65</v>
      </c>
      <c r="E3440" t="s">
        <v>67</v>
      </c>
      <c r="F3440">
        <v>6.4548139999999998</v>
      </c>
      <c r="G3440">
        <v>0.31884787924085783</v>
      </c>
      <c r="H3440">
        <v>6.2196680008386391E-4</v>
      </c>
    </row>
    <row r="3441" spans="1:8" x14ac:dyDescent="0.25">
      <c r="A3441" t="s">
        <v>44</v>
      </c>
      <c r="B3441">
        <v>2012</v>
      </c>
      <c r="C3441" t="s">
        <v>56</v>
      </c>
      <c r="D3441" t="s">
        <v>65</v>
      </c>
      <c r="E3441" t="s">
        <v>68</v>
      </c>
      <c r="F3441">
        <v>2609.4467505045995</v>
      </c>
      <c r="G3441">
        <v>128.89861154641164</v>
      </c>
      <c r="H3441">
        <v>0.2514385767584601</v>
      </c>
    </row>
    <row r="3442" spans="1:8" x14ac:dyDescent="0.25">
      <c r="A3442" t="s">
        <v>44</v>
      </c>
      <c r="B3442">
        <v>2012</v>
      </c>
      <c r="C3442" t="s">
        <v>56</v>
      </c>
      <c r="D3442" t="s">
        <v>65</v>
      </c>
      <c r="E3442" t="s">
        <v>58</v>
      </c>
      <c r="F3442">
        <v>9248.3545585045977</v>
      </c>
      <c r="G3442">
        <v>456.84015642382741</v>
      </c>
      <c r="H3442">
        <v>0.89114411209898858</v>
      </c>
    </row>
    <row r="3443" spans="1:8" x14ac:dyDescent="0.25">
      <c r="A3443" t="s">
        <v>44</v>
      </c>
      <c r="B3443">
        <v>2013</v>
      </c>
      <c r="C3443" t="s">
        <v>56</v>
      </c>
      <c r="D3443" t="s">
        <v>65</v>
      </c>
      <c r="E3443" t="s">
        <v>66</v>
      </c>
      <c r="F3443">
        <v>276.41838799999999</v>
      </c>
      <c r="G3443">
        <v>13.526650400727913</v>
      </c>
      <c r="H3443">
        <v>2.3511847593689419E-2</v>
      </c>
    </row>
    <row r="3444" spans="1:8" x14ac:dyDescent="0.25">
      <c r="A3444" t="s">
        <v>44</v>
      </c>
      <c r="B3444">
        <v>2013</v>
      </c>
      <c r="C3444" t="s">
        <v>56</v>
      </c>
      <c r="D3444" t="s">
        <v>65</v>
      </c>
      <c r="E3444" t="s">
        <v>83</v>
      </c>
      <c r="F3444">
        <v>6452.5103000000008</v>
      </c>
      <c r="G3444">
        <v>315.75631298159516</v>
      </c>
      <c r="H3444">
        <v>0.5488435117070114</v>
      </c>
    </row>
    <row r="3445" spans="1:8" x14ac:dyDescent="0.25">
      <c r="A3445" t="s">
        <v>44</v>
      </c>
      <c r="B3445">
        <v>2013</v>
      </c>
      <c r="C3445" t="s">
        <v>56</v>
      </c>
      <c r="D3445" t="s">
        <v>65</v>
      </c>
      <c r="E3445" t="s">
        <v>67</v>
      </c>
      <c r="F3445">
        <v>23.132269000000001</v>
      </c>
      <c r="G3445">
        <v>1.1319873399254319</v>
      </c>
      <c r="H3445">
        <v>1.9676056544553266E-3</v>
      </c>
    </row>
    <row r="3446" spans="1:8" x14ac:dyDescent="0.25">
      <c r="A3446" t="s">
        <v>44</v>
      </c>
      <c r="B3446">
        <v>2013</v>
      </c>
      <c r="C3446" t="s">
        <v>56</v>
      </c>
      <c r="D3446" t="s">
        <v>65</v>
      </c>
      <c r="E3446" t="s">
        <v>68</v>
      </c>
      <c r="F3446">
        <v>2528.1123619999998</v>
      </c>
      <c r="G3446">
        <v>123.71424470694942</v>
      </c>
      <c r="H3446">
        <v>0.21503848924502869</v>
      </c>
    </row>
    <row r="3447" spans="1:8" x14ac:dyDescent="0.25">
      <c r="A3447" t="s">
        <v>44</v>
      </c>
      <c r="B3447">
        <v>2013</v>
      </c>
      <c r="C3447" t="s">
        <v>56</v>
      </c>
      <c r="D3447" t="s">
        <v>65</v>
      </c>
      <c r="E3447" t="s">
        <v>58</v>
      </c>
      <c r="F3447">
        <v>9280.1733190000014</v>
      </c>
      <c r="G3447">
        <v>454.12919542919792</v>
      </c>
      <c r="H3447">
        <v>0.78936145420018489</v>
      </c>
    </row>
    <row r="3448" spans="1:8" x14ac:dyDescent="0.25">
      <c r="A3448" t="s">
        <v>44</v>
      </c>
      <c r="B3448">
        <v>2014</v>
      </c>
      <c r="C3448" t="s">
        <v>56</v>
      </c>
      <c r="D3448" t="s">
        <v>65</v>
      </c>
      <c r="E3448" t="s">
        <v>66</v>
      </c>
      <c r="F3448">
        <v>476.697226</v>
      </c>
      <c r="G3448">
        <v>20.530999703378658</v>
      </c>
      <c r="H3448">
        <v>3.5870810484406414E-2</v>
      </c>
    </row>
    <row r="3449" spans="1:8" x14ac:dyDescent="0.25">
      <c r="A3449" t="s">
        <v>44</v>
      </c>
      <c r="B3449">
        <v>2014</v>
      </c>
      <c r="C3449" t="s">
        <v>56</v>
      </c>
      <c r="D3449" t="s">
        <v>65</v>
      </c>
      <c r="E3449" t="s">
        <v>83</v>
      </c>
      <c r="F3449">
        <v>6838.3930339999997</v>
      </c>
      <c r="G3449">
        <v>294.52456967442197</v>
      </c>
      <c r="H3449">
        <v>0.51457966852213022</v>
      </c>
    </row>
    <row r="3450" spans="1:8" x14ac:dyDescent="0.25">
      <c r="A3450" t="s">
        <v>44</v>
      </c>
      <c r="B3450">
        <v>2014</v>
      </c>
      <c r="C3450" t="s">
        <v>56</v>
      </c>
      <c r="D3450" t="s">
        <v>65</v>
      </c>
      <c r="E3450" t="s">
        <v>67</v>
      </c>
      <c r="F3450">
        <v>15.190067000000001</v>
      </c>
      <c r="G3450">
        <v>0.65422503858099212</v>
      </c>
      <c r="H3450">
        <v>1.1430316454210622E-3</v>
      </c>
    </row>
    <row r="3451" spans="1:8" x14ac:dyDescent="0.25">
      <c r="A3451" t="s">
        <v>44</v>
      </c>
      <c r="B3451">
        <v>2014</v>
      </c>
      <c r="C3451" t="s">
        <v>56</v>
      </c>
      <c r="D3451" t="s">
        <v>65</v>
      </c>
      <c r="E3451" t="s">
        <v>68</v>
      </c>
      <c r="F3451">
        <v>2351.6142300000001</v>
      </c>
      <c r="G3451">
        <v>101.28229917283184</v>
      </c>
      <c r="H3451">
        <v>0.17695573579184898</v>
      </c>
    </row>
    <row r="3452" spans="1:8" x14ac:dyDescent="0.25">
      <c r="A3452" t="s">
        <v>44</v>
      </c>
      <c r="B3452">
        <v>2014</v>
      </c>
      <c r="C3452" t="s">
        <v>56</v>
      </c>
      <c r="D3452" t="s">
        <v>65</v>
      </c>
      <c r="E3452" t="s">
        <v>58</v>
      </c>
      <c r="F3452">
        <v>9681.8945569999996</v>
      </c>
      <c r="G3452">
        <v>416.99209358921343</v>
      </c>
      <c r="H3452">
        <v>0.72854924644380648</v>
      </c>
    </row>
    <row r="3453" spans="1:8" x14ac:dyDescent="0.25">
      <c r="A3453" t="s">
        <v>44</v>
      </c>
      <c r="B3453">
        <v>2015</v>
      </c>
      <c r="C3453" t="s">
        <v>56</v>
      </c>
      <c r="D3453" t="s">
        <v>65</v>
      </c>
      <c r="E3453" t="s">
        <v>66</v>
      </c>
      <c r="F3453">
        <v>192.95872</v>
      </c>
      <c r="G3453">
        <v>7.0729700806871518</v>
      </c>
      <c r="H3453">
        <v>1.3276497096504533E-2</v>
      </c>
    </row>
    <row r="3454" spans="1:8" x14ac:dyDescent="0.25">
      <c r="A3454" t="s">
        <v>44</v>
      </c>
      <c r="B3454">
        <v>2015</v>
      </c>
      <c r="C3454" t="s">
        <v>56</v>
      </c>
      <c r="D3454" t="s">
        <v>65</v>
      </c>
      <c r="E3454" t="s">
        <v>83</v>
      </c>
      <c r="F3454">
        <v>8760.0516860000007</v>
      </c>
      <c r="G3454">
        <v>321.1027906919731</v>
      </c>
      <c r="H3454">
        <v>0.60273410175196351</v>
      </c>
    </row>
    <row r="3455" spans="1:8" x14ac:dyDescent="0.25">
      <c r="A3455" t="s">
        <v>44</v>
      </c>
      <c r="B3455">
        <v>2015</v>
      </c>
      <c r="C3455" t="s">
        <v>56</v>
      </c>
      <c r="D3455" t="s">
        <v>65</v>
      </c>
      <c r="E3455" t="s">
        <v>67</v>
      </c>
      <c r="F3455">
        <v>197.537803</v>
      </c>
      <c r="G3455">
        <v>7.2408179864774844</v>
      </c>
      <c r="H3455">
        <v>1.3591560246561463E-2</v>
      </c>
    </row>
    <row r="3456" spans="1:8" x14ac:dyDescent="0.25">
      <c r="A3456" t="s">
        <v>44</v>
      </c>
      <c r="B3456">
        <v>2015</v>
      </c>
      <c r="C3456" t="s">
        <v>56</v>
      </c>
      <c r="D3456" t="s">
        <v>65</v>
      </c>
      <c r="E3456" t="s">
        <v>68</v>
      </c>
      <c r="F3456">
        <v>3500.7108720000001</v>
      </c>
      <c r="G3456">
        <v>128.31979430000484</v>
      </c>
      <c r="H3456">
        <v>0.24086591022064127</v>
      </c>
    </row>
    <row r="3457" spans="1:8" x14ac:dyDescent="0.25">
      <c r="A3457" t="s">
        <v>44</v>
      </c>
      <c r="B3457">
        <v>2015</v>
      </c>
      <c r="C3457" t="s">
        <v>56</v>
      </c>
      <c r="D3457" t="s">
        <v>65</v>
      </c>
      <c r="E3457" t="s">
        <v>58</v>
      </c>
      <c r="F3457">
        <v>12651.259081</v>
      </c>
      <c r="G3457">
        <v>463.73637305914252</v>
      </c>
      <c r="H3457">
        <v>0.87046806931567067</v>
      </c>
    </row>
    <row r="3458" spans="1:8" x14ac:dyDescent="0.25">
      <c r="A3458" t="s">
        <v>44</v>
      </c>
      <c r="B3458">
        <v>2016</v>
      </c>
      <c r="C3458" t="s">
        <v>56</v>
      </c>
      <c r="D3458" t="s">
        <v>65</v>
      </c>
      <c r="E3458" t="s">
        <v>66</v>
      </c>
      <c r="F3458">
        <v>216.99063200000001</v>
      </c>
      <c r="G3458">
        <v>7.2138655757264862</v>
      </c>
      <c r="H3458">
        <v>1.3691767886215492E-2</v>
      </c>
    </row>
    <row r="3459" spans="1:8" x14ac:dyDescent="0.25">
      <c r="A3459" t="s">
        <v>44</v>
      </c>
      <c r="B3459">
        <v>2016</v>
      </c>
      <c r="C3459" t="s">
        <v>56</v>
      </c>
      <c r="D3459" t="s">
        <v>65</v>
      </c>
      <c r="E3459" t="s">
        <v>83</v>
      </c>
      <c r="F3459">
        <v>12928.655554000001</v>
      </c>
      <c r="G3459">
        <v>429.81386975925136</v>
      </c>
      <c r="H3459">
        <v>0.81577784853955715</v>
      </c>
    </row>
    <row r="3460" spans="1:8" x14ac:dyDescent="0.25">
      <c r="A3460" t="s">
        <v>44</v>
      </c>
      <c r="B3460">
        <v>2016</v>
      </c>
      <c r="C3460" t="s">
        <v>56</v>
      </c>
      <c r="D3460" t="s">
        <v>65</v>
      </c>
      <c r="E3460" t="s">
        <v>67</v>
      </c>
      <c r="F3460">
        <v>156.06947199999999</v>
      </c>
      <c r="G3460">
        <v>5.1885382382895155</v>
      </c>
      <c r="H3460">
        <v>9.8477384256303192E-3</v>
      </c>
    </row>
    <row r="3461" spans="1:8" x14ac:dyDescent="0.25">
      <c r="A3461" t="s">
        <v>44</v>
      </c>
      <c r="B3461">
        <v>2016</v>
      </c>
      <c r="C3461" t="s">
        <v>56</v>
      </c>
      <c r="D3461" t="s">
        <v>65</v>
      </c>
      <c r="E3461" t="s">
        <v>68</v>
      </c>
      <c r="F3461">
        <v>2984.3812449999996</v>
      </c>
      <c r="G3461">
        <v>99.21591973679881</v>
      </c>
      <c r="H3461">
        <v>0.18830976671156383</v>
      </c>
    </row>
    <row r="3462" spans="1:8" x14ac:dyDescent="0.25">
      <c r="A3462" t="s">
        <v>44</v>
      </c>
      <c r="B3462">
        <v>2016</v>
      </c>
      <c r="C3462" t="s">
        <v>56</v>
      </c>
      <c r="D3462" t="s">
        <v>65</v>
      </c>
      <c r="E3462" t="s">
        <v>58</v>
      </c>
      <c r="F3462">
        <v>16286.096903000001</v>
      </c>
      <c r="G3462">
        <v>541.43219331006617</v>
      </c>
      <c r="H3462">
        <v>1.0276271215629667</v>
      </c>
    </row>
    <row r="3463" spans="1:8" x14ac:dyDescent="0.25">
      <c r="A3463" t="s">
        <v>44</v>
      </c>
      <c r="B3463">
        <v>2017</v>
      </c>
      <c r="C3463" t="s">
        <v>56</v>
      </c>
      <c r="D3463" t="s">
        <v>65</v>
      </c>
      <c r="E3463" t="s">
        <v>66</v>
      </c>
      <c r="F3463">
        <v>270.49602599999997</v>
      </c>
      <c r="G3463">
        <v>9.4409050615953767</v>
      </c>
      <c r="H3463">
        <v>1.5859047573354577E-2</v>
      </c>
    </row>
    <row r="3464" spans="1:8" x14ac:dyDescent="0.25">
      <c r="A3464" t="s">
        <v>44</v>
      </c>
      <c r="B3464">
        <v>2017</v>
      </c>
      <c r="C3464" t="s">
        <v>56</v>
      </c>
      <c r="D3464" t="s">
        <v>65</v>
      </c>
      <c r="E3464" t="s">
        <v>83</v>
      </c>
      <c r="F3464">
        <v>12823.09058</v>
      </c>
      <c r="G3464">
        <v>447.55400865674085</v>
      </c>
      <c r="H3464">
        <v>0.75181142789009014</v>
      </c>
    </row>
    <row r="3465" spans="1:8" x14ac:dyDescent="0.25">
      <c r="A3465" t="s">
        <v>44</v>
      </c>
      <c r="B3465">
        <v>2017</v>
      </c>
      <c r="C3465" t="s">
        <v>56</v>
      </c>
      <c r="D3465" t="s">
        <v>65</v>
      </c>
      <c r="E3465" t="s">
        <v>67</v>
      </c>
      <c r="F3465">
        <v>11.781041999999999</v>
      </c>
      <c r="G3465">
        <v>0.41118422585871084</v>
      </c>
      <c r="H3465">
        <v>6.9071663752164839E-4</v>
      </c>
    </row>
    <row r="3466" spans="1:8" x14ac:dyDescent="0.25">
      <c r="A3466" t="s">
        <v>44</v>
      </c>
      <c r="B3466">
        <v>2017</v>
      </c>
      <c r="C3466" t="s">
        <v>56</v>
      </c>
      <c r="D3466" t="s">
        <v>65</v>
      </c>
      <c r="E3466" t="s">
        <v>68</v>
      </c>
      <c r="F3466">
        <v>3995.1308159999999</v>
      </c>
      <c r="G3466">
        <v>139.43883501826409</v>
      </c>
      <c r="H3466">
        <v>0.23423253424329016</v>
      </c>
    </row>
    <row r="3467" spans="1:8" x14ac:dyDescent="0.25">
      <c r="A3467" t="s">
        <v>44</v>
      </c>
      <c r="B3467">
        <v>2017</v>
      </c>
      <c r="C3467" t="s">
        <v>56</v>
      </c>
      <c r="D3467" t="s">
        <v>65</v>
      </c>
      <c r="E3467" t="s">
        <v>58</v>
      </c>
      <c r="F3467">
        <v>17100.498464</v>
      </c>
      <c r="G3467">
        <v>596.8449329624591</v>
      </c>
      <c r="H3467">
        <v>1.0025937263442568</v>
      </c>
    </row>
    <row r="3468" spans="1:8" x14ac:dyDescent="0.25">
      <c r="A3468" t="s">
        <v>44</v>
      </c>
      <c r="B3468">
        <v>2018</v>
      </c>
      <c r="C3468" t="s">
        <v>56</v>
      </c>
      <c r="D3468" t="s">
        <v>65</v>
      </c>
      <c r="E3468" t="s">
        <v>66</v>
      </c>
      <c r="F3468">
        <v>90.263259000000005</v>
      </c>
      <c r="G3468">
        <v>2.9376811441428274</v>
      </c>
      <c r="H3468">
        <v>4.929246149601392E-3</v>
      </c>
    </row>
    <row r="3469" spans="1:8" x14ac:dyDescent="0.25">
      <c r="A3469" t="s">
        <v>44</v>
      </c>
      <c r="B3469">
        <v>2018</v>
      </c>
      <c r="C3469" t="s">
        <v>56</v>
      </c>
      <c r="D3469" t="s">
        <v>65</v>
      </c>
      <c r="E3469" t="s">
        <v>83</v>
      </c>
      <c r="F3469">
        <v>6927.5269369999996</v>
      </c>
      <c r="G3469">
        <v>225.46122845361049</v>
      </c>
      <c r="H3469">
        <v>0.37830991101780587</v>
      </c>
    </row>
    <row r="3470" spans="1:8" x14ac:dyDescent="0.25">
      <c r="A3470" t="s">
        <v>44</v>
      </c>
      <c r="B3470">
        <v>2018</v>
      </c>
      <c r="C3470" t="s">
        <v>56</v>
      </c>
      <c r="D3470" t="s">
        <v>65</v>
      </c>
      <c r="E3470" t="s">
        <v>67</v>
      </c>
      <c r="F3470">
        <v>7.7379129999999998</v>
      </c>
      <c r="G3470">
        <v>0.25183581190124826</v>
      </c>
      <c r="H3470">
        <v>4.2256482076722432E-4</v>
      </c>
    </row>
    <row r="3471" spans="1:8" x14ac:dyDescent="0.25">
      <c r="A3471" t="s">
        <v>44</v>
      </c>
      <c r="B3471">
        <v>2018</v>
      </c>
      <c r="C3471" t="s">
        <v>56</v>
      </c>
      <c r="D3471" t="s">
        <v>65</v>
      </c>
      <c r="E3471" t="s">
        <v>68</v>
      </c>
      <c r="F3471">
        <v>3242.7322060000006</v>
      </c>
      <c r="G3471">
        <v>105.5369965876246</v>
      </c>
      <c r="H3471">
        <v>0.1770845127651986</v>
      </c>
    </row>
    <row r="3472" spans="1:8" x14ac:dyDescent="0.25">
      <c r="A3472" t="s">
        <v>44</v>
      </c>
      <c r="B3472">
        <v>2018</v>
      </c>
      <c r="C3472" t="s">
        <v>56</v>
      </c>
      <c r="D3472" t="s">
        <v>65</v>
      </c>
      <c r="E3472" t="s">
        <v>58</v>
      </c>
      <c r="F3472">
        <v>10268.260315</v>
      </c>
      <c r="G3472">
        <v>334.18774199727915</v>
      </c>
      <c r="H3472">
        <v>0.56074623475337304</v>
      </c>
    </row>
    <row r="3473" spans="1:8" x14ac:dyDescent="0.25">
      <c r="A3473" t="s">
        <v>44</v>
      </c>
      <c r="B3473">
        <v>2019</v>
      </c>
      <c r="C3473" t="s">
        <v>56</v>
      </c>
      <c r="D3473" t="s">
        <v>65</v>
      </c>
      <c r="E3473" t="s">
        <v>66</v>
      </c>
      <c r="F3473">
        <v>86.480166999999994</v>
      </c>
      <c r="G3473">
        <v>2.4531529284168938</v>
      </c>
      <c r="H3473">
        <v>4.3770385021954968E-3</v>
      </c>
    </row>
    <row r="3474" spans="1:8" x14ac:dyDescent="0.25">
      <c r="A3474" t="s">
        <v>44</v>
      </c>
      <c r="B3474">
        <v>2019</v>
      </c>
      <c r="C3474" t="s">
        <v>56</v>
      </c>
      <c r="D3474" t="s">
        <v>65</v>
      </c>
      <c r="E3474" t="s">
        <v>83</v>
      </c>
      <c r="F3474">
        <v>8032.1557059999996</v>
      </c>
      <c r="G3474">
        <v>227.84537744560973</v>
      </c>
      <c r="H3474">
        <v>0.40653315089911024</v>
      </c>
    </row>
    <row r="3475" spans="1:8" x14ac:dyDescent="0.25">
      <c r="A3475" t="s">
        <v>44</v>
      </c>
      <c r="B3475">
        <v>2019</v>
      </c>
      <c r="C3475" t="s">
        <v>56</v>
      </c>
      <c r="D3475" t="s">
        <v>65</v>
      </c>
      <c r="E3475" t="s">
        <v>67</v>
      </c>
      <c r="F3475">
        <v>10.229545</v>
      </c>
      <c r="G3475">
        <v>0.29017795806433161</v>
      </c>
      <c r="H3475">
        <v>5.1775006776919649E-4</v>
      </c>
    </row>
    <row r="3476" spans="1:8" x14ac:dyDescent="0.25">
      <c r="A3476" t="s">
        <v>44</v>
      </c>
      <c r="B3476">
        <v>2019</v>
      </c>
      <c r="C3476" t="s">
        <v>56</v>
      </c>
      <c r="D3476" t="s">
        <v>65</v>
      </c>
      <c r="E3476" t="s">
        <v>68</v>
      </c>
      <c r="F3476">
        <v>3715.6388350000002</v>
      </c>
      <c r="G3476">
        <v>105.40023921345788</v>
      </c>
      <c r="H3476">
        <v>0.18806039355876616</v>
      </c>
    </row>
    <row r="3477" spans="1:8" x14ac:dyDescent="0.25">
      <c r="A3477" t="s">
        <v>44</v>
      </c>
      <c r="B3477">
        <v>2019</v>
      </c>
      <c r="C3477" t="s">
        <v>56</v>
      </c>
      <c r="D3477" t="s">
        <v>65</v>
      </c>
      <c r="E3477" t="s">
        <v>58</v>
      </c>
      <c r="F3477">
        <v>11844.504252999999</v>
      </c>
      <c r="G3477">
        <v>335.9889475455488</v>
      </c>
      <c r="H3477">
        <v>0.59948833302784099</v>
      </c>
    </row>
    <row r="3478" spans="1:8" x14ac:dyDescent="0.25">
      <c r="A3478" t="s">
        <v>44</v>
      </c>
      <c r="B3478">
        <v>2008</v>
      </c>
      <c r="C3478" t="s">
        <v>56</v>
      </c>
      <c r="D3478" t="s">
        <v>84</v>
      </c>
      <c r="E3478" t="s">
        <v>58</v>
      </c>
      <c r="F3478">
        <v>2866.745603412</v>
      </c>
      <c r="G3478">
        <v>137.1329786901087</v>
      </c>
      <c r="H3478">
        <v>0.45159759386024495</v>
      </c>
    </row>
    <row r="3479" spans="1:8" x14ac:dyDescent="0.25">
      <c r="A3479" t="s">
        <v>44</v>
      </c>
      <c r="B3479">
        <v>2009</v>
      </c>
      <c r="C3479" t="s">
        <v>56</v>
      </c>
      <c r="D3479" t="s">
        <v>84</v>
      </c>
      <c r="E3479" t="s">
        <v>58</v>
      </c>
      <c r="F3479">
        <v>2637.4358299999999</v>
      </c>
      <c r="G3479">
        <v>117.0315663592519</v>
      </c>
      <c r="H3479">
        <v>0.36964027630389357</v>
      </c>
    </row>
    <row r="3480" spans="1:8" x14ac:dyDescent="0.25">
      <c r="A3480" t="s">
        <v>44</v>
      </c>
      <c r="B3480">
        <v>2010</v>
      </c>
      <c r="C3480" t="s">
        <v>56</v>
      </c>
      <c r="D3480" t="s">
        <v>84</v>
      </c>
      <c r="E3480" t="s">
        <v>58</v>
      </c>
      <c r="F3480">
        <v>2317.9766970000001</v>
      </c>
      <c r="G3480">
        <v>115.84253087800397</v>
      </c>
      <c r="H3480">
        <v>0.2875608218060241</v>
      </c>
    </row>
    <row r="3481" spans="1:8" x14ac:dyDescent="0.25">
      <c r="A3481" t="s">
        <v>44</v>
      </c>
      <c r="B3481">
        <v>2011</v>
      </c>
      <c r="C3481" t="s">
        <v>56</v>
      </c>
      <c r="D3481" t="s">
        <v>84</v>
      </c>
      <c r="E3481" t="s">
        <v>58</v>
      </c>
      <c r="F3481">
        <v>3585.840897</v>
      </c>
      <c r="G3481">
        <v>186.1979923049193</v>
      </c>
      <c r="H3481">
        <v>0.38821643633924074</v>
      </c>
    </row>
    <row r="3482" spans="1:8" x14ac:dyDescent="0.25">
      <c r="A3482" t="s">
        <v>44</v>
      </c>
      <c r="B3482">
        <v>2012</v>
      </c>
      <c r="C3482" t="s">
        <v>56</v>
      </c>
      <c r="D3482" t="s">
        <v>84</v>
      </c>
      <c r="E3482" t="s">
        <v>58</v>
      </c>
      <c r="F3482">
        <v>4552.9598960000003</v>
      </c>
      <c r="G3482">
        <v>224.90215939735472</v>
      </c>
      <c r="H3482">
        <v>0.43870975947955781</v>
      </c>
    </row>
    <row r="3483" spans="1:8" x14ac:dyDescent="0.25">
      <c r="A3483" t="s">
        <v>44</v>
      </c>
      <c r="B3483">
        <v>2013</v>
      </c>
      <c r="C3483" t="s">
        <v>56</v>
      </c>
      <c r="D3483" t="s">
        <v>84</v>
      </c>
      <c r="E3483" t="s">
        <v>58</v>
      </c>
      <c r="F3483">
        <v>8410.5105759359994</v>
      </c>
      <c r="G3483">
        <v>411.57188230296401</v>
      </c>
      <c r="H3483">
        <v>0.71538888667030442</v>
      </c>
    </row>
    <row r="3484" spans="1:8" x14ac:dyDescent="0.25">
      <c r="A3484" t="s">
        <v>44</v>
      </c>
      <c r="B3484">
        <v>2014</v>
      </c>
      <c r="C3484" t="s">
        <v>56</v>
      </c>
      <c r="D3484" t="s">
        <v>84</v>
      </c>
      <c r="E3484" t="s">
        <v>58</v>
      </c>
      <c r="F3484">
        <v>10652.51816</v>
      </c>
      <c r="G3484">
        <v>458.79613988606627</v>
      </c>
      <c r="H3484">
        <v>0.80158733732395937</v>
      </c>
    </row>
    <row r="3485" spans="1:8" x14ac:dyDescent="0.25">
      <c r="A3485" t="s">
        <v>44</v>
      </c>
      <c r="B3485">
        <v>2015</v>
      </c>
      <c r="C3485" t="s">
        <v>56</v>
      </c>
      <c r="D3485" t="s">
        <v>84</v>
      </c>
      <c r="E3485" t="s">
        <v>58</v>
      </c>
      <c r="F3485">
        <v>5389.7653749999999</v>
      </c>
      <c r="G3485">
        <v>197.56375477251592</v>
      </c>
      <c r="H3485">
        <v>0.37084203477317929</v>
      </c>
    </row>
    <row r="3486" spans="1:8" x14ac:dyDescent="0.25">
      <c r="A3486" t="s">
        <v>44</v>
      </c>
      <c r="B3486">
        <v>2016</v>
      </c>
      <c r="C3486" t="s">
        <v>56</v>
      </c>
      <c r="D3486" t="s">
        <v>84</v>
      </c>
      <c r="E3486" t="s">
        <v>58</v>
      </c>
      <c r="F3486">
        <v>4212.8600319999996</v>
      </c>
      <c r="G3486">
        <v>140.05676503213641</v>
      </c>
      <c r="H3486">
        <v>0.26582484766097353</v>
      </c>
    </row>
    <row r="3487" spans="1:8" x14ac:dyDescent="0.25">
      <c r="A3487" t="s">
        <v>44</v>
      </c>
      <c r="B3487">
        <v>2017</v>
      </c>
      <c r="C3487" t="s">
        <v>56</v>
      </c>
      <c r="D3487" t="s">
        <v>84</v>
      </c>
      <c r="E3487" t="s">
        <v>58</v>
      </c>
      <c r="F3487">
        <v>5038.463538</v>
      </c>
      <c r="G3487">
        <v>175.85343719085895</v>
      </c>
      <c r="H3487">
        <v>0.29540261321899947</v>
      </c>
    </row>
    <row r="3488" spans="1:8" x14ac:dyDescent="0.25">
      <c r="A3488" t="s">
        <v>44</v>
      </c>
      <c r="B3488">
        <v>2018</v>
      </c>
      <c r="C3488" t="s">
        <v>56</v>
      </c>
      <c r="D3488" t="s">
        <v>84</v>
      </c>
      <c r="E3488" t="s">
        <v>58</v>
      </c>
      <c r="F3488">
        <v>5677.1498840000004</v>
      </c>
      <c r="G3488">
        <v>184.76682928875235</v>
      </c>
      <c r="H3488">
        <v>0.31002724160909129</v>
      </c>
    </row>
    <row r="3489" spans="1:8" x14ac:dyDescent="0.25">
      <c r="A3489" t="s">
        <v>44</v>
      </c>
      <c r="B3489">
        <v>2019</v>
      </c>
      <c r="C3489" t="s">
        <v>56</v>
      </c>
      <c r="D3489" t="s">
        <v>84</v>
      </c>
      <c r="E3489" t="s">
        <v>58</v>
      </c>
      <c r="F3489">
        <v>4464.2645839999996</v>
      </c>
      <c r="G3489">
        <v>126.63624640627053</v>
      </c>
      <c r="H3489">
        <v>0.22595074276574606</v>
      </c>
    </row>
  </sheetData>
  <mergeCells count="3">
    <mergeCell ref="A1:H1"/>
    <mergeCell ref="A2:H2"/>
    <mergeCell ref="A3:H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73998-54BB-4773-98D9-F0F3C61CE99C}">
  <dimension ref="A1:O8310"/>
  <sheetViews>
    <sheetView zoomScaleNormal="100" workbookViewId="0">
      <selection activeCell="K11" sqref="K11"/>
    </sheetView>
  </sheetViews>
  <sheetFormatPr baseColWidth="10" defaultColWidth="8.85546875" defaultRowHeight="15" zeroHeight="1" x14ac:dyDescent="0.25"/>
  <cols>
    <col min="1" max="1" width="36.7109375" customWidth="1"/>
    <col min="2" max="2" width="9.140625" bestFit="1" customWidth="1"/>
    <col min="3" max="3" width="9.42578125" customWidth="1"/>
    <col min="4" max="4" width="19.140625" bestFit="1" customWidth="1"/>
    <col min="5" max="5" width="27.85546875" bestFit="1" customWidth="1"/>
    <col min="6" max="6" width="14.7109375" style="30" bestFit="1" customWidth="1"/>
    <col min="7" max="7" width="13" style="13" customWidth="1"/>
    <col min="8" max="8" width="15.140625" style="28" bestFit="1" customWidth="1"/>
  </cols>
  <sheetData>
    <row r="1" spans="1:8" ht="28.5" x14ac:dyDescent="0.45">
      <c r="A1" s="65" t="s">
        <v>0</v>
      </c>
      <c r="B1" s="65"/>
      <c r="C1" s="65"/>
      <c r="D1" s="65"/>
      <c r="E1" s="65"/>
      <c r="F1" s="66"/>
      <c r="G1" s="74"/>
      <c r="H1" s="66"/>
    </row>
    <row r="2" spans="1:8" ht="15.75" x14ac:dyDescent="0.25">
      <c r="A2" s="75" t="s">
        <v>47</v>
      </c>
      <c r="B2" s="75"/>
      <c r="C2" s="75"/>
      <c r="D2" s="75"/>
      <c r="E2" s="75"/>
      <c r="F2" s="76"/>
      <c r="G2" s="77"/>
      <c r="H2" s="76"/>
    </row>
    <row r="3" spans="1:8" hidden="1" x14ac:dyDescent="0.25">
      <c r="A3" s="71"/>
      <c r="B3" s="71"/>
      <c r="C3" s="71"/>
      <c r="D3" s="71"/>
      <c r="E3" s="71"/>
      <c r="F3" s="72"/>
      <c r="G3" s="73"/>
      <c r="H3" s="72"/>
    </row>
    <row r="4" spans="1:8" s="24" customFormat="1" ht="45" x14ac:dyDescent="0.25">
      <c r="A4" s="1" t="s">
        <v>8</v>
      </c>
      <c r="B4" s="1" t="s">
        <v>1</v>
      </c>
      <c r="C4" s="1" t="s">
        <v>2</v>
      </c>
      <c r="D4" s="1" t="s">
        <v>3</v>
      </c>
      <c r="E4" s="1" t="s">
        <v>4</v>
      </c>
      <c r="F4" s="2" t="s">
        <v>5</v>
      </c>
      <c r="G4" s="3" t="s">
        <v>6</v>
      </c>
      <c r="H4" s="2" t="s">
        <v>7</v>
      </c>
    </row>
    <row r="5" spans="1:8" x14ac:dyDescent="0.25">
      <c r="A5" s="8" t="s">
        <v>9</v>
      </c>
      <c r="B5" s="8">
        <v>2008</v>
      </c>
      <c r="C5" s="8" t="s">
        <v>10</v>
      </c>
      <c r="D5" s="8" t="s">
        <v>41</v>
      </c>
      <c r="E5" s="8" t="s">
        <v>40</v>
      </c>
      <c r="F5" s="78">
        <v>16200.07066661</v>
      </c>
      <c r="G5" s="78">
        <v>5122.030037532013</v>
      </c>
      <c r="H5" s="78">
        <v>1.3991090763656169</v>
      </c>
    </row>
    <row r="6" spans="1:8" x14ac:dyDescent="0.25">
      <c r="A6" s="8" t="s">
        <v>9</v>
      </c>
      <c r="B6" s="8">
        <v>2009</v>
      </c>
      <c r="C6" s="8" t="s">
        <v>10</v>
      </c>
      <c r="D6" s="8" t="s">
        <v>41</v>
      </c>
      <c r="E6" s="8" t="s">
        <v>40</v>
      </c>
      <c r="F6" s="78">
        <v>22509.052136419999</v>
      </c>
      <c r="G6" s="78">
        <v>6035.9259691713951</v>
      </c>
      <c r="H6" s="78">
        <v>1.7964137561777092</v>
      </c>
    </row>
    <row r="7" spans="1:8" x14ac:dyDescent="0.25">
      <c r="A7" s="8" t="s">
        <v>9</v>
      </c>
      <c r="B7" s="8">
        <v>2010</v>
      </c>
      <c r="C7" s="8" t="s">
        <v>10</v>
      </c>
      <c r="D7" s="8" t="s">
        <v>41</v>
      </c>
      <c r="E7" s="8" t="s">
        <v>40</v>
      </c>
      <c r="F7" s="78">
        <v>32324.915399950005</v>
      </c>
      <c r="G7" s="78">
        <v>8263.8407650593053</v>
      </c>
      <c r="H7" s="78">
        <v>1.939254763417813</v>
      </c>
    </row>
    <row r="8" spans="1:8" x14ac:dyDescent="0.25">
      <c r="A8" s="8" t="s">
        <v>9</v>
      </c>
      <c r="B8" s="8">
        <v>2011</v>
      </c>
      <c r="C8" s="8" t="s">
        <v>10</v>
      </c>
      <c r="D8" s="8" t="s">
        <v>41</v>
      </c>
      <c r="E8" s="8" t="s">
        <v>40</v>
      </c>
      <c r="F8" s="78">
        <v>32149.889723259999</v>
      </c>
      <c r="G8" s="78">
        <v>7786.0486038071376</v>
      </c>
      <c r="H8" s="78">
        <v>1.4701309535248619</v>
      </c>
    </row>
    <row r="9" spans="1:8" x14ac:dyDescent="0.25">
      <c r="A9" s="8" t="s">
        <v>9</v>
      </c>
      <c r="B9" s="8">
        <v>2012</v>
      </c>
      <c r="C9" s="8" t="s">
        <v>10</v>
      </c>
      <c r="D9" s="8" t="s">
        <v>41</v>
      </c>
      <c r="E9" s="8" t="s">
        <v>40</v>
      </c>
      <c r="F9" s="78">
        <v>35659.964507150005</v>
      </c>
      <c r="G9" s="78">
        <v>7836.3488810545168</v>
      </c>
      <c r="H9" s="78">
        <v>1.3491140886612418</v>
      </c>
    </row>
    <row r="10" spans="1:8" x14ac:dyDescent="0.25">
      <c r="A10" s="8" t="s">
        <v>9</v>
      </c>
      <c r="B10" s="8">
        <v>2013</v>
      </c>
      <c r="C10" s="8" t="s">
        <v>10</v>
      </c>
      <c r="D10" s="8" t="s">
        <v>41</v>
      </c>
      <c r="E10" s="8" t="s">
        <v>40</v>
      </c>
      <c r="F10" s="78">
        <v>48578.58443327</v>
      </c>
      <c r="G10" s="78">
        <v>8867.9663098322944</v>
      </c>
      <c r="H10" s="78">
        <v>1.4465541336089476</v>
      </c>
    </row>
    <row r="11" spans="1:8" x14ac:dyDescent="0.25">
      <c r="A11" s="8" t="s">
        <v>9</v>
      </c>
      <c r="B11" s="8">
        <v>2014</v>
      </c>
      <c r="C11" s="8" t="s">
        <v>10</v>
      </c>
      <c r="D11" s="8" t="s">
        <v>41</v>
      </c>
      <c r="E11" s="8" t="s">
        <v>40</v>
      </c>
      <c r="F11" s="78">
        <v>67399.534066580003</v>
      </c>
      <c r="G11" s="78">
        <v>8300.0440920950787</v>
      </c>
      <c r="H11" s="78">
        <v>1.4663855412212266</v>
      </c>
    </row>
    <row r="12" spans="1:8" x14ac:dyDescent="0.25">
      <c r="A12" s="8" t="s">
        <v>9</v>
      </c>
      <c r="B12" s="8">
        <v>2015</v>
      </c>
      <c r="C12" s="8" t="s">
        <v>10</v>
      </c>
      <c r="D12" s="8" t="s">
        <v>41</v>
      </c>
      <c r="E12" s="8" t="s">
        <v>40</v>
      </c>
      <c r="F12" s="78">
        <v>88372.761112759996</v>
      </c>
      <c r="G12" s="78">
        <v>9547.4290380769271</v>
      </c>
      <c r="H12" s="78">
        <v>1.4819914676824235</v>
      </c>
    </row>
    <row r="13" spans="1:8" x14ac:dyDescent="0.25">
      <c r="A13" s="8" t="s">
        <v>9</v>
      </c>
      <c r="B13" s="8">
        <v>2016</v>
      </c>
      <c r="C13" s="8" t="s">
        <v>10</v>
      </c>
      <c r="D13" s="8" t="s">
        <v>41</v>
      </c>
      <c r="E13" s="8" t="s">
        <v>40</v>
      </c>
      <c r="F13" s="78">
        <v>88212.241912569996</v>
      </c>
      <c r="G13" s="78">
        <v>5978.454761081327</v>
      </c>
      <c r="H13" s="78">
        <v>1.0730720595788128</v>
      </c>
    </row>
    <row r="14" spans="1:8" x14ac:dyDescent="0.25">
      <c r="A14" s="8" t="s">
        <v>9</v>
      </c>
      <c r="B14" s="8">
        <v>2017</v>
      </c>
      <c r="C14" s="8" t="s">
        <v>10</v>
      </c>
      <c r="D14" s="8" t="s">
        <v>41</v>
      </c>
      <c r="E14" s="8" t="s">
        <v>40</v>
      </c>
      <c r="F14" s="78">
        <v>126555.87169633999</v>
      </c>
      <c r="G14" s="78">
        <v>7643.3201805733715</v>
      </c>
      <c r="H14" s="78">
        <v>1.1889025180863917</v>
      </c>
    </row>
    <row r="15" spans="1:8" x14ac:dyDescent="0.25">
      <c r="A15" s="8" t="s">
        <v>9</v>
      </c>
      <c r="B15" s="8">
        <v>2018</v>
      </c>
      <c r="C15" s="8" t="s">
        <v>10</v>
      </c>
      <c r="D15" s="8" t="s">
        <v>41</v>
      </c>
      <c r="E15" s="8" t="s">
        <v>40</v>
      </c>
      <c r="F15" s="78">
        <v>167009.35839904001</v>
      </c>
      <c r="G15" s="78">
        <v>5940.1402745590121</v>
      </c>
      <c r="H15" s="78">
        <v>1.0932324682521033</v>
      </c>
    </row>
    <row r="16" spans="1:8" x14ac:dyDescent="0.25">
      <c r="A16" s="8" t="s">
        <v>9</v>
      </c>
      <c r="B16" s="8">
        <v>2019</v>
      </c>
      <c r="C16" s="8" t="s">
        <v>10</v>
      </c>
      <c r="D16" s="8" t="s">
        <v>41</v>
      </c>
      <c r="E16" s="8" t="s">
        <v>40</v>
      </c>
      <c r="F16" s="78">
        <v>136651.38631119</v>
      </c>
      <c r="G16" s="78">
        <v>2830.2875417146565</v>
      </c>
      <c r="H16" s="78">
        <v>0.62901078184178727</v>
      </c>
    </row>
    <row r="17" spans="1:8" x14ac:dyDescent="0.25">
      <c r="A17" s="8" t="s">
        <v>9</v>
      </c>
      <c r="B17" s="8">
        <v>2020</v>
      </c>
      <c r="C17" s="8" t="s">
        <v>10</v>
      </c>
      <c r="D17" s="8" t="s">
        <v>41</v>
      </c>
      <c r="E17" s="8" t="s">
        <v>40</v>
      </c>
      <c r="F17" s="78">
        <v>196403.07045480004</v>
      </c>
      <c r="G17" s="78">
        <v>2779.7564688245293</v>
      </c>
      <c r="H17" s="78">
        <v>0.72086985100818057</v>
      </c>
    </row>
    <row r="18" spans="1:8" x14ac:dyDescent="0.25">
      <c r="A18" s="8" t="s">
        <v>9</v>
      </c>
      <c r="B18" s="8">
        <v>2021</v>
      </c>
      <c r="C18" s="8" t="s">
        <v>10</v>
      </c>
      <c r="D18" s="8" t="s">
        <v>41</v>
      </c>
      <c r="E18" s="8" t="s">
        <v>40</v>
      </c>
      <c r="F18" s="78">
        <v>465498.95178092003</v>
      </c>
      <c r="G18" s="78">
        <v>4890.1267727438362</v>
      </c>
      <c r="H18" s="78">
        <v>1.0090924451111969</v>
      </c>
    </row>
    <row r="19" spans="1:8" x14ac:dyDescent="0.25">
      <c r="A19" s="8" t="s">
        <v>9</v>
      </c>
      <c r="B19" s="8">
        <v>2022</v>
      </c>
      <c r="C19" s="8" t="s">
        <v>10</v>
      </c>
      <c r="D19" s="8" t="s">
        <v>41</v>
      </c>
      <c r="E19" s="8" t="s">
        <v>40</v>
      </c>
      <c r="F19" s="78">
        <v>901447.02856744989</v>
      </c>
      <c r="G19" s="78">
        <v>6891.1836369168623</v>
      </c>
      <c r="H19" s="78">
        <v>1.0942439075202377</v>
      </c>
    </row>
    <row r="20" spans="1:8" x14ac:dyDescent="0.25">
      <c r="A20" s="8" t="s">
        <v>9</v>
      </c>
      <c r="B20" s="8">
        <v>2023</v>
      </c>
      <c r="C20" s="8" t="s">
        <v>10</v>
      </c>
      <c r="D20" s="8" t="s">
        <v>41</v>
      </c>
      <c r="E20" s="8" t="s">
        <v>40</v>
      </c>
      <c r="F20" s="78">
        <v>1389007.2843786601</v>
      </c>
      <c r="G20" s="78">
        <v>4703.7971124076157</v>
      </c>
      <c r="H20" s="78">
        <v>0.7259827423507329</v>
      </c>
    </row>
    <row r="21" spans="1:8" x14ac:dyDescent="0.25">
      <c r="A21" s="8" t="s">
        <v>9</v>
      </c>
      <c r="B21" s="8">
        <v>2008</v>
      </c>
      <c r="C21" s="8" t="s">
        <v>10</v>
      </c>
      <c r="D21" s="8" t="s">
        <v>25</v>
      </c>
      <c r="E21" s="8" t="s">
        <v>26</v>
      </c>
      <c r="F21" s="78">
        <v>1508.3282182799996</v>
      </c>
      <c r="G21" s="78">
        <v>476.89313210285951</v>
      </c>
      <c r="H21" s="78">
        <v>0.13026583301784625</v>
      </c>
    </row>
    <row r="22" spans="1:8" x14ac:dyDescent="0.25">
      <c r="A22" s="8" t="s">
        <v>9</v>
      </c>
      <c r="B22" s="8">
        <v>2008</v>
      </c>
      <c r="C22" s="8" t="s">
        <v>10</v>
      </c>
      <c r="D22" s="8" t="s">
        <v>25</v>
      </c>
      <c r="E22" s="8" t="s">
        <v>27</v>
      </c>
      <c r="F22" s="78"/>
      <c r="G22" s="78" t="s">
        <v>108</v>
      </c>
      <c r="H22" s="78"/>
    </row>
    <row r="23" spans="1:8" x14ac:dyDescent="0.25">
      <c r="A23" s="8" t="s">
        <v>9</v>
      </c>
      <c r="B23" s="8">
        <v>2008</v>
      </c>
      <c r="C23" s="8" t="s">
        <v>10</v>
      </c>
      <c r="D23" s="8" t="s">
        <v>25</v>
      </c>
      <c r="E23" s="8" t="s">
        <v>28</v>
      </c>
      <c r="F23" s="78"/>
      <c r="G23" s="78"/>
      <c r="H23" s="78"/>
    </row>
    <row r="24" spans="1:8" x14ac:dyDescent="0.25">
      <c r="A24" s="8" t="s">
        <v>9</v>
      </c>
      <c r="B24" s="8">
        <v>2008</v>
      </c>
      <c r="C24" s="8" t="s">
        <v>10</v>
      </c>
      <c r="D24" s="8" t="s">
        <v>25</v>
      </c>
      <c r="E24" s="8" t="s">
        <v>40</v>
      </c>
      <c r="F24" s="78">
        <v>1508.3282182799996</v>
      </c>
      <c r="G24" s="78">
        <v>476.89313210285951</v>
      </c>
      <c r="H24" s="78">
        <v>0.13026583301784625</v>
      </c>
    </row>
    <row r="25" spans="1:8" x14ac:dyDescent="0.25">
      <c r="A25" s="8" t="s">
        <v>9</v>
      </c>
      <c r="B25" s="8">
        <v>2009</v>
      </c>
      <c r="C25" s="8" t="s">
        <v>10</v>
      </c>
      <c r="D25" s="8" t="s">
        <v>25</v>
      </c>
      <c r="E25" s="8" t="s">
        <v>26</v>
      </c>
      <c r="F25" s="78">
        <v>3368.7823968200005</v>
      </c>
      <c r="G25" s="78">
        <v>903.3575039151923</v>
      </c>
      <c r="H25" s="78">
        <v>0.26885748020570688</v>
      </c>
    </row>
    <row r="26" spans="1:8" x14ac:dyDescent="0.25">
      <c r="A26" s="8" t="s">
        <v>9</v>
      </c>
      <c r="B26" s="8">
        <v>2009</v>
      </c>
      <c r="C26" s="8" t="s">
        <v>10</v>
      </c>
      <c r="D26" s="8" t="s">
        <v>25</v>
      </c>
      <c r="E26" s="8" t="s">
        <v>27</v>
      </c>
      <c r="F26" s="78"/>
      <c r="G26" s="78" t="s">
        <v>108</v>
      </c>
      <c r="H26" s="78" t="s">
        <v>29</v>
      </c>
    </row>
    <row r="27" spans="1:8" x14ac:dyDescent="0.25">
      <c r="A27" s="8" t="s">
        <v>9</v>
      </c>
      <c r="B27" s="8">
        <v>2009</v>
      </c>
      <c r="C27" s="8" t="s">
        <v>10</v>
      </c>
      <c r="D27" s="8" t="s">
        <v>25</v>
      </c>
      <c r="E27" s="8" t="s">
        <v>28</v>
      </c>
      <c r="F27" s="78"/>
      <c r="G27" s="78" t="s">
        <v>108</v>
      </c>
      <c r="H27" s="78" t="s">
        <v>29</v>
      </c>
    </row>
    <row r="28" spans="1:8" x14ac:dyDescent="0.25">
      <c r="A28" s="8" t="s">
        <v>9</v>
      </c>
      <c r="B28" s="8">
        <v>2009</v>
      </c>
      <c r="C28" s="8" t="s">
        <v>10</v>
      </c>
      <c r="D28" s="8" t="s">
        <v>25</v>
      </c>
      <c r="E28" s="8" t="s">
        <v>40</v>
      </c>
      <c r="F28" s="78">
        <v>3368.7823968200005</v>
      </c>
      <c r="G28" s="78">
        <v>903.3575039151923</v>
      </c>
      <c r="H28" s="78">
        <v>0.26885748020570688</v>
      </c>
    </row>
    <row r="29" spans="1:8" x14ac:dyDescent="0.25">
      <c r="A29" s="8" t="s">
        <v>9</v>
      </c>
      <c r="B29" s="8">
        <v>2010</v>
      </c>
      <c r="C29" s="8" t="s">
        <v>10</v>
      </c>
      <c r="D29" s="8" t="s">
        <v>25</v>
      </c>
      <c r="E29" s="8" t="s">
        <v>26</v>
      </c>
      <c r="F29" s="78">
        <v>4691.8354532400017</v>
      </c>
      <c r="G29" s="78">
        <v>1199.4642708792735</v>
      </c>
      <c r="H29" s="78">
        <v>0.28147526882258511</v>
      </c>
    </row>
    <row r="30" spans="1:8" x14ac:dyDescent="0.25">
      <c r="A30" s="8" t="s">
        <v>9</v>
      </c>
      <c r="B30" s="8">
        <v>2010</v>
      </c>
      <c r="C30" s="8" t="s">
        <v>10</v>
      </c>
      <c r="D30" s="8" t="s">
        <v>25</v>
      </c>
      <c r="E30" s="8" t="s">
        <v>27</v>
      </c>
      <c r="F30" s="78"/>
      <c r="G30" s="78" t="s">
        <v>108</v>
      </c>
      <c r="H30" s="78" t="s">
        <v>29</v>
      </c>
    </row>
    <row r="31" spans="1:8" x14ac:dyDescent="0.25">
      <c r="A31" s="8" t="s">
        <v>9</v>
      </c>
      <c r="B31" s="8">
        <v>2010</v>
      </c>
      <c r="C31" s="8" t="s">
        <v>10</v>
      </c>
      <c r="D31" s="8" t="s">
        <v>25</v>
      </c>
      <c r="E31" s="8" t="s">
        <v>28</v>
      </c>
      <c r="F31" s="78"/>
      <c r="G31" s="78" t="s">
        <v>108</v>
      </c>
      <c r="H31" s="78" t="s">
        <v>29</v>
      </c>
    </row>
    <row r="32" spans="1:8" x14ac:dyDescent="0.25">
      <c r="A32" s="8" t="s">
        <v>9</v>
      </c>
      <c r="B32" s="8">
        <v>2010</v>
      </c>
      <c r="C32" s="8" t="s">
        <v>10</v>
      </c>
      <c r="D32" s="8" t="s">
        <v>25</v>
      </c>
      <c r="E32" s="8" t="s">
        <v>40</v>
      </c>
      <c r="F32" s="78">
        <v>4691.8354532400017</v>
      </c>
      <c r="G32" s="78">
        <v>1199.4642708792735</v>
      </c>
      <c r="H32" s="78">
        <v>0.28147526882258511</v>
      </c>
    </row>
    <row r="33" spans="1:8" x14ac:dyDescent="0.25">
      <c r="A33" s="8" t="s">
        <v>9</v>
      </c>
      <c r="B33" s="8">
        <v>2011</v>
      </c>
      <c r="C33" s="8" t="s">
        <v>10</v>
      </c>
      <c r="D33" s="8" t="s">
        <v>25</v>
      </c>
      <c r="E33" s="8" t="s">
        <v>26</v>
      </c>
      <c r="F33" s="78">
        <v>4535.5076718899991</v>
      </c>
      <c r="G33" s="78">
        <v>1098.4075989139935</v>
      </c>
      <c r="H33" s="78">
        <v>0.20739698567522358</v>
      </c>
    </row>
    <row r="34" spans="1:8" x14ac:dyDescent="0.25">
      <c r="A34" s="8" t="s">
        <v>9</v>
      </c>
      <c r="B34" s="8">
        <v>2011</v>
      </c>
      <c r="C34" s="8" t="s">
        <v>10</v>
      </c>
      <c r="D34" s="8" t="s">
        <v>25</v>
      </c>
      <c r="E34" s="8" t="s">
        <v>27</v>
      </c>
      <c r="F34" s="78"/>
      <c r="G34" s="78" t="s">
        <v>108</v>
      </c>
      <c r="H34" s="78" t="s">
        <v>29</v>
      </c>
    </row>
    <row r="35" spans="1:8" x14ac:dyDescent="0.25">
      <c r="A35" s="8" t="s">
        <v>9</v>
      </c>
      <c r="B35" s="8">
        <v>2011</v>
      </c>
      <c r="C35" s="8" t="s">
        <v>10</v>
      </c>
      <c r="D35" s="8" t="s">
        <v>25</v>
      </c>
      <c r="E35" s="8" t="s">
        <v>28</v>
      </c>
      <c r="F35" s="78"/>
      <c r="G35" s="78" t="s">
        <v>108</v>
      </c>
      <c r="H35" s="78" t="s">
        <v>29</v>
      </c>
    </row>
    <row r="36" spans="1:8" x14ac:dyDescent="0.25">
      <c r="A36" s="8" t="s">
        <v>9</v>
      </c>
      <c r="B36" s="8">
        <v>2011</v>
      </c>
      <c r="C36" s="8" t="s">
        <v>10</v>
      </c>
      <c r="D36" s="8" t="s">
        <v>25</v>
      </c>
      <c r="E36" s="8" t="s">
        <v>40</v>
      </c>
      <c r="F36" s="78">
        <v>4535.5076718899991</v>
      </c>
      <c r="G36" s="78">
        <v>1098.4075989139935</v>
      </c>
      <c r="H36" s="78">
        <v>0.20739698567522358</v>
      </c>
    </row>
    <row r="37" spans="1:8" x14ac:dyDescent="0.25">
      <c r="A37" s="8" t="s">
        <v>9</v>
      </c>
      <c r="B37" s="8">
        <v>2012</v>
      </c>
      <c r="C37" s="8" t="s">
        <v>10</v>
      </c>
      <c r="D37" s="8" t="s">
        <v>25</v>
      </c>
      <c r="E37" s="8" t="s">
        <v>26</v>
      </c>
      <c r="F37" s="78">
        <v>5983.96762451</v>
      </c>
      <c r="G37" s="78">
        <v>1314.9889139455877</v>
      </c>
      <c r="H37" s="78">
        <v>0.22638987839431235</v>
      </c>
    </row>
    <row r="38" spans="1:8" x14ac:dyDescent="0.25">
      <c r="A38" s="8" t="s">
        <v>9</v>
      </c>
      <c r="B38" s="8">
        <v>2012</v>
      </c>
      <c r="C38" s="8" t="s">
        <v>10</v>
      </c>
      <c r="D38" s="8" t="s">
        <v>25</v>
      </c>
      <c r="E38" s="8" t="s">
        <v>27</v>
      </c>
      <c r="F38" s="78"/>
      <c r="G38" s="78" t="s">
        <v>108</v>
      </c>
      <c r="H38" s="78" t="s">
        <v>29</v>
      </c>
    </row>
    <row r="39" spans="1:8" x14ac:dyDescent="0.25">
      <c r="A39" s="8" t="s">
        <v>9</v>
      </c>
      <c r="B39" s="8">
        <v>2012</v>
      </c>
      <c r="C39" s="8" t="s">
        <v>10</v>
      </c>
      <c r="D39" s="8" t="s">
        <v>25</v>
      </c>
      <c r="E39" s="8" t="s">
        <v>28</v>
      </c>
      <c r="F39" s="78"/>
      <c r="G39" s="78" t="s">
        <v>108</v>
      </c>
      <c r="H39" s="78" t="s">
        <v>29</v>
      </c>
    </row>
    <row r="40" spans="1:8" x14ac:dyDescent="0.25">
      <c r="A40" s="8" t="s">
        <v>9</v>
      </c>
      <c r="B40" s="8">
        <v>2012</v>
      </c>
      <c r="C40" s="8" t="s">
        <v>10</v>
      </c>
      <c r="D40" s="8" t="s">
        <v>25</v>
      </c>
      <c r="E40" s="8" t="s">
        <v>40</v>
      </c>
      <c r="F40" s="78">
        <v>5983.96762451</v>
      </c>
      <c r="G40" s="78">
        <v>1314.9889139455877</v>
      </c>
      <c r="H40" s="78">
        <v>0.22638987839431235</v>
      </c>
    </row>
    <row r="41" spans="1:8" x14ac:dyDescent="0.25">
      <c r="A41" s="8" t="s">
        <v>9</v>
      </c>
      <c r="B41" s="8">
        <v>2013</v>
      </c>
      <c r="C41" s="8" t="s">
        <v>10</v>
      </c>
      <c r="D41" s="8" t="s">
        <v>25</v>
      </c>
      <c r="E41" s="8" t="s">
        <v>26</v>
      </c>
      <c r="F41" s="78">
        <v>7930.7727633800005</v>
      </c>
      <c r="G41" s="78">
        <v>1447.7537066399705</v>
      </c>
      <c r="H41" s="78">
        <v>0.23615945704098307</v>
      </c>
    </row>
    <row r="42" spans="1:8" x14ac:dyDescent="0.25">
      <c r="A42" s="8" t="s">
        <v>9</v>
      </c>
      <c r="B42" s="8">
        <v>2013</v>
      </c>
      <c r="C42" s="8" t="s">
        <v>10</v>
      </c>
      <c r="D42" s="8" t="s">
        <v>25</v>
      </c>
      <c r="E42" s="8" t="s">
        <v>27</v>
      </c>
      <c r="F42" s="78"/>
      <c r="G42" s="78" t="s">
        <v>108</v>
      </c>
      <c r="H42" s="78" t="s">
        <v>29</v>
      </c>
    </row>
    <row r="43" spans="1:8" x14ac:dyDescent="0.25">
      <c r="A43" s="8" t="s">
        <v>9</v>
      </c>
      <c r="B43" s="8">
        <v>2013</v>
      </c>
      <c r="C43" s="8" t="s">
        <v>10</v>
      </c>
      <c r="D43" s="8" t="s">
        <v>25</v>
      </c>
      <c r="E43" s="8" t="s">
        <v>28</v>
      </c>
      <c r="F43" s="78"/>
      <c r="G43" s="78" t="s">
        <v>108</v>
      </c>
      <c r="H43" s="78" t="s">
        <v>29</v>
      </c>
    </row>
    <row r="44" spans="1:8" x14ac:dyDescent="0.25">
      <c r="A44" s="8" t="s">
        <v>9</v>
      </c>
      <c r="B44" s="8">
        <v>2013</v>
      </c>
      <c r="C44" s="8" t="s">
        <v>10</v>
      </c>
      <c r="D44" s="8" t="s">
        <v>25</v>
      </c>
      <c r="E44" s="8" t="s">
        <v>40</v>
      </c>
      <c r="F44" s="78">
        <v>7930.7727633800005</v>
      </c>
      <c r="G44" s="78">
        <v>1447.7537066399705</v>
      </c>
      <c r="H44" s="78">
        <v>0.23615945704098307</v>
      </c>
    </row>
    <row r="45" spans="1:8" x14ac:dyDescent="0.25">
      <c r="A45" s="8" t="s">
        <v>9</v>
      </c>
      <c r="B45" s="8">
        <v>2014</v>
      </c>
      <c r="C45" s="8" t="s">
        <v>10</v>
      </c>
      <c r="D45" s="8" t="s">
        <v>25</v>
      </c>
      <c r="E45" s="8" t="s">
        <v>26</v>
      </c>
      <c r="F45" s="78">
        <v>11574.27035054</v>
      </c>
      <c r="G45" s="78">
        <v>1425.335583899021</v>
      </c>
      <c r="H45" s="78">
        <v>0.25181691427497738</v>
      </c>
    </row>
    <row r="46" spans="1:8" x14ac:dyDescent="0.25">
      <c r="A46" s="8" t="s">
        <v>9</v>
      </c>
      <c r="B46" s="8">
        <v>2014</v>
      </c>
      <c r="C46" s="8" t="s">
        <v>10</v>
      </c>
      <c r="D46" s="8" t="s">
        <v>25</v>
      </c>
      <c r="E46" s="8" t="s">
        <v>27</v>
      </c>
      <c r="F46" s="78"/>
      <c r="G46" s="78" t="s">
        <v>108</v>
      </c>
      <c r="H46" s="78" t="s">
        <v>29</v>
      </c>
    </row>
    <row r="47" spans="1:8" x14ac:dyDescent="0.25">
      <c r="A47" s="8" t="s">
        <v>9</v>
      </c>
      <c r="B47" s="8">
        <v>2014</v>
      </c>
      <c r="C47" s="8" t="s">
        <v>10</v>
      </c>
      <c r="D47" s="8" t="s">
        <v>25</v>
      </c>
      <c r="E47" s="8" t="s">
        <v>28</v>
      </c>
      <c r="F47" s="78"/>
      <c r="G47" s="78" t="s">
        <v>108</v>
      </c>
      <c r="H47" s="78" t="s">
        <v>29</v>
      </c>
    </row>
    <row r="48" spans="1:8" x14ac:dyDescent="0.25">
      <c r="A48" s="8" t="s">
        <v>9</v>
      </c>
      <c r="B48" s="8">
        <v>2014</v>
      </c>
      <c r="C48" s="8" t="s">
        <v>10</v>
      </c>
      <c r="D48" s="8" t="s">
        <v>25</v>
      </c>
      <c r="E48" s="8" t="s">
        <v>40</v>
      </c>
      <c r="F48" s="78">
        <v>11574.27035054</v>
      </c>
      <c r="G48" s="78">
        <v>1425.335583899021</v>
      </c>
      <c r="H48" s="78">
        <v>0.25181691427497738</v>
      </c>
    </row>
    <row r="49" spans="1:8" x14ac:dyDescent="0.25">
      <c r="A49" s="8" t="s">
        <v>9</v>
      </c>
      <c r="B49" s="8">
        <v>2015</v>
      </c>
      <c r="C49" s="8" t="s">
        <v>10</v>
      </c>
      <c r="D49" s="8" t="s">
        <v>25</v>
      </c>
      <c r="E49" s="8" t="s">
        <v>26</v>
      </c>
      <c r="F49" s="78">
        <v>13466.146287</v>
      </c>
      <c r="G49" s="78">
        <v>1454.8269678645584</v>
      </c>
      <c r="H49" s="78">
        <v>0.22582426585532847</v>
      </c>
    </row>
    <row r="50" spans="1:8" x14ac:dyDescent="0.25">
      <c r="A50" s="8" t="s">
        <v>9</v>
      </c>
      <c r="B50" s="8">
        <v>2015</v>
      </c>
      <c r="C50" s="8" t="s">
        <v>10</v>
      </c>
      <c r="D50" s="8" t="s">
        <v>25</v>
      </c>
      <c r="E50" s="8" t="s">
        <v>27</v>
      </c>
      <c r="F50" s="78"/>
      <c r="G50" s="78" t="s">
        <v>108</v>
      </c>
      <c r="H50" s="78" t="s">
        <v>29</v>
      </c>
    </row>
    <row r="51" spans="1:8" x14ac:dyDescent="0.25">
      <c r="A51" s="8" t="s">
        <v>9</v>
      </c>
      <c r="B51" s="8">
        <v>2015</v>
      </c>
      <c r="C51" s="8" t="s">
        <v>10</v>
      </c>
      <c r="D51" s="8" t="s">
        <v>25</v>
      </c>
      <c r="E51" s="8" t="s">
        <v>28</v>
      </c>
      <c r="F51" s="78"/>
      <c r="G51" s="78" t="s">
        <v>108</v>
      </c>
      <c r="H51" s="78" t="s">
        <v>29</v>
      </c>
    </row>
    <row r="52" spans="1:8" x14ac:dyDescent="0.25">
      <c r="A52" s="8" t="s">
        <v>9</v>
      </c>
      <c r="B52" s="8">
        <v>2015</v>
      </c>
      <c r="C52" s="8" t="s">
        <v>10</v>
      </c>
      <c r="D52" s="8" t="s">
        <v>25</v>
      </c>
      <c r="E52" s="8" t="s">
        <v>40</v>
      </c>
      <c r="F52" s="78">
        <v>13466.146287</v>
      </c>
      <c r="G52" s="78">
        <v>1454.8269678645584</v>
      </c>
      <c r="H52" s="78">
        <v>0.22582426585532847</v>
      </c>
    </row>
    <row r="53" spans="1:8" x14ac:dyDescent="0.25">
      <c r="A53" s="8" t="s">
        <v>9</v>
      </c>
      <c r="B53" s="8">
        <v>2016</v>
      </c>
      <c r="C53" s="8" t="s">
        <v>10</v>
      </c>
      <c r="D53" s="8" t="s">
        <v>25</v>
      </c>
      <c r="E53" s="8" t="s">
        <v>26</v>
      </c>
      <c r="F53" s="78">
        <v>14642.303011299999</v>
      </c>
      <c r="G53" s="78">
        <v>992.36051882531228</v>
      </c>
      <c r="H53" s="78">
        <v>0.17811865914127492</v>
      </c>
    </row>
    <row r="54" spans="1:8" x14ac:dyDescent="0.25">
      <c r="A54" s="8" t="s">
        <v>9</v>
      </c>
      <c r="B54" s="8">
        <v>2016</v>
      </c>
      <c r="C54" s="8" t="s">
        <v>10</v>
      </c>
      <c r="D54" s="8" t="s">
        <v>25</v>
      </c>
      <c r="E54" s="8" t="s">
        <v>27</v>
      </c>
      <c r="F54" s="78"/>
      <c r="G54" s="78" t="s">
        <v>108</v>
      </c>
      <c r="H54" s="78" t="s">
        <v>29</v>
      </c>
    </row>
    <row r="55" spans="1:8" x14ac:dyDescent="0.25">
      <c r="A55" s="8" t="s">
        <v>9</v>
      </c>
      <c r="B55" s="8">
        <v>2016</v>
      </c>
      <c r="C55" s="8" t="s">
        <v>10</v>
      </c>
      <c r="D55" s="8" t="s">
        <v>25</v>
      </c>
      <c r="E55" s="8" t="s">
        <v>28</v>
      </c>
      <c r="F55" s="78"/>
      <c r="G55" s="78" t="s">
        <v>108</v>
      </c>
      <c r="H55" s="78" t="s">
        <v>29</v>
      </c>
    </row>
    <row r="56" spans="1:8" x14ac:dyDescent="0.25">
      <c r="A56" s="8" t="s">
        <v>9</v>
      </c>
      <c r="B56" s="8">
        <v>2016</v>
      </c>
      <c r="C56" s="8" t="s">
        <v>10</v>
      </c>
      <c r="D56" s="8" t="s">
        <v>25</v>
      </c>
      <c r="E56" s="8" t="s">
        <v>40</v>
      </c>
      <c r="F56" s="78">
        <v>14642.303011299999</v>
      </c>
      <c r="G56" s="78">
        <v>992.36051882531228</v>
      </c>
      <c r="H56" s="78">
        <v>0.17811865914127492</v>
      </c>
    </row>
    <row r="57" spans="1:8" x14ac:dyDescent="0.25">
      <c r="A57" s="8" t="s">
        <v>9</v>
      </c>
      <c r="B57" s="8">
        <v>2017</v>
      </c>
      <c r="C57" s="8" t="s">
        <v>10</v>
      </c>
      <c r="D57" s="8" t="s">
        <v>25</v>
      </c>
      <c r="E57" s="8" t="s">
        <v>26</v>
      </c>
      <c r="F57" s="78">
        <v>16346.32670915</v>
      </c>
      <c r="G57" s="78">
        <v>987.23359998716671</v>
      </c>
      <c r="H57" s="78">
        <v>0.15356212813738071</v>
      </c>
    </row>
    <row r="58" spans="1:8" x14ac:dyDescent="0.25">
      <c r="A58" s="8" t="s">
        <v>9</v>
      </c>
      <c r="B58" s="8">
        <v>2017</v>
      </c>
      <c r="C58" s="8" t="s">
        <v>10</v>
      </c>
      <c r="D58" s="8" t="s">
        <v>25</v>
      </c>
      <c r="E58" s="8" t="s">
        <v>27</v>
      </c>
      <c r="F58" s="78"/>
      <c r="G58" s="78" t="s">
        <v>108</v>
      </c>
      <c r="H58" s="78" t="s">
        <v>29</v>
      </c>
    </row>
    <row r="59" spans="1:8" x14ac:dyDescent="0.25">
      <c r="A59" s="8" t="s">
        <v>9</v>
      </c>
      <c r="B59" s="8">
        <v>2017</v>
      </c>
      <c r="C59" s="8" t="s">
        <v>10</v>
      </c>
      <c r="D59" s="8" t="s">
        <v>25</v>
      </c>
      <c r="E59" s="8" t="s">
        <v>28</v>
      </c>
      <c r="F59" s="78"/>
      <c r="G59" s="78" t="s">
        <v>108</v>
      </c>
      <c r="H59" s="78" t="s">
        <v>29</v>
      </c>
    </row>
    <row r="60" spans="1:8" x14ac:dyDescent="0.25">
      <c r="A60" s="8" t="s">
        <v>9</v>
      </c>
      <c r="B60" s="8">
        <v>2017</v>
      </c>
      <c r="C60" s="8" t="s">
        <v>10</v>
      </c>
      <c r="D60" s="8" t="s">
        <v>25</v>
      </c>
      <c r="E60" s="8" t="s">
        <v>40</v>
      </c>
      <c r="F60" s="78">
        <v>16346.32670915</v>
      </c>
      <c r="G60" s="78">
        <v>987.23359998716671</v>
      </c>
      <c r="H60" s="78">
        <v>0.15356212813738071</v>
      </c>
    </row>
    <row r="61" spans="1:8" x14ac:dyDescent="0.25">
      <c r="A61" s="8" t="s">
        <v>9</v>
      </c>
      <c r="B61" s="8">
        <v>2018</v>
      </c>
      <c r="C61" s="8" t="s">
        <v>10</v>
      </c>
      <c r="D61" s="8" t="s">
        <v>25</v>
      </c>
      <c r="E61" s="8" t="s">
        <v>26</v>
      </c>
      <c r="F61" s="78">
        <v>19305.812765520001</v>
      </c>
      <c r="G61" s="78">
        <v>686.66353215701031</v>
      </c>
      <c r="H61" s="78">
        <v>0.1263746028580858</v>
      </c>
    </row>
    <row r="62" spans="1:8" x14ac:dyDescent="0.25">
      <c r="A62" s="8" t="s">
        <v>9</v>
      </c>
      <c r="B62" s="8">
        <v>2018</v>
      </c>
      <c r="C62" s="8" t="s">
        <v>10</v>
      </c>
      <c r="D62" s="8" t="s">
        <v>25</v>
      </c>
      <c r="E62" s="8" t="s">
        <v>27</v>
      </c>
      <c r="F62" s="78"/>
      <c r="G62" s="78" t="s">
        <v>108</v>
      </c>
      <c r="H62" s="78" t="s">
        <v>29</v>
      </c>
    </row>
    <row r="63" spans="1:8" x14ac:dyDescent="0.25">
      <c r="A63" s="8" t="s">
        <v>9</v>
      </c>
      <c r="B63" s="8">
        <v>2018</v>
      </c>
      <c r="C63" s="8" t="s">
        <v>10</v>
      </c>
      <c r="D63" s="8" t="s">
        <v>25</v>
      </c>
      <c r="E63" s="8" t="s">
        <v>28</v>
      </c>
      <c r="F63" s="78"/>
      <c r="G63" s="78" t="s">
        <v>108</v>
      </c>
      <c r="H63" s="78" t="s">
        <v>29</v>
      </c>
    </row>
    <row r="64" spans="1:8" x14ac:dyDescent="0.25">
      <c r="A64" s="8" t="s">
        <v>9</v>
      </c>
      <c r="B64" s="8">
        <v>2018</v>
      </c>
      <c r="C64" s="8" t="s">
        <v>10</v>
      </c>
      <c r="D64" s="8" t="s">
        <v>25</v>
      </c>
      <c r="E64" s="8" t="s">
        <v>40</v>
      </c>
      <c r="F64" s="78">
        <v>19305.812765520001</v>
      </c>
      <c r="G64" s="78">
        <v>686.66353215701031</v>
      </c>
      <c r="H64" s="78">
        <v>0.1263746028580858</v>
      </c>
    </row>
    <row r="65" spans="1:8" x14ac:dyDescent="0.25">
      <c r="A65" s="8" t="s">
        <v>9</v>
      </c>
      <c r="B65" s="8">
        <v>2019</v>
      </c>
      <c r="C65" s="8" t="s">
        <v>10</v>
      </c>
      <c r="D65" s="8" t="s">
        <v>25</v>
      </c>
      <c r="E65" s="8" t="s">
        <v>26</v>
      </c>
      <c r="F65" s="78">
        <v>22198.946242890001</v>
      </c>
      <c r="G65" s="78">
        <v>459.77873102118707</v>
      </c>
      <c r="H65" s="78">
        <v>0.10218247256201178</v>
      </c>
    </row>
    <row r="66" spans="1:8" x14ac:dyDescent="0.25">
      <c r="A66" s="8" t="s">
        <v>9</v>
      </c>
      <c r="B66" s="8">
        <v>2019</v>
      </c>
      <c r="C66" s="8" t="s">
        <v>10</v>
      </c>
      <c r="D66" s="8" t="s">
        <v>25</v>
      </c>
      <c r="E66" s="8" t="s">
        <v>27</v>
      </c>
      <c r="F66" s="78"/>
      <c r="G66" s="78" t="s">
        <v>108</v>
      </c>
      <c r="H66" s="78" t="s">
        <v>29</v>
      </c>
    </row>
    <row r="67" spans="1:8" x14ac:dyDescent="0.25">
      <c r="A67" s="8" t="s">
        <v>9</v>
      </c>
      <c r="B67" s="8">
        <v>2019</v>
      </c>
      <c r="C67" s="8" t="s">
        <v>10</v>
      </c>
      <c r="D67" s="8" t="s">
        <v>25</v>
      </c>
      <c r="E67" s="8" t="s">
        <v>28</v>
      </c>
      <c r="F67" s="78"/>
      <c r="G67" s="78" t="s">
        <v>108</v>
      </c>
      <c r="H67" s="78" t="s">
        <v>29</v>
      </c>
    </row>
    <row r="68" spans="1:8" x14ac:dyDescent="0.25">
      <c r="A68" s="8" t="s">
        <v>9</v>
      </c>
      <c r="B68" s="8">
        <v>2019</v>
      </c>
      <c r="C68" s="8" t="s">
        <v>10</v>
      </c>
      <c r="D68" s="8" t="s">
        <v>25</v>
      </c>
      <c r="E68" s="8" t="s">
        <v>40</v>
      </c>
      <c r="F68" s="78">
        <v>22198.946242890001</v>
      </c>
      <c r="G68" s="78">
        <v>459.77873102118707</v>
      </c>
      <c r="H68" s="78">
        <v>0.10218247256201178</v>
      </c>
    </row>
    <row r="69" spans="1:8" x14ac:dyDescent="0.25">
      <c r="A69" s="8" t="s">
        <v>9</v>
      </c>
      <c r="B69" s="8">
        <v>2020</v>
      </c>
      <c r="C69" s="8" t="s">
        <v>10</v>
      </c>
      <c r="D69" s="8" t="s">
        <v>25</v>
      </c>
      <c r="E69" s="8" t="s">
        <v>26</v>
      </c>
      <c r="F69" s="78">
        <v>65743.978277610004</v>
      </c>
      <c r="G69" s="78">
        <v>930.49588522346517</v>
      </c>
      <c r="H69" s="78">
        <v>0.2413040270496826</v>
      </c>
    </row>
    <row r="70" spans="1:8" x14ac:dyDescent="0.25">
      <c r="A70" s="8" t="s">
        <v>9</v>
      </c>
      <c r="B70" s="8">
        <v>2020</v>
      </c>
      <c r="C70" s="8" t="s">
        <v>10</v>
      </c>
      <c r="D70" s="8" t="s">
        <v>25</v>
      </c>
      <c r="E70" s="8" t="s">
        <v>27</v>
      </c>
      <c r="F70" s="78">
        <v>0</v>
      </c>
      <c r="G70" s="78" t="s">
        <v>108</v>
      </c>
      <c r="H70" s="78" t="s">
        <v>29</v>
      </c>
    </row>
    <row r="71" spans="1:8" x14ac:dyDescent="0.25">
      <c r="A71" s="8" t="s">
        <v>9</v>
      </c>
      <c r="B71" s="8">
        <v>2020</v>
      </c>
      <c r="C71" s="8" t="s">
        <v>10</v>
      </c>
      <c r="D71" s="8" t="s">
        <v>25</v>
      </c>
      <c r="E71" s="8" t="s">
        <v>28</v>
      </c>
      <c r="F71" s="78">
        <v>0</v>
      </c>
      <c r="G71" s="78" t="s">
        <v>108</v>
      </c>
      <c r="H71" s="78" t="s">
        <v>29</v>
      </c>
    </row>
    <row r="72" spans="1:8" x14ac:dyDescent="0.25">
      <c r="A72" s="8" t="s">
        <v>9</v>
      </c>
      <c r="B72" s="8">
        <v>2020</v>
      </c>
      <c r="C72" s="8" t="s">
        <v>10</v>
      </c>
      <c r="D72" s="8" t="s">
        <v>25</v>
      </c>
      <c r="E72" s="8" t="s">
        <v>40</v>
      </c>
      <c r="F72" s="78">
        <v>65743.978277610004</v>
      </c>
      <c r="G72" s="78">
        <v>930.49588522346517</v>
      </c>
      <c r="H72" s="78">
        <v>0.2413040270496826</v>
      </c>
    </row>
    <row r="73" spans="1:8" x14ac:dyDescent="0.25">
      <c r="A73" s="8" t="s">
        <v>9</v>
      </c>
      <c r="B73" s="8">
        <v>2021</v>
      </c>
      <c r="C73" s="8" t="s">
        <v>10</v>
      </c>
      <c r="D73" s="8" t="s">
        <v>25</v>
      </c>
      <c r="E73" s="8" t="s">
        <v>26</v>
      </c>
      <c r="F73" s="78">
        <v>142078.25173972</v>
      </c>
      <c r="G73" s="78">
        <v>1492.55043432199</v>
      </c>
      <c r="H73" s="78">
        <v>0.30799229492708535</v>
      </c>
    </row>
    <row r="74" spans="1:8" x14ac:dyDescent="0.25">
      <c r="A74" s="8" t="s">
        <v>9</v>
      </c>
      <c r="B74" s="8">
        <v>2021</v>
      </c>
      <c r="C74" s="8" t="s">
        <v>10</v>
      </c>
      <c r="D74" s="8" t="s">
        <v>25</v>
      </c>
      <c r="E74" s="8" t="s">
        <v>27</v>
      </c>
      <c r="F74" s="78">
        <v>0</v>
      </c>
      <c r="G74" s="78" t="s">
        <v>108</v>
      </c>
      <c r="H74" s="78" t="s">
        <v>29</v>
      </c>
    </row>
    <row r="75" spans="1:8" x14ac:dyDescent="0.25">
      <c r="A75" s="8" t="s">
        <v>9</v>
      </c>
      <c r="B75" s="8">
        <v>2021</v>
      </c>
      <c r="C75" s="8" t="s">
        <v>10</v>
      </c>
      <c r="D75" s="8" t="s">
        <v>25</v>
      </c>
      <c r="E75" s="8" t="s">
        <v>28</v>
      </c>
      <c r="F75" s="78">
        <v>0</v>
      </c>
      <c r="G75" s="78" t="s">
        <v>108</v>
      </c>
      <c r="H75" s="78" t="s">
        <v>29</v>
      </c>
    </row>
    <row r="76" spans="1:8" x14ac:dyDescent="0.25">
      <c r="A76" s="8" t="s">
        <v>9</v>
      </c>
      <c r="B76" s="8">
        <v>2021</v>
      </c>
      <c r="C76" s="8" t="s">
        <v>10</v>
      </c>
      <c r="D76" s="8" t="s">
        <v>25</v>
      </c>
      <c r="E76" s="8" t="s">
        <v>40</v>
      </c>
      <c r="F76" s="78">
        <v>142078.25173972</v>
      </c>
      <c r="G76" s="78">
        <v>1492.55043432199</v>
      </c>
      <c r="H76" s="78">
        <v>0.30799229492708535</v>
      </c>
    </row>
    <row r="77" spans="1:8" x14ac:dyDescent="0.25">
      <c r="A77" s="8" t="s">
        <v>9</v>
      </c>
      <c r="B77" s="8">
        <v>2022</v>
      </c>
      <c r="C77" s="8" t="s">
        <v>10</v>
      </c>
      <c r="D77" s="8" t="s">
        <v>25</v>
      </c>
      <c r="E77" s="8" t="s">
        <v>26</v>
      </c>
      <c r="F77" s="78">
        <v>219517.57809346003</v>
      </c>
      <c r="G77" s="78">
        <v>1678.1196168312426</v>
      </c>
      <c r="H77" s="78">
        <v>0.26646687471375197</v>
      </c>
    </row>
    <row r="78" spans="1:8" x14ac:dyDescent="0.25">
      <c r="A78" s="8" t="s">
        <v>9</v>
      </c>
      <c r="B78" s="8">
        <v>2022</v>
      </c>
      <c r="C78" s="8" t="s">
        <v>10</v>
      </c>
      <c r="D78" s="8" t="s">
        <v>25</v>
      </c>
      <c r="E78" s="8" t="s">
        <v>27</v>
      </c>
      <c r="F78" s="78"/>
      <c r="G78" s="78" t="s">
        <v>108</v>
      </c>
      <c r="H78" s="78" t="s">
        <v>29</v>
      </c>
    </row>
    <row r="79" spans="1:8" x14ac:dyDescent="0.25">
      <c r="A79" s="8" t="s">
        <v>9</v>
      </c>
      <c r="B79" s="8">
        <v>2022</v>
      </c>
      <c r="C79" s="8" t="s">
        <v>10</v>
      </c>
      <c r="D79" s="8" t="s">
        <v>25</v>
      </c>
      <c r="E79" s="8" t="s">
        <v>28</v>
      </c>
      <c r="F79" s="78"/>
      <c r="G79" s="78" t="s">
        <v>108</v>
      </c>
      <c r="H79" s="78" t="s">
        <v>29</v>
      </c>
    </row>
    <row r="80" spans="1:8" x14ac:dyDescent="0.25">
      <c r="A80" s="8" t="s">
        <v>9</v>
      </c>
      <c r="B80" s="8">
        <v>2022</v>
      </c>
      <c r="C80" s="8" t="s">
        <v>10</v>
      </c>
      <c r="D80" s="8" t="s">
        <v>25</v>
      </c>
      <c r="E80" s="8" t="s">
        <v>40</v>
      </c>
      <c r="F80" s="78">
        <v>219517.57809346003</v>
      </c>
      <c r="G80" s="78">
        <v>1678.1196168312426</v>
      </c>
      <c r="H80" s="78">
        <v>0.26646687471375197</v>
      </c>
    </row>
    <row r="81" spans="1:8" x14ac:dyDescent="0.25">
      <c r="A81" s="8" t="s">
        <v>9</v>
      </c>
      <c r="B81" s="8">
        <v>2023</v>
      </c>
      <c r="C81" s="8" t="s">
        <v>10</v>
      </c>
      <c r="D81" s="8" t="s">
        <v>25</v>
      </c>
      <c r="E81" s="8" t="s">
        <v>26</v>
      </c>
      <c r="F81" s="78">
        <v>327544.81356556993</v>
      </c>
      <c r="G81" s="78">
        <v>1109.2125761766733</v>
      </c>
      <c r="H81" s="78">
        <v>0.17119556151317278</v>
      </c>
    </row>
    <row r="82" spans="1:8" x14ac:dyDescent="0.25">
      <c r="A82" s="8" t="s">
        <v>9</v>
      </c>
      <c r="B82" s="8">
        <v>2023</v>
      </c>
      <c r="C82" s="8" t="s">
        <v>10</v>
      </c>
      <c r="D82" s="8" t="s">
        <v>25</v>
      </c>
      <c r="E82" s="8" t="s">
        <v>27</v>
      </c>
      <c r="F82" s="78"/>
      <c r="G82" s="78" t="s">
        <v>108</v>
      </c>
      <c r="H82" s="78" t="s">
        <v>29</v>
      </c>
    </row>
    <row r="83" spans="1:8" x14ac:dyDescent="0.25">
      <c r="A83" s="8" t="s">
        <v>9</v>
      </c>
      <c r="B83" s="8">
        <v>2023</v>
      </c>
      <c r="C83" s="8" t="s">
        <v>10</v>
      </c>
      <c r="D83" s="8" t="s">
        <v>25</v>
      </c>
      <c r="E83" s="8" t="s">
        <v>28</v>
      </c>
      <c r="F83" s="78"/>
      <c r="G83" s="78" t="s">
        <v>108</v>
      </c>
      <c r="H83" s="78" t="s">
        <v>29</v>
      </c>
    </row>
    <row r="84" spans="1:8" x14ac:dyDescent="0.25">
      <c r="A84" s="8" t="s">
        <v>9</v>
      </c>
      <c r="B84" s="8">
        <v>2023</v>
      </c>
      <c r="C84" s="8" t="s">
        <v>10</v>
      </c>
      <c r="D84" s="8" t="s">
        <v>25</v>
      </c>
      <c r="E84" s="8" t="s">
        <v>40</v>
      </c>
      <c r="F84" s="78">
        <v>327544.81356556993</v>
      </c>
      <c r="G84" s="78">
        <v>1109.2125761766733</v>
      </c>
      <c r="H84" s="78">
        <v>0.17119556151317278</v>
      </c>
    </row>
    <row r="85" spans="1:8" x14ac:dyDescent="0.25">
      <c r="A85" s="8" t="s">
        <v>9</v>
      </c>
      <c r="B85" s="8">
        <v>2008</v>
      </c>
      <c r="C85" s="8" t="s">
        <v>10</v>
      </c>
      <c r="D85" s="8" t="s">
        <v>30</v>
      </c>
      <c r="E85" s="8" t="s">
        <v>31</v>
      </c>
      <c r="F85" s="78">
        <v>6053.1990149899993</v>
      </c>
      <c r="G85" s="78">
        <v>1913.859995798769</v>
      </c>
      <c r="H85" s="78">
        <v>0.52278078640580083</v>
      </c>
    </row>
    <row r="86" spans="1:8" x14ac:dyDescent="0.25">
      <c r="A86" s="8" t="s">
        <v>9</v>
      </c>
      <c r="B86" s="8">
        <v>2008</v>
      </c>
      <c r="C86" s="8" t="s">
        <v>10</v>
      </c>
      <c r="D86" s="8" t="s">
        <v>30</v>
      </c>
      <c r="E86" s="8" t="s">
        <v>32</v>
      </c>
      <c r="F86" s="78"/>
      <c r="G86" s="78" t="s">
        <v>108</v>
      </c>
      <c r="H86" s="78" t="s">
        <v>29</v>
      </c>
    </row>
    <row r="87" spans="1:8" x14ac:dyDescent="0.25">
      <c r="A87" s="8" t="s">
        <v>9</v>
      </c>
      <c r="B87" s="8">
        <v>2008</v>
      </c>
      <c r="C87" s="8" t="s">
        <v>10</v>
      </c>
      <c r="D87" s="8" t="s">
        <v>30</v>
      </c>
      <c r="E87" s="8" t="s">
        <v>40</v>
      </c>
      <c r="F87" s="78">
        <v>6053.1990149899993</v>
      </c>
      <c r="G87" s="78">
        <v>1913.859995798769</v>
      </c>
      <c r="H87" s="78">
        <v>0.52278078640580083</v>
      </c>
    </row>
    <row r="88" spans="1:8" x14ac:dyDescent="0.25">
      <c r="A88" s="8" t="s">
        <v>9</v>
      </c>
      <c r="B88" s="8">
        <v>2009</v>
      </c>
      <c r="C88" s="8" t="s">
        <v>10</v>
      </c>
      <c r="D88" s="8" t="s">
        <v>30</v>
      </c>
      <c r="E88" s="8" t="s">
        <v>31</v>
      </c>
      <c r="F88" s="78">
        <v>6933.6917886699994</v>
      </c>
      <c r="G88" s="78">
        <v>1859.3075388433497</v>
      </c>
      <c r="H88" s="78">
        <v>0.55336756229328588</v>
      </c>
    </row>
    <row r="89" spans="1:8" x14ac:dyDescent="0.25">
      <c r="A89" s="8" t="s">
        <v>9</v>
      </c>
      <c r="B89" s="8">
        <v>2009</v>
      </c>
      <c r="C89" s="8" t="s">
        <v>10</v>
      </c>
      <c r="D89" s="8" t="s">
        <v>30</v>
      </c>
      <c r="E89" s="8" t="s">
        <v>32</v>
      </c>
      <c r="F89" s="78"/>
      <c r="G89" s="78" t="s">
        <v>108</v>
      </c>
      <c r="H89" s="78" t="s">
        <v>29</v>
      </c>
    </row>
    <row r="90" spans="1:8" x14ac:dyDescent="0.25">
      <c r="A90" s="8" t="s">
        <v>9</v>
      </c>
      <c r="B90" s="8">
        <v>2009</v>
      </c>
      <c r="C90" s="8" t="s">
        <v>10</v>
      </c>
      <c r="D90" s="8" t="s">
        <v>30</v>
      </c>
      <c r="E90" s="8" t="s">
        <v>40</v>
      </c>
      <c r="F90" s="78">
        <v>6933.6917886699994</v>
      </c>
      <c r="G90" s="78">
        <v>1859.3075388433497</v>
      </c>
      <c r="H90" s="78">
        <v>0.55336756229328588</v>
      </c>
    </row>
    <row r="91" spans="1:8" x14ac:dyDescent="0.25">
      <c r="A91" s="8" t="s">
        <v>9</v>
      </c>
      <c r="B91" s="8">
        <v>2010</v>
      </c>
      <c r="C91" s="8" t="s">
        <v>10</v>
      </c>
      <c r="D91" s="8" t="s">
        <v>30</v>
      </c>
      <c r="E91" s="8" t="s">
        <v>31</v>
      </c>
      <c r="F91" s="78">
        <v>9480.100190090001</v>
      </c>
      <c r="G91" s="78">
        <v>2423.5806169451998</v>
      </c>
      <c r="H91" s="78">
        <v>0.56873557823259091</v>
      </c>
    </row>
    <row r="92" spans="1:8" x14ac:dyDescent="0.25">
      <c r="A92" s="8" t="s">
        <v>9</v>
      </c>
      <c r="B92" s="8">
        <v>2010</v>
      </c>
      <c r="C92" s="8" t="s">
        <v>10</v>
      </c>
      <c r="D92" s="8" t="s">
        <v>30</v>
      </c>
      <c r="E92" s="8" t="s">
        <v>32</v>
      </c>
      <c r="F92" s="78"/>
      <c r="G92" s="78" t="s">
        <v>108</v>
      </c>
      <c r="H92" s="78" t="s">
        <v>29</v>
      </c>
    </row>
    <row r="93" spans="1:8" x14ac:dyDescent="0.25">
      <c r="A93" s="8" t="s">
        <v>9</v>
      </c>
      <c r="B93" s="8">
        <v>2010</v>
      </c>
      <c r="C93" s="8" t="s">
        <v>10</v>
      </c>
      <c r="D93" s="8" t="s">
        <v>30</v>
      </c>
      <c r="E93" s="8" t="s">
        <v>40</v>
      </c>
      <c r="F93" s="78">
        <v>9480.100190090001</v>
      </c>
      <c r="G93" s="78">
        <v>2423.5806169451998</v>
      </c>
      <c r="H93" s="78">
        <v>0.56873557823259091</v>
      </c>
    </row>
    <row r="94" spans="1:8" x14ac:dyDescent="0.25">
      <c r="A94" s="8" t="s">
        <v>9</v>
      </c>
      <c r="B94" s="8">
        <v>2011</v>
      </c>
      <c r="C94" s="8" t="s">
        <v>10</v>
      </c>
      <c r="D94" s="8" t="s">
        <v>30</v>
      </c>
      <c r="E94" s="8" t="s">
        <v>31</v>
      </c>
      <c r="F94" s="78">
        <v>8916.8436906400002</v>
      </c>
      <c r="G94" s="78">
        <v>2159.4779629257828</v>
      </c>
      <c r="H94" s="78">
        <v>0.40774410208532086</v>
      </c>
    </row>
    <row r="95" spans="1:8" x14ac:dyDescent="0.25">
      <c r="A95" s="8" t="s">
        <v>9</v>
      </c>
      <c r="B95" s="8">
        <v>2011</v>
      </c>
      <c r="C95" s="8" t="s">
        <v>10</v>
      </c>
      <c r="D95" s="8" t="s">
        <v>30</v>
      </c>
      <c r="E95" s="8" t="s">
        <v>32</v>
      </c>
      <c r="F95" s="78"/>
      <c r="G95" s="78" t="s">
        <v>108</v>
      </c>
      <c r="H95" s="78" t="s">
        <v>29</v>
      </c>
    </row>
    <row r="96" spans="1:8" x14ac:dyDescent="0.25">
      <c r="A96" s="8" t="s">
        <v>9</v>
      </c>
      <c r="B96" s="8">
        <v>2011</v>
      </c>
      <c r="C96" s="8" t="s">
        <v>10</v>
      </c>
      <c r="D96" s="8" t="s">
        <v>30</v>
      </c>
      <c r="E96" s="8" t="s">
        <v>40</v>
      </c>
      <c r="F96" s="78">
        <v>8916.8436906400002</v>
      </c>
      <c r="G96" s="78">
        <v>2159.4779629257828</v>
      </c>
      <c r="H96" s="78">
        <v>0.40774410208532086</v>
      </c>
    </row>
    <row r="97" spans="1:8" x14ac:dyDescent="0.25">
      <c r="A97" s="8" t="s">
        <v>9</v>
      </c>
      <c r="B97" s="8">
        <v>2012</v>
      </c>
      <c r="C97" s="8" t="s">
        <v>10</v>
      </c>
      <c r="D97" s="8" t="s">
        <v>30</v>
      </c>
      <c r="E97" s="8" t="s">
        <v>31</v>
      </c>
      <c r="F97" s="78">
        <v>10601.575227880001</v>
      </c>
      <c r="G97" s="78">
        <v>2329.7174667057011</v>
      </c>
      <c r="H97" s="78">
        <v>0.40108661631076925</v>
      </c>
    </row>
    <row r="98" spans="1:8" x14ac:dyDescent="0.25">
      <c r="A98" s="8" t="s">
        <v>9</v>
      </c>
      <c r="B98" s="8">
        <v>2012</v>
      </c>
      <c r="C98" s="8" t="s">
        <v>10</v>
      </c>
      <c r="D98" s="8" t="s">
        <v>30</v>
      </c>
      <c r="E98" s="8" t="s">
        <v>32</v>
      </c>
      <c r="F98" s="78"/>
      <c r="G98" s="78" t="s">
        <v>108</v>
      </c>
      <c r="H98" s="78" t="s">
        <v>29</v>
      </c>
    </row>
    <row r="99" spans="1:8" x14ac:dyDescent="0.25">
      <c r="A99" s="8" t="s">
        <v>9</v>
      </c>
      <c r="B99" s="8">
        <v>2012</v>
      </c>
      <c r="C99" s="8" t="s">
        <v>10</v>
      </c>
      <c r="D99" s="8" t="s">
        <v>30</v>
      </c>
      <c r="E99" s="8" t="s">
        <v>40</v>
      </c>
      <c r="F99" s="78">
        <v>10601.575227880001</v>
      </c>
      <c r="G99" s="78">
        <v>2329.7174667057011</v>
      </c>
      <c r="H99" s="78">
        <v>0.40108661631076925</v>
      </c>
    </row>
    <row r="100" spans="1:8" x14ac:dyDescent="0.25">
      <c r="A100" s="8" t="s">
        <v>9</v>
      </c>
      <c r="B100" s="8">
        <v>2013</v>
      </c>
      <c r="C100" s="8" t="s">
        <v>10</v>
      </c>
      <c r="D100" s="8" t="s">
        <v>30</v>
      </c>
      <c r="E100" s="8" t="s">
        <v>31</v>
      </c>
      <c r="F100" s="78">
        <v>13929.496653100001</v>
      </c>
      <c r="G100" s="78">
        <v>2542.8140501354974</v>
      </c>
      <c r="H100" s="78">
        <v>0.4147871165392345</v>
      </c>
    </row>
    <row r="101" spans="1:8" x14ac:dyDescent="0.25">
      <c r="A101" s="8" t="s">
        <v>9</v>
      </c>
      <c r="B101" s="8">
        <v>2013</v>
      </c>
      <c r="C101" s="8" t="s">
        <v>10</v>
      </c>
      <c r="D101" s="8" t="s">
        <v>30</v>
      </c>
      <c r="E101" s="8" t="s">
        <v>32</v>
      </c>
      <c r="F101" s="78"/>
      <c r="G101" s="78" t="s">
        <v>108</v>
      </c>
      <c r="H101" s="78" t="s">
        <v>29</v>
      </c>
    </row>
    <row r="102" spans="1:8" x14ac:dyDescent="0.25">
      <c r="A102" s="8" t="s">
        <v>9</v>
      </c>
      <c r="B102" s="8">
        <v>2013</v>
      </c>
      <c r="C102" s="8" t="s">
        <v>10</v>
      </c>
      <c r="D102" s="8" t="s">
        <v>30</v>
      </c>
      <c r="E102" s="8" t="s">
        <v>40</v>
      </c>
      <c r="F102" s="78">
        <v>13929.496653100001</v>
      </c>
      <c r="G102" s="78">
        <v>2542.8140501354974</v>
      </c>
      <c r="H102" s="78">
        <v>0.4147871165392345</v>
      </c>
    </row>
    <row r="103" spans="1:8" x14ac:dyDescent="0.25">
      <c r="A103" s="8" t="s">
        <v>9</v>
      </c>
      <c r="B103" s="8">
        <v>2014</v>
      </c>
      <c r="C103" s="8" t="s">
        <v>10</v>
      </c>
      <c r="D103" s="8" t="s">
        <v>30</v>
      </c>
      <c r="E103" s="8" t="s">
        <v>31</v>
      </c>
      <c r="F103" s="78">
        <v>23236.807104</v>
      </c>
      <c r="G103" s="78">
        <v>2861.5409022291869</v>
      </c>
      <c r="H103" s="78">
        <v>0.50555420646962457</v>
      </c>
    </row>
    <row r="104" spans="1:8" x14ac:dyDescent="0.25">
      <c r="A104" s="8" t="s">
        <v>9</v>
      </c>
      <c r="B104" s="8">
        <v>2014</v>
      </c>
      <c r="C104" s="8" t="s">
        <v>10</v>
      </c>
      <c r="D104" s="8" t="s">
        <v>30</v>
      </c>
      <c r="E104" s="8" t="s">
        <v>32</v>
      </c>
      <c r="F104" s="78"/>
      <c r="G104" s="78" t="s">
        <v>108</v>
      </c>
      <c r="H104" s="78" t="s">
        <v>29</v>
      </c>
    </row>
    <row r="105" spans="1:8" x14ac:dyDescent="0.25">
      <c r="A105" s="8" t="s">
        <v>9</v>
      </c>
      <c r="B105" s="8">
        <v>2014</v>
      </c>
      <c r="C105" s="8" t="s">
        <v>10</v>
      </c>
      <c r="D105" s="8" t="s">
        <v>30</v>
      </c>
      <c r="E105" s="8" t="s">
        <v>40</v>
      </c>
      <c r="F105" s="78">
        <v>23236.807104</v>
      </c>
      <c r="G105" s="78">
        <v>2861.5409022291869</v>
      </c>
      <c r="H105" s="78">
        <v>0.50555420646962457</v>
      </c>
    </row>
    <row r="106" spans="1:8" x14ac:dyDescent="0.25">
      <c r="A106" s="8" t="s">
        <v>9</v>
      </c>
      <c r="B106" s="8">
        <v>2015</v>
      </c>
      <c r="C106" s="8" t="s">
        <v>10</v>
      </c>
      <c r="D106" s="8" t="s">
        <v>30</v>
      </c>
      <c r="E106" s="8" t="s">
        <v>31</v>
      </c>
      <c r="F106" s="78">
        <v>37721.914121990005</v>
      </c>
      <c r="G106" s="78">
        <v>4075.3201973693949</v>
      </c>
      <c r="H106" s="78">
        <v>0.63258807543772089</v>
      </c>
    </row>
    <row r="107" spans="1:8" x14ac:dyDescent="0.25">
      <c r="A107" s="8" t="s">
        <v>9</v>
      </c>
      <c r="B107" s="8">
        <v>2015</v>
      </c>
      <c r="C107" s="8" t="s">
        <v>10</v>
      </c>
      <c r="D107" s="8" t="s">
        <v>30</v>
      </c>
      <c r="E107" s="8" t="s">
        <v>32</v>
      </c>
      <c r="F107" s="78"/>
      <c r="G107" s="78" t="s">
        <v>108</v>
      </c>
      <c r="H107" s="78" t="s">
        <v>29</v>
      </c>
    </row>
    <row r="108" spans="1:8" x14ac:dyDescent="0.25">
      <c r="A108" s="8" t="s">
        <v>9</v>
      </c>
      <c r="B108" s="8">
        <v>2015</v>
      </c>
      <c r="C108" s="8" t="s">
        <v>10</v>
      </c>
      <c r="D108" s="8" t="s">
        <v>30</v>
      </c>
      <c r="E108" s="8" t="s">
        <v>40</v>
      </c>
      <c r="F108" s="78">
        <v>37721.914121990005</v>
      </c>
      <c r="G108" s="78">
        <v>4075.3201973693949</v>
      </c>
      <c r="H108" s="78">
        <v>0.63258807543772089</v>
      </c>
    </row>
    <row r="109" spans="1:8" x14ac:dyDescent="0.25">
      <c r="A109" s="8" t="s">
        <v>9</v>
      </c>
      <c r="B109" s="8">
        <v>2016</v>
      </c>
      <c r="C109" s="8" t="s">
        <v>10</v>
      </c>
      <c r="D109" s="8" t="s">
        <v>30</v>
      </c>
      <c r="E109" s="8" t="s">
        <v>31</v>
      </c>
      <c r="F109" s="78">
        <v>25091.808406430002</v>
      </c>
      <c r="G109" s="78">
        <v>1700.5603551062891</v>
      </c>
      <c r="H109" s="78">
        <v>0.30523335470751745</v>
      </c>
    </row>
    <row r="110" spans="1:8" x14ac:dyDescent="0.25">
      <c r="A110" s="8" t="s">
        <v>9</v>
      </c>
      <c r="B110" s="8">
        <v>2016</v>
      </c>
      <c r="C110" s="8" t="s">
        <v>10</v>
      </c>
      <c r="D110" s="8" t="s">
        <v>30</v>
      </c>
      <c r="E110" s="8" t="s">
        <v>32</v>
      </c>
      <c r="F110" s="78"/>
      <c r="G110" s="78" t="s">
        <v>108</v>
      </c>
      <c r="H110" s="78" t="s">
        <v>29</v>
      </c>
    </row>
    <row r="111" spans="1:8" x14ac:dyDescent="0.25">
      <c r="A111" s="8" t="s">
        <v>9</v>
      </c>
      <c r="B111" s="8">
        <v>2016</v>
      </c>
      <c r="C111" s="8" t="s">
        <v>10</v>
      </c>
      <c r="D111" s="8" t="s">
        <v>30</v>
      </c>
      <c r="E111" s="8" t="s">
        <v>40</v>
      </c>
      <c r="F111" s="78">
        <v>25091.808406430002</v>
      </c>
      <c r="G111" s="78">
        <v>1700.5603551062891</v>
      </c>
      <c r="H111" s="78">
        <v>0.30523335470751745</v>
      </c>
    </row>
    <row r="112" spans="1:8" x14ac:dyDescent="0.25">
      <c r="A112" s="8" t="s">
        <v>9</v>
      </c>
      <c r="B112" s="8">
        <v>2017</v>
      </c>
      <c r="C112" s="8" t="s">
        <v>10</v>
      </c>
      <c r="D112" s="8" t="s">
        <v>30</v>
      </c>
      <c r="E112" s="8" t="s">
        <v>31</v>
      </c>
      <c r="F112" s="78">
        <v>28959.417665959998</v>
      </c>
      <c r="G112" s="78">
        <v>1748.9990665544633</v>
      </c>
      <c r="H112" s="78">
        <v>0.27205315821289622</v>
      </c>
    </row>
    <row r="113" spans="1:8" x14ac:dyDescent="0.25">
      <c r="A113" s="8" t="s">
        <v>9</v>
      </c>
      <c r="B113" s="8">
        <v>2017</v>
      </c>
      <c r="C113" s="8" t="s">
        <v>10</v>
      </c>
      <c r="D113" s="8" t="s">
        <v>30</v>
      </c>
      <c r="E113" s="8" t="s">
        <v>32</v>
      </c>
      <c r="F113" s="78"/>
      <c r="G113" s="78" t="s">
        <v>108</v>
      </c>
      <c r="H113" s="78" t="s">
        <v>29</v>
      </c>
    </row>
    <row r="114" spans="1:8" x14ac:dyDescent="0.25">
      <c r="A114" s="8" t="s">
        <v>9</v>
      </c>
      <c r="B114" s="8">
        <v>2017</v>
      </c>
      <c r="C114" s="8" t="s">
        <v>10</v>
      </c>
      <c r="D114" s="8" t="s">
        <v>30</v>
      </c>
      <c r="E114" s="8" t="s">
        <v>40</v>
      </c>
      <c r="F114" s="78">
        <v>28959.417665959998</v>
      </c>
      <c r="G114" s="78">
        <v>1748.9990665544633</v>
      </c>
      <c r="H114" s="78">
        <v>0.27205315821289622</v>
      </c>
    </row>
    <row r="115" spans="1:8" x14ac:dyDescent="0.25">
      <c r="A115" s="8" t="s">
        <v>9</v>
      </c>
      <c r="B115" s="8">
        <v>2018</v>
      </c>
      <c r="C115" s="8" t="s">
        <v>10</v>
      </c>
      <c r="D115" s="8" t="s">
        <v>30</v>
      </c>
      <c r="E115" s="8" t="s">
        <v>31</v>
      </c>
      <c r="F115" s="78">
        <v>30083.331795720002</v>
      </c>
      <c r="G115" s="78">
        <v>1069.9951937166729</v>
      </c>
      <c r="H115" s="78">
        <v>0.1969235460069344</v>
      </c>
    </row>
    <row r="116" spans="1:8" x14ac:dyDescent="0.25">
      <c r="A116" s="8" t="s">
        <v>9</v>
      </c>
      <c r="B116" s="8">
        <v>2018</v>
      </c>
      <c r="C116" s="8" t="s">
        <v>10</v>
      </c>
      <c r="D116" s="8" t="s">
        <v>30</v>
      </c>
      <c r="E116" s="8" t="s">
        <v>32</v>
      </c>
      <c r="F116" s="78"/>
      <c r="G116" s="78" t="s">
        <v>108</v>
      </c>
      <c r="H116" s="78" t="s">
        <v>29</v>
      </c>
    </row>
    <row r="117" spans="1:8" x14ac:dyDescent="0.25">
      <c r="A117" s="8" t="s">
        <v>9</v>
      </c>
      <c r="B117" s="8">
        <v>2018</v>
      </c>
      <c r="C117" s="8" t="s">
        <v>10</v>
      </c>
      <c r="D117" s="8" t="s">
        <v>30</v>
      </c>
      <c r="E117" s="8" t="s">
        <v>40</v>
      </c>
      <c r="F117" s="78">
        <v>30083.331795720002</v>
      </c>
      <c r="G117" s="78">
        <v>1069.9951937166729</v>
      </c>
      <c r="H117" s="78">
        <v>0.1969235460069344</v>
      </c>
    </row>
    <row r="118" spans="1:8" x14ac:dyDescent="0.25">
      <c r="A118" s="8" t="s">
        <v>9</v>
      </c>
      <c r="B118" s="8">
        <v>2019</v>
      </c>
      <c r="C118" s="8" t="s">
        <v>10</v>
      </c>
      <c r="D118" s="8" t="s">
        <v>30</v>
      </c>
      <c r="E118" s="8" t="s">
        <v>31</v>
      </c>
      <c r="F118" s="78">
        <v>12472.2011282</v>
      </c>
      <c r="G118" s="78">
        <v>258.32094663508974</v>
      </c>
      <c r="H118" s="78">
        <v>5.7409948005003784E-2</v>
      </c>
    </row>
    <row r="119" spans="1:8" x14ac:dyDescent="0.25">
      <c r="A119" s="8" t="s">
        <v>9</v>
      </c>
      <c r="B119" s="8">
        <v>2019</v>
      </c>
      <c r="C119" s="8" t="s">
        <v>10</v>
      </c>
      <c r="D119" s="8" t="s">
        <v>30</v>
      </c>
      <c r="E119" s="8" t="s">
        <v>32</v>
      </c>
      <c r="F119" s="78"/>
      <c r="G119" s="78" t="s">
        <v>108</v>
      </c>
      <c r="H119" s="78" t="s">
        <v>29</v>
      </c>
    </row>
    <row r="120" spans="1:8" x14ac:dyDescent="0.25">
      <c r="A120" s="8" t="s">
        <v>9</v>
      </c>
      <c r="B120" s="8">
        <v>2019</v>
      </c>
      <c r="C120" s="8" t="s">
        <v>10</v>
      </c>
      <c r="D120" s="8" t="s">
        <v>30</v>
      </c>
      <c r="E120" s="8" t="s">
        <v>40</v>
      </c>
      <c r="F120" s="78">
        <v>12472.2011282</v>
      </c>
      <c r="G120" s="78">
        <v>258.32094663508974</v>
      </c>
      <c r="H120" s="78">
        <v>5.7409948005003784E-2</v>
      </c>
    </row>
    <row r="121" spans="1:8" x14ac:dyDescent="0.25">
      <c r="A121" s="8" t="s">
        <v>9</v>
      </c>
      <c r="B121" s="8">
        <v>2020</v>
      </c>
      <c r="C121" s="8" t="s">
        <v>10</v>
      </c>
      <c r="D121" s="8" t="s">
        <v>30</v>
      </c>
      <c r="E121" s="8" t="s">
        <v>31</v>
      </c>
      <c r="F121" s="78">
        <v>41271.34624282</v>
      </c>
      <c r="G121" s="78">
        <v>584.12677271243751</v>
      </c>
      <c r="H121" s="78">
        <v>0.1514806726191972</v>
      </c>
    </row>
    <row r="122" spans="1:8" x14ac:dyDescent="0.25">
      <c r="A122" s="8" t="s">
        <v>9</v>
      </c>
      <c r="B122" s="8">
        <v>2020</v>
      </c>
      <c r="C122" s="8" t="s">
        <v>10</v>
      </c>
      <c r="D122" s="8" t="s">
        <v>30</v>
      </c>
      <c r="E122" s="8" t="s">
        <v>32</v>
      </c>
      <c r="F122" s="78">
        <v>0</v>
      </c>
      <c r="G122" s="78" t="s">
        <v>108</v>
      </c>
      <c r="H122" s="78" t="s">
        <v>29</v>
      </c>
    </row>
    <row r="123" spans="1:8" x14ac:dyDescent="0.25">
      <c r="A123" s="8" t="s">
        <v>9</v>
      </c>
      <c r="B123" s="8">
        <v>2020</v>
      </c>
      <c r="C123" s="8" t="s">
        <v>10</v>
      </c>
      <c r="D123" s="8" t="s">
        <v>30</v>
      </c>
      <c r="E123" s="8" t="s">
        <v>40</v>
      </c>
      <c r="F123" s="78">
        <v>41271.34624282</v>
      </c>
      <c r="G123" s="78">
        <v>584.12677271243751</v>
      </c>
      <c r="H123" s="78">
        <v>0.1514806726191972</v>
      </c>
    </row>
    <row r="124" spans="1:8" x14ac:dyDescent="0.25">
      <c r="A124" s="8" t="s">
        <v>9</v>
      </c>
      <c r="B124" s="8">
        <v>2021</v>
      </c>
      <c r="C124" s="8" t="s">
        <v>10</v>
      </c>
      <c r="D124" s="8" t="s">
        <v>30</v>
      </c>
      <c r="E124" s="8" t="s">
        <v>31</v>
      </c>
      <c r="F124" s="78">
        <v>92634.113322630001</v>
      </c>
      <c r="G124" s="78">
        <v>973.13335700393475</v>
      </c>
      <c r="H124" s="78">
        <v>0.20080901053765132</v>
      </c>
    </row>
    <row r="125" spans="1:8" x14ac:dyDescent="0.25">
      <c r="A125" s="8" t="s">
        <v>9</v>
      </c>
      <c r="B125" s="8">
        <v>2021</v>
      </c>
      <c r="C125" s="8" t="s">
        <v>10</v>
      </c>
      <c r="D125" s="8" t="s">
        <v>30</v>
      </c>
      <c r="E125" s="8" t="s">
        <v>32</v>
      </c>
      <c r="F125" s="78">
        <v>0</v>
      </c>
      <c r="G125" s="78" t="s">
        <v>108</v>
      </c>
      <c r="H125" s="78" t="s">
        <v>29</v>
      </c>
    </row>
    <row r="126" spans="1:8" x14ac:dyDescent="0.25">
      <c r="A126" s="8" t="s">
        <v>9</v>
      </c>
      <c r="B126" s="8">
        <v>2021</v>
      </c>
      <c r="C126" s="8" t="s">
        <v>10</v>
      </c>
      <c r="D126" s="8" t="s">
        <v>30</v>
      </c>
      <c r="E126" s="8" t="s">
        <v>40</v>
      </c>
      <c r="F126" s="78">
        <v>92634.113322630001</v>
      </c>
      <c r="G126" s="78">
        <v>973.13335700393475</v>
      </c>
      <c r="H126" s="78">
        <v>0.20080901053765132</v>
      </c>
    </row>
    <row r="127" spans="1:8" x14ac:dyDescent="0.25">
      <c r="A127" s="8" t="s">
        <v>9</v>
      </c>
      <c r="B127" s="8">
        <v>2022</v>
      </c>
      <c r="C127" s="8" t="s">
        <v>10</v>
      </c>
      <c r="D127" s="8" t="s">
        <v>30</v>
      </c>
      <c r="E127" s="8" t="s">
        <v>31</v>
      </c>
      <c r="F127" s="78"/>
      <c r="G127" s="78" t="s">
        <v>108</v>
      </c>
      <c r="H127" s="78" t="s">
        <v>29</v>
      </c>
    </row>
    <row r="128" spans="1:8" x14ac:dyDescent="0.25">
      <c r="A128" s="8" t="s">
        <v>9</v>
      </c>
      <c r="B128" s="8">
        <v>2022</v>
      </c>
      <c r="C128" s="8" t="s">
        <v>10</v>
      </c>
      <c r="D128" s="8" t="s">
        <v>30</v>
      </c>
      <c r="E128" s="8" t="s">
        <v>32</v>
      </c>
      <c r="F128" s="78"/>
      <c r="G128" s="78" t="s">
        <v>108</v>
      </c>
      <c r="H128" s="78" t="s">
        <v>29</v>
      </c>
    </row>
    <row r="129" spans="1:8" x14ac:dyDescent="0.25">
      <c r="A129" s="8" t="s">
        <v>9</v>
      </c>
      <c r="B129" s="8">
        <v>2022</v>
      </c>
      <c r="C129" s="8" t="s">
        <v>10</v>
      </c>
      <c r="D129" s="8" t="s">
        <v>30</v>
      </c>
      <c r="E129" s="8" t="s">
        <v>40</v>
      </c>
      <c r="F129" s="78">
        <v>301464.89620036999</v>
      </c>
      <c r="G129" s="78">
        <v>2304.5724196376191</v>
      </c>
      <c r="H129" s="78">
        <v>0.36594066600086761</v>
      </c>
    </row>
    <row r="130" spans="1:8" x14ac:dyDescent="0.25">
      <c r="A130" s="8" t="s">
        <v>9</v>
      </c>
      <c r="B130" s="8">
        <v>2023</v>
      </c>
      <c r="C130" s="8" t="s">
        <v>10</v>
      </c>
      <c r="D130" s="8" t="s">
        <v>30</v>
      </c>
      <c r="E130" s="8" t="s">
        <v>31</v>
      </c>
      <c r="F130" s="78"/>
      <c r="G130" s="78" t="s">
        <v>108</v>
      </c>
      <c r="H130" s="78" t="s">
        <v>29</v>
      </c>
    </row>
    <row r="131" spans="1:8" x14ac:dyDescent="0.25">
      <c r="A131" s="8" t="s">
        <v>9</v>
      </c>
      <c r="B131" s="8">
        <v>2023</v>
      </c>
      <c r="C131" s="8" t="s">
        <v>10</v>
      </c>
      <c r="D131" s="8" t="s">
        <v>30</v>
      </c>
      <c r="E131" s="8" t="s">
        <v>32</v>
      </c>
      <c r="F131" s="78"/>
      <c r="G131" s="78" t="s">
        <v>108</v>
      </c>
      <c r="H131" s="78" t="s">
        <v>29</v>
      </c>
    </row>
    <row r="132" spans="1:8" x14ac:dyDescent="0.25">
      <c r="A132" s="8" t="s">
        <v>9</v>
      </c>
      <c r="B132" s="8">
        <v>2023</v>
      </c>
      <c r="C132" s="8" t="s">
        <v>10</v>
      </c>
      <c r="D132" s="8" t="s">
        <v>30</v>
      </c>
      <c r="E132" s="8" t="s">
        <v>40</v>
      </c>
      <c r="F132" s="78">
        <v>415726.62037589995</v>
      </c>
      <c r="G132" s="78">
        <v>1407.8354364785637</v>
      </c>
      <c r="H132" s="78">
        <v>0.21728493098846902</v>
      </c>
    </row>
    <row r="133" spans="1:8" x14ac:dyDescent="0.25">
      <c r="A133" s="8" t="s">
        <v>9</v>
      </c>
      <c r="B133" s="8">
        <v>2008</v>
      </c>
      <c r="C133" s="8" t="s">
        <v>10</v>
      </c>
      <c r="D133" s="8" t="s">
        <v>33</v>
      </c>
      <c r="E133" s="8" t="s">
        <v>34</v>
      </c>
      <c r="F133" s="78"/>
      <c r="G133" s="78" t="s">
        <v>108</v>
      </c>
      <c r="H133" s="78" t="s">
        <v>29</v>
      </c>
    </row>
    <row r="134" spans="1:8" x14ac:dyDescent="0.25">
      <c r="A134" s="8" t="s">
        <v>9</v>
      </c>
      <c r="B134" s="8">
        <v>2008</v>
      </c>
      <c r="C134" s="8" t="s">
        <v>10</v>
      </c>
      <c r="D134" s="8" t="s">
        <v>33</v>
      </c>
      <c r="E134" s="8" t="s">
        <v>35</v>
      </c>
      <c r="F134" s="78">
        <v>8578.3790268600005</v>
      </c>
      <c r="G134" s="78">
        <v>2712.2545298196596</v>
      </c>
      <c r="H134" s="78">
        <v>0.74086639521405329</v>
      </c>
    </row>
    <row r="135" spans="1:8" x14ac:dyDescent="0.25">
      <c r="A135" s="8" t="s">
        <v>9</v>
      </c>
      <c r="B135" s="8">
        <v>2008</v>
      </c>
      <c r="C135" s="8" t="s">
        <v>10</v>
      </c>
      <c r="D135" s="8" t="s">
        <v>33</v>
      </c>
      <c r="E135" s="8" t="s">
        <v>36</v>
      </c>
      <c r="F135" s="78"/>
      <c r="G135" s="78" t="s">
        <v>108</v>
      </c>
      <c r="H135" s="78" t="s">
        <v>29</v>
      </c>
    </row>
    <row r="136" spans="1:8" x14ac:dyDescent="0.25">
      <c r="A136" s="8" t="s">
        <v>9</v>
      </c>
      <c r="B136" s="8">
        <v>2008</v>
      </c>
      <c r="C136" s="8" t="s">
        <v>10</v>
      </c>
      <c r="D136" s="8" t="s">
        <v>33</v>
      </c>
      <c r="E136" s="8" t="s">
        <v>42</v>
      </c>
      <c r="F136" s="78"/>
      <c r="G136" s="78" t="s">
        <v>108</v>
      </c>
      <c r="H136" s="78" t="s">
        <v>29</v>
      </c>
    </row>
    <row r="137" spans="1:8" x14ac:dyDescent="0.25">
      <c r="A137" s="8" t="s">
        <v>9</v>
      </c>
      <c r="B137" s="8">
        <v>2008</v>
      </c>
      <c r="C137" s="8" t="s">
        <v>10</v>
      </c>
      <c r="D137" s="8" t="s">
        <v>33</v>
      </c>
      <c r="E137" s="8" t="s">
        <v>40</v>
      </c>
      <c r="F137" s="78">
        <v>8578.3790268600005</v>
      </c>
      <c r="G137" s="78">
        <v>2712.2545298196596</v>
      </c>
      <c r="H137" s="78">
        <v>0.74086639521405329</v>
      </c>
    </row>
    <row r="138" spans="1:8" x14ac:dyDescent="0.25">
      <c r="A138" s="8" t="s">
        <v>9</v>
      </c>
      <c r="B138" s="8">
        <v>2009</v>
      </c>
      <c r="C138" s="8" t="s">
        <v>10</v>
      </c>
      <c r="D138" s="8" t="s">
        <v>33</v>
      </c>
      <c r="E138" s="8" t="s">
        <v>34</v>
      </c>
      <c r="F138" s="78"/>
      <c r="G138" s="78" t="s">
        <v>108</v>
      </c>
      <c r="H138" s="78" t="s">
        <v>29</v>
      </c>
    </row>
    <row r="139" spans="1:8" x14ac:dyDescent="0.25">
      <c r="A139" s="8" t="s">
        <v>9</v>
      </c>
      <c r="B139" s="8">
        <v>2009</v>
      </c>
      <c r="C139" s="8" t="s">
        <v>10</v>
      </c>
      <c r="D139" s="8" t="s">
        <v>33</v>
      </c>
      <c r="E139" s="8" t="s">
        <v>35</v>
      </c>
      <c r="F139" s="78">
        <v>11589.536692669997</v>
      </c>
      <c r="G139" s="78">
        <v>3107.7979236969113</v>
      </c>
      <c r="H139" s="78">
        <v>0.924943574534276</v>
      </c>
    </row>
    <row r="140" spans="1:8" x14ac:dyDescent="0.25">
      <c r="A140" s="8" t="s">
        <v>9</v>
      </c>
      <c r="B140" s="8">
        <v>2009</v>
      </c>
      <c r="C140" s="8" t="s">
        <v>10</v>
      </c>
      <c r="D140" s="8" t="s">
        <v>33</v>
      </c>
      <c r="E140" s="8" t="s">
        <v>36</v>
      </c>
      <c r="F140" s="78"/>
      <c r="G140" s="78" t="s">
        <v>108</v>
      </c>
      <c r="H140" s="78" t="s">
        <v>29</v>
      </c>
    </row>
    <row r="141" spans="1:8" x14ac:dyDescent="0.25">
      <c r="A141" s="8" t="s">
        <v>9</v>
      </c>
      <c r="B141" s="8">
        <v>2009</v>
      </c>
      <c r="C141" s="8" t="s">
        <v>10</v>
      </c>
      <c r="D141" s="8" t="s">
        <v>33</v>
      </c>
      <c r="E141" s="8" t="s">
        <v>42</v>
      </c>
      <c r="F141" s="78"/>
      <c r="G141" s="78" t="s">
        <v>108</v>
      </c>
      <c r="H141" s="78" t="s">
        <v>29</v>
      </c>
    </row>
    <row r="142" spans="1:8" x14ac:dyDescent="0.25">
      <c r="A142" s="8" t="s">
        <v>9</v>
      </c>
      <c r="B142" s="8">
        <v>2009</v>
      </c>
      <c r="C142" s="8" t="s">
        <v>10</v>
      </c>
      <c r="D142" s="8" t="s">
        <v>33</v>
      </c>
      <c r="E142" s="8" t="s">
        <v>40</v>
      </c>
      <c r="F142" s="78">
        <v>11589.536692669997</v>
      </c>
      <c r="G142" s="78">
        <v>3107.7979236969113</v>
      </c>
      <c r="H142" s="78">
        <v>0.924943574534276</v>
      </c>
    </row>
    <row r="143" spans="1:8" x14ac:dyDescent="0.25">
      <c r="A143" s="8" t="s">
        <v>9</v>
      </c>
      <c r="B143" s="8">
        <v>2010</v>
      </c>
      <c r="C143" s="8" t="s">
        <v>10</v>
      </c>
      <c r="D143" s="8" t="s">
        <v>33</v>
      </c>
      <c r="E143" s="8" t="s">
        <v>34</v>
      </c>
      <c r="F143" s="78"/>
      <c r="G143" s="78" t="s">
        <v>108</v>
      </c>
      <c r="H143" s="78" t="s">
        <v>29</v>
      </c>
    </row>
    <row r="144" spans="1:8" x14ac:dyDescent="0.25">
      <c r="A144" s="8" t="s">
        <v>9</v>
      </c>
      <c r="B144" s="8">
        <v>2010</v>
      </c>
      <c r="C144" s="8" t="s">
        <v>10</v>
      </c>
      <c r="D144" s="8" t="s">
        <v>33</v>
      </c>
      <c r="E144" s="8" t="s">
        <v>35</v>
      </c>
      <c r="F144" s="78">
        <v>14955.036068740003</v>
      </c>
      <c r="G144" s="78">
        <v>3823.2439336245579</v>
      </c>
      <c r="H144" s="78">
        <v>0.89719105447168823</v>
      </c>
    </row>
    <row r="145" spans="1:8" x14ac:dyDescent="0.25">
      <c r="A145" s="8" t="s">
        <v>9</v>
      </c>
      <c r="B145" s="8">
        <v>2010</v>
      </c>
      <c r="C145" s="8" t="s">
        <v>10</v>
      </c>
      <c r="D145" s="8" t="s">
        <v>33</v>
      </c>
      <c r="E145" s="8" t="s">
        <v>36</v>
      </c>
      <c r="F145" s="78"/>
      <c r="G145" s="78" t="s">
        <v>108</v>
      </c>
      <c r="H145" s="78" t="s">
        <v>29</v>
      </c>
    </row>
    <row r="146" spans="1:8" x14ac:dyDescent="0.25">
      <c r="A146" s="8" t="s">
        <v>9</v>
      </c>
      <c r="B146" s="8">
        <v>2010</v>
      </c>
      <c r="C146" s="8" t="s">
        <v>10</v>
      </c>
      <c r="D146" s="8" t="s">
        <v>33</v>
      </c>
      <c r="E146" s="8" t="s">
        <v>42</v>
      </c>
      <c r="F146" s="78"/>
      <c r="G146" s="78" t="s">
        <v>108</v>
      </c>
      <c r="H146" s="78" t="s">
        <v>29</v>
      </c>
    </row>
    <row r="147" spans="1:8" x14ac:dyDescent="0.25">
      <c r="A147" s="8" t="s">
        <v>9</v>
      </c>
      <c r="B147" s="8">
        <v>2010</v>
      </c>
      <c r="C147" s="8" t="s">
        <v>10</v>
      </c>
      <c r="D147" s="8" t="s">
        <v>33</v>
      </c>
      <c r="E147" s="8" t="s">
        <v>40</v>
      </c>
      <c r="F147" s="78">
        <v>14955.036068740003</v>
      </c>
      <c r="G147" s="78">
        <v>3823.2439336245579</v>
      </c>
      <c r="H147" s="78">
        <v>0.89719105447168823</v>
      </c>
    </row>
    <row r="148" spans="1:8" x14ac:dyDescent="0.25">
      <c r="A148" s="8" t="s">
        <v>9</v>
      </c>
      <c r="B148" s="8">
        <v>2011</v>
      </c>
      <c r="C148" s="8" t="s">
        <v>10</v>
      </c>
      <c r="D148" s="8" t="s">
        <v>33</v>
      </c>
      <c r="E148" s="8" t="s">
        <v>34</v>
      </c>
      <c r="F148" s="78"/>
      <c r="G148" s="78" t="s">
        <v>108</v>
      </c>
      <c r="H148" s="78" t="s">
        <v>29</v>
      </c>
    </row>
    <row r="149" spans="1:8" x14ac:dyDescent="0.25">
      <c r="A149" s="8" t="s">
        <v>9</v>
      </c>
      <c r="B149" s="8">
        <v>2011</v>
      </c>
      <c r="C149" s="8" t="s">
        <v>10</v>
      </c>
      <c r="D149" s="8" t="s">
        <v>33</v>
      </c>
      <c r="E149" s="8" t="s">
        <v>35</v>
      </c>
      <c r="F149" s="78">
        <v>16289.38311653</v>
      </c>
      <c r="G149" s="78">
        <v>3944.9568805076888</v>
      </c>
      <c r="H149" s="78">
        <v>0.74487118119445161</v>
      </c>
    </row>
    <row r="150" spans="1:8" x14ac:dyDescent="0.25">
      <c r="A150" s="8" t="s">
        <v>9</v>
      </c>
      <c r="B150" s="8">
        <v>2011</v>
      </c>
      <c r="C150" s="8" t="s">
        <v>10</v>
      </c>
      <c r="D150" s="8" t="s">
        <v>33</v>
      </c>
      <c r="E150" s="8" t="s">
        <v>36</v>
      </c>
      <c r="F150" s="78"/>
      <c r="G150" s="78" t="s">
        <v>108</v>
      </c>
      <c r="H150" s="78" t="s">
        <v>29</v>
      </c>
    </row>
    <row r="151" spans="1:8" x14ac:dyDescent="0.25">
      <c r="A151" s="8" t="s">
        <v>9</v>
      </c>
      <c r="B151" s="8">
        <v>2011</v>
      </c>
      <c r="C151" s="8" t="s">
        <v>10</v>
      </c>
      <c r="D151" s="8" t="s">
        <v>33</v>
      </c>
      <c r="E151" s="8" t="s">
        <v>42</v>
      </c>
      <c r="F151" s="78"/>
      <c r="G151" s="78" t="s">
        <v>108</v>
      </c>
      <c r="H151" s="78" t="s">
        <v>29</v>
      </c>
    </row>
    <row r="152" spans="1:8" x14ac:dyDescent="0.25">
      <c r="A152" s="8" t="s">
        <v>9</v>
      </c>
      <c r="B152" s="8">
        <v>2011</v>
      </c>
      <c r="C152" s="8" t="s">
        <v>10</v>
      </c>
      <c r="D152" s="8" t="s">
        <v>33</v>
      </c>
      <c r="E152" s="8" t="s">
        <v>40</v>
      </c>
      <c r="F152" s="78">
        <v>16289.38311653</v>
      </c>
      <c r="G152" s="78">
        <v>3944.9568805076888</v>
      </c>
      <c r="H152" s="78">
        <v>0.74487118119445161</v>
      </c>
    </row>
    <row r="153" spans="1:8" x14ac:dyDescent="0.25">
      <c r="A153" s="8" t="s">
        <v>9</v>
      </c>
      <c r="B153" s="8">
        <v>2012</v>
      </c>
      <c r="C153" s="8" t="s">
        <v>10</v>
      </c>
      <c r="D153" s="8" t="s">
        <v>33</v>
      </c>
      <c r="E153" s="8" t="s">
        <v>34</v>
      </c>
      <c r="F153" s="78"/>
      <c r="G153" s="78" t="s">
        <v>108</v>
      </c>
      <c r="H153" s="78" t="s">
        <v>29</v>
      </c>
    </row>
    <row r="154" spans="1:8" x14ac:dyDescent="0.25">
      <c r="A154" s="8" t="s">
        <v>9</v>
      </c>
      <c r="B154" s="8">
        <v>2012</v>
      </c>
      <c r="C154" s="8" t="s">
        <v>10</v>
      </c>
      <c r="D154" s="8" t="s">
        <v>33</v>
      </c>
      <c r="E154" s="8" t="s">
        <v>35</v>
      </c>
      <c r="F154" s="78">
        <v>16295.44947901</v>
      </c>
      <c r="G154" s="78">
        <v>3580.9577787301655</v>
      </c>
      <c r="H154" s="78">
        <v>0.61650146816023599</v>
      </c>
    </row>
    <row r="155" spans="1:8" x14ac:dyDescent="0.25">
      <c r="A155" s="8" t="s">
        <v>9</v>
      </c>
      <c r="B155" s="8">
        <v>2012</v>
      </c>
      <c r="C155" s="8" t="s">
        <v>10</v>
      </c>
      <c r="D155" s="8" t="s">
        <v>33</v>
      </c>
      <c r="E155" s="8" t="s">
        <v>36</v>
      </c>
      <c r="F155" s="78"/>
      <c r="G155" s="78" t="s">
        <v>108</v>
      </c>
      <c r="H155" s="78" t="s">
        <v>29</v>
      </c>
    </row>
    <row r="156" spans="1:8" x14ac:dyDescent="0.25">
      <c r="A156" s="8" t="s">
        <v>9</v>
      </c>
      <c r="B156" s="8">
        <v>2012</v>
      </c>
      <c r="C156" s="8" t="s">
        <v>10</v>
      </c>
      <c r="D156" s="8" t="s">
        <v>33</v>
      </c>
      <c r="E156" s="8" t="s">
        <v>42</v>
      </c>
      <c r="F156" s="78"/>
      <c r="G156" s="78" t="s">
        <v>108</v>
      </c>
      <c r="H156" s="78" t="s">
        <v>29</v>
      </c>
    </row>
    <row r="157" spans="1:8" x14ac:dyDescent="0.25">
      <c r="A157" s="8" t="s">
        <v>9</v>
      </c>
      <c r="B157" s="8">
        <v>2012</v>
      </c>
      <c r="C157" s="8" t="s">
        <v>10</v>
      </c>
      <c r="D157" s="8" t="s">
        <v>33</v>
      </c>
      <c r="E157" s="8" t="s">
        <v>40</v>
      </c>
      <c r="F157" s="78">
        <v>16295.44947901</v>
      </c>
      <c r="G157" s="78">
        <v>3580.9577787301655</v>
      </c>
      <c r="H157" s="78">
        <v>0.61650146816023599</v>
      </c>
    </row>
    <row r="158" spans="1:8" x14ac:dyDescent="0.25">
      <c r="A158" s="8" t="s">
        <v>9</v>
      </c>
      <c r="B158" s="8">
        <v>2013</v>
      </c>
      <c r="C158" s="8" t="s">
        <v>10</v>
      </c>
      <c r="D158" s="8" t="s">
        <v>33</v>
      </c>
      <c r="E158" s="8" t="s">
        <v>34</v>
      </c>
      <c r="F158" s="78"/>
      <c r="G158" s="78" t="s">
        <v>108</v>
      </c>
      <c r="H158" s="78" t="s">
        <v>29</v>
      </c>
    </row>
    <row r="159" spans="1:8" x14ac:dyDescent="0.25">
      <c r="A159" s="8" t="s">
        <v>9</v>
      </c>
      <c r="B159" s="8">
        <v>2013</v>
      </c>
      <c r="C159" s="8" t="s">
        <v>10</v>
      </c>
      <c r="D159" s="8" t="s">
        <v>33</v>
      </c>
      <c r="E159" s="8" t="s">
        <v>35</v>
      </c>
      <c r="F159" s="78">
        <v>22838.620110790001</v>
      </c>
      <c r="G159" s="78">
        <v>4169.1645828781284</v>
      </c>
      <c r="H159" s="78">
        <v>0.68007951883755335</v>
      </c>
    </row>
    <row r="160" spans="1:8" x14ac:dyDescent="0.25">
      <c r="A160" s="8" t="s">
        <v>9</v>
      </c>
      <c r="B160" s="8">
        <v>2013</v>
      </c>
      <c r="C160" s="8" t="s">
        <v>10</v>
      </c>
      <c r="D160" s="8" t="s">
        <v>33</v>
      </c>
      <c r="E160" s="8" t="s">
        <v>36</v>
      </c>
      <c r="F160" s="78"/>
      <c r="G160" s="78" t="s">
        <v>108</v>
      </c>
      <c r="H160" s="78" t="s">
        <v>29</v>
      </c>
    </row>
    <row r="161" spans="1:8" x14ac:dyDescent="0.25">
      <c r="A161" s="8" t="s">
        <v>9</v>
      </c>
      <c r="B161" s="8">
        <v>2013</v>
      </c>
      <c r="C161" s="8" t="s">
        <v>10</v>
      </c>
      <c r="D161" s="8" t="s">
        <v>33</v>
      </c>
      <c r="E161" s="8" t="s">
        <v>42</v>
      </c>
      <c r="F161" s="78"/>
      <c r="G161" s="78" t="s">
        <v>108</v>
      </c>
      <c r="H161" s="78" t="s">
        <v>29</v>
      </c>
    </row>
    <row r="162" spans="1:8" x14ac:dyDescent="0.25">
      <c r="A162" s="8" t="s">
        <v>9</v>
      </c>
      <c r="B162" s="8">
        <v>2013</v>
      </c>
      <c r="C162" s="8" t="s">
        <v>10</v>
      </c>
      <c r="D162" s="8" t="s">
        <v>33</v>
      </c>
      <c r="E162" s="8" t="s">
        <v>40</v>
      </c>
      <c r="F162" s="78">
        <v>22838.620110790001</v>
      </c>
      <c r="G162" s="78">
        <v>4169.1645828781284</v>
      </c>
      <c r="H162" s="78">
        <v>0.68007951883755335</v>
      </c>
    </row>
    <row r="163" spans="1:8" x14ac:dyDescent="0.25">
      <c r="A163" s="8" t="s">
        <v>9</v>
      </c>
      <c r="B163" s="8">
        <v>2014</v>
      </c>
      <c r="C163" s="8" t="s">
        <v>10</v>
      </c>
      <c r="D163" s="8" t="s">
        <v>33</v>
      </c>
      <c r="E163" s="8" t="s">
        <v>34</v>
      </c>
      <c r="F163" s="78"/>
      <c r="G163" s="78" t="s">
        <v>108</v>
      </c>
      <c r="H163" s="78" t="s">
        <v>29</v>
      </c>
    </row>
    <row r="164" spans="1:8" x14ac:dyDescent="0.25">
      <c r="A164" s="8" t="s">
        <v>9</v>
      </c>
      <c r="B164" s="8">
        <v>2014</v>
      </c>
      <c r="C164" s="8" t="s">
        <v>10</v>
      </c>
      <c r="D164" s="8" t="s">
        <v>33</v>
      </c>
      <c r="E164" s="8" t="s">
        <v>35</v>
      </c>
      <c r="F164" s="78">
        <v>28570.185057040002</v>
      </c>
      <c r="G164" s="78">
        <v>3518.3298961458331</v>
      </c>
      <c r="H164" s="78">
        <v>0.62159044358189042</v>
      </c>
    </row>
    <row r="165" spans="1:8" x14ac:dyDescent="0.25">
      <c r="A165" s="8" t="s">
        <v>9</v>
      </c>
      <c r="B165" s="8">
        <v>2014</v>
      </c>
      <c r="C165" s="8" t="s">
        <v>10</v>
      </c>
      <c r="D165" s="8" t="s">
        <v>33</v>
      </c>
      <c r="E165" s="8" t="s">
        <v>36</v>
      </c>
      <c r="F165" s="78"/>
      <c r="G165" s="78" t="s">
        <v>108</v>
      </c>
      <c r="H165" s="78" t="s">
        <v>29</v>
      </c>
    </row>
    <row r="166" spans="1:8" x14ac:dyDescent="0.25">
      <c r="A166" s="8" t="s">
        <v>9</v>
      </c>
      <c r="B166" s="8">
        <v>2014</v>
      </c>
      <c r="C166" s="8" t="s">
        <v>10</v>
      </c>
      <c r="D166" s="8" t="s">
        <v>33</v>
      </c>
      <c r="E166" s="8" t="s">
        <v>42</v>
      </c>
      <c r="F166" s="78"/>
      <c r="G166" s="78" t="s">
        <v>108</v>
      </c>
      <c r="H166" s="78" t="s">
        <v>29</v>
      </c>
    </row>
    <row r="167" spans="1:8" x14ac:dyDescent="0.25">
      <c r="A167" s="8" t="s">
        <v>9</v>
      </c>
      <c r="B167" s="8">
        <v>2014</v>
      </c>
      <c r="C167" s="8" t="s">
        <v>10</v>
      </c>
      <c r="D167" s="8" t="s">
        <v>33</v>
      </c>
      <c r="E167" s="8" t="s">
        <v>40</v>
      </c>
      <c r="F167" s="78">
        <v>28570.185057040002</v>
      </c>
      <c r="G167" s="78">
        <v>3518.3298961458331</v>
      </c>
      <c r="H167" s="78">
        <v>0.62159044358189042</v>
      </c>
    </row>
    <row r="168" spans="1:8" x14ac:dyDescent="0.25">
      <c r="A168" s="8" t="s">
        <v>9</v>
      </c>
      <c r="B168" s="8">
        <v>2015</v>
      </c>
      <c r="C168" s="8" t="s">
        <v>10</v>
      </c>
      <c r="D168" s="8" t="s">
        <v>33</v>
      </c>
      <c r="E168" s="8" t="s">
        <v>34</v>
      </c>
      <c r="F168" s="78"/>
      <c r="G168" s="78" t="s">
        <v>108</v>
      </c>
      <c r="H168" s="78" t="s">
        <v>29</v>
      </c>
    </row>
    <row r="169" spans="1:8" x14ac:dyDescent="0.25">
      <c r="A169" s="8" t="s">
        <v>9</v>
      </c>
      <c r="B169" s="8">
        <v>2015</v>
      </c>
      <c r="C169" s="8" t="s">
        <v>10</v>
      </c>
      <c r="D169" s="8" t="s">
        <v>33</v>
      </c>
      <c r="E169" s="8" t="s">
        <v>35</v>
      </c>
      <c r="F169" s="78">
        <v>32785.41815677</v>
      </c>
      <c r="G169" s="78">
        <v>3542.0015103527694</v>
      </c>
      <c r="H169" s="78">
        <v>0.54980414056247073</v>
      </c>
    </row>
    <row r="170" spans="1:8" x14ac:dyDescent="0.25">
      <c r="A170" s="8" t="s">
        <v>9</v>
      </c>
      <c r="B170" s="8">
        <v>2015</v>
      </c>
      <c r="C170" s="8" t="s">
        <v>10</v>
      </c>
      <c r="D170" s="8" t="s">
        <v>33</v>
      </c>
      <c r="E170" s="8" t="s">
        <v>36</v>
      </c>
      <c r="F170" s="78"/>
      <c r="G170" s="78" t="s">
        <v>108</v>
      </c>
      <c r="H170" s="78" t="s">
        <v>29</v>
      </c>
    </row>
    <row r="171" spans="1:8" x14ac:dyDescent="0.25">
      <c r="A171" s="8" t="s">
        <v>9</v>
      </c>
      <c r="B171" s="8">
        <v>2015</v>
      </c>
      <c r="C171" s="8" t="s">
        <v>10</v>
      </c>
      <c r="D171" s="8" t="s">
        <v>33</v>
      </c>
      <c r="E171" s="8" t="s">
        <v>42</v>
      </c>
      <c r="F171" s="78"/>
      <c r="G171" s="78" t="s">
        <v>108</v>
      </c>
      <c r="H171" s="78" t="s">
        <v>29</v>
      </c>
    </row>
    <row r="172" spans="1:8" x14ac:dyDescent="0.25">
      <c r="A172" s="8" t="s">
        <v>9</v>
      </c>
      <c r="B172" s="8">
        <v>2015</v>
      </c>
      <c r="C172" s="8" t="s">
        <v>10</v>
      </c>
      <c r="D172" s="8" t="s">
        <v>33</v>
      </c>
      <c r="E172" s="8" t="s">
        <v>40</v>
      </c>
      <c r="F172" s="78">
        <v>32785.41815677</v>
      </c>
      <c r="G172" s="78">
        <v>3542.0015103527694</v>
      </c>
      <c r="H172" s="78">
        <v>0.54980414056247073</v>
      </c>
    </row>
    <row r="173" spans="1:8" x14ac:dyDescent="0.25">
      <c r="A173" s="8" t="s">
        <v>9</v>
      </c>
      <c r="B173" s="8">
        <v>2016</v>
      </c>
      <c r="C173" s="8" t="s">
        <v>10</v>
      </c>
      <c r="D173" s="8" t="s">
        <v>33</v>
      </c>
      <c r="E173" s="8" t="s">
        <v>34</v>
      </c>
      <c r="F173" s="78">
        <v>969.34960207000006</v>
      </c>
      <c r="G173" s="78">
        <v>65.696241451288628</v>
      </c>
      <c r="H173" s="78">
        <v>1.1791809746498853E-2</v>
      </c>
    </row>
    <row r="174" spans="1:8" x14ac:dyDescent="0.25">
      <c r="A174" s="8" t="s">
        <v>9</v>
      </c>
      <c r="B174" s="8">
        <v>2016</v>
      </c>
      <c r="C174" s="8" t="s">
        <v>10</v>
      </c>
      <c r="D174" s="8" t="s">
        <v>33</v>
      </c>
      <c r="E174" s="8" t="s">
        <v>35</v>
      </c>
      <c r="F174" s="78">
        <v>32494.13556273</v>
      </c>
      <c r="G174" s="78">
        <v>2202.2421746719378</v>
      </c>
      <c r="H174" s="78">
        <v>0.39528015858718529</v>
      </c>
    </row>
    <row r="175" spans="1:8" x14ac:dyDescent="0.25">
      <c r="A175" s="8" t="s">
        <v>9</v>
      </c>
      <c r="B175" s="8">
        <v>2016</v>
      </c>
      <c r="C175" s="8" t="s">
        <v>10</v>
      </c>
      <c r="D175" s="8" t="s">
        <v>33</v>
      </c>
      <c r="E175" s="8" t="s">
        <v>36</v>
      </c>
      <c r="F175" s="78">
        <v>12795.928375149999</v>
      </c>
      <c r="G175" s="78">
        <v>867.22519752635537</v>
      </c>
      <c r="H175" s="78">
        <v>0.15565813676240506</v>
      </c>
    </row>
    <row r="176" spans="1:8" x14ac:dyDescent="0.25">
      <c r="A176" s="8" t="s">
        <v>9</v>
      </c>
      <c r="B176" s="8">
        <v>2016</v>
      </c>
      <c r="C176" s="8" t="s">
        <v>10</v>
      </c>
      <c r="D176" s="8" t="s">
        <v>33</v>
      </c>
      <c r="E176" s="8" t="s">
        <v>42</v>
      </c>
      <c r="F176" s="78">
        <v>167.83969467</v>
      </c>
      <c r="G176" s="78">
        <v>11.375088082364142</v>
      </c>
      <c r="H176" s="78">
        <v>2.0417130653716175E-3</v>
      </c>
    </row>
    <row r="177" spans="1:8" x14ac:dyDescent="0.25">
      <c r="A177" s="8" t="s">
        <v>9</v>
      </c>
      <c r="B177" s="8">
        <v>2016</v>
      </c>
      <c r="C177" s="8" t="s">
        <v>10</v>
      </c>
      <c r="D177" s="8" t="s">
        <v>33</v>
      </c>
      <c r="E177" s="8" t="s">
        <v>40</v>
      </c>
      <c r="F177" s="78">
        <v>46427.253234619995</v>
      </c>
      <c r="G177" s="78">
        <v>3146.5387017319458</v>
      </c>
      <c r="H177" s="78">
        <v>0.56477181816146083</v>
      </c>
    </row>
    <row r="178" spans="1:8" x14ac:dyDescent="0.25">
      <c r="A178" s="8" t="s">
        <v>9</v>
      </c>
      <c r="B178" s="8">
        <v>2017</v>
      </c>
      <c r="C178" s="8" t="s">
        <v>10</v>
      </c>
      <c r="D178" s="8" t="s">
        <v>33</v>
      </c>
      <c r="E178" s="8" t="s">
        <v>34</v>
      </c>
      <c r="F178" s="78">
        <v>409.81754329</v>
      </c>
      <c r="G178" s="78">
        <v>24.750860287994421</v>
      </c>
      <c r="H178" s="78">
        <v>3.8499447132925931E-3</v>
      </c>
    </row>
    <row r="179" spans="1:8" x14ac:dyDescent="0.25">
      <c r="A179" s="8" t="s">
        <v>9</v>
      </c>
      <c r="B179" s="8">
        <v>2017</v>
      </c>
      <c r="C179" s="8" t="s">
        <v>10</v>
      </c>
      <c r="D179" s="8" t="s">
        <v>33</v>
      </c>
      <c r="E179" s="8" t="s">
        <v>35</v>
      </c>
      <c r="F179" s="78">
        <v>50432.315147250003</v>
      </c>
      <c r="G179" s="78">
        <v>3045.8510296773525</v>
      </c>
      <c r="H179" s="78">
        <v>0.47377577719474573</v>
      </c>
    </row>
    <row r="180" spans="1:8" x14ac:dyDescent="0.25">
      <c r="A180" s="8" t="s">
        <v>9</v>
      </c>
      <c r="B180" s="8">
        <v>2017</v>
      </c>
      <c r="C180" s="8" t="s">
        <v>10</v>
      </c>
      <c r="D180" s="8" t="s">
        <v>33</v>
      </c>
      <c r="E180" s="8" t="s">
        <v>36</v>
      </c>
      <c r="F180" s="78">
        <v>28322.1765438</v>
      </c>
      <c r="G180" s="78">
        <v>1710.5129981989514</v>
      </c>
      <c r="H180" s="78">
        <v>0.26606673052203367</v>
      </c>
    </row>
    <row r="181" spans="1:8" x14ac:dyDescent="0.25">
      <c r="A181" s="8" t="s">
        <v>9</v>
      </c>
      <c r="B181" s="8">
        <v>2017</v>
      </c>
      <c r="C181" s="8" t="s">
        <v>10</v>
      </c>
      <c r="D181" s="8" t="s">
        <v>33</v>
      </c>
      <c r="E181" s="8" t="s">
        <v>42</v>
      </c>
      <c r="F181" s="78">
        <v>322.54351763</v>
      </c>
      <c r="G181" s="78">
        <v>19.479960466234132</v>
      </c>
      <c r="H181" s="78">
        <v>3.0300672356226958E-3</v>
      </c>
    </row>
    <row r="182" spans="1:8" x14ac:dyDescent="0.25">
      <c r="A182" s="8" t="s">
        <v>9</v>
      </c>
      <c r="B182" s="8">
        <v>2017</v>
      </c>
      <c r="C182" s="8" t="s">
        <v>10</v>
      </c>
      <c r="D182" s="8" t="s">
        <v>33</v>
      </c>
      <c r="E182" s="8" t="s">
        <v>40</v>
      </c>
      <c r="F182" s="78">
        <v>79486.85275197</v>
      </c>
      <c r="G182" s="78">
        <v>4800.5948486305324</v>
      </c>
      <c r="H182" s="78">
        <v>0.7467225196656947</v>
      </c>
    </row>
    <row r="183" spans="1:8" x14ac:dyDescent="0.25">
      <c r="A183" s="8" t="s">
        <v>9</v>
      </c>
      <c r="B183" s="8">
        <v>2018</v>
      </c>
      <c r="C183" s="8" t="s">
        <v>10</v>
      </c>
      <c r="D183" s="8" t="s">
        <v>33</v>
      </c>
      <c r="E183" s="8" t="s">
        <v>34</v>
      </c>
      <c r="F183" s="78">
        <v>17233.300551839999</v>
      </c>
      <c r="G183" s="78">
        <v>612.9490206589121</v>
      </c>
      <c r="H183" s="78">
        <v>0.11280807182914529</v>
      </c>
    </row>
    <row r="184" spans="1:8" x14ac:dyDescent="0.25">
      <c r="A184" s="8" t="s">
        <v>9</v>
      </c>
      <c r="B184" s="8">
        <v>2018</v>
      </c>
      <c r="C184" s="8" t="s">
        <v>10</v>
      </c>
      <c r="D184" s="8" t="s">
        <v>33</v>
      </c>
      <c r="E184" s="8" t="s">
        <v>35</v>
      </c>
      <c r="F184" s="78">
        <v>69865.147445979994</v>
      </c>
      <c r="G184" s="78">
        <v>2484.9432397691016</v>
      </c>
      <c r="H184" s="78">
        <v>0.45733274062805374</v>
      </c>
    </row>
    <row r="185" spans="1:8" x14ac:dyDescent="0.25">
      <c r="A185" s="8" t="s">
        <v>9</v>
      </c>
      <c r="B185" s="8">
        <v>2018</v>
      </c>
      <c r="C185" s="8" t="s">
        <v>10</v>
      </c>
      <c r="D185" s="8" t="s">
        <v>33</v>
      </c>
      <c r="E185" s="8" t="s">
        <v>36</v>
      </c>
      <c r="F185" s="78">
        <v>27933.714997859999</v>
      </c>
      <c r="G185" s="78">
        <v>993.538248799087</v>
      </c>
      <c r="H185" s="78">
        <v>0.18285229335230366</v>
      </c>
    </row>
    <row r="186" spans="1:8" x14ac:dyDescent="0.25">
      <c r="A186" s="8" t="s">
        <v>9</v>
      </c>
      <c r="B186" s="8">
        <v>2018</v>
      </c>
      <c r="C186" s="8" t="s">
        <v>10</v>
      </c>
      <c r="D186" s="8" t="s">
        <v>33</v>
      </c>
      <c r="E186" s="8" t="s">
        <v>42</v>
      </c>
      <c r="F186" s="78">
        <v>783.4085515700001</v>
      </c>
      <c r="G186" s="78">
        <v>27.864047459520375</v>
      </c>
      <c r="H186" s="78">
        <v>5.1281417562023231E-3</v>
      </c>
    </row>
    <row r="187" spans="1:8" x14ac:dyDescent="0.25">
      <c r="A187" s="8" t="s">
        <v>9</v>
      </c>
      <c r="B187" s="8">
        <v>2018</v>
      </c>
      <c r="C187" s="8" t="s">
        <v>10</v>
      </c>
      <c r="D187" s="8" t="s">
        <v>33</v>
      </c>
      <c r="E187" s="8" t="s">
        <v>40</v>
      </c>
      <c r="F187" s="78">
        <v>115815.57154725</v>
      </c>
      <c r="G187" s="78">
        <v>4119.294556686621</v>
      </c>
      <c r="H187" s="78">
        <v>0.75812124756570498</v>
      </c>
    </row>
    <row r="188" spans="1:8" x14ac:dyDescent="0.25">
      <c r="A188" s="8" t="s">
        <v>9</v>
      </c>
      <c r="B188" s="8">
        <v>2019</v>
      </c>
      <c r="C188" s="8" t="s">
        <v>10</v>
      </c>
      <c r="D188" s="8" t="s">
        <v>33</v>
      </c>
      <c r="E188" s="8" t="s">
        <v>34</v>
      </c>
      <c r="F188" s="78">
        <v>6127.2025666600002</v>
      </c>
      <c r="G188" s="78">
        <v>126.90500666043955</v>
      </c>
      <c r="H188" s="78">
        <v>2.8203712973544952E-2</v>
      </c>
    </row>
    <row r="189" spans="1:8" x14ac:dyDescent="0.25">
      <c r="A189" s="8" t="s">
        <v>9</v>
      </c>
      <c r="B189" s="8">
        <v>2019</v>
      </c>
      <c r="C189" s="8" t="s">
        <v>10</v>
      </c>
      <c r="D189" s="8" t="s">
        <v>33</v>
      </c>
      <c r="E189" s="8" t="s">
        <v>35</v>
      </c>
      <c r="F189" s="78">
        <v>70360.285187329995</v>
      </c>
      <c r="G189" s="78">
        <v>1457.2837054407794</v>
      </c>
      <c r="H189" s="78">
        <v>0.32387068430837757</v>
      </c>
    </row>
    <row r="190" spans="1:8" x14ac:dyDescent="0.25">
      <c r="A190" s="8" t="s">
        <v>9</v>
      </c>
      <c r="B190" s="8">
        <v>2019</v>
      </c>
      <c r="C190" s="8" t="s">
        <v>10</v>
      </c>
      <c r="D190" s="8" t="s">
        <v>33</v>
      </c>
      <c r="E190" s="8" t="s">
        <v>36</v>
      </c>
      <c r="F190" s="78">
        <v>22640.330391209998</v>
      </c>
      <c r="G190" s="78">
        <v>468.92056331299841</v>
      </c>
      <c r="H190" s="78">
        <v>0.10421417817233825</v>
      </c>
    </row>
    <row r="191" spans="1:8" x14ac:dyDescent="0.25">
      <c r="A191" s="8" t="s">
        <v>9</v>
      </c>
      <c r="B191" s="8">
        <v>2019</v>
      </c>
      <c r="C191" s="8" t="s">
        <v>10</v>
      </c>
      <c r="D191" s="8" t="s">
        <v>33</v>
      </c>
      <c r="E191" s="8" t="s">
        <v>42</v>
      </c>
      <c r="F191" s="78">
        <v>906.44565711000007</v>
      </c>
      <c r="G191" s="78">
        <v>18.774063840944049</v>
      </c>
      <c r="H191" s="78">
        <v>4.1723988820533799E-3</v>
      </c>
    </row>
    <row r="192" spans="1:8" x14ac:dyDescent="0.25">
      <c r="A192" s="8" t="s">
        <v>9</v>
      </c>
      <c r="B192" s="8">
        <v>2019</v>
      </c>
      <c r="C192" s="8" t="s">
        <v>10</v>
      </c>
      <c r="D192" s="8" t="s">
        <v>33</v>
      </c>
      <c r="E192" s="8" t="s">
        <v>40</v>
      </c>
      <c r="F192" s="78">
        <v>100034.26380230999</v>
      </c>
      <c r="G192" s="78">
        <v>2071.8833392551614</v>
      </c>
      <c r="H192" s="78">
        <v>0.46046097433631411</v>
      </c>
    </row>
    <row r="193" spans="1:8" x14ac:dyDescent="0.25">
      <c r="A193" s="8" t="s">
        <v>9</v>
      </c>
      <c r="B193" s="8">
        <v>2020</v>
      </c>
      <c r="C193" s="8" t="s">
        <v>10</v>
      </c>
      <c r="D193" s="8" t="s">
        <v>33</v>
      </c>
      <c r="E193" s="8" t="s">
        <v>34</v>
      </c>
      <c r="F193" s="78">
        <v>5403.2867598599996</v>
      </c>
      <c r="G193" s="78">
        <v>76.474473076485893</v>
      </c>
      <c r="H193" s="78">
        <v>1.983200421722103E-2</v>
      </c>
    </row>
    <row r="194" spans="1:8" x14ac:dyDescent="0.25">
      <c r="A194" s="8" t="s">
        <v>9</v>
      </c>
      <c r="B194" s="8">
        <v>2020</v>
      </c>
      <c r="C194" s="8" t="s">
        <v>10</v>
      </c>
      <c r="D194" s="8" t="s">
        <v>33</v>
      </c>
      <c r="E194" s="8" t="s">
        <v>35</v>
      </c>
      <c r="F194" s="78">
        <v>66690.184650740004</v>
      </c>
      <c r="G194" s="78">
        <v>943.88785145118482</v>
      </c>
      <c r="H194" s="78">
        <v>0.24477694448239756</v>
      </c>
    </row>
    <row r="195" spans="1:8" x14ac:dyDescent="0.25">
      <c r="A195" s="8" t="s">
        <v>9</v>
      </c>
      <c r="B195" s="8">
        <v>2020</v>
      </c>
      <c r="C195" s="8" t="s">
        <v>10</v>
      </c>
      <c r="D195" s="8" t="s">
        <v>33</v>
      </c>
      <c r="E195" s="8" t="s">
        <v>36</v>
      </c>
      <c r="F195" s="78">
        <v>14762.05925715</v>
      </c>
      <c r="G195" s="78">
        <v>208.93222095872207</v>
      </c>
      <c r="H195" s="78">
        <v>5.4182062595221396E-2</v>
      </c>
    </row>
    <row r="196" spans="1:8" x14ac:dyDescent="0.25">
      <c r="A196" s="8" t="s">
        <v>9</v>
      </c>
      <c r="B196" s="8">
        <v>2020</v>
      </c>
      <c r="C196" s="8" t="s">
        <v>10</v>
      </c>
      <c r="D196" s="8" t="s">
        <v>33</v>
      </c>
      <c r="E196" s="8" t="s">
        <v>42</v>
      </c>
      <c r="F196" s="78">
        <v>1327.53844</v>
      </c>
      <c r="G196" s="78">
        <v>18.789082867482414</v>
      </c>
      <c r="H196" s="78">
        <v>4.8725431595056014E-3</v>
      </c>
    </row>
    <row r="197" spans="1:8" x14ac:dyDescent="0.25">
      <c r="A197" s="8" t="s">
        <v>9</v>
      </c>
      <c r="B197" s="8">
        <v>2020</v>
      </c>
      <c r="C197" s="8" t="s">
        <v>10</v>
      </c>
      <c r="D197" s="8" t="s">
        <v>33</v>
      </c>
      <c r="E197" s="8" t="s">
        <v>40</v>
      </c>
      <c r="F197" s="78">
        <v>88183.069107750009</v>
      </c>
      <c r="G197" s="78">
        <v>1248.0836283538752</v>
      </c>
      <c r="H197" s="78">
        <v>0.32366355445434558</v>
      </c>
    </row>
    <row r="198" spans="1:8" x14ac:dyDescent="0.25">
      <c r="A198" s="8" t="s">
        <v>9</v>
      </c>
      <c r="B198" s="8">
        <v>2021</v>
      </c>
      <c r="C198" s="8" t="s">
        <v>10</v>
      </c>
      <c r="D198" s="8" t="s">
        <v>33</v>
      </c>
      <c r="E198" s="8" t="s">
        <v>34</v>
      </c>
      <c r="F198" s="78">
        <v>15826.44883634</v>
      </c>
      <c r="G198" s="78">
        <v>166.25889462468814</v>
      </c>
      <c r="H198" s="78">
        <v>3.4308025598317117E-2</v>
      </c>
    </row>
    <row r="199" spans="1:8" x14ac:dyDescent="0.25">
      <c r="A199" s="8" t="s">
        <v>9</v>
      </c>
      <c r="B199" s="8">
        <v>2021</v>
      </c>
      <c r="C199" s="8" t="s">
        <v>10</v>
      </c>
      <c r="D199" s="8" t="s">
        <v>33</v>
      </c>
      <c r="E199" s="8" t="s">
        <v>35</v>
      </c>
      <c r="F199" s="78">
        <v>166017.09647089001</v>
      </c>
      <c r="G199" s="78">
        <v>1744.0310984149708</v>
      </c>
      <c r="H199" s="78">
        <v>0.35988609032768709</v>
      </c>
    </row>
    <row r="200" spans="1:8" x14ac:dyDescent="0.25">
      <c r="A200" s="8" t="s">
        <v>9</v>
      </c>
      <c r="B200" s="8">
        <v>2021</v>
      </c>
      <c r="C200" s="8" t="s">
        <v>10</v>
      </c>
      <c r="D200" s="8" t="s">
        <v>33</v>
      </c>
      <c r="E200" s="8" t="s">
        <v>36</v>
      </c>
      <c r="F200" s="78">
        <v>43158.619936489995</v>
      </c>
      <c r="G200" s="78">
        <v>453.38689167539434</v>
      </c>
      <c r="H200" s="78">
        <v>9.3557755936331671E-2</v>
      </c>
    </row>
    <row r="201" spans="1:8" x14ac:dyDescent="0.25">
      <c r="A201" s="8" t="s">
        <v>9</v>
      </c>
      <c r="B201" s="8">
        <v>2021</v>
      </c>
      <c r="C201" s="8" t="s">
        <v>10</v>
      </c>
      <c r="D201" s="8" t="s">
        <v>33</v>
      </c>
      <c r="E201" s="8" t="s">
        <v>42</v>
      </c>
      <c r="F201" s="78">
        <v>2761.4826670000002</v>
      </c>
      <c r="G201" s="78">
        <v>29.00973304171951</v>
      </c>
      <c r="H201" s="78">
        <v>5.9862461256125149E-3</v>
      </c>
    </row>
    <row r="202" spans="1:8" x14ac:dyDescent="0.25">
      <c r="A202" s="8" t="s">
        <v>9</v>
      </c>
      <c r="B202" s="8">
        <v>2021</v>
      </c>
      <c r="C202" s="8" t="s">
        <v>10</v>
      </c>
      <c r="D202" s="8" t="s">
        <v>33</v>
      </c>
      <c r="E202" s="8" t="s">
        <v>40</v>
      </c>
      <c r="F202" s="78">
        <v>227763.64791072</v>
      </c>
      <c r="G202" s="78">
        <v>2392.6866177567726</v>
      </c>
      <c r="H202" s="78">
        <v>0.49373811798794837</v>
      </c>
    </row>
    <row r="203" spans="1:8" x14ac:dyDescent="0.25">
      <c r="A203" s="8" t="s">
        <v>9</v>
      </c>
      <c r="B203" s="8">
        <v>2022</v>
      </c>
      <c r="C203" s="8" t="s">
        <v>10</v>
      </c>
      <c r="D203" s="8" t="s">
        <v>33</v>
      </c>
      <c r="E203" s="8" t="s">
        <v>34</v>
      </c>
      <c r="F203" s="78">
        <v>30610.084005090004</v>
      </c>
      <c r="G203" s="78">
        <v>234.0012261793633</v>
      </c>
      <c r="H203" s="78">
        <v>3.7156812180613001E-2</v>
      </c>
    </row>
    <row r="204" spans="1:8" x14ac:dyDescent="0.25">
      <c r="A204" s="8" t="s">
        <v>9</v>
      </c>
      <c r="B204" s="8">
        <v>2022</v>
      </c>
      <c r="C204" s="8" t="s">
        <v>10</v>
      </c>
      <c r="D204" s="8" t="s">
        <v>33</v>
      </c>
      <c r="E204" s="8" t="s">
        <v>35</v>
      </c>
      <c r="F204" s="78">
        <v>237900.8024697199</v>
      </c>
      <c r="G204" s="78">
        <v>1818.6516403454498</v>
      </c>
      <c r="H204" s="78">
        <v>0.2887818090768583</v>
      </c>
    </row>
    <row r="205" spans="1:8" x14ac:dyDescent="0.25">
      <c r="A205" s="8" t="s">
        <v>9</v>
      </c>
      <c r="B205" s="8">
        <v>2022</v>
      </c>
      <c r="C205" s="8" t="s">
        <v>10</v>
      </c>
      <c r="D205" s="8" t="s">
        <v>33</v>
      </c>
      <c r="E205" s="8" t="s">
        <v>36</v>
      </c>
      <c r="F205" s="78">
        <v>100478.0552763</v>
      </c>
      <c r="G205" s="78">
        <v>768.11249962144325</v>
      </c>
      <c r="H205" s="78">
        <v>0.12196778772491815</v>
      </c>
    </row>
    <row r="206" spans="1:8" x14ac:dyDescent="0.25">
      <c r="A206" s="8" t="s">
        <v>9</v>
      </c>
      <c r="B206" s="8">
        <v>2022</v>
      </c>
      <c r="C206" s="8" t="s">
        <v>10</v>
      </c>
      <c r="D206" s="8" t="s">
        <v>33</v>
      </c>
      <c r="E206" s="8" t="s">
        <v>42</v>
      </c>
      <c r="F206" s="78">
        <v>2673.2604550000001</v>
      </c>
      <c r="G206" s="78">
        <v>20.435952552850999</v>
      </c>
      <c r="H206" s="78">
        <v>3.2450037255623986E-3</v>
      </c>
    </row>
    <row r="207" spans="1:8" x14ac:dyDescent="0.25">
      <c r="A207" s="8" t="s">
        <v>9</v>
      </c>
      <c r="B207" s="8">
        <v>2022</v>
      </c>
      <c r="C207" s="8" t="s">
        <v>10</v>
      </c>
      <c r="D207" s="8" t="s">
        <v>33</v>
      </c>
      <c r="E207" s="8" t="s">
        <v>40</v>
      </c>
      <c r="F207" s="78">
        <v>371662.20220610988</v>
      </c>
      <c r="G207" s="78">
        <v>2841.2013186991071</v>
      </c>
      <c r="H207" s="78">
        <v>0.45115141270795178</v>
      </c>
    </row>
    <row r="208" spans="1:8" x14ac:dyDescent="0.25">
      <c r="A208" s="8" t="s">
        <v>9</v>
      </c>
      <c r="B208" s="8">
        <v>2023</v>
      </c>
      <c r="C208" s="8" t="s">
        <v>10</v>
      </c>
      <c r="D208" s="8" t="s">
        <v>33</v>
      </c>
      <c r="E208" s="8" t="s">
        <v>34</v>
      </c>
      <c r="F208" s="78">
        <v>4237.09488117</v>
      </c>
      <c r="G208" s="78">
        <v>14.348689809758593</v>
      </c>
      <c r="H208" s="78">
        <v>2.2145728075199057E-3</v>
      </c>
    </row>
    <row r="209" spans="1:8" x14ac:dyDescent="0.25">
      <c r="A209" s="8" t="s">
        <v>9</v>
      </c>
      <c r="B209" s="8">
        <v>2023</v>
      </c>
      <c r="C209" s="8" t="s">
        <v>10</v>
      </c>
      <c r="D209" s="8" t="s">
        <v>33</v>
      </c>
      <c r="E209" s="8" t="s">
        <v>35</v>
      </c>
      <c r="F209" s="78">
        <v>467779.16073028021</v>
      </c>
      <c r="G209" s="78">
        <v>1584.1085142125946</v>
      </c>
      <c r="H209" s="78">
        <v>0.24449086893983066</v>
      </c>
    </row>
    <row r="210" spans="1:8" x14ac:dyDescent="0.25">
      <c r="A210" s="8" t="s">
        <v>9</v>
      </c>
      <c r="B210" s="8">
        <v>2023</v>
      </c>
      <c r="C210" s="8" t="s">
        <v>10</v>
      </c>
      <c r="D210" s="8" t="s">
        <v>33</v>
      </c>
      <c r="E210" s="8" t="s">
        <v>36</v>
      </c>
      <c r="F210" s="78">
        <v>142124.97245014002</v>
      </c>
      <c r="G210" s="78">
        <v>481.29843704241659</v>
      </c>
      <c r="H210" s="78">
        <v>7.4283467348431012E-2</v>
      </c>
    </row>
    <row r="211" spans="1:8" x14ac:dyDescent="0.25">
      <c r="A211" s="8" t="s">
        <v>9</v>
      </c>
      <c r="B211" s="8">
        <v>2023</v>
      </c>
      <c r="C211" s="8" t="s">
        <v>10</v>
      </c>
      <c r="D211" s="8" t="s">
        <v>33</v>
      </c>
      <c r="E211" s="8" t="s">
        <v>42</v>
      </c>
      <c r="F211" s="78">
        <v>386.57037822000001</v>
      </c>
      <c r="G211" s="78">
        <v>1.3090994188896221</v>
      </c>
      <c r="H211" s="78">
        <v>2.0204604140521473E-4</v>
      </c>
    </row>
    <row r="212" spans="1:8" x14ac:dyDescent="0.25">
      <c r="A212" s="8" t="s">
        <v>9</v>
      </c>
      <c r="B212" s="8">
        <v>2023</v>
      </c>
      <c r="C212" s="8" t="s">
        <v>10</v>
      </c>
      <c r="D212" s="8" t="s">
        <v>33</v>
      </c>
      <c r="E212" s="8" t="s">
        <v>40</v>
      </c>
      <c r="F212" s="78">
        <v>614527.79843981029</v>
      </c>
      <c r="G212" s="78">
        <v>2081.0647404836595</v>
      </c>
      <c r="H212" s="78">
        <v>0.32119095513718682</v>
      </c>
    </row>
    <row r="213" spans="1:8" x14ac:dyDescent="0.25">
      <c r="A213" s="8" t="s">
        <v>9</v>
      </c>
      <c r="B213" s="8">
        <v>2008</v>
      </c>
      <c r="C213" s="8" t="s">
        <v>10</v>
      </c>
      <c r="D213" s="8" t="s">
        <v>37</v>
      </c>
      <c r="E213" s="8" t="s">
        <v>40</v>
      </c>
      <c r="F213" s="78">
        <v>60.164406480000004</v>
      </c>
      <c r="G213" s="78">
        <v>19.022379810725333</v>
      </c>
      <c r="H213" s="78">
        <v>5.1960617279167096E-3</v>
      </c>
    </row>
    <row r="214" spans="1:8" x14ac:dyDescent="0.25">
      <c r="A214" s="8" t="s">
        <v>9</v>
      </c>
      <c r="B214" s="8">
        <v>2009</v>
      </c>
      <c r="C214" s="8" t="s">
        <v>10</v>
      </c>
      <c r="D214" s="8" t="s">
        <v>37</v>
      </c>
      <c r="E214" s="8" t="s">
        <v>40</v>
      </c>
      <c r="F214" s="78">
        <v>617.04125825999995</v>
      </c>
      <c r="G214" s="78">
        <v>165.46300271594131</v>
      </c>
      <c r="H214" s="78">
        <v>4.9245139144440404E-2</v>
      </c>
    </row>
    <row r="215" spans="1:8" x14ac:dyDescent="0.25">
      <c r="A215" s="8" t="s">
        <v>9</v>
      </c>
      <c r="B215" s="8">
        <v>2010</v>
      </c>
      <c r="C215" s="8" t="s">
        <v>10</v>
      </c>
      <c r="D215" s="8" t="s">
        <v>37</v>
      </c>
      <c r="E215" s="8" t="s">
        <v>40</v>
      </c>
      <c r="F215" s="78">
        <v>3197.9436878800002</v>
      </c>
      <c r="G215" s="78">
        <v>817.55194361027509</v>
      </c>
      <c r="H215" s="78">
        <v>0.19185286189094899</v>
      </c>
    </row>
    <row r="216" spans="1:8" x14ac:dyDescent="0.25">
      <c r="A216" s="8" t="s">
        <v>9</v>
      </c>
      <c r="B216" s="8">
        <v>2011</v>
      </c>
      <c r="C216" s="8" t="s">
        <v>10</v>
      </c>
      <c r="D216" s="8" t="s">
        <v>37</v>
      </c>
      <c r="E216" s="8" t="s">
        <v>40</v>
      </c>
      <c r="F216" s="78">
        <v>2408.1552441999997</v>
      </c>
      <c r="G216" s="78">
        <v>583.20616145967278</v>
      </c>
      <c r="H216" s="78">
        <v>0.11011868456986595</v>
      </c>
    </row>
    <row r="217" spans="1:8" x14ac:dyDescent="0.25">
      <c r="A217" s="8" t="s">
        <v>9</v>
      </c>
      <c r="B217" s="8">
        <v>2012</v>
      </c>
      <c r="C217" s="8" t="s">
        <v>10</v>
      </c>
      <c r="D217" s="8" t="s">
        <v>37</v>
      </c>
      <c r="E217" s="8" t="s">
        <v>40</v>
      </c>
      <c r="F217" s="78">
        <v>2778.9721757499992</v>
      </c>
      <c r="G217" s="78">
        <v>610.68472167306118</v>
      </c>
      <c r="H217" s="78">
        <v>0.105136125795924</v>
      </c>
    </row>
    <row r="218" spans="1:8" x14ac:dyDescent="0.25">
      <c r="A218" s="8" t="s">
        <v>9</v>
      </c>
      <c r="B218" s="8">
        <v>2013</v>
      </c>
      <c r="C218" s="8" t="s">
        <v>10</v>
      </c>
      <c r="D218" s="8" t="s">
        <v>37</v>
      </c>
      <c r="E218" s="8" t="s">
        <v>40</v>
      </c>
      <c r="F218" s="78">
        <v>3879.6949060000002</v>
      </c>
      <c r="G218" s="78">
        <v>708.23397017869934</v>
      </c>
      <c r="H218" s="78">
        <v>0.11552804119117684</v>
      </c>
    </row>
    <row r="219" spans="1:8" x14ac:dyDescent="0.25">
      <c r="A219" s="8" t="s">
        <v>9</v>
      </c>
      <c r="B219" s="8">
        <v>2014</v>
      </c>
      <c r="C219" s="8" t="s">
        <v>10</v>
      </c>
      <c r="D219" s="8" t="s">
        <v>37</v>
      </c>
      <c r="E219" s="8" t="s">
        <v>40</v>
      </c>
      <c r="F219" s="78">
        <v>4018.2715549999998</v>
      </c>
      <c r="G219" s="78">
        <v>494.83770982103761</v>
      </c>
      <c r="H219" s="78">
        <v>8.7423976894734093E-2</v>
      </c>
    </row>
    <row r="220" spans="1:8" x14ac:dyDescent="0.25">
      <c r="A220" s="8" t="s">
        <v>9</v>
      </c>
      <c r="B220" s="8">
        <v>2015</v>
      </c>
      <c r="C220" s="8" t="s">
        <v>10</v>
      </c>
      <c r="D220" s="8" t="s">
        <v>37</v>
      </c>
      <c r="E220" s="8" t="s">
        <v>40</v>
      </c>
      <c r="F220" s="78">
        <v>4399.2825469999998</v>
      </c>
      <c r="G220" s="78">
        <v>475.28036249020448</v>
      </c>
      <c r="H220" s="78">
        <v>7.3774985826903533E-2</v>
      </c>
    </row>
    <row r="221" spans="1:8" x14ac:dyDescent="0.25">
      <c r="A221" s="8" t="s">
        <v>9</v>
      </c>
      <c r="B221" s="8">
        <v>2016</v>
      </c>
      <c r="C221" s="8" t="s">
        <v>10</v>
      </c>
      <c r="D221" s="8" t="s">
        <v>37</v>
      </c>
      <c r="E221" s="8" t="s">
        <v>40</v>
      </c>
      <c r="F221" s="78">
        <v>2050.8772602200002</v>
      </c>
      <c r="G221" s="78">
        <v>138.99518541777951</v>
      </c>
      <c r="H221" s="78">
        <v>2.4948227568559609E-2</v>
      </c>
    </row>
    <row r="222" spans="1:8" x14ac:dyDescent="0.25">
      <c r="A222" s="8" t="s">
        <v>9</v>
      </c>
      <c r="B222" s="8">
        <v>2017</v>
      </c>
      <c r="C222" s="8" t="s">
        <v>10</v>
      </c>
      <c r="D222" s="8" t="s">
        <v>37</v>
      </c>
      <c r="E222" s="8" t="s">
        <v>40</v>
      </c>
      <c r="F222" s="78">
        <v>1763.2745692599999</v>
      </c>
      <c r="G222" s="78">
        <v>106.49266540120983</v>
      </c>
      <c r="H222" s="78">
        <v>1.6564712070420186E-2</v>
      </c>
    </row>
    <row r="223" spans="1:8" x14ac:dyDescent="0.25">
      <c r="A223" s="8" t="s">
        <v>9</v>
      </c>
      <c r="B223" s="8">
        <v>2018</v>
      </c>
      <c r="C223" s="8" t="s">
        <v>10</v>
      </c>
      <c r="D223" s="8" t="s">
        <v>37</v>
      </c>
      <c r="E223" s="8" t="s">
        <v>40</v>
      </c>
      <c r="F223" s="78">
        <v>1804.6422905499999</v>
      </c>
      <c r="G223" s="78">
        <v>64.186991998707668</v>
      </c>
      <c r="H223" s="78">
        <v>1.1813071821377924E-2</v>
      </c>
    </row>
    <row r="224" spans="1:8" x14ac:dyDescent="0.25">
      <c r="A224" s="8" t="s">
        <v>9</v>
      </c>
      <c r="B224" s="8">
        <v>2019</v>
      </c>
      <c r="C224" s="8" t="s">
        <v>10</v>
      </c>
      <c r="D224" s="8" t="s">
        <v>37</v>
      </c>
      <c r="E224" s="8" t="s">
        <v>40</v>
      </c>
      <c r="F224" s="78">
        <v>1945.97513779</v>
      </c>
      <c r="G224" s="78">
        <v>40.304524803218122</v>
      </c>
      <c r="H224" s="78">
        <v>8.9573869384575316E-3</v>
      </c>
    </row>
    <row r="225" spans="1:8" x14ac:dyDescent="0.25">
      <c r="A225" s="8" t="s">
        <v>9</v>
      </c>
      <c r="B225" s="8">
        <v>2020</v>
      </c>
      <c r="C225" s="8" t="s">
        <v>10</v>
      </c>
      <c r="D225" s="8" t="s">
        <v>37</v>
      </c>
      <c r="E225" s="8" t="s">
        <v>40</v>
      </c>
      <c r="F225" s="78">
        <v>1204.6768266199999</v>
      </c>
      <c r="G225" s="78">
        <v>17.050182534751251</v>
      </c>
      <c r="H225" s="78">
        <v>4.4215968849551316E-3</v>
      </c>
    </row>
    <row r="226" spans="1:8" x14ac:dyDescent="0.25">
      <c r="A226" s="8" t="s">
        <v>9</v>
      </c>
      <c r="B226" s="8">
        <v>2021</v>
      </c>
      <c r="C226" s="8" t="s">
        <v>10</v>
      </c>
      <c r="D226" s="8" t="s">
        <v>37</v>
      </c>
      <c r="E226" s="8" t="s">
        <v>40</v>
      </c>
      <c r="F226" s="78">
        <v>3022.9388078500001</v>
      </c>
      <c r="G226" s="78">
        <v>31.756363661138391</v>
      </c>
      <c r="H226" s="78">
        <v>6.5530216585117443E-3</v>
      </c>
    </row>
    <row r="227" spans="1:8" x14ac:dyDescent="0.25">
      <c r="A227" s="8" t="s">
        <v>9</v>
      </c>
      <c r="B227" s="8">
        <v>2022</v>
      </c>
      <c r="C227" s="8" t="s">
        <v>10</v>
      </c>
      <c r="D227" s="8" t="s">
        <v>37</v>
      </c>
      <c r="E227" s="8" t="s">
        <v>40</v>
      </c>
      <c r="F227" s="78">
        <v>8802.3520675100008</v>
      </c>
      <c r="G227" s="78">
        <v>67.290281748893136</v>
      </c>
      <c r="H227" s="78">
        <v>1.0684954097666415E-2</v>
      </c>
    </row>
    <row r="228" spans="1:8" x14ac:dyDescent="0.25">
      <c r="A228" s="8" t="s">
        <v>9</v>
      </c>
      <c r="B228" s="8">
        <v>2023</v>
      </c>
      <c r="C228" s="8" t="s">
        <v>10</v>
      </c>
      <c r="D228" s="8" t="s">
        <v>37</v>
      </c>
      <c r="E228" s="8" t="s">
        <v>40</v>
      </c>
      <c r="F228" s="78">
        <v>31208.051997379996</v>
      </c>
      <c r="G228" s="78">
        <v>105.6843592687195</v>
      </c>
      <c r="H228" s="78">
        <v>1.6311294711904307E-2</v>
      </c>
    </row>
    <row r="229" spans="1:8" x14ac:dyDescent="0.25">
      <c r="A229" s="8" t="s">
        <v>38</v>
      </c>
      <c r="B229" s="8">
        <v>2008</v>
      </c>
      <c r="C229" s="8" t="s">
        <v>10</v>
      </c>
      <c r="D229" s="8" t="s">
        <v>41</v>
      </c>
      <c r="E229" s="8" t="s">
        <v>40</v>
      </c>
      <c r="F229" s="78">
        <v>119.19110334</v>
      </c>
      <c r="G229" s="78">
        <v>60.967316286445012</v>
      </c>
      <c r="H229" s="78">
        <v>3.5060852427652542</v>
      </c>
    </row>
    <row r="230" spans="1:8" x14ac:dyDescent="0.25">
      <c r="A230" s="8" t="s">
        <v>38</v>
      </c>
      <c r="B230" s="8">
        <v>2009</v>
      </c>
      <c r="C230" s="8" t="s">
        <v>10</v>
      </c>
      <c r="D230" s="8" t="s">
        <v>41</v>
      </c>
      <c r="E230" s="8" t="s">
        <v>40</v>
      </c>
      <c r="F230" s="78">
        <v>136.28294676000002</v>
      </c>
      <c r="G230" s="78">
        <v>69.918570377084109</v>
      </c>
      <c r="H230" s="78">
        <v>4.1408688408104295</v>
      </c>
    </row>
    <row r="231" spans="1:8" x14ac:dyDescent="0.25">
      <c r="A231" s="8" t="s">
        <v>38</v>
      </c>
      <c r="B231" s="8">
        <v>2010</v>
      </c>
      <c r="C231" s="8" t="s">
        <v>10</v>
      </c>
      <c r="D231" s="8" t="s">
        <v>41</v>
      </c>
      <c r="E231" s="8" t="s">
        <v>40</v>
      </c>
      <c r="F231" s="78">
        <v>103.33710242999999</v>
      </c>
      <c r="G231" s="78">
        <v>52.993385861538457</v>
      </c>
      <c r="H231" s="78">
        <v>3.0356525096831328</v>
      </c>
    </row>
    <row r="232" spans="1:8" x14ac:dyDescent="0.25">
      <c r="A232" s="8" t="s">
        <v>38</v>
      </c>
      <c r="B232" s="8">
        <v>2011</v>
      </c>
      <c r="C232" s="8" t="s">
        <v>10</v>
      </c>
      <c r="D232" s="8" t="s">
        <v>41</v>
      </c>
      <c r="E232" s="8" t="s">
        <v>40</v>
      </c>
      <c r="F232" s="78">
        <v>84.44674483</v>
      </c>
      <c r="G232" s="78">
        <v>42.771969414005653</v>
      </c>
      <c r="H232" s="78">
        <v>2.3410398956791361</v>
      </c>
    </row>
    <row r="233" spans="1:8" x14ac:dyDescent="0.25">
      <c r="A233" s="8" t="s">
        <v>38</v>
      </c>
      <c r="B233" s="8">
        <v>2012</v>
      </c>
      <c r="C233" s="8" t="s">
        <v>10</v>
      </c>
      <c r="D233" s="8" t="s">
        <v>41</v>
      </c>
      <c r="E233" s="8" t="s">
        <v>40</v>
      </c>
      <c r="F233" s="78">
        <v>91.186728970000004</v>
      </c>
      <c r="G233" s="78">
        <v>47.226618370306511</v>
      </c>
      <c r="H233" s="78">
        <v>2.4733747968108575</v>
      </c>
    </row>
    <row r="234" spans="1:8" x14ac:dyDescent="0.25">
      <c r="A234" s="8" t="s">
        <v>38</v>
      </c>
      <c r="B234" s="8">
        <v>2013</v>
      </c>
      <c r="C234" s="8" t="s">
        <v>10</v>
      </c>
      <c r="D234" s="8" t="s">
        <v>41</v>
      </c>
      <c r="E234" s="8" t="s">
        <v>40</v>
      </c>
      <c r="F234" s="78">
        <v>90.902893019999993</v>
      </c>
      <c r="G234" s="78">
        <v>45.206577548280215</v>
      </c>
      <c r="H234" s="78">
        <v>2.2239123132839853</v>
      </c>
    </row>
    <row r="235" spans="1:8" x14ac:dyDescent="0.25">
      <c r="A235" s="8" t="s">
        <v>38</v>
      </c>
      <c r="B235" s="8">
        <v>2014</v>
      </c>
      <c r="C235" s="8" t="s">
        <v>10</v>
      </c>
      <c r="D235" s="8" t="s">
        <v>41</v>
      </c>
      <c r="E235" s="8" t="s">
        <v>40</v>
      </c>
      <c r="F235" s="78">
        <v>133.93450096000004</v>
      </c>
      <c r="G235" s="78">
        <v>66.634080079602015</v>
      </c>
      <c r="H235" s="78">
        <v>3.1162904281352515</v>
      </c>
    </row>
    <row r="236" spans="1:8" x14ac:dyDescent="0.25">
      <c r="A236" s="8" t="s">
        <v>38</v>
      </c>
      <c r="B236" s="8">
        <v>2015</v>
      </c>
      <c r="C236" s="8" t="s">
        <v>10</v>
      </c>
      <c r="D236" s="8" t="s">
        <v>41</v>
      </c>
      <c r="E236" s="8" t="s">
        <v>40</v>
      </c>
      <c r="F236" s="78">
        <v>142.45678533</v>
      </c>
      <c r="G236" s="78">
        <v>71.021247360199538</v>
      </c>
      <c r="H236" s="78">
        <v>3.2384691347757477</v>
      </c>
    </row>
    <row r="237" spans="1:8" x14ac:dyDescent="0.25">
      <c r="A237" s="8" t="s">
        <v>38</v>
      </c>
      <c r="B237" s="8">
        <v>2016</v>
      </c>
      <c r="C237" s="8" t="s">
        <v>10</v>
      </c>
      <c r="D237" s="8" t="s">
        <v>41</v>
      </c>
      <c r="E237" s="8" t="s">
        <v>40</v>
      </c>
      <c r="F237" s="78">
        <v>231.58956032</v>
      </c>
      <c r="G237" s="78">
        <v>115.9880936494155</v>
      </c>
      <c r="H237" s="78">
        <v>5.1775776113478935</v>
      </c>
    </row>
    <row r="238" spans="1:8" x14ac:dyDescent="0.25">
      <c r="A238" s="8" t="s">
        <v>38</v>
      </c>
      <c r="B238" s="8">
        <v>2017</v>
      </c>
      <c r="C238" s="8" t="s">
        <v>10</v>
      </c>
      <c r="D238" s="8" t="s">
        <v>41</v>
      </c>
      <c r="E238" s="8" t="s">
        <v>40</v>
      </c>
      <c r="F238" s="78">
        <v>201.00590949999997</v>
      </c>
      <c r="G238" s="78">
        <v>100.37748289637952</v>
      </c>
      <c r="H238" s="78">
        <v>4.4291348407703968</v>
      </c>
    </row>
    <row r="239" spans="1:8" x14ac:dyDescent="0.25">
      <c r="A239" s="8" t="s">
        <v>38</v>
      </c>
      <c r="B239" s="8">
        <v>2018</v>
      </c>
      <c r="C239" s="8" t="s">
        <v>10</v>
      </c>
      <c r="D239" s="8" t="s">
        <v>41</v>
      </c>
      <c r="E239" s="8" t="s">
        <v>40</v>
      </c>
      <c r="F239" s="78">
        <v>176.84817675999997</v>
      </c>
      <c r="G239" s="78">
        <v>88.424088379999986</v>
      </c>
      <c r="H239" s="78">
        <v>3.8558416387223371</v>
      </c>
    </row>
    <row r="240" spans="1:8" x14ac:dyDescent="0.25">
      <c r="A240" s="8" t="s">
        <v>38</v>
      </c>
      <c r="B240" s="8">
        <v>2019</v>
      </c>
      <c r="C240" s="8" t="s">
        <v>10</v>
      </c>
      <c r="D240" s="8" t="s">
        <v>41</v>
      </c>
      <c r="E240" s="8" t="s">
        <v>40</v>
      </c>
      <c r="F240" s="78">
        <v>204.31130869</v>
      </c>
      <c r="G240" s="78">
        <v>102.155654345</v>
      </c>
      <c r="H240" s="78">
        <v>4.2773376185990033</v>
      </c>
    </row>
    <row r="241" spans="1:8" x14ac:dyDescent="0.25">
      <c r="A241" s="8" t="s">
        <v>38</v>
      </c>
      <c r="B241" s="8">
        <v>2020</v>
      </c>
      <c r="C241" s="8" t="s">
        <v>10</v>
      </c>
      <c r="D241" s="8" t="s">
        <v>41</v>
      </c>
      <c r="E241" s="8" t="s">
        <v>40</v>
      </c>
      <c r="F241" s="78">
        <v>179.59286273999999</v>
      </c>
      <c r="G241" s="78">
        <v>89.796431369999993</v>
      </c>
      <c r="H241" s="78">
        <v>4.3956448770100591</v>
      </c>
    </row>
    <row r="242" spans="1:8" x14ac:dyDescent="0.25">
      <c r="A242" s="8" t="s">
        <v>38</v>
      </c>
      <c r="B242" s="8">
        <v>2021</v>
      </c>
      <c r="C242" s="8" t="s">
        <v>10</v>
      </c>
      <c r="D242" s="8" t="s">
        <v>41</v>
      </c>
      <c r="E242" s="8" t="s">
        <v>40</v>
      </c>
      <c r="F242" s="78">
        <v>230.3627810082113</v>
      </c>
      <c r="G242" s="78">
        <v>115.18139050410565</v>
      </c>
      <c r="H242" s="78">
        <v>4.7584801183245808</v>
      </c>
    </row>
    <row r="243" spans="1:8" x14ac:dyDescent="0.25">
      <c r="A243" s="8" t="s">
        <v>38</v>
      </c>
      <c r="B243" s="8">
        <v>2022</v>
      </c>
      <c r="C243" s="8" t="s">
        <v>10</v>
      </c>
      <c r="D243" s="8" t="s">
        <v>41</v>
      </c>
      <c r="E243" s="8" t="s">
        <v>40</v>
      </c>
      <c r="F243" s="78">
        <v>183.39212600000002</v>
      </c>
      <c r="G243" s="78">
        <v>91.696063000000009</v>
      </c>
      <c r="H243" s="78">
        <v>3.2211354550883486</v>
      </c>
    </row>
    <row r="244" spans="1:8" x14ac:dyDescent="0.25">
      <c r="A244" s="8" t="s">
        <v>38</v>
      </c>
      <c r="B244" s="8">
        <v>2023</v>
      </c>
      <c r="C244" s="8" t="s">
        <v>10</v>
      </c>
      <c r="D244" s="8" t="s">
        <v>41</v>
      </c>
      <c r="E244" s="8" t="s">
        <v>40</v>
      </c>
      <c r="F244" s="78">
        <v>190.54515758119896</v>
      </c>
      <c r="G244" s="78">
        <v>95.272578790599482</v>
      </c>
      <c r="H244" s="78">
        <v>3.1065288093842045</v>
      </c>
    </row>
    <row r="245" spans="1:8" x14ac:dyDescent="0.25">
      <c r="A245" s="8" t="s">
        <v>38</v>
      </c>
      <c r="B245" s="8">
        <v>2008</v>
      </c>
      <c r="C245" s="8" t="s">
        <v>10</v>
      </c>
      <c r="D245" s="8" t="s">
        <v>25</v>
      </c>
      <c r="E245" s="8" t="s">
        <v>26</v>
      </c>
      <c r="F245" s="78" t="s">
        <v>29</v>
      </c>
      <c r="G245" s="78"/>
      <c r="H245" s="78" t="s">
        <v>29</v>
      </c>
    </row>
    <row r="246" spans="1:8" x14ac:dyDescent="0.25">
      <c r="A246" s="8" t="s">
        <v>38</v>
      </c>
      <c r="B246" s="8">
        <v>2008</v>
      </c>
      <c r="C246" s="8" t="s">
        <v>10</v>
      </c>
      <c r="D246" s="8" t="s">
        <v>25</v>
      </c>
      <c r="E246" s="8" t="s">
        <v>27</v>
      </c>
      <c r="F246" s="78" t="s">
        <v>29</v>
      </c>
      <c r="G246" s="78"/>
      <c r="H246" s="78" t="s">
        <v>29</v>
      </c>
    </row>
    <row r="247" spans="1:8" x14ac:dyDescent="0.25">
      <c r="A247" s="8" t="s">
        <v>38</v>
      </c>
      <c r="B247" s="8">
        <v>2008</v>
      </c>
      <c r="C247" s="8" t="s">
        <v>10</v>
      </c>
      <c r="D247" s="8" t="s">
        <v>25</v>
      </c>
      <c r="E247" s="8" t="s">
        <v>28</v>
      </c>
      <c r="F247" s="78" t="s">
        <v>29</v>
      </c>
      <c r="G247" s="78"/>
      <c r="H247" s="78" t="s">
        <v>29</v>
      </c>
    </row>
    <row r="248" spans="1:8" x14ac:dyDescent="0.25">
      <c r="A248" s="8" t="s">
        <v>38</v>
      </c>
      <c r="B248" s="8">
        <v>2008</v>
      </c>
      <c r="C248" s="8" t="s">
        <v>10</v>
      </c>
      <c r="D248" s="8" t="s">
        <v>25</v>
      </c>
      <c r="E248" s="8" t="s">
        <v>40</v>
      </c>
      <c r="F248" s="78">
        <v>10.50039262</v>
      </c>
      <c r="G248" s="78">
        <v>5.3710448184143216</v>
      </c>
      <c r="H248" s="78">
        <v>0.30887600312923813</v>
      </c>
    </row>
    <row r="249" spans="1:8" x14ac:dyDescent="0.25">
      <c r="A249" s="8" t="s">
        <v>38</v>
      </c>
      <c r="B249" s="8">
        <v>2009</v>
      </c>
      <c r="C249" s="8" t="s">
        <v>10</v>
      </c>
      <c r="D249" s="8" t="s">
        <v>25</v>
      </c>
      <c r="E249" s="8" t="s">
        <v>26</v>
      </c>
      <c r="F249" s="78" t="s">
        <v>29</v>
      </c>
      <c r="G249" s="78"/>
      <c r="H249" s="78" t="s">
        <v>29</v>
      </c>
    </row>
    <row r="250" spans="1:8" x14ac:dyDescent="0.25">
      <c r="A250" s="8" t="s">
        <v>38</v>
      </c>
      <c r="B250" s="8">
        <v>2009</v>
      </c>
      <c r="C250" s="8" t="s">
        <v>10</v>
      </c>
      <c r="D250" s="8" t="s">
        <v>25</v>
      </c>
      <c r="E250" s="8" t="s">
        <v>27</v>
      </c>
      <c r="F250" s="78" t="s">
        <v>29</v>
      </c>
      <c r="G250" s="78"/>
      <c r="H250" s="78" t="s">
        <v>29</v>
      </c>
    </row>
    <row r="251" spans="1:8" x14ac:dyDescent="0.25">
      <c r="A251" s="8" t="s">
        <v>38</v>
      </c>
      <c r="B251" s="8">
        <v>2009</v>
      </c>
      <c r="C251" s="8" t="s">
        <v>10</v>
      </c>
      <c r="D251" s="8" t="s">
        <v>25</v>
      </c>
      <c r="E251" s="8" t="s">
        <v>28</v>
      </c>
      <c r="F251" s="78" t="s">
        <v>29</v>
      </c>
      <c r="G251" s="78"/>
      <c r="H251" s="78" t="s">
        <v>29</v>
      </c>
    </row>
    <row r="252" spans="1:8" x14ac:dyDescent="0.25">
      <c r="A252" s="8" t="s">
        <v>38</v>
      </c>
      <c r="B252" s="8">
        <v>2009</v>
      </c>
      <c r="C252" s="8" t="s">
        <v>10</v>
      </c>
      <c r="D252" s="8" t="s">
        <v>25</v>
      </c>
      <c r="E252" s="8" t="s">
        <v>40</v>
      </c>
      <c r="F252" s="78">
        <v>15.8581729</v>
      </c>
      <c r="G252" s="78">
        <v>8.1358732278751464</v>
      </c>
      <c r="H252" s="78">
        <v>0.48184028592686678</v>
      </c>
    </row>
    <row r="253" spans="1:8" x14ac:dyDescent="0.25">
      <c r="A253" s="8" t="s">
        <v>38</v>
      </c>
      <c r="B253" s="8">
        <v>2010</v>
      </c>
      <c r="C253" s="8" t="s">
        <v>10</v>
      </c>
      <c r="D253" s="8" t="s">
        <v>25</v>
      </c>
      <c r="E253" s="8" t="s">
        <v>26</v>
      </c>
      <c r="F253" s="78" t="s">
        <v>29</v>
      </c>
      <c r="G253" s="78"/>
      <c r="H253" s="78" t="s">
        <v>29</v>
      </c>
    </row>
    <row r="254" spans="1:8" x14ac:dyDescent="0.25">
      <c r="A254" s="8" t="s">
        <v>38</v>
      </c>
      <c r="B254" s="8">
        <v>2010</v>
      </c>
      <c r="C254" s="8" t="s">
        <v>10</v>
      </c>
      <c r="D254" s="8" t="s">
        <v>25</v>
      </c>
      <c r="E254" s="8" t="s">
        <v>27</v>
      </c>
      <c r="F254" s="78" t="s">
        <v>29</v>
      </c>
      <c r="G254" s="78"/>
      <c r="H254" s="78" t="s">
        <v>29</v>
      </c>
    </row>
    <row r="255" spans="1:8" x14ac:dyDescent="0.25">
      <c r="A255" s="8" t="s">
        <v>38</v>
      </c>
      <c r="B255" s="8">
        <v>2010</v>
      </c>
      <c r="C255" s="8" t="s">
        <v>10</v>
      </c>
      <c r="D255" s="8" t="s">
        <v>25</v>
      </c>
      <c r="E255" s="8" t="s">
        <v>28</v>
      </c>
      <c r="F255" s="78" t="s">
        <v>29</v>
      </c>
      <c r="G255" s="78"/>
      <c r="H255" s="78" t="s">
        <v>29</v>
      </c>
    </row>
    <row r="256" spans="1:8" x14ac:dyDescent="0.25">
      <c r="A256" s="8" t="s">
        <v>38</v>
      </c>
      <c r="B256" s="8">
        <v>2010</v>
      </c>
      <c r="C256" s="8" t="s">
        <v>10</v>
      </c>
      <c r="D256" s="8" t="s">
        <v>25</v>
      </c>
      <c r="E256" s="8" t="s">
        <v>40</v>
      </c>
      <c r="F256" s="78">
        <v>13.584232580000002</v>
      </c>
      <c r="G256" s="78">
        <v>6.9662731179487194</v>
      </c>
      <c r="H256" s="78">
        <v>0.39905328051490629</v>
      </c>
    </row>
    <row r="257" spans="1:8" x14ac:dyDescent="0.25">
      <c r="A257" s="8" t="s">
        <v>38</v>
      </c>
      <c r="B257" s="8">
        <v>2011</v>
      </c>
      <c r="C257" s="8" t="s">
        <v>10</v>
      </c>
      <c r="D257" s="8" t="s">
        <v>25</v>
      </c>
      <c r="E257" s="8" t="s">
        <v>26</v>
      </c>
      <c r="F257" s="78" t="s">
        <v>29</v>
      </c>
      <c r="G257" s="78"/>
      <c r="H257" s="78" t="s">
        <v>29</v>
      </c>
    </row>
    <row r="258" spans="1:8" x14ac:dyDescent="0.25">
      <c r="A258" s="8" t="s">
        <v>38</v>
      </c>
      <c r="B258" s="8">
        <v>2011</v>
      </c>
      <c r="C258" s="8" t="s">
        <v>10</v>
      </c>
      <c r="D258" s="8" t="s">
        <v>25</v>
      </c>
      <c r="E258" s="8" t="s">
        <v>27</v>
      </c>
      <c r="F258" s="78" t="s">
        <v>29</v>
      </c>
      <c r="G258" s="78"/>
      <c r="H258" s="78" t="s">
        <v>29</v>
      </c>
    </row>
    <row r="259" spans="1:8" x14ac:dyDescent="0.25">
      <c r="A259" s="8" t="s">
        <v>38</v>
      </c>
      <c r="B259" s="8">
        <v>2011</v>
      </c>
      <c r="C259" s="8" t="s">
        <v>10</v>
      </c>
      <c r="D259" s="8" t="s">
        <v>25</v>
      </c>
      <c r="E259" s="8" t="s">
        <v>28</v>
      </c>
      <c r="F259" s="78" t="s">
        <v>29</v>
      </c>
      <c r="G259" s="78"/>
      <c r="H259" s="78" t="s">
        <v>29</v>
      </c>
    </row>
    <row r="260" spans="1:8" x14ac:dyDescent="0.25">
      <c r="A260" s="8" t="s">
        <v>38</v>
      </c>
      <c r="B260" s="8">
        <v>2011</v>
      </c>
      <c r="C260" s="8" t="s">
        <v>10</v>
      </c>
      <c r="D260" s="8" t="s">
        <v>25</v>
      </c>
      <c r="E260" s="8" t="s">
        <v>40</v>
      </c>
      <c r="F260" s="78">
        <v>16.380990789999998</v>
      </c>
      <c r="G260" s="78">
        <v>8.2969123138075158</v>
      </c>
      <c r="H260" s="78">
        <v>0.4541152302239958</v>
      </c>
    </row>
    <row r="261" spans="1:8" x14ac:dyDescent="0.25">
      <c r="A261" s="8" t="s">
        <v>38</v>
      </c>
      <c r="B261" s="8">
        <v>2012</v>
      </c>
      <c r="C261" s="8" t="s">
        <v>10</v>
      </c>
      <c r="D261" s="8" t="s">
        <v>25</v>
      </c>
      <c r="E261" s="8" t="s">
        <v>26</v>
      </c>
      <c r="F261" s="78" t="s">
        <v>29</v>
      </c>
      <c r="G261" s="78"/>
      <c r="H261" s="78" t="s">
        <v>29</v>
      </c>
    </row>
    <row r="262" spans="1:8" x14ac:dyDescent="0.25">
      <c r="A262" s="8" t="s">
        <v>38</v>
      </c>
      <c r="B262" s="8">
        <v>2012</v>
      </c>
      <c r="C262" s="8" t="s">
        <v>10</v>
      </c>
      <c r="D262" s="8" t="s">
        <v>25</v>
      </c>
      <c r="E262" s="8" t="s">
        <v>27</v>
      </c>
      <c r="F262" s="78" t="s">
        <v>29</v>
      </c>
      <c r="G262" s="78"/>
      <c r="H262" s="78" t="s">
        <v>29</v>
      </c>
    </row>
    <row r="263" spans="1:8" x14ac:dyDescent="0.25">
      <c r="A263" s="8" t="s">
        <v>38</v>
      </c>
      <c r="B263" s="8">
        <v>2012</v>
      </c>
      <c r="C263" s="8" t="s">
        <v>10</v>
      </c>
      <c r="D263" s="8" t="s">
        <v>25</v>
      </c>
      <c r="E263" s="8" t="s">
        <v>28</v>
      </c>
      <c r="F263" s="78" t="s">
        <v>29</v>
      </c>
      <c r="G263" s="78"/>
      <c r="H263" s="78" t="s">
        <v>29</v>
      </c>
    </row>
    <row r="264" spans="1:8" x14ac:dyDescent="0.25">
      <c r="A264" s="8" t="s">
        <v>38</v>
      </c>
      <c r="B264" s="8">
        <v>2012</v>
      </c>
      <c r="C264" s="8" t="s">
        <v>10</v>
      </c>
      <c r="D264" s="8" t="s">
        <v>25</v>
      </c>
      <c r="E264" s="8" t="s">
        <v>40</v>
      </c>
      <c r="F264" s="78">
        <v>23.415810240000003</v>
      </c>
      <c r="G264" s="78">
        <v>12.127307849805804</v>
      </c>
      <c r="H264" s="78">
        <v>0.63513710326834627</v>
      </c>
    </row>
    <row r="265" spans="1:8" x14ac:dyDescent="0.25">
      <c r="A265" s="8" t="s">
        <v>38</v>
      </c>
      <c r="B265" s="8">
        <v>2013</v>
      </c>
      <c r="C265" s="8" t="s">
        <v>10</v>
      </c>
      <c r="D265" s="8" t="s">
        <v>25</v>
      </c>
      <c r="E265" s="8" t="s">
        <v>26</v>
      </c>
      <c r="F265" s="78" t="s">
        <v>29</v>
      </c>
      <c r="G265" s="78"/>
      <c r="H265" s="78" t="s">
        <v>29</v>
      </c>
    </row>
    <row r="266" spans="1:8" x14ac:dyDescent="0.25">
      <c r="A266" s="8" t="s">
        <v>38</v>
      </c>
      <c r="B266" s="8">
        <v>2013</v>
      </c>
      <c r="C266" s="8" t="s">
        <v>10</v>
      </c>
      <c r="D266" s="8" t="s">
        <v>25</v>
      </c>
      <c r="E266" s="8" t="s">
        <v>27</v>
      </c>
      <c r="F266" s="78" t="s">
        <v>29</v>
      </c>
      <c r="G266" s="78"/>
      <c r="H266" s="78" t="s">
        <v>29</v>
      </c>
    </row>
    <row r="267" spans="1:8" x14ac:dyDescent="0.25">
      <c r="A267" s="8" t="s">
        <v>38</v>
      </c>
      <c r="B267" s="8">
        <v>2013</v>
      </c>
      <c r="C267" s="8" t="s">
        <v>10</v>
      </c>
      <c r="D267" s="8" t="s">
        <v>25</v>
      </c>
      <c r="E267" s="8" t="s">
        <v>28</v>
      </c>
      <c r="F267" s="78" t="s">
        <v>29</v>
      </c>
      <c r="G267" s="78"/>
      <c r="H267" s="78" t="s">
        <v>29</v>
      </c>
    </row>
    <row r="268" spans="1:8" x14ac:dyDescent="0.25">
      <c r="A268" s="8" t="s">
        <v>38</v>
      </c>
      <c r="B268" s="8">
        <v>2013</v>
      </c>
      <c r="C268" s="8" t="s">
        <v>10</v>
      </c>
      <c r="D268" s="8" t="s">
        <v>25</v>
      </c>
      <c r="E268" s="8" t="s">
        <v>40</v>
      </c>
      <c r="F268" s="78">
        <v>29.022211400000003</v>
      </c>
      <c r="G268" s="78">
        <v>14.432927343555765</v>
      </c>
      <c r="H268" s="78">
        <v>0.71001979306632712</v>
      </c>
    </row>
    <row r="269" spans="1:8" x14ac:dyDescent="0.25">
      <c r="A269" s="8" t="s">
        <v>38</v>
      </c>
      <c r="B269" s="8">
        <v>2014</v>
      </c>
      <c r="C269" s="8" t="s">
        <v>10</v>
      </c>
      <c r="D269" s="8" t="s">
        <v>25</v>
      </c>
      <c r="E269" s="8" t="s">
        <v>26</v>
      </c>
      <c r="F269" s="78" t="s">
        <v>29</v>
      </c>
      <c r="G269" s="78"/>
      <c r="H269" s="78" t="s">
        <v>29</v>
      </c>
    </row>
    <row r="270" spans="1:8" x14ac:dyDescent="0.25">
      <c r="A270" s="8" t="s">
        <v>38</v>
      </c>
      <c r="B270" s="8">
        <v>2014</v>
      </c>
      <c r="C270" s="8" t="s">
        <v>10</v>
      </c>
      <c r="D270" s="8" t="s">
        <v>25</v>
      </c>
      <c r="E270" s="8" t="s">
        <v>27</v>
      </c>
      <c r="F270" s="78" t="s">
        <v>29</v>
      </c>
      <c r="G270" s="78"/>
      <c r="H270" s="78" t="s">
        <v>29</v>
      </c>
    </row>
    <row r="271" spans="1:8" x14ac:dyDescent="0.25">
      <c r="A271" s="8" t="s">
        <v>38</v>
      </c>
      <c r="B271" s="8">
        <v>2014</v>
      </c>
      <c r="C271" s="8" t="s">
        <v>10</v>
      </c>
      <c r="D271" s="8" t="s">
        <v>25</v>
      </c>
      <c r="E271" s="8" t="s">
        <v>28</v>
      </c>
      <c r="F271" s="78" t="s">
        <v>29</v>
      </c>
      <c r="G271" s="78"/>
      <c r="H271" s="78" t="s">
        <v>29</v>
      </c>
    </row>
    <row r="272" spans="1:8" x14ac:dyDescent="0.25">
      <c r="A272" s="8" t="s">
        <v>38</v>
      </c>
      <c r="B272" s="8">
        <v>2014</v>
      </c>
      <c r="C272" s="8" t="s">
        <v>10</v>
      </c>
      <c r="D272" s="8" t="s">
        <v>25</v>
      </c>
      <c r="E272" s="8" t="s">
        <v>40</v>
      </c>
      <c r="F272" s="78">
        <v>45.924917840000006</v>
      </c>
      <c r="G272" s="78">
        <v>22.848217830845776</v>
      </c>
      <c r="H272" s="78">
        <v>1.0685475426561803</v>
      </c>
    </row>
    <row r="273" spans="1:8" x14ac:dyDescent="0.25">
      <c r="A273" s="8" t="s">
        <v>38</v>
      </c>
      <c r="B273" s="8">
        <v>2015</v>
      </c>
      <c r="C273" s="8" t="s">
        <v>10</v>
      </c>
      <c r="D273" s="8" t="s">
        <v>25</v>
      </c>
      <c r="E273" s="8" t="s">
        <v>26</v>
      </c>
      <c r="F273" s="78" t="s">
        <v>29</v>
      </c>
      <c r="G273" s="78"/>
      <c r="H273" s="78" t="s">
        <v>29</v>
      </c>
    </row>
    <row r="274" spans="1:8" x14ac:dyDescent="0.25">
      <c r="A274" s="8" t="s">
        <v>38</v>
      </c>
      <c r="B274" s="8">
        <v>2015</v>
      </c>
      <c r="C274" s="8" t="s">
        <v>10</v>
      </c>
      <c r="D274" s="8" t="s">
        <v>25</v>
      </c>
      <c r="E274" s="8" t="s">
        <v>27</v>
      </c>
      <c r="F274" s="78" t="s">
        <v>29</v>
      </c>
      <c r="G274" s="78"/>
      <c r="H274" s="78" t="s">
        <v>29</v>
      </c>
    </row>
    <row r="275" spans="1:8" x14ac:dyDescent="0.25">
      <c r="A275" s="8" t="s">
        <v>38</v>
      </c>
      <c r="B275" s="8">
        <v>2015</v>
      </c>
      <c r="C275" s="8" t="s">
        <v>10</v>
      </c>
      <c r="D275" s="8" t="s">
        <v>25</v>
      </c>
      <c r="E275" s="8" t="s">
        <v>28</v>
      </c>
      <c r="F275" s="78" t="s">
        <v>29</v>
      </c>
      <c r="G275" s="78"/>
      <c r="H275" s="78" t="s">
        <v>29</v>
      </c>
    </row>
    <row r="276" spans="1:8" x14ac:dyDescent="0.25">
      <c r="A276" s="8" t="s">
        <v>38</v>
      </c>
      <c r="B276" s="8">
        <v>2015</v>
      </c>
      <c r="C276" s="8" t="s">
        <v>10</v>
      </c>
      <c r="D276" s="8" t="s">
        <v>25</v>
      </c>
      <c r="E276" s="8" t="s">
        <v>40</v>
      </c>
      <c r="F276" s="78">
        <v>41.239140149999997</v>
      </c>
      <c r="G276" s="78">
        <v>20.559604561695092</v>
      </c>
      <c r="H276" s="78">
        <v>0.93748909334922093</v>
      </c>
    </row>
    <row r="277" spans="1:8" x14ac:dyDescent="0.25">
      <c r="A277" s="8" t="s">
        <v>38</v>
      </c>
      <c r="B277" s="8">
        <v>2016</v>
      </c>
      <c r="C277" s="8" t="s">
        <v>10</v>
      </c>
      <c r="D277" s="8" t="s">
        <v>25</v>
      </c>
      <c r="E277" s="8" t="s">
        <v>26</v>
      </c>
      <c r="F277" s="78" t="s">
        <v>29</v>
      </c>
      <c r="G277" s="78"/>
      <c r="H277" s="78" t="s">
        <v>29</v>
      </c>
    </row>
    <row r="278" spans="1:8" x14ac:dyDescent="0.25">
      <c r="A278" s="8" t="s">
        <v>38</v>
      </c>
      <c r="B278" s="8">
        <v>2016</v>
      </c>
      <c r="C278" s="8" t="s">
        <v>10</v>
      </c>
      <c r="D278" s="8" t="s">
        <v>25</v>
      </c>
      <c r="E278" s="8" t="s">
        <v>27</v>
      </c>
      <c r="F278" s="78" t="s">
        <v>29</v>
      </c>
      <c r="G278" s="78"/>
      <c r="H278" s="78" t="s">
        <v>29</v>
      </c>
    </row>
    <row r="279" spans="1:8" x14ac:dyDescent="0.25">
      <c r="A279" s="8" t="s">
        <v>38</v>
      </c>
      <c r="B279" s="8">
        <v>2016</v>
      </c>
      <c r="C279" s="8" t="s">
        <v>10</v>
      </c>
      <c r="D279" s="8" t="s">
        <v>25</v>
      </c>
      <c r="E279" s="8" t="s">
        <v>28</v>
      </c>
      <c r="F279" s="78" t="s">
        <v>29</v>
      </c>
      <c r="G279" s="78"/>
      <c r="H279" s="78" t="s">
        <v>29</v>
      </c>
    </row>
    <row r="280" spans="1:8" x14ac:dyDescent="0.25">
      <c r="A280" s="8" t="s">
        <v>38</v>
      </c>
      <c r="B280" s="8">
        <v>2016</v>
      </c>
      <c r="C280" s="8" t="s">
        <v>10</v>
      </c>
      <c r="D280" s="8" t="s">
        <v>25</v>
      </c>
      <c r="E280" s="8" t="s">
        <v>40</v>
      </c>
      <c r="F280" s="78">
        <v>42.825279270000003</v>
      </c>
      <c r="G280" s="78">
        <v>21.448386946577596</v>
      </c>
      <c r="H280" s="78">
        <v>0.95743178941958751</v>
      </c>
    </row>
    <row r="281" spans="1:8" x14ac:dyDescent="0.25">
      <c r="A281" s="8" t="s">
        <v>38</v>
      </c>
      <c r="B281" s="8">
        <v>2017</v>
      </c>
      <c r="C281" s="8" t="s">
        <v>10</v>
      </c>
      <c r="D281" s="8" t="s">
        <v>25</v>
      </c>
      <c r="E281" s="8" t="s">
        <v>26</v>
      </c>
      <c r="F281" s="78" t="s">
        <v>29</v>
      </c>
      <c r="G281" s="78"/>
      <c r="H281" s="78" t="s">
        <v>29</v>
      </c>
    </row>
    <row r="282" spans="1:8" x14ac:dyDescent="0.25">
      <c r="A282" s="8" t="s">
        <v>38</v>
      </c>
      <c r="B282" s="8">
        <v>2017</v>
      </c>
      <c r="C282" s="8" t="s">
        <v>10</v>
      </c>
      <c r="D282" s="8" t="s">
        <v>25</v>
      </c>
      <c r="E282" s="8" t="s">
        <v>27</v>
      </c>
      <c r="F282" s="78" t="s">
        <v>29</v>
      </c>
      <c r="G282" s="78"/>
      <c r="H282" s="78" t="s">
        <v>29</v>
      </c>
    </row>
    <row r="283" spans="1:8" x14ac:dyDescent="0.25">
      <c r="A283" s="8" t="s">
        <v>38</v>
      </c>
      <c r="B283" s="8">
        <v>2017</v>
      </c>
      <c r="C283" s="8" t="s">
        <v>10</v>
      </c>
      <c r="D283" s="8" t="s">
        <v>25</v>
      </c>
      <c r="E283" s="8" t="s">
        <v>28</v>
      </c>
      <c r="F283" s="78" t="s">
        <v>29</v>
      </c>
      <c r="G283" s="78"/>
      <c r="H283" s="78" t="s">
        <v>29</v>
      </c>
    </row>
    <row r="284" spans="1:8" x14ac:dyDescent="0.25">
      <c r="A284" s="8" t="s">
        <v>38</v>
      </c>
      <c r="B284" s="8">
        <v>2017</v>
      </c>
      <c r="C284" s="8" t="s">
        <v>10</v>
      </c>
      <c r="D284" s="8" t="s">
        <v>25</v>
      </c>
      <c r="E284" s="8" t="s">
        <v>40</v>
      </c>
      <c r="F284" s="78">
        <v>29.99471175</v>
      </c>
      <c r="G284" s="78">
        <v>14.978632584269663</v>
      </c>
      <c r="H284" s="78">
        <v>0.66092894075231268</v>
      </c>
    </row>
    <row r="285" spans="1:8" x14ac:dyDescent="0.25">
      <c r="A285" s="8" t="s">
        <v>38</v>
      </c>
      <c r="B285" s="8">
        <v>2018</v>
      </c>
      <c r="C285" s="8" t="s">
        <v>10</v>
      </c>
      <c r="D285" s="8" t="s">
        <v>25</v>
      </c>
      <c r="E285" s="8" t="s">
        <v>26</v>
      </c>
      <c r="F285" s="78" t="s">
        <v>29</v>
      </c>
      <c r="G285" s="78"/>
      <c r="H285" s="78" t="s">
        <v>29</v>
      </c>
    </row>
    <row r="286" spans="1:8" x14ac:dyDescent="0.25">
      <c r="A286" s="8" t="s">
        <v>38</v>
      </c>
      <c r="B286" s="8">
        <v>2018</v>
      </c>
      <c r="C286" s="8" t="s">
        <v>10</v>
      </c>
      <c r="D286" s="8" t="s">
        <v>25</v>
      </c>
      <c r="E286" s="8" t="s">
        <v>27</v>
      </c>
      <c r="F286" s="78" t="s">
        <v>29</v>
      </c>
      <c r="G286" s="78"/>
      <c r="H286" s="78" t="s">
        <v>29</v>
      </c>
    </row>
    <row r="287" spans="1:8" x14ac:dyDescent="0.25">
      <c r="A287" s="8" t="s">
        <v>38</v>
      </c>
      <c r="B287" s="8">
        <v>2018</v>
      </c>
      <c r="C287" s="8" t="s">
        <v>10</v>
      </c>
      <c r="D287" s="8" t="s">
        <v>25</v>
      </c>
      <c r="E287" s="8" t="s">
        <v>28</v>
      </c>
      <c r="F287" s="78" t="s">
        <v>29</v>
      </c>
      <c r="G287" s="78"/>
      <c r="H287" s="78" t="s">
        <v>29</v>
      </c>
    </row>
    <row r="288" spans="1:8" x14ac:dyDescent="0.25">
      <c r="A288" s="8" t="s">
        <v>38</v>
      </c>
      <c r="B288" s="8">
        <v>2018</v>
      </c>
      <c r="C288" s="8" t="s">
        <v>10</v>
      </c>
      <c r="D288" s="8" t="s">
        <v>25</v>
      </c>
      <c r="E288" s="8" t="s">
        <v>40</v>
      </c>
      <c r="F288" s="78">
        <v>18.52169842</v>
      </c>
      <c r="G288" s="78">
        <v>9.2608492099999999</v>
      </c>
      <c r="H288" s="78">
        <v>0.40383077335659001</v>
      </c>
    </row>
    <row r="289" spans="1:8" x14ac:dyDescent="0.25">
      <c r="A289" s="8" t="s">
        <v>38</v>
      </c>
      <c r="B289" s="8">
        <v>2019</v>
      </c>
      <c r="C289" s="8" t="s">
        <v>10</v>
      </c>
      <c r="D289" s="8" t="s">
        <v>25</v>
      </c>
      <c r="E289" s="8" t="s">
        <v>26</v>
      </c>
      <c r="F289" s="78" t="s">
        <v>29</v>
      </c>
      <c r="G289" s="78"/>
      <c r="H289" s="78" t="s">
        <v>29</v>
      </c>
    </row>
    <row r="290" spans="1:8" x14ac:dyDescent="0.25">
      <c r="A290" s="8" t="s">
        <v>38</v>
      </c>
      <c r="B290" s="8">
        <v>2019</v>
      </c>
      <c r="C290" s="8" t="s">
        <v>10</v>
      </c>
      <c r="D290" s="8" t="s">
        <v>25</v>
      </c>
      <c r="E290" s="8" t="s">
        <v>27</v>
      </c>
      <c r="F290" s="78" t="s">
        <v>29</v>
      </c>
      <c r="G290" s="78"/>
      <c r="H290" s="78" t="s">
        <v>29</v>
      </c>
    </row>
    <row r="291" spans="1:8" x14ac:dyDescent="0.25">
      <c r="A291" s="8" t="s">
        <v>38</v>
      </c>
      <c r="B291" s="8">
        <v>2019</v>
      </c>
      <c r="C291" s="8" t="s">
        <v>10</v>
      </c>
      <c r="D291" s="8" t="s">
        <v>25</v>
      </c>
      <c r="E291" s="8" t="s">
        <v>28</v>
      </c>
      <c r="F291" s="78" t="s">
        <v>29</v>
      </c>
      <c r="G291" s="78"/>
      <c r="H291" s="78" t="s">
        <v>29</v>
      </c>
    </row>
    <row r="292" spans="1:8" x14ac:dyDescent="0.25">
      <c r="A292" s="8" t="s">
        <v>38</v>
      </c>
      <c r="B292" s="8">
        <v>2019</v>
      </c>
      <c r="C292" s="8" t="s">
        <v>10</v>
      </c>
      <c r="D292" s="8" t="s">
        <v>25</v>
      </c>
      <c r="E292" s="8" t="s">
        <v>40</v>
      </c>
      <c r="F292" s="78">
        <v>22.692234249999998</v>
      </c>
      <c r="G292" s="78">
        <v>11.346117124999999</v>
      </c>
      <c r="H292" s="78">
        <v>0.47507085060503279</v>
      </c>
    </row>
    <row r="293" spans="1:8" x14ac:dyDescent="0.25">
      <c r="A293" s="8" t="s">
        <v>38</v>
      </c>
      <c r="B293" s="8">
        <v>2020</v>
      </c>
      <c r="C293" s="8" t="s">
        <v>10</v>
      </c>
      <c r="D293" s="8" t="s">
        <v>25</v>
      </c>
      <c r="E293" s="8" t="s">
        <v>26</v>
      </c>
      <c r="F293" s="78" t="s">
        <v>29</v>
      </c>
      <c r="G293" s="78"/>
      <c r="H293" s="78" t="s">
        <v>29</v>
      </c>
    </row>
    <row r="294" spans="1:8" x14ac:dyDescent="0.25">
      <c r="A294" s="8" t="s">
        <v>38</v>
      </c>
      <c r="B294" s="8">
        <v>2020</v>
      </c>
      <c r="C294" s="8" t="s">
        <v>10</v>
      </c>
      <c r="D294" s="8" t="s">
        <v>25</v>
      </c>
      <c r="E294" s="8" t="s">
        <v>27</v>
      </c>
      <c r="F294" s="78" t="s">
        <v>29</v>
      </c>
      <c r="G294" s="78"/>
      <c r="H294" s="78" t="s">
        <v>29</v>
      </c>
    </row>
    <row r="295" spans="1:8" x14ac:dyDescent="0.25">
      <c r="A295" s="8" t="s">
        <v>38</v>
      </c>
      <c r="B295" s="8">
        <v>2020</v>
      </c>
      <c r="C295" s="8" t="s">
        <v>10</v>
      </c>
      <c r="D295" s="8" t="s">
        <v>25</v>
      </c>
      <c r="E295" s="8" t="s">
        <v>28</v>
      </c>
      <c r="F295" s="78" t="s">
        <v>29</v>
      </c>
      <c r="G295" s="78"/>
      <c r="H295" s="78" t="s">
        <v>29</v>
      </c>
    </row>
    <row r="296" spans="1:8" x14ac:dyDescent="0.25">
      <c r="A296" s="8" t="s">
        <v>38</v>
      </c>
      <c r="B296" s="8">
        <v>2020</v>
      </c>
      <c r="C296" s="8" t="s">
        <v>10</v>
      </c>
      <c r="D296" s="8" t="s">
        <v>25</v>
      </c>
      <c r="E296" s="8" t="s">
        <v>40</v>
      </c>
      <c r="F296" s="78">
        <v>24.410922550000002</v>
      </c>
      <c r="G296" s="78">
        <v>12.205461275000001</v>
      </c>
      <c r="H296" s="78">
        <v>0.59747222140636858</v>
      </c>
    </row>
    <row r="297" spans="1:8" x14ac:dyDescent="0.25">
      <c r="A297" s="8" t="s">
        <v>38</v>
      </c>
      <c r="B297" s="8">
        <v>2021</v>
      </c>
      <c r="C297" s="8" t="s">
        <v>10</v>
      </c>
      <c r="D297" s="8" t="s">
        <v>25</v>
      </c>
      <c r="E297" s="8" t="s">
        <v>26</v>
      </c>
      <c r="F297" s="78" t="s">
        <v>29</v>
      </c>
      <c r="G297" s="78"/>
      <c r="H297" s="78" t="s">
        <v>29</v>
      </c>
    </row>
    <row r="298" spans="1:8" x14ac:dyDescent="0.25">
      <c r="A298" s="8" t="s">
        <v>38</v>
      </c>
      <c r="B298" s="8">
        <v>2021</v>
      </c>
      <c r="C298" s="8" t="s">
        <v>10</v>
      </c>
      <c r="D298" s="8" t="s">
        <v>25</v>
      </c>
      <c r="E298" s="8" t="s">
        <v>27</v>
      </c>
      <c r="F298" s="78" t="s">
        <v>29</v>
      </c>
      <c r="G298" s="78"/>
      <c r="H298" s="78" t="s">
        <v>29</v>
      </c>
    </row>
    <row r="299" spans="1:8" x14ac:dyDescent="0.25">
      <c r="A299" s="8" t="s">
        <v>38</v>
      </c>
      <c r="B299" s="8">
        <v>2021</v>
      </c>
      <c r="C299" s="8" t="s">
        <v>10</v>
      </c>
      <c r="D299" s="8" t="s">
        <v>25</v>
      </c>
      <c r="E299" s="8" t="s">
        <v>28</v>
      </c>
      <c r="F299" s="78" t="s">
        <v>29</v>
      </c>
      <c r="G299" s="78"/>
      <c r="H299" s="78" t="s">
        <v>29</v>
      </c>
    </row>
    <row r="300" spans="1:8" x14ac:dyDescent="0.25">
      <c r="A300" s="8" t="s">
        <v>38</v>
      </c>
      <c r="B300" s="8">
        <v>2021</v>
      </c>
      <c r="C300" s="8" t="s">
        <v>10</v>
      </c>
      <c r="D300" s="8" t="s">
        <v>25</v>
      </c>
      <c r="E300" s="8" t="s">
        <v>40</v>
      </c>
      <c r="F300" s="78">
        <v>11.932106869999998</v>
      </c>
      <c r="G300" s="78">
        <v>5.9660534349999992</v>
      </c>
      <c r="H300" s="78">
        <v>0.24647511660573004</v>
      </c>
    </row>
    <row r="301" spans="1:8" x14ac:dyDescent="0.25">
      <c r="A301" s="8" t="s">
        <v>38</v>
      </c>
      <c r="B301" s="8">
        <v>2022</v>
      </c>
      <c r="C301" s="8" t="s">
        <v>10</v>
      </c>
      <c r="D301" s="8" t="s">
        <v>25</v>
      </c>
      <c r="E301" s="8" t="s">
        <v>26</v>
      </c>
      <c r="F301" s="78" t="s">
        <v>29</v>
      </c>
      <c r="G301" s="78"/>
      <c r="H301" s="78" t="s">
        <v>29</v>
      </c>
    </row>
    <row r="302" spans="1:8" x14ac:dyDescent="0.25">
      <c r="A302" s="8" t="s">
        <v>38</v>
      </c>
      <c r="B302" s="8">
        <v>2022</v>
      </c>
      <c r="C302" s="8" t="s">
        <v>10</v>
      </c>
      <c r="D302" s="8" t="s">
        <v>25</v>
      </c>
      <c r="E302" s="8" t="s">
        <v>27</v>
      </c>
      <c r="F302" s="78" t="s">
        <v>29</v>
      </c>
      <c r="G302" s="78"/>
      <c r="H302" s="78" t="s">
        <v>29</v>
      </c>
    </row>
    <row r="303" spans="1:8" x14ac:dyDescent="0.25">
      <c r="A303" s="8" t="s">
        <v>38</v>
      </c>
      <c r="B303" s="8">
        <v>2022</v>
      </c>
      <c r="C303" s="8" t="s">
        <v>10</v>
      </c>
      <c r="D303" s="8" t="s">
        <v>25</v>
      </c>
      <c r="E303" s="8" t="s">
        <v>28</v>
      </c>
      <c r="F303" s="78" t="s">
        <v>29</v>
      </c>
      <c r="G303" s="78"/>
      <c r="H303" s="78" t="s">
        <v>29</v>
      </c>
    </row>
    <row r="304" spans="1:8" x14ac:dyDescent="0.25">
      <c r="A304" s="8" t="s">
        <v>38</v>
      </c>
      <c r="B304" s="8">
        <v>2022</v>
      </c>
      <c r="C304" s="8" t="s">
        <v>10</v>
      </c>
      <c r="D304" s="8" t="s">
        <v>25</v>
      </c>
      <c r="E304" s="8" t="s">
        <v>40</v>
      </c>
      <c r="F304" s="78">
        <v>11.880253640000001</v>
      </c>
      <c r="G304" s="78">
        <v>5.9401268200000006</v>
      </c>
      <c r="H304" s="78">
        <v>0.20866711701268137</v>
      </c>
    </row>
    <row r="305" spans="1:8" x14ac:dyDescent="0.25">
      <c r="A305" s="8" t="s">
        <v>38</v>
      </c>
      <c r="B305" s="8">
        <v>2023</v>
      </c>
      <c r="C305" s="8" t="s">
        <v>10</v>
      </c>
      <c r="D305" s="8" t="s">
        <v>25</v>
      </c>
      <c r="E305" s="8" t="s">
        <v>26</v>
      </c>
      <c r="F305" s="78" t="s">
        <v>29</v>
      </c>
      <c r="G305" s="78"/>
      <c r="H305" s="78" t="s">
        <v>29</v>
      </c>
    </row>
    <row r="306" spans="1:8" x14ac:dyDescent="0.25">
      <c r="A306" s="8" t="s">
        <v>38</v>
      </c>
      <c r="B306" s="8">
        <v>2023</v>
      </c>
      <c r="C306" s="8" t="s">
        <v>10</v>
      </c>
      <c r="D306" s="8" t="s">
        <v>25</v>
      </c>
      <c r="E306" s="8" t="s">
        <v>27</v>
      </c>
      <c r="F306" s="78" t="s">
        <v>29</v>
      </c>
      <c r="G306" s="78"/>
      <c r="H306" s="78" t="s">
        <v>29</v>
      </c>
    </row>
    <row r="307" spans="1:8" x14ac:dyDescent="0.25">
      <c r="A307" s="8" t="s">
        <v>38</v>
      </c>
      <c r="B307" s="8">
        <v>2023</v>
      </c>
      <c r="C307" s="8" t="s">
        <v>10</v>
      </c>
      <c r="D307" s="8" t="s">
        <v>25</v>
      </c>
      <c r="E307" s="8" t="s">
        <v>28</v>
      </c>
      <c r="F307" s="78" t="s">
        <v>29</v>
      </c>
      <c r="G307" s="78"/>
      <c r="H307" s="78" t="s">
        <v>29</v>
      </c>
    </row>
    <row r="308" spans="1:8" x14ac:dyDescent="0.25">
      <c r="A308" s="8" t="s">
        <v>38</v>
      </c>
      <c r="B308" s="8">
        <v>2023</v>
      </c>
      <c r="C308" s="8" t="s">
        <v>10</v>
      </c>
      <c r="D308" s="8" t="s">
        <v>25</v>
      </c>
      <c r="E308" s="8" t="s">
        <v>40</v>
      </c>
      <c r="F308" s="78">
        <v>17.914165759999999</v>
      </c>
      <c r="G308" s="78">
        <v>8.9570828799999997</v>
      </c>
      <c r="H308" s="78">
        <v>0.2920613293770481</v>
      </c>
    </row>
    <row r="309" spans="1:8" x14ac:dyDescent="0.25">
      <c r="A309" s="8" t="s">
        <v>38</v>
      </c>
      <c r="B309" s="8">
        <v>2008</v>
      </c>
      <c r="C309" s="8" t="s">
        <v>10</v>
      </c>
      <c r="D309" s="8" t="s">
        <v>30</v>
      </c>
      <c r="E309" s="8" t="s">
        <v>31</v>
      </c>
      <c r="F309" s="78" t="s">
        <v>29</v>
      </c>
      <c r="G309" s="78"/>
      <c r="H309" s="78" t="s">
        <v>29</v>
      </c>
    </row>
    <row r="310" spans="1:8" x14ac:dyDescent="0.25">
      <c r="A310" s="8" t="s">
        <v>38</v>
      </c>
      <c r="B310" s="8">
        <v>2008</v>
      </c>
      <c r="C310" s="8" t="s">
        <v>10</v>
      </c>
      <c r="D310" s="8" t="s">
        <v>30</v>
      </c>
      <c r="E310" s="8" t="s">
        <v>32</v>
      </c>
      <c r="F310" s="78" t="s">
        <v>29</v>
      </c>
      <c r="G310" s="78"/>
      <c r="H310" s="78" t="s">
        <v>29</v>
      </c>
    </row>
    <row r="311" spans="1:8" x14ac:dyDescent="0.25">
      <c r="A311" s="8" t="s">
        <v>38</v>
      </c>
      <c r="B311" s="8">
        <v>2008</v>
      </c>
      <c r="C311" s="8" t="s">
        <v>10</v>
      </c>
      <c r="D311" s="8" t="s">
        <v>30</v>
      </c>
      <c r="E311" s="8" t="s">
        <v>40</v>
      </c>
      <c r="F311" s="78">
        <v>41.652000000000001</v>
      </c>
      <c r="G311" s="78">
        <v>21.30537084398977</v>
      </c>
      <c r="H311" s="78">
        <v>1.2252211653338185</v>
      </c>
    </row>
    <row r="312" spans="1:8" x14ac:dyDescent="0.25">
      <c r="A312" s="8" t="s">
        <v>38</v>
      </c>
      <c r="B312" s="8">
        <v>2009</v>
      </c>
      <c r="C312" s="8" t="s">
        <v>10</v>
      </c>
      <c r="D312" s="8" t="s">
        <v>30</v>
      </c>
      <c r="E312" s="8" t="s">
        <v>31</v>
      </c>
      <c r="F312" s="78" t="s">
        <v>29</v>
      </c>
      <c r="G312" s="78"/>
      <c r="H312" s="78" t="s">
        <v>29</v>
      </c>
    </row>
    <row r="313" spans="1:8" x14ac:dyDescent="0.25">
      <c r="A313" s="8" t="s">
        <v>38</v>
      </c>
      <c r="B313" s="8">
        <v>2009</v>
      </c>
      <c r="C313" s="8" t="s">
        <v>10</v>
      </c>
      <c r="D313" s="8" t="s">
        <v>30</v>
      </c>
      <c r="E313" s="8" t="s">
        <v>32</v>
      </c>
      <c r="F313" s="78" t="s">
        <v>29</v>
      </c>
      <c r="G313" s="78"/>
      <c r="H313" s="78" t="s">
        <v>29</v>
      </c>
    </row>
    <row r="314" spans="1:8" x14ac:dyDescent="0.25">
      <c r="A314" s="8" t="s">
        <v>38</v>
      </c>
      <c r="B314" s="8">
        <v>2009</v>
      </c>
      <c r="C314" s="8" t="s">
        <v>10</v>
      </c>
      <c r="D314" s="8" t="s">
        <v>30</v>
      </c>
      <c r="E314" s="8" t="s">
        <v>40</v>
      </c>
      <c r="F314" s="78">
        <v>43.643344000000006</v>
      </c>
      <c r="G314" s="78">
        <v>22.390770756733613</v>
      </c>
      <c r="H314" s="78">
        <v>1.3260746672628732</v>
      </c>
    </row>
    <row r="315" spans="1:8" x14ac:dyDescent="0.25">
      <c r="A315" s="8" t="s">
        <v>38</v>
      </c>
      <c r="B315" s="8">
        <v>2010</v>
      </c>
      <c r="C315" s="8" t="s">
        <v>10</v>
      </c>
      <c r="D315" s="8" t="s">
        <v>30</v>
      </c>
      <c r="E315" s="8" t="s">
        <v>31</v>
      </c>
      <c r="F315" s="78" t="s">
        <v>29</v>
      </c>
      <c r="G315" s="78"/>
      <c r="H315" s="78" t="s">
        <v>29</v>
      </c>
    </row>
    <row r="316" spans="1:8" x14ac:dyDescent="0.25">
      <c r="A316" s="8" t="s">
        <v>38</v>
      </c>
      <c r="B316" s="8">
        <v>2010</v>
      </c>
      <c r="C316" s="8" t="s">
        <v>10</v>
      </c>
      <c r="D316" s="8" t="s">
        <v>30</v>
      </c>
      <c r="E316" s="8" t="s">
        <v>32</v>
      </c>
      <c r="F316" s="78" t="s">
        <v>29</v>
      </c>
      <c r="G316" s="78"/>
      <c r="H316" s="78" t="s">
        <v>29</v>
      </c>
    </row>
    <row r="317" spans="1:8" x14ac:dyDescent="0.25">
      <c r="A317" s="8" t="s">
        <v>38</v>
      </c>
      <c r="B317" s="8">
        <v>2010</v>
      </c>
      <c r="C317" s="8" t="s">
        <v>10</v>
      </c>
      <c r="D317" s="8" t="s">
        <v>30</v>
      </c>
      <c r="E317" s="8" t="s">
        <v>40</v>
      </c>
      <c r="F317" s="78">
        <v>44.372</v>
      </c>
      <c r="G317" s="78">
        <v>22.754871794871796</v>
      </c>
      <c r="H317" s="78">
        <v>1.3034812278668613</v>
      </c>
    </row>
    <row r="318" spans="1:8" x14ac:dyDescent="0.25">
      <c r="A318" s="8" t="s">
        <v>38</v>
      </c>
      <c r="B318" s="8">
        <v>2011</v>
      </c>
      <c r="C318" s="8" t="s">
        <v>10</v>
      </c>
      <c r="D318" s="8" t="s">
        <v>30</v>
      </c>
      <c r="E318" s="8" t="s">
        <v>31</v>
      </c>
      <c r="F318" s="78" t="s">
        <v>29</v>
      </c>
      <c r="G318" s="78"/>
      <c r="H318" s="78" t="s">
        <v>29</v>
      </c>
    </row>
    <row r="319" spans="1:8" x14ac:dyDescent="0.25">
      <c r="A319" s="8" t="s">
        <v>38</v>
      </c>
      <c r="B319" s="8">
        <v>2011</v>
      </c>
      <c r="C319" s="8" t="s">
        <v>10</v>
      </c>
      <c r="D319" s="8" t="s">
        <v>30</v>
      </c>
      <c r="E319" s="8" t="s">
        <v>32</v>
      </c>
      <c r="F319" s="78" t="s">
        <v>29</v>
      </c>
      <c r="G319" s="78"/>
      <c r="H319" s="78" t="s">
        <v>29</v>
      </c>
    </row>
    <row r="320" spans="1:8" x14ac:dyDescent="0.25">
      <c r="A320" s="8" t="s">
        <v>38</v>
      </c>
      <c r="B320" s="8">
        <v>2011</v>
      </c>
      <c r="C320" s="8" t="s">
        <v>10</v>
      </c>
      <c r="D320" s="8" t="s">
        <v>30</v>
      </c>
      <c r="E320" s="8" t="s">
        <v>40</v>
      </c>
      <c r="F320" s="78">
        <v>32.044608320000002</v>
      </c>
      <c r="G320" s="78">
        <v>16.230477678044455</v>
      </c>
      <c r="H320" s="78">
        <v>0.88834337746884084</v>
      </c>
    </row>
    <row r="321" spans="1:8" x14ac:dyDescent="0.25">
      <c r="A321" s="8" t="s">
        <v>38</v>
      </c>
      <c r="B321" s="8">
        <v>2012</v>
      </c>
      <c r="C321" s="8" t="s">
        <v>10</v>
      </c>
      <c r="D321" s="8" t="s">
        <v>30</v>
      </c>
      <c r="E321" s="8" t="s">
        <v>31</v>
      </c>
      <c r="F321" s="78" t="s">
        <v>29</v>
      </c>
      <c r="G321" s="78"/>
      <c r="H321" s="78" t="s">
        <v>29</v>
      </c>
    </row>
    <row r="322" spans="1:8" x14ac:dyDescent="0.25">
      <c r="A322" s="8" t="s">
        <v>38</v>
      </c>
      <c r="B322" s="8">
        <v>2012</v>
      </c>
      <c r="C322" s="8" t="s">
        <v>10</v>
      </c>
      <c r="D322" s="8" t="s">
        <v>30</v>
      </c>
      <c r="E322" s="8" t="s">
        <v>32</v>
      </c>
      <c r="F322" s="78" t="s">
        <v>29</v>
      </c>
      <c r="G322" s="78"/>
      <c r="H322" s="78" t="s">
        <v>29</v>
      </c>
    </row>
    <row r="323" spans="1:8" x14ac:dyDescent="0.25">
      <c r="A323" s="8" t="s">
        <v>38</v>
      </c>
      <c r="B323" s="8">
        <v>2012</v>
      </c>
      <c r="C323" s="8" t="s">
        <v>10</v>
      </c>
      <c r="D323" s="8" t="s">
        <v>30</v>
      </c>
      <c r="E323" s="8" t="s">
        <v>40</v>
      </c>
      <c r="F323" s="78">
        <v>17.781208499999998</v>
      </c>
      <c r="G323" s="78">
        <v>9.2090851100561224</v>
      </c>
      <c r="H323" s="78">
        <v>0.48230256154059503</v>
      </c>
    </row>
    <row r="324" spans="1:8" x14ac:dyDescent="0.25">
      <c r="A324" s="8" t="s">
        <v>38</v>
      </c>
      <c r="B324" s="8">
        <v>2013</v>
      </c>
      <c r="C324" s="8" t="s">
        <v>10</v>
      </c>
      <c r="D324" s="8" t="s">
        <v>30</v>
      </c>
      <c r="E324" s="8" t="s">
        <v>31</v>
      </c>
      <c r="F324" s="78" t="s">
        <v>29</v>
      </c>
      <c r="G324" s="78"/>
      <c r="H324" s="78" t="s">
        <v>29</v>
      </c>
    </row>
    <row r="325" spans="1:8" x14ac:dyDescent="0.25">
      <c r="A325" s="8" t="s">
        <v>38</v>
      </c>
      <c r="B325" s="8">
        <v>2013</v>
      </c>
      <c r="C325" s="8" t="s">
        <v>10</v>
      </c>
      <c r="D325" s="8" t="s">
        <v>30</v>
      </c>
      <c r="E325" s="8" t="s">
        <v>32</v>
      </c>
      <c r="F325" s="78" t="s">
        <v>29</v>
      </c>
      <c r="G325" s="78"/>
      <c r="H325" s="78" t="s">
        <v>29</v>
      </c>
    </row>
    <row r="326" spans="1:8" x14ac:dyDescent="0.25">
      <c r="A326" s="8" t="s">
        <v>38</v>
      </c>
      <c r="B326" s="8">
        <v>2013</v>
      </c>
      <c r="C326" s="8" t="s">
        <v>10</v>
      </c>
      <c r="D326" s="8" t="s">
        <v>30</v>
      </c>
      <c r="E326" s="8" t="s">
        <v>40</v>
      </c>
      <c r="F326" s="78">
        <v>16.043591639999999</v>
      </c>
      <c r="G326" s="78">
        <v>7.9785785196850512</v>
      </c>
      <c r="H326" s="78">
        <v>0.39250171047522081</v>
      </c>
    </row>
    <row r="327" spans="1:8" x14ac:dyDescent="0.25">
      <c r="A327" s="8" t="s">
        <v>38</v>
      </c>
      <c r="B327" s="8">
        <v>2014</v>
      </c>
      <c r="C327" s="8" t="s">
        <v>10</v>
      </c>
      <c r="D327" s="8" t="s">
        <v>30</v>
      </c>
      <c r="E327" s="8" t="s">
        <v>31</v>
      </c>
      <c r="F327" s="78" t="s">
        <v>29</v>
      </c>
      <c r="G327" s="78"/>
      <c r="H327" s="78" t="s">
        <v>29</v>
      </c>
    </row>
    <row r="328" spans="1:8" x14ac:dyDescent="0.25">
      <c r="A328" s="8" t="s">
        <v>38</v>
      </c>
      <c r="B328" s="8">
        <v>2014</v>
      </c>
      <c r="C328" s="8" t="s">
        <v>10</v>
      </c>
      <c r="D328" s="8" t="s">
        <v>30</v>
      </c>
      <c r="E328" s="8" t="s">
        <v>32</v>
      </c>
      <c r="F328" s="78" t="s">
        <v>29</v>
      </c>
      <c r="G328" s="78"/>
      <c r="H328" s="78" t="s">
        <v>29</v>
      </c>
    </row>
    <row r="329" spans="1:8" x14ac:dyDescent="0.25">
      <c r="A329" s="8" t="s">
        <v>38</v>
      </c>
      <c r="B329" s="8">
        <v>2014</v>
      </c>
      <c r="C329" s="8" t="s">
        <v>10</v>
      </c>
      <c r="D329" s="8" t="s">
        <v>30</v>
      </c>
      <c r="E329" s="8" t="s">
        <v>40</v>
      </c>
      <c r="F329" s="78">
        <v>23.151990690000002</v>
      </c>
      <c r="G329" s="78">
        <v>11.518403328358211</v>
      </c>
      <c r="H329" s="78">
        <v>0.53868365852253997</v>
      </c>
    </row>
    <row r="330" spans="1:8" x14ac:dyDescent="0.25">
      <c r="A330" s="8" t="s">
        <v>38</v>
      </c>
      <c r="B330" s="8">
        <v>2015</v>
      </c>
      <c r="C330" s="8" t="s">
        <v>10</v>
      </c>
      <c r="D330" s="8" t="s">
        <v>30</v>
      </c>
      <c r="E330" s="8" t="s">
        <v>31</v>
      </c>
      <c r="F330" s="78" t="s">
        <v>29</v>
      </c>
      <c r="G330" s="78"/>
      <c r="H330" s="78" t="s">
        <v>29</v>
      </c>
    </row>
    <row r="331" spans="1:8" x14ac:dyDescent="0.25">
      <c r="A331" s="8" t="s">
        <v>38</v>
      </c>
      <c r="B331" s="8">
        <v>2015</v>
      </c>
      <c r="C331" s="8" t="s">
        <v>10</v>
      </c>
      <c r="D331" s="8" t="s">
        <v>30</v>
      </c>
      <c r="E331" s="8" t="s">
        <v>32</v>
      </c>
      <c r="F331" s="78" t="s">
        <v>29</v>
      </c>
      <c r="G331" s="78"/>
      <c r="H331" s="78" t="s">
        <v>29</v>
      </c>
    </row>
    <row r="332" spans="1:8" x14ac:dyDescent="0.25">
      <c r="A332" s="8" t="s">
        <v>38</v>
      </c>
      <c r="B332" s="8">
        <v>2015</v>
      </c>
      <c r="C332" s="8" t="s">
        <v>10</v>
      </c>
      <c r="D332" s="8" t="s">
        <v>30</v>
      </c>
      <c r="E332" s="8" t="s">
        <v>40</v>
      </c>
      <c r="F332" s="78">
        <v>27.777652019999998</v>
      </c>
      <c r="G332" s="78">
        <v>13.848434742002516</v>
      </c>
      <c r="H332" s="78">
        <v>0.63146917498472521</v>
      </c>
    </row>
    <row r="333" spans="1:8" x14ac:dyDescent="0.25">
      <c r="A333" s="8" t="s">
        <v>38</v>
      </c>
      <c r="B333" s="8">
        <v>2016</v>
      </c>
      <c r="C333" s="8" t="s">
        <v>10</v>
      </c>
      <c r="D333" s="8" t="s">
        <v>30</v>
      </c>
      <c r="E333" s="8" t="s">
        <v>31</v>
      </c>
      <c r="F333" s="78" t="s">
        <v>29</v>
      </c>
      <c r="G333" s="78"/>
      <c r="H333" s="78" t="s">
        <v>29</v>
      </c>
    </row>
    <row r="334" spans="1:8" x14ac:dyDescent="0.25">
      <c r="A334" s="8" t="s">
        <v>38</v>
      </c>
      <c r="B334" s="8">
        <v>2016</v>
      </c>
      <c r="C334" s="8" t="s">
        <v>10</v>
      </c>
      <c r="D334" s="8" t="s">
        <v>30</v>
      </c>
      <c r="E334" s="8" t="s">
        <v>32</v>
      </c>
      <c r="F334" s="78" t="s">
        <v>29</v>
      </c>
      <c r="G334" s="78"/>
      <c r="H334" s="78" t="s">
        <v>29</v>
      </c>
    </row>
    <row r="335" spans="1:8" x14ac:dyDescent="0.25">
      <c r="A335" s="8" t="s">
        <v>38</v>
      </c>
      <c r="B335" s="8">
        <v>2016</v>
      </c>
      <c r="C335" s="8" t="s">
        <v>10</v>
      </c>
      <c r="D335" s="8" t="s">
        <v>30</v>
      </c>
      <c r="E335" s="8" t="s">
        <v>40</v>
      </c>
      <c r="F335" s="78">
        <v>38.981856109999995</v>
      </c>
      <c r="G335" s="78">
        <v>19.523467166944876</v>
      </c>
      <c r="H335" s="78">
        <v>0.87150554267230063</v>
      </c>
    </row>
    <row r="336" spans="1:8" x14ac:dyDescent="0.25">
      <c r="A336" s="8" t="s">
        <v>38</v>
      </c>
      <c r="B336" s="8">
        <v>2017</v>
      </c>
      <c r="C336" s="8" t="s">
        <v>10</v>
      </c>
      <c r="D336" s="8" t="s">
        <v>30</v>
      </c>
      <c r="E336" s="8" t="s">
        <v>31</v>
      </c>
      <c r="F336" s="78" t="s">
        <v>29</v>
      </c>
      <c r="G336" s="78"/>
      <c r="H336" s="78" t="s">
        <v>29</v>
      </c>
    </row>
    <row r="337" spans="1:8" x14ac:dyDescent="0.25">
      <c r="A337" s="8" t="s">
        <v>38</v>
      </c>
      <c r="B337" s="8">
        <v>2017</v>
      </c>
      <c r="C337" s="8" t="s">
        <v>10</v>
      </c>
      <c r="D337" s="8" t="s">
        <v>30</v>
      </c>
      <c r="E337" s="8" t="s">
        <v>32</v>
      </c>
      <c r="F337" s="78" t="s">
        <v>29</v>
      </c>
      <c r="G337" s="78"/>
      <c r="H337" s="78" t="s">
        <v>29</v>
      </c>
    </row>
    <row r="338" spans="1:8" x14ac:dyDescent="0.25">
      <c r="A338" s="8" t="s">
        <v>38</v>
      </c>
      <c r="B338" s="8">
        <v>2017</v>
      </c>
      <c r="C338" s="8" t="s">
        <v>10</v>
      </c>
      <c r="D338" s="8" t="s">
        <v>30</v>
      </c>
      <c r="E338" s="8" t="s">
        <v>40</v>
      </c>
      <c r="F338" s="78">
        <v>33.91121888</v>
      </c>
      <c r="G338" s="78">
        <v>16.93444138826467</v>
      </c>
      <c r="H338" s="78">
        <v>0.74722858351783383</v>
      </c>
    </row>
    <row r="339" spans="1:8" x14ac:dyDescent="0.25">
      <c r="A339" s="8" t="s">
        <v>38</v>
      </c>
      <c r="B339" s="8">
        <v>2018</v>
      </c>
      <c r="C339" s="8" t="s">
        <v>10</v>
      </c>
      <c r="D339" s="8" t="s">
        <v>30</v>
      </c>
      <c r="E339" s="8" t="s">
        <v>31</v>
      </c>
      <c r="F339" s="78" t="s">
        <v>29</v>
      </c>
      <c r="G339" s="78"/>
      <c r="H339" s="78" t="s">
        <v>29</v>
      </c>
    </row>
    <row r="340" spans="1:8" x14ac:dyDescent="0.25">
      <c r="A340" s="8" t="s">
        <v>38</v>
      </c>
      <c r="B340" s="8">
        <v>2018</v>
      </c>
      <c r="C340" s="8" t="s">
        <v>10</v>
      </c>
      <c r="D340" s="8" t="s">
        <v>30</v>
      </c>
      <c r="E340" s="8" t="s">
        <v>32</v>
      </c>
      <c r="F340" s="78" t="s">
        <v>29</v>
      </c>
      <c r="G340" s="78"/>
      <c r="H340" s="78" t="s">
        <v>29</v>
      </c>
    </row>
    <row r="341" spans="1:8" x14ac:dyDescent="0.25">
      <c r="A341" s="8" t="s">
        <v>38</v>
      </c>
      <c r="B341" s="8">
        <v>2018</v>
      </c>
      <c r="C341" s="8" t="s">
        <v>10</v>
      </c>
      <c r="D341" s="8" t="s">
        <v>30</v>
      </c>
      <c r="E341" s="8" t="s">
        <v>40</v>
      </c>
      <c r="F341" s="78">
        <v>30.624393349999998</v>
      </c>
      <c r="G341" s="78">
        <v>15.312196674999999</v>
      </c>
      <c r="H341" s="78">
        <v>0.66770725716777501</v>
      </c>
    </row>
    <row r="342" spans="1:8" x14ac:dyDescent="0.25">
      <c r="A342" s="8" t="s">
        <v>38</v>
      </c>
      <c r="B342" s="8">
        <v>2019</v>
      </c>
      <c r="C342" s="8" t="s">
        <v>10</v>
      </c>
      <c r="D342" s="8" t="s">
        <v>30</v>
      </c>
      <c r="E342" s="8" t="s">
        <v>31</v>
      </c>
      <c r="F342" s="78" t="s">
        <v>29</v>
      </c>
      <c r="G342" s="78"/>
      <c r="H342" s="78" t="s">
        <v>29</v>
      </c>
    </row>
    <row r="343" spans="1:8" x14ac:dyDescent="0.25">
      <c r="A343" s="8" t="s">
        <v>38</v>
      </c>
      <c r="B343" s="8">
        <v>2019</v>
      </c>
      <c r="C343" s="8" t="s">
        <v>10</v>
      </c>
      <c r="D343" s="8" t="s">
        <v>30</v>
      </c>
      <c r="E343" s="8" t="s">
        <v>32</v>
      </c>
      <c r="F343" s="78" t="s">
        <v>29</v>
      </c>
      <c r="G343" s="78"/>
      <c r="H343" s="78" t="s">
        <v>29</v>
      </c>
    </row>
    <row r="344" spans="1:8" x14ac:dyDescent="0.25">
      <c r="A344" s="8" t="s">
        <v>38</v>
      </c>
      <c r="B344" s="8">
        <v>2019</v>
      </c>
      <c r="C344" s="8" t="s">
        <v>10</v>
      </c>
      <c r="D344" s="8" t="s">
        <v>30</v>
      </c>
      <c r="E344" s="8" t="s">
        <v>40</v>
      </c>
      <c r="F344" s="78">
        <v>39.742156260000002</v>
      </c>
      <c r="G344" s="78">
        <v>19.871078130000001</v>
      </c>
      <c r="H344" s="78">
        <v>0.83201767491521161</v>
      </c>
    </row>
    <row r="345" spans="1:8" x14ac:dyDescent="0.25">
      <c r="A345" s="8" t="s">
        <v>38</v>
      </c>
      <c r="B345" s="8">
        <v>2020</v>
      </c>
      <c r="C345" s="8" t="s">
        <v>10</v>
      </c>
      <c r="D345" s="8" t="s">
        <v>30</v>
      </c>
      <c r="E345" s="8" t="s">
        <v>31</v>
      </c>
      <c r="F345" s="78" t="s">
        <v>29</v>
      </c>
      <c r="G345" s="78" t="s">
        <v>108</v>
      </c>
      <c r="H345" s="78" t="s">
        <v>29</v>
      </c>
    </row>
    <row r="346" spans="1:8" x14ac:dyDescent="0.25">
      <c r="A346" s="8" t="s">
        <v>38</v>
      </c>
      <c r="B346" s="8">
        <v>2020</v>
      </c>
      <c r="C346" s="8" t="s">
        <v>10</v>
      </c>
      <c r="D346" s="8" t="s">
        <v>30</v>
      </c>
      <c r="E346" s="8" t="s">
        <v>32</v>
      </c>
      <c r="F346" s="78" t="s">
        <v>29</v>
      </c>
      <c r="G346" s="78" t="s">
        <v>108</v>
      </c>
      <c r="H346" s="78" t="s">
        <v>29</v>
      </c>
    </row>
    <row r="347" spans="1:8" x14ac:dyDescent="0.25">
      <c r="A347" s="8" t="s">
        <v>38</v>
      </c>
      <c r="B347" s="8">
        <v>2020</v>
      </c>
      <c r="C347" s="8" t="s">
        <v>10</v>
      </c>
      <c r="D347" s="8" t="s">
        <v>30</v>
      </c>
      <c r="E347" s="8" t="s">
        <v>40</v>
      </c>
      <c r="F347" s="78">
        <v>40.1</v>
      </c>
      <c r="G347" s="78">
        <v>20.05</v>
      </c>
      <c r="H347" s="78">
        <v>0.98147196318868257</v>
      </c>
    </row>
    <row r="348" spans="1:8" x14ac:dyDescent="0.25">
      <c r="A348" s="8" t="s">
        <v>38</v>
      </c>
      <c r="B348" s="8">
        <v>2021</v>
      </c>
      <c r="C348" s="8" t="s">
        <v>10</v>
      </c>
      <c r="D348" s="8" t="s">
        <v>30</v>
      </c>
      <c r="E348" s="8" t="s">
        <v>31</v>
      </c>
      <c r="F348" s="78" t="s">
        <v>29</v>
      </c>
      <c r="G348" s="78" t="s">
        <v>108</v>
      </c>
      <c r="H348" s="78" t="s">
        <v>29</v>
      </c>
    </row>
    <row r="349" spans="1:8" x14ac:dyDescent="0.25">
      <c r="A349" s="8" t="s">
        <v>38</v>
      </c>
      <c r="B349" s="8">
        <v>2021</v>
      </c>
      <c r="C349" s="8" t="s">
        <v>10</v>
      </c>
      <c r="D349" s="8" t="s">
        <v>30</v>
      </c>
      <c r="E349" s="8" t="s">
        <v>32</v>
      </c>
      <c r="F349" s="78" t="s">
        <v>29</v>
      </c>
      <c r="G349" s="78" t="s">
        <v>108</v>
      </c>
      <c r="H349" s="78" t="s">
        <v>29</v>
      </c>
    </row>
    <row r="350" spans="1:8" x14ac:dyDescent="0.25">
      <c r="A350" s="8" t="s">
        <v>38</v>
      </c>
      <c r="B350" s="8">
        <v>2021</v>
      </c>
      <c r="C350" s="8" t="s">
        <v>10</v>
      </c>
      <c r="D350" s="8" t="s">
        <v>30</v>
      </c>
      <c r="E350" s="8" t="s">
        <v>40</v>
      </c>
      <c r="F350" s="78">
        <v>47.2</v>
      </c>
      <c r="G350" s="78">
        <v>23.6</v>
      </c>
      <c r="H350" s="78">
        <v>0.9749850240647786</v>
      </c>
    </row>
    <row r="351" spans="1:8" x14ac:dyDescent="0.25">
      <c r="A351" s="8" t="s">
        <v>38</v>
      </c>
      <c r="B351" s="8">
        <v>2022</v>
      </c>
      <c r="C351" s="8" t="s">
        <v>10</v>
      </c>
      <c r="D351" s="8" t="s">
        <v>30</v>
      </c>
      <c r="E351" s="8" t="s">
        <v>31</v>
      </c>
      <c r="F351" s="78" t="s">
        <v>29</v>
      </c>
      <c r="G351" s="78" t="s">
        <v>108</v>
      </c>
      <c r="H351" s="78" t="s">
        <v>29</v>
      </c>
    </row>
    <row r="352" spans="1:8" x14ac:dyDescent="0.25">
      <c r="A352" s="8" t="s">
        <v>38</v>
      </c>
      <c r="B352" s="8">
        <v>2022</v>
      </c>
      <c r="C352" s="8" t="s">
        <v>10</v>
      </c>
      <c r="D352" s="8" t="s">
        <v>30</v>
      </c>
      <c r="E352" s="8" t="s">
        <v>32</v>
      </c>
      <c r="F352" s="78" t="s">
        <v>29</v>
      </c>
      <c r="G352" s="78" t="s">
        <v>108</v>
      </c>
      <c r="H352" s="78" t="s">
        <v>29</v>
      </c>
    </row>
    <row r="353" spans="1:8" x14ac:dyDescent="0.25">
      <c r="A353" s="8" t="s">
        <v>38</v>
      </c>
      <c r="B353" s="8">
        <v>2022</v>
      </c>
      <c r="C353" s="8" t="s">
        <v>10</v>
      </c>
      <c r="D353" s="8" t="s">
        <v>30</v>
      </c>
      <c r="E353" s="8" t="s">
        <v>40</v>
      </c>
      <c r="F353" s="78">
        <v>77.159000000000006</v>
      </c>
      <c r="G353" s="78">
        <v>38.579500000000003</v>
      </c>
      <c r="H353" s="78">
        <v>1.3552358871675978</v>
      </c>
    </row>
    <row r="354" spans="1:8" x14ac:dyDescent="0.25">
      <c r="A354" s="8" t="s">
        <v>38</v>
      </c>
      <c r="B354" s="8">
        <v>2023</v>
      </c>
      <c r="C354" s="8" t="s">
        <v>10</v>
      </c>
      <c r="D354" s="8" t="s">
        <v>30</v>
      </c>
      <c r="E354" s="8" t="s">
        <v>31</v>
      </c>
      <c r="F354" s="78" t="s">
        <v>29</v>
      </c>
      <c r="G354" s="78" t="s">
        <v>108</v>
      </c>
      <c r="H354" s="78" t="s">
        <v>29</v>
      </c>
    </row>
    <row r="355" spans="1:8" x14ac:dyDescent="0.25">
      <c r="A355" s="8" t="s">
        <v>38</v>
      </c>
      <c r="B355" s="8">
        <v>2023</v>
      </c>
      <c r="C355" s="8" t="s">
        <v>10</v>
      </c>
      <c r="D355" s="8" t="s">
        <v>30</v>
      </c>
      <c r="E355" s="8" t="s">
        <v>32</v>
      </c>
      <c r="F355" s="78" t="s">
        <v>29</v>
      </c>
      <c r="G355" s="78" t="s">
        <v>108</v>
      </c>
      <c r="H355" s="78" t="s">
        <v>29</v>
      </c>
    </row>
    <row r="356" spans="1:8" x14ac:dyDescent="0.25">
      <c r="A356" s="8" t="s">
        <v>38</v>
      </c>
      <c r="B356" s="8">
        <v>2023</v>
      </c>
      <c r="C356" s="8" t="s">
        <v>10</v>
      </c>
      <c r="D356" s="8" t="s">
        <v>30</v>
      </c>
      <c r="E356" s="8" t="s">
        <v>40</v>
      </c>
      <c r="F356" s="78">
        <v>83.126103611198943</v>
      </c>
      <c r="G356" s="78">
        <v>41.563051805599471</v>
      </c>
      <c r="H356" s="78">
        <v>1.3552358871675978</v>
      </c>
    </row>
    <row r="357" spans="1:8" x14ac:dyDescent="0.25">
      <c r="A357" s="8" t="s">
        <v>38</v>
      </c>
      <c r="B357" s="8">
        <v>2008</v>
      </c>
      <c r="C357" s="8" t="s">
        <v>10</v>
      </c>
      <c r="D357" s="8" t="s">
        <v>33</v>
      </c>
      <c r="E357" s="8" t="s">
        <v>34</v>
      </c>
      <c r="F357" s="78" t="s">
        <v>29</v>
      </c>
      <c r="G357" s="78" t="s">
        <v>108</v>
      </c>
      <c r="H357" s="78" t="s">
        <v>29</v>
      </c>
    </row>
    <row r="358" spans="1:8" x14ac:dyDescent="0.25">
      <c r="A358" s="8" t="s">
        <v>38</v>
      </c>
      <c r="B358" s="8">
        <v>2008</v>
      </c>
      <c r="C358" s="8" t="s">
        <v>10</v>
      </c>
      <c r="D358" s="8" t="s">
        <v>33</v>
      </c>
      <c r="E358" s="8" t="s">
        <v>35</v>
      </c>
      <c r="F358" s="78">
        <v>20.1281088</v>
      </c>
      <c r="G358" s="78">
        <v>10.295707826086955</v>
      </c>
      <c r="H358" s="78">
        <v>0.59208165081873332</v>
      </c>
    </row>
    <row r="359" spans="1:8" x14ac:dyDescent="0.25">
      <c r="A359" s="8" t="s">
        <v>38</v>
      </c>
      <c r="B359" s="8">
        <v>2008</v>
      </c>
      <c r="C359" s="8" t="s">
        <v>10</v>
      </c>
      <c r="D359" s="8" t="s">
        <v>33</v>
      </c>
      <c r="E359" s="8" t="s">
        <v>36</v>
      </c>
      <c r="F359" s="78" t="s">
        <v>29</v>
      </c>
      <c r="G359" s="78" t="s">
        <v>108</v>
      </c>
      <c r="H359" s="78" t="s">
        <v>29</v>
      </c>
    </row>
    <row r="360" spans="1:8" x14ac:dyDescent="0.25">
      <c r="A360" s="8" t="s">
        <v>38</v>
      </c>
      <c r="B360" s="8">
        <v>2008</v>
      </c>
      <c r="C360" s="8" t="s">
        <v>10</v>
      </c>
      <c r="D360" s="8" t="s">
        <v>33</v>
      </c>
      <c r="E360" s="8" t="s">
        <v>42</v>
      </c>
      <c r="F360" s="78">
        <v>0.82360191999999988</v>
      </c>
      <c r="G360" s="78">
        <v>0.42127975447570326</v>
      </c>
      <c r="H360" s="78">
        <v>2.4226795932814037E-2</v>
      </c>
    </row>
    <row r="361" spans="1:8" x14ac:dyDescent="0.25">
      <c r="A361" s="8" t="s">
        <v>38</v>
      </c>
      <c r="B361" s="8">
        <v>2008</v>
      </c>
      <c r="C361" s="8" t="s">
        <v>10</v>
      </c>
      <c r="D361" s="8" t="s">
        <v>33</v>
      </c>
      <c r="E361" s="8" t="s">
        <v>40</v>
      </c>
      <c r="F361" s="78">
        <v>20.951710720000001</v>
      </c>
      <c r="G361" s="78">
        <v>10.716987580562661</v>
      </c>
      <c r="H361" s="78">
        <v>0.61630844675154761</v>
      </c>
    </row>
    <row r="362" spans="1:8" x14ac:dyDescent="0.25">
      <c r="A362" s="8" t="s">
        <v>38</v>
      </c>
      <c r="B362" s="8">
        <v>2009</v>
      </c>
      <c r="C362" s="8" t="s">
        <v>10</v>
      </c>
      <c r="D362" s="8" t="s">
        <v>33</v>
      </c>
      <c r="E362" s="8" t="s">
        <v>34</v>
      </c>
      <c r="F362" s="78" t="s">
        <v>29</v>
      </c>
      <c r="G362" s="78" t="s">
        <v>108</v>
      </c>
      <c r="H362" s="78" t="s">
        <v>29</v>
      </c>
    </row>
    <row r="363" spans="1:8" x14ac:dyDescent="0.25">
      <c r="A363" s="8" t="s">
        <v>38</v>
      </c>
      <c r="B363" s="8">
        <v>2009</v>
      </c>
      <c r="C363" s="8" t="s">
        <v>10</v>
      </c>
      <c r="D363" s="8" t="s">
        <v>33</v>
      </c>
      <c r="E363" s="8" t="s">
        <v>35</v>
      </c>
      <c r="F363" s="78">
        <v>13.603707439999999</v>
      </c>
      <c r="G363" s="78">
        <v>6.9792428080376103</v>
      </c>
      <c r="H363" s="78">
        <v>0.41333981688111399</v>
      </c>
    </row>
    <row r="364" spans="1:8" x14ac:dyDescent="0.25">
      <c r="A364" s="8" t="s">
        <v>38</v>
      </c>
      <c r="B364" s="8">
        <v>2009</v>
      </c>
      <c r="C364" s="8" t="s">
        <v>10</v>
      </c>
      <c r="D364" s="8" t="s">
        <v>33</v>
      </c>
      <c r="E364" s="8" t="s">
        <v>36</v>
      </c>
      <c r="F364" s="78" t="s">
        <v>29</v>
      </c>
      <c r="G364" s="78" t="s">
        <v>108</v>
      </c>
      <c r="H364" s="78" t="s">
        <v>29</v>
      </c>
    </row>
    <row r="365" spans="1:8" x14ac:dyDescent="0.25">
      <c r="A365" s="8" t="s">
        <v>38</v>
      </c>
      <c r="B365" s="8">
        <v>2009</v>
      </c>
      <c r="C365" s="8" t="s">
        <v>10</v>
      </c>
      <c r="D365" s="8" t="s">
        <v>33</v>
      </c>
      <c r="E365" s="8" t="s">
        <v>42</v>
      </c>
      <c r="F365" s="78">
        <v>2.8771601999999996</v>
      </c>
      <c r="G365" s="78">
        <v>1.4760975801624598</v>
      </c>
      <c r="H365" s="78">
        <v>8.7420644368519984E-2</v>
      </c>
    </row>
    <row r="366" spans="1:8" x14ac:dyDescent="0.25">
      <c r="A366" s="8" t="s">
        <v>38</v>
      </c>
      <c r="B366" s="8">
        <v>2009</v>
      </c>
      <c r="C366" s="8" t="s">
        <v>10</v>
      </c>
      <c r="D366" s="8" t="s">
        <v>33</v>
      </c>
      <c r="E366" s="8" t="s">
        <v>40</v>
      </c>
      <c r="F366" s="78">
        <v>16.48086764</v>
      </c>
      <c r="G366" s="78">
        <v>8.4553403882000708</v>
      </c>
      <c r="H366" s="78">
        <v>0.50076046124963403</v>
      </c>
    </row>
    <row r="367" spans="1:8" x14ac:dyDescent="0.25">
      <c r="A367" s="8" t="s">
        <v>38</v>
      </c>
      <c r="B367" s="8">
        <v>2010</v>
      </c>
      <c r="C367" s="8" t="s">
        <v>10</v>
      </c>
      <c r="D367" s="8" t="s">
        <v>33</v>
      </c>
      <c r="E367" s="8" t="s">
        <v>34</v>
      </c>
      <c r="F367" s="78" t="s">
        <v>29</v>
      </c>
      <c r="G367" s="78" t="s">
        <v>108</v>
      </c>
      <c r="H367" s="78" t="s">
        <v>29</v>
      </c>
    </row>
    <row r="368" spans="1:8" x14ac:dyDescent="0.25">
      <c r="A368" s="8" t="s">
        <v>38</v>
      </c>
      <c r="B368" s="8">
        <v>2010</v>
      </c>
      <c r="C368" s="8" t="s">
        <v>10</v>
      </c>
      <c r="D368" s="8" t="s">
        <v>33</v>
      </c>
      <c r="E368" s="8" t="s">
        <v>35</v>
      </c>
      <c r="F368" s="78">
        <v>22.231741149999998</v>
      </c>
      <c r="G368" s="78">
        <v>11.400892897435897</v>
      </c>
      <c r="H368" s="78">
        <v>0.6530843156003836</v>
      </c>
    </row>
    <row r="369" spans="1:8" x14ac:dyDescent="0.25">
      <c r="A369" s="8" t="s">
        <v>38</v>
      </c>
      <c r="B369" s="8">
        <v>2010</v>
      </c>
      <c r="C369" s="8" t="s">
        <v>10</v>
      </c>
      <c r="D369" s="8" t="s">
        <v>33</v>
      </c>
      <c r="E369" s="8" t="s">
        <v>36</v>
      </c>
      <c r="F369" s="78" t="s">
        <v>29</v>
      </c>
      <c r="G369" s="78" t="s">
        <v>108</v>
      </c>
      <c r="H369" s="78" t="s">
        <v>29</v>
      </c>
    </row>
    <row r="370" spans="1:8" x14ac:dyDescent="0.25">
      <c r="A370" s="8" t="s">
        <v>38</v>
      </c>
      <c r="B370" s="8">
        <v>2010</v>
      </c>
      <c r="C370" s="8" t="s">
        <v>10</v>
      </c>
      <c r="D370" s="8" t="s">
        <v>33</v>
      </c>
      <c r="E370" s="8" t="s">
        <v>42</v>
      </c>
      <c r="F370" s="78">
        <v>0.2492405</v>
      </c>
      <c r="G370" s="78">
        <v>0.12781564102564102</v>
      </c>
      <c r="H370" s="78">
        <v>7.3217414805316506E-3</v>
      </c>
    </row>
    <row r="371" spans="1:8" x14ac:dyDescent="0.25">
      <c r="A371" s="8" t="s">
        <v>38</v>
      </c>
      <c r="B371" s="8">
        <v>2010</v>
      </c>
      <c r="C371" s="8" t="s">
        <v>10</v>
      </c>
      <c r="D371" s="8" t="s">
        <v>33</v>
      </c>
      <c r="E371" s="8" t="s">
        <v>40</v>
      </c>
      <c r="F371" s="78">
        <v>22.480981649999997</v>
      </c>
      <c r="G371" s="78">
        <v>11.528708538461537</v>
      </c>
      <c r="H371" s="78">
        <v>0.66040605708091527</v>
      </c>
    </row>
    <row r="372" spans="1:8" x14ac:dyDescent="0.25">
      <c r="A372" s="8" t="s">
        <v>38</v>
      </c>
      <c r="B372" s="8">
        <v>2011</v>
      </c>
      <c r="C372" s="8" t="s">
        <v>10</v>
      </c>
      <c r="D372" s="8" t="s">
        <v>33</v>
      </c>
      <c r="E372" s="8" t="s">
        <v>34</v>
      </c>
      <c r="F372" s="78" t="s">
        <v>29</v>
      </c>
      <c r="G372" s="78" t="s">
        <v>108</v>
      </c>
      <c r="H372" s="78" t="s">
        <v>29</v>
      </c>
    </row>
    <row r="373" spans="1:8" x14ac:dyDescent="0.25">
      <c r="A373" s="8" t="s">
        <v>38</v>
      </c>
      <c r="B373" s="8">
        <v>2011</v>
      </c>
      <c r="C373" s="8" t="s">
        <v>10</v>
      </c>
      <c r="D373" s="8" t="s">
        <v>33</v>
      </c>
      <c r="E373" s="8" t="s">
        <v>35</v>
      </c>
      <c r="F373" s="78">
        <v>7.5395694800000008</v>
      </c>
      <c r="G373" s="78">
        <v>3.8187645461352062</v>
      </c>
      <c r="H373" s="78">
        <v>0.20901259112422793</v>
      </c>
    </row>
    <row r="374" spans="1:8" x14ac:dyDescent="0.25">
      <c r="A374" s="8" t="s">
        <v>38</v>
      </c>
      <c r="B374" s="8">
        <v>2011</v>
      </c>
      <c r="C374" s="8" t="s">
        <v>10</v>
      </c>
      <c r="D374" s="8" t="s">
        <v>33</v>
      </c>
      <c r="E374" s="8" t="s">
        <v>36</v>
      </c>
      <c r="F374" s="78" t="s">
        <v>29</v>
      </c>
      <c r="G374" s="78" t="s">
        <v>108</v>
      </c>
      <c r="H374" s="78" t="s">
        <v>29</v>
      </c>
    </row>
    <row r="375" spans="1:8" x14ac:dyDescent="0.25">
      <c r="A375" s="8" t="s">
        <v>38</v>
      </c>
      <c r="B375" s="8">
        <v>2011</v>
      </c>
      <c r="C375" s="8" t="s">
        <v>10</v>
      </c>
      <c r="D375" s="8" t="s">
        <v>33</v>
      </c>
      <c r="E375" s="8" t="s">
        <v>42</v>
      </c>
      <c r="F375" s="78">
        <v>0.24967161999999998</v>
      </c>
      <c r="G375" s="78">
        <v>0.12645776833296607</v>
      </c>
      <c r="H375" s="78">
        <v>6.9214180418141853E-3</v>
      </c>
    </row>
    <row r="376" spans="1:8" x14ac:dyDescent="0.25">
      <c r="A376" s="8" t="s">
        <v>38</v>
      </c>
      <c r="B376" s="8">
        <v>2011</v>
      </c>
      <c r="C376" s="8" t="s">
        <v>10</v>
      </c>
      <c r="D376" s="8" t="s">
        <v>33</v>
      </c>
      <c r="E376" s="8" t="s">
        <v>40</v>
      </c>
      <c r="F376" s="78">
        <v>7.7892411000000008</v>
      </c>
      <c r="G376" s="78">
        <v>3.9452223144681722</v>
      </c>
      <c r="H376" s="78">
        <v>0.21593400916604211</v>
      </c>
    </row>
    <row r="377" spans="1:8" x14ac:dyDescent="0.25">
      <c r="A377" s="8" t="s">
        <v>38</v>
      </c>
      <c r="B377" s="8">
        <v>2012</v>
      </c>
      <c r="C377" s="8" t="s">
        <v>10</v>
      </c>
      <c r="D377" s="8" t="s">
        <v>33</v>
      </c>
      <c r="E377" s="8" t="s">
        <v>34</v>
      </c>
      <c r="F377" s="78" t="s">
        <v>29</v>
      </c>
      <c r="G377" s="78" t="s">
        <v>108</v>
      </c>
      <c r="H377" s="78" t="s">
        <v>29</v>
      </c>
    </row>
    <row r="378" spans="1:8" x14ac:dyDescent="0.25">
      <c r="A378" s="8" t="s">
        <v>38</v>
      </c>
      <c r="B378" s="8">
        <v>2012</v>
      </c>
      <c r="C378" s="8" t="s">
        <v>10</v>
      </c>
      <c r="D378" s="8" t="s">
        <v>33</v>
      </c>
      <c r="E378" s="8" t="s">
        <v>35</v>
      </c>
      <c r="F378" s="78">
        <v>16.86569343</v>
      </c>
      <c r="G378" s="78">
        <v>8.7349297004747672</v>
      </c>
      <c r="H378" s="78">
        <v>0.45746987014113161</v>
      </c>
    </row>
    <row r="379" spans="1:8" x14ac:dyDescent="0.25">
      <c r="A379" s="8" t="s">
        <v>38</v>
      </c>
      <c r="B379" s="8">
        <v>2012</v>
      </c>
      <c r="C379" s="8" t="s">
        <v>10</v>
      </c>
      <c r="D379" s="8" t="s">
        <v>33</v>
      </c>
      <c r="E379" s="8" t="s">
        <v>36</v>
      </c>
      <c r="F379" s="78" t="s">
        <v>29</v>
      </c>
      <c r="G379" s="78" t="s">
        <v>108</v>
      </c>
      <c r="H379" s="78" t="s">
        <v>29</v>
      </c>
    </row>
    <row r="380" spans="1:8" x14ac:dyDescent="0.25">
      <c r="A380" s="8" t="s">
        <v>38</v>
      </c>
      <c r="B380" s="8">
        <v>2012</v>
      </c>
      <c r="C380" s="8" t="s">
        <v>10</v>
      </c>
      <c r="D380" s="8" t="s">
        <v>33</v>
      </c>
      <c r="E380" s="8" t="s">
        <v>42</v>
      </c>
      <c r="F380" s="78">
        <v>0.45555722000000004</v>
      </c>
      <c r="G380" s="78">
        <v>0.23593813724643978</v>
      </c>
      <c r="H380" s="78">
        <v>1.2356663729257348E-2</v>
      </c>
    </row>
    <row r="381" spans="1:8" x14ac:dyDescent="0.25">
      <c r="A381" s="8" t="s">
        <v>38</v>
      </c>
      <c r="B381" s="8">
        <v>2012</v>
      </c>
      <c r="C381" s="8" t="s">
        <v>10</v>
      </c>
      <c r="D381" s="8" t="s">
        <v>33</v>
      </c>
      <c r="E381" s="8" t="s">
        <v>40</v>
      </c>
      <c r="F381" s="78">
        <v>17.32125065</v>
      </c>
      <c r="G381" s="78">
        <v>8.9708678377212063</v>
      </c>
      <c r="H381" s="78">
        <v>0.46982653387038892</v>
      </c>
    </row>
    <row r="382" spans="1:8" x14ac:dyDescent="0.25">
      <c r="A382" s="8" t="s">
        <v>38</v>
      </c>
      <c r="B382" s="8">
        <v>2013</v>
      </c>
      <c r="C382" s="8" t="s">
        <v>10</v>
      </c>
      <c r="D382" s="8" t="s">
        <v>33</v>
      </c>
      <c r="E382" s="8" t="s">
        <v>34</v>
      </c>
      <c r="F382" s="78" t="s">
        <v>29</v>
      </c>
      <c r="G382" s="78" t="s">
        <v>108</v>
      </c>
      <c r="H382" s="78" t="s">
        <v>29</v>
      </c>
    </row>
    <row r="383" spans="1:8" x14ac:dyDescent="0.25">
      <c r="A383" s="8" t="s">
        <v>38</v>
      </c>
      <c r="B383" s="8">
        <v>2013</v>
      </c>
      <c r="C383" s="8" t="s">
        <v>10</v>
      </c>
      <c r="D383" s="8" t="s">
        <v>33</v>
      </c>
      <c r="E383" s="8" t="s">
        <v>35</v>
      </c>
      <c r="F383" s="78">
        <v>7.2715177799999999</v>
      </c>
      <c r="G383" s="78">
        <v>3.6161712954828071</v>
      </c>
      <c r="H383" s="78">
        <v>0.17789552554336771</v>
      </c>
    </row>
    <row r="384" spans="1:8" x14ac:dyDescent="0.25">
      <c r="A384" s="8" t="s">
        <v>38</v>
      </c>
      <c r="B384" s="8">
        <v>2013</v>
      </c>
      <c r="C384" s="8" t="s">
        <v>10</v>
      </c>
      <c r="D384" s="8" t="s">
        <v>33</v>
      </c>
      <c r="E384" s="8" t="s">
        <v>36</v>
      </c>
      <c r="F384" s="78" t="s">
        <v>29</v>
      </c>
      <c r="G384" s="78" t="s">
        <v>108</v>
      </c>
      <c r="H384" s="78" t="s">
        <v>29</v>
      </c>
    </row>
    <row r="385" spans="1:8" x14ac:dyDescent="0.25">
      <c r="A385" s="8" t="s">
        <v>38</v>
      </c>
      <c r="B385" s="8">
        <v>2013</v>
      </c>
      <c r="C385" s="8" t="s">
        <v>10</v>
      </c>
      <c r="D385" s="8" t="s">
        <v>33</v>
      </c>
      <c r="E385" s="8" t="s">
        <v>42</v>
      </c>
      <c r="F385" s="78">
        <v>0.43820092999999999</v>
      </c>
      <c r="G385" s="78">
        <v>0.21792006464981384</v>
      </c>
      <c r="H385" s="78">
        <v>1.0720455769268913E-2</v>
      </c>
    </row>
    <row r="386" spans="1:8" x14ac:dyDescent="0.25">
      <c r="A386" s="8" t="s">
        <v>38</v>
      </c>
      <c r="B386" s="8">
        <v>2013</v>
      </c>
      <c r="C386" s="8" t="s">
        <v>10</v>
      </c>
      <c r="D386" s="8" t="s">
        <v>33</v>
      </c>
      <c r="E386" s="8" t="s">
        <v>40</v>
      </c>
      <c r="F386" s="78">
        <v>7.7097187099999998</v>
      </c>
      <c r="G386" s="78">
        <v>3.834091360132621</v>
      </c>
      <c r="H386" s="78">
        <v>0.1886159813126366</v>
      </c>
    </row>
    <row r="387" spans="1:8" x14ac:dyDescent="0.25">
      <c r="A387" s="8" t="s">
        <v>38</v>
      </c>
      <c r="B387" s="8">
        <v>2014</v>
      </c>
      <c r="C387" s="8" t="s">
        <v>10</v>
      </c>
      <c r="D387" s="8" t="s">
        <v>33</v>
      </c>
      <c r="E387" s="8" t="s">
        <v>34</v>
      </c>
      <c r="F387" s="78" t="s">
        <v>29</v>
      </c>
      <c r="G387" s="78" t="s">
        <v>108</v>
      </c>
      <c r="H387" s="78" t="s">
        <v>29</v>
      </c>
    </row>
    <row r="388" spans="1:8" x14ac:dyDescent="0.25">
      <c r="A388" s="8" t="s">
        <v>38</v>
      </c>
      <c r="B388" s="8">
        <v>2014</v>
      </c>
      <c r="C388" s="8" t="s">
        <v>10</v>
      </c>
      <c r="D388" s="8" t="s">
        <v>33</v>
      </c>
      <c r="E388" s="8" t="s">
        <v>35</v>
      </c>
      <c r="F388" s="78">
        <v>28.419682740000002</v>
      </c>
      <c r="G388" s="78">
        <v>14.139145641791048</v>
      </c>
      <c r="H388" s="78">
        <v>0.66124848085074472</v>
      </c>
    </row>
    <row r="389" spans="1:8" x14ac:dyDescent="0.25">
      <c r="A389" s="8" t="s">
        <v>38</v>
      </c>
      <c r="B389" s="8">
        <v>2014</v>
      </c>
      <c r="C389" s="8" t="s">
        <v>10</v>
      </c>
      <c r="D389" s="8" t="s">
        <v>33</v>
      </c>
      <c r="E389" s="8" t="s">
        <v>36</v>
      </c>
      <c r="F389" s="78" t="s">
        <v>29</v>
      </c>
      <c r="G389" s="78" t="s">
        <v>108</v>
      </c>
      <c r="H389" s="78" t="s">
        <v>29</v>
      </c>
    </row>
    <row r="390" spans="1:8" x14ac:dyDescent="0.25">
      <c r="A390" s="8" t="s">
        <v>38</v>
      </c>
      <c r="B390" s="8">
        <v>2014</v>
      </c>
      <c r="C390" s="8" t="s">
        <v>10</v>
      </c>
      <c r="D390" s="8" t="s">
        <v>33</v>
      </c>
      <c r="E390" s="8" t="s">
        <v>42</v>
      </c>
      <c r="F390" s="78">
        <v>0.48593198999999998</v>
      </c>
      <c r="G390" s="78">
        <v>0.2417572089552239</v>
      </c>
      <c r="H390" s="78">
        <v>1.1306311654634579E-2</v>
      </c>
    </row>
    <row r="391" spans="1:8" x14ac:dyDescent="0.25">
      <c r="A391" s="8" t="s">
        <v>38</v>
      </c>
      <c r="B391" s="8">
        <v>2014</v>
      </c>
      <c r="C391" s="8" t="s">
        <v>10</v>
      </c>
      <c r="D391" s="8" t="s">
        <v>33</v>
      </c>
      <c r="E391" s="8" t="s">
        <v>40</v>
      </c>
      <c r="F391" s="78">
        <v>28.905614730000003</v>
      </c>
      <c r="G391" s="78">
        <v>14.380902850746272</v>
      </c>
      <c r="H391" s="78">
        <v>0.67255479250537931</v>
      </c>
    </row>
    <row r="392" spans="1:8" x14ac:dyDescent="0.25">
      <c r="A392" s="8" t="s">
        <v>38</v>
      </c>
      <c r="B392" s="8">
        <v>2015</v>
      </c>
      <c r="C392" s="8" t="s">
        <v>10</v>
      </c>
      <c r="D392" s="8" t="s">
        <v>33</v>
      </c>
      <c r="E392" s="8" t="s">
        <v>34</v>
      </c>
      <c r="F392" s="78">
        <v>0.4477718</v>
      </c>
      <c r="G392" s="78">
        <v>0.22323479850436267</v>
      </c>
      <c r="H392" s="78">
        <v>1.0179193292645524E-2</v>
      </c>
    </row>
    <row r="393" spans="1:8" x14ac:dyDescent="0.25">
      <c r="A393" s="8" t="s">
        <v>38</v>
      </c>
      <c r="B393" s="8">
        <v>2015</v>
      </c>
      <c r="C393" s="8" t="s">
        <v>10</v>
      </c>
      <c r="D393" s="8" t="s">
        <v>33</v>
      </c>
      <c r="E393" s="8" t="s">
        <v>35</v>
      </c>
      <c r="F393" s="78">
        <v>32.909660200000005</v>
      </c>
      <c r="G393" s="78">
        <v>16.406976418778594</v>
      </c>
      <c r="H393" s="78">
        <v>0.74813508213577407</v>
      </c>
    </row>
    <row r="394" spans="1:8" x14ac:dyDescent="0.25">
      <c r="A394" s="8" t="s">
        <v>38</v>
      </c>
      <c r="B394" s="8">
        <v>2015</v>
      </c>
      <c r="C394" s="8" t="s">
        <v>10</v>
      </c>
      <c r="D394" s="8" t="s">
        <v>33</v>
      </c>
      <c r="E394" s="8" t="s">
        <v>36</v>
      </c>
      <c r="F394" s="78" t="s">
        <v>29</v>
      </c>
      <c r="G394" s="78" t="s">
        <v>108</v>
      </c>
      <c r="H394" s="78" t="s">
        <v>29</v>
      </c>
    </row>
    <row r="395" spans="1:8" x14ac:dyDescent="0.25">
      <c r="A395" s="8" t="s">
        <v>38</v>
      </c>
      <c r="B395" s="8">
        <v>2015</v>
      </c>
      <c r="C395" s="8" t="s">
        <v>10</v>
      </c>
      <c r="D395" s="8" t="s">
        <v>33</v>
      </c>
      <c r="E395" s="8" t="s">
        <v>42</v>
      </c>
      <c r="F395" s="78">
        <v>0.75570163000000001</v>
      </c>
      <c r="G395" s="78">
        <v>0.37675195513086895</v>
      </c>
      <c r="H395" s="78">
        <v>1.7179360029678709E-2</v>
      </c>
    </row>
    <row r="396" spans="1:8" x14ac:dyDescent="0.25">
      <c r="A396" s="8" t="s">
        <v>38</v>
      </c>
      <c r="B396" s="8">
        <v>2015</v>
      </c>
      <c r="C396" s="8" t="s">
        <v>10</v>
      </c>
      <c r="D396" s="8" t="s">
        <v>33</v>
      </c>
      <c r="E396" s="8" t="s">
        <v>40</v>
      </c>
      <c r="F396" s="78">
        <v>34.11313363</v>
      </c>
      <c r="G396" s="78">
        <v>17.006963172413823</v>
      </c>
      <c r="H396" s="78">
        <v>0.77549363545809813</v>
      </c>
    </row>
    <row r="397" spans="1:8" x14ac:dyDescent="0.25">
      <c r="A397" s="8" t="s">
        <v>38</v>
      </c>
      <c r="B397" s="8">
        <v>2016</v>
      </c>
      <c r="C397" s="8" t="s">
        <v>10</v>
      </c>
      <c r="D397" s="8" t="s">
        <v>33</v>
      </c>
      <c r="E397" s="8" t="s">
        <v>34</v>
      </c>
      <c r="F397" s="78">
        <v>2.792969E-2</v>
      </c>
      <c r="G397" s="78">
        <v>1.3988158597662748E-2</v>
      </c>
      <c r="H397" s="78">
        <v>6.244156145729287E-4</v>
      </c>
    </row>
    <row r="398" spans="1:8" x14ac:dyDescent="0.25">
      <c r="A398" s="8" t="s">
        <v>38</v>
      </c>
      <c r="B398" s="8">
        <v>2016</v>
      </c>
      <c r="C398" s="8" t="s">
        <v>10</v>
      </c>
      <c r="D398" s="8" t="s">
        <v>33</v>
      </c>
      <c r="E398" s="8" t="s">
        <v>35</v>
      </c>
      <c r="F398" s="78">
        <v>107.45728833000001</v>
      </c>
      <c r="G398" s="78">
        <v>53.818341400667698</v>
      </c>
      <c r="H398" s="78">
        <v>2.4023900277059056</v>
      </c>
    </row>
    <row r="399" spans="1:8" x14ac:dyDescent="0.25">
      <c r="A399" s="8" t="s">
        <v>38</v>
      </c>
      <c r="B399" s="8">
        <v>2016</v>
      </c>
      <c r="C399" s="8" t="s">
        <v>10</v>
      </c>
      <c r="D399" s="8" t="s">
        <v>33</v>
      </c>
      <c r="E399" s="8" t="s">
        <v>36</v>
      </c>
      <c r="F399" s="78" t="s">
        <v>29</v>
      </c>
      <c r="G399" s="78" t="s">
        <v>108</v>
      </c>
      <c r="H399" s="78" t="s">
        <v>29</v>
      </c>
    </row>
    <row r="400" spans="1:8" x14ac:dyDescent="0.25">
      <c r="A400" s="8" t="s">
        <v>38</v>
      </c>
      <c r="B400" s="8">
        <v>2016</v>
      </c>
      <c r="C400" s="8" t="s">
        <v>10</v>
      </c>
      <c r="D400" s="8" t="s">
        <v>33</v>
      </c>
      <c r="E400" s="8" t="s">
        <v>42</v>
      </c>
      <c r="F400" s="78">
        <v>1.5014146799999999</v>
      </c>
      <c r="G400" s="78">
        <v>0.75196060767946449</v>
      </c>
      <c r="H400" s="78">
        <v>3.3566672961318836E-2</v>
      </c>
    </row>
    <row r="401" spans="1:8" x14ac:dyDescent="0.25">
      <c r="A401" s="8" t="s">
        <v>38</v>
      </c>
      <c r="B401" s="8">
        <v>2016</v>
      </c>
      <c r="C401" s="8" t="s">
        <v>10</v>
      </c>
      <c r="D401" s="8" t="s">
        <v>33</v>
      </c>
      <c r="E401" s="8" t="s">
        <v>40</v>
      </c>
      <c r="F401" s="78">
        <v>108.9866327</v>
      </c>
      <c r="G401" s="78">
        <v>54.584290166944818</v>
      </c>
      <c r="H401" s="78">
        <v>2.4365811162817974</v>
      </c>
    </row>
    <row r="402" spans="1:8" x14ac:dyDescent="0.25">
      <c r="A402" s="8" t="s">
        <v>38</v>
      </c>
      <c r="B402" s="8">
        <v>2017</v>
      </c>
      <c r="C402" s="8" t="s">
        <v>10</v>
      </c>
      <c r="D402" s="8" t="s">
        <v>33</v>
      </c>
      <c r="E402" s="8" t="s">
        <v>34</v>
      </c>
      <c r="F402" s="78">
        <v>4.5125E-3</v>
      </c>
      <c r="G402" s="78">
        <v>2.2534332084893885E-3</v>
      </c>
      <c r="H402" s="78">
        <v>9.943225559234825E-5</v>
      </c>
    </row>
    <row r="403" spans="1:8" x14ac:dyDescent="0.25">
      <c r="A403" s="8" t="s">
        <v>38</v>
      </c>
      <c r="B403" s="8">
        <v>2017</v>
      </c>
      <c r="C403" s="8" t="s">
        <v>10</v>
      </c>
      <c r="D403" s="8" t="s">
        <v>33</v>
      </c>
      <c r="E403" s="8" t="s">
        <v>35</v>
      </c>
      <c r="F403" s="78">
        <v>62.79502334</v>
      </c>
      <c r="G403" s="78">
        <v>31.358313777777777</v>
      </c>
      <c r="H403" s="78">
        <v>1.3836788500100505</v>
      </c>
    </row>
    <row r="404" spans="1:8" x14ac:dyDescent="0.25">
      <c r="A404" s="8" t="s">
        <v>38</v>
      </c>
      <c r="B404" s="8">
        <v>2017</v>
      </c>
      <c r="C404" s="8" t="s">
        <v>10</v>
      </c>
      <c r="D404" s="8" t="s">
        <v>33</v>
      </c>
      <c r="E404" s="8" t="s">
        <v>36</v>
      </c>
      <c r="F404" s="78" t="s">
        <v>29</v>
      </c>
      <c r="G404" s="78" t="s">
        <v>108</v>
      </c>
      <c r="H404" s="78" t="s">
        <v>29</v>
      </c>
    </row>
    <row r="405" spans="1:8" x14ac:dyDescent="0.25">
      <c r="A405" s="8" t="s">
        <v>38</v>
      </c>
      <c r="B405" s="8">
        <v>2017</v>
      </c>
      <c r="C405" s="8" t="s">
        <v>10</v>
      </c>
      <c r="D405" s="8" t="s">
        <v>33</v>
      </c>
      <c r="E405" s="8" t="s">
        <v>42</v>
      </c>
      <c r="F405" s="78">
        <v>1.8382118599999999</v>
      </c>
      <c r="G405" s="78">
        <v>0.91795848189762796</v>
      </c>
      <c r="H405" s="78">
        <v>4.050472055322013E-2</v>
      </c>
    </row>
    <row r="406" spans="1:8" x14ac:dyDescent="0.25">
      <c r="A406" s="8" t="s">
        <v>38</v>
      </c>
      <c r="B406" s="8">
        <v>2017</v>
      </c>
      <c r="C406" s="8" t="s">
        <v>10</v>
      </c>
      <c r="D406" s="8" t="s">
        <v>33</v>
      </c>
      <c r="E406" s="8" t="s">
        <v>40</v>
      </c>
      <c r="F406" s="78">
        <v>64.637747699999991</v>
      </c>
      <c r="G406" s="78">
        <v>32.278525692883889</v>
      </c>
      <c r="H406" s="78">
        <v>1.4242830028188629</v>
      </c>
    </row>
    <row r="407" spans="1:8" x14ac:dyDescent="0.25">
      <c r="A407" s="8" t="s">
        <v>38</v>
      </c>
      <c r="B407" s="8">
        <v>2018</v>
      </c>
      <c r="C407" s="8" t="s">
        <v>10</v>
      </c>
      <c r="D407" s="8" t="s">
        <v>33</v>
      </c>
      <c r="E407" s="8" t="s">
        <v>34</v>
      </c>
      <c r="F407" s="78">
        <v>9.9962170000000003E-2</v>
      </c>
      <c r="G407" s="78">
        <v>4.9981085000000001E-2</v>
      </c>
      <c r="H407" s="78">
        <v>2.1794869726370872E-3</v>
      </c>
    </row>
    <row r="408" spans="1:8" x14ac:dyDescent="0.25">
      <c r="A408" s="8" t="s">
        <v>38</v>
      </c>
      <c r="B408" s="8">
        <v>2018</v>
      </c>
      <c r="C408" s="8" t="s">
        <v>10</v>
      </c>
      <c r="D408" s="8" t="s">
        <v>33</v>
      </c>
      <c r="E408" s="8" t="s">
        <v>35</v>
      </c>
      <c r="F408" s="78">
        <v>48.502280369999987</v>
      </c>
      <c r="G408" s="78">
        <v>24.251140184999993</v>
      </c>
      <c r="H408" s="78">
        <v>1.0575009346996618</v>
      </c>
    </row>
    <row r="409" spans="1:8" x14ac:dyDescent="0.25">
      <c r="A409" s="8" t="s">
        <v>38</v>
      </c>
      <c r="B409" s="8">
        <v>2018</v>
      </c>
      <c r="C409" s="8" t="s">
        <v>10</v>
      </c>
      <c r="D409" s="8" t="s">
        <v>33</v>
      </c>
      <c r="E409" s="8" t="s">
        <v>36</v>
      </c>
      <c r="F409" s="78" t="s">
        <v>29</v>
      </c>
      <c r="G409" s="78" t="s">
        <v>108</v>
      </c>
      <c r="H409" s="78" t="s">
        <v>29</v>
      </c>
    </row>
    <row r="410" spans="1:8" x14ac:dyDescent="0.25">
      <c r="A410" s="8" t="s">
        <v>38</v>
      </c>
      <c r="B410" s="8">
        <v>2018</v>
      </c>
      <c r="C410" s="8" t="s">
        <v>10</v>
      </c>
      <c r="D410" s="8" t="s">
        <v>33</v>
      </c>
      <c r="E410" s="8" t="s">
        <v>42</v>
      </c>
      <c r="F410" s="78">
        <v>0.91324244999999993</v>
      </c>
      <c r="G410" s="78">
        <v>0.45662122499999996</v>
      </c>
      <c r="H410" s="78">
        <v>1.9911532759184562E-2</v>
      </c>
    </row>
    <row r="411" spans="1:8" x14ac:dyDescent="0.25">
      <c r="A411" s="8" t="s">
        <v>38</v>
      </c>
      <c r="B411" s="8">
        <v>2018</v>
      </c>
      <c r="C411" s="8" t="s">
        <v>10</v>
      </c>
      <c r="D411" s="8" t="s">
        <v>33</v>
      </c>
      <c r="E411" s="8" t="s">
        <v>40</v>
      </c>
      <c r="F411" s="78">
        <v>49.515484989999983</v>
      </c>
      <c r="G411" s="78">
        <v>24.757742494999992</v>
      </c>
      <c r="H411" s="78">
        <v>1.0795919544314834</v>
      </c>
    </row>
    <row r="412" spans="1:8" x14ac:dyDescent="0.25">
      <c r="A412" s="8" t="s">
        <v>38</v>
      </c>
      <c r="B412" s="8">
        <v>2019</v>
      </c>
      <c r="C412" s="8" t="s">
        <v>10</v>
      </c>
      <c r="D412" s="8" t="s">
        <v>33</v>
      </c>
      <c r="E412" s="8" t="s">
        <v>34</v>
      </c>
      <c r="F412" s="78">
        <v>8.3189057900000005</v>
      </c>
      <c r="G412" s="78">
        <v>4.1594528950000003</v>
      </c>
      <c r="H412" s="78">
        <v>0.17415956517187955</v>
      </c>
    </row>
    <row r="413" spans="1:8" x14ac:dyDescent="0.25">
      <c r="A413" s="8" t="s">
        <v>38</v>
      </c>
      <c r="B413" s="8">
        <v>2019</v>
      </c>
      <c r="C413" s="8" t="s">
        <v>10</v>
      </c>
      <c r="D413" s="8" t="s">
        <v>33</v>
      </c>
      <c r="E413" s="8" t="s">
        <v>35</v>
      </c>
      <c r="F413" s="78">
        <v>48.979496780000005</v>
      </c>
      <c r="G413" s="78">
        <v>24.489748390000003</v>
      </c>
      <c r="H413" s="78">
        <v>1.0254050324498598</v>
      </c>
    </row>
    <row r="414" spans="1:8" x14ac:dyDescent="0.25">
      <c r="A414" s="8" t="s">
        <v>38</v>
      </c>
      <c r="B414" s="8">
        <v>2019</v>
      </c>
      <c r="C414" s="8" t="s">
        <v>10</v>
      </c>
      <c r="D414" s="8" t="s">
        <v>33</v>
      </c>
      <c r="E414" s="8" t="s">
        <v>36</v>
      </c>
      <c r="F414" s="78" t="s">
        <v>29</v>
      </c>
      <c r="G414" s="78" t="s">
        <v>108</v>
      </c>
      <c r="H414" s="78" t="s">
        <v>29</v>
      </c>
    </row>
    <row r="415" spans="1:8" x14ac:dyDescent="0.25">
      <c r="A415" s="8" t="s">
        <v>38</v>
      </c>
      <c r="B415" s="8">
        <v>2019</v>
      </c>
      <c r="C415" s="8" t="s">
        <v>10</v>
      </c>
      <c r="D415" s="8" t="s">
        <v>33</v>
      </c>
      <c r="E415" s="8" t="s">
        <v>42</v>
      </c>
      <c r="F415" s="78">
        <v>1.50487744</v>
      </c>
      <c r="G415" s="78">
        <v>0.75243872000000001</v>
      </c>
      <c r="H415" s="78">
        <v>3.150520118913034E-2</v>
      </c>
    </row>
    <row r="416" spans="1:8" x14ac:dyDescent="0.25">
      <c r="A416" s="8" t="s">
        <v>38</v>
      </c>
      <c r="B416" s="8">
        <v>2019</v>
      </c>
      <c r="C416" s="8" t="s">
        <v>10</v>
      </c>
      <c r="D416" s="8" t="s">
        <v>33</v>
      </c>
      <c r="E416" s="8" t="s">
        <v>40</v>
      </c>
      <c r="F416" s="78">
        <v>58.803280010000009</v>
      </c>
      <c r="G416" s="78">
        <v>29.401640005000004</v>
      </c>
      <c r="H416" s="78">
        <v>1.2310697988108696</v>
      </c>
    </row>
    <row r="417" spans="1:8" x14ac:dyDescent="0.25">
      <c r="A417" s="8" t="s">
        <v>38</v>
      </c>
      <c r="B417" s="8">
        <v>2020</v>
      </c>
      <c r="C417" s="8" t="s">
        <v>10</v>
      </c>
      <c r="D417" s="8" t="s">
        <v>33</v>
      </c>
      <c r="E417" s="8" t="s">
        <v>34</v>
      </c>
      <c r="F417" s="78">
        <v>16.217250079999999</v>
      </c>
      <c r="G417" s="78">
        <v>8.1086250399999997</v>
      </c>
      <c r="H417" s="78">
        <v>0.39692708911569619</v>
      </c>
    </row>
    <row r="418" spans="1:8" x14ac:dyDescent="0.25">
      <c r="A418" s="8" t="s">
        <v>38</v>
      </c>
      <c r="B418" s="8">
        <v>2020</v>
      </c>
      <c r="C418" s="8" t="s">
        <v>10</v>
      </c>
      <c r="D418" s="8" t="s">
        <v>33</v>
      </c>
      <c r="E418" s="8" t="s">
        <v>35</v>
      </c>
      <c r="F418" s="78">
        <v>58.651690109999997</v>
      </c>
      <c r="G418" s="78">
        <v>29.325845054999998</v>
      </c>
      <c r="H418" s="78">
        <v>1.4355358961744622</v>
      </c>
    </row>
    <row r="419" spans="1:8" x14ac:dyDescent="0.25">
      <c r="A419" s="8" t="s">
        <v>38</v>
      </c>
      <c r="B419" s="8">
        <v>2020</v>
      </c>
      <c r="C419" s="8" t="s">
        <v>10</v>
      </c>
      <c r="D419" s="8" t="s">
        <v>33</v>
      </c>
      <c r="E419" s="8" t="s">
        <v>36</v>
      </c>
      <c r="F419" s="78" t="s">
        <v>29</v>
      </c>
      <c r="G419" s="78" t="s">
        <v>108</v>
      </c>
      <c r="H419" s="78" t="s">
        <v>29</v>
      </c>
    </row>
    <row r="420" spans="1:8" x14ac:dyDescent="0.25">
      <c r="A420" s="8" t="s">
        <v>38</v>
      </c>
      <c r="B420" s="8">
        <v>2020</v>
      </c>
      <c r="C420" s="8" t="s">
        <v>10</v>
      </c>
      <c r="D420" s="8" t="s">
        <v>33</v>
      </c>
      <c r="E420" s="8" t="s">
        <v>42</v>
      </c>
      <c r="F420" s="78">
        <v>2.7130000000000001</v>
      </c>
      <c r="G420" s="78">
        <v>1.3565</v>
      </c>
      <c r="H420" s="78">
        <v>6.6402330078077207E-2</v>
      </c>
    </row>
    <row r="421" spans="1:8" x14ac:dyDescent="0.25">
      <c r="A421" s="8" t="s">
        <v>38</v>
      </c>
      <c r="B421" s="8">
        <v>2020</v>
      </c>
      <c r="C421" s="8" t="s">
        <v>10</v>
      </c>
      <c r="D421" s="8" t="s">
        <v>33</v>
      </c>
      <c r="E421" s="8" t="s">
        <v>40</v>
      </c>
      <c r="F421" s="78">
        <v>77.581940189999983</v>
      </c>
      <c r="G421" s="78">
        <v>38.790970094999992</v>
      </c>
      <c r="H421" s="78">
        <v>1.8988653153682353</v>
      </c>
    </row>
    <row r="422" spans="1:8" x14ac:dyDescent="0.25">
      <c r="A422" s="8" t="s">
        <v>38</v>
      </c>
      <c r="B422" s="8">
        <v>2021</v>
      </c>
      <c r="C422" s="8" t="s">
        <v>10</v>
      </c>
      <c r="D422" s="8" t="s">
        <v>33</v>
      </c>
      <c r="E422" s="8" t="s">
        <v>34</v>
      </c>
      <c r="F422" s="78">
        <v>10.184590910000001</v>
      </c>
      <c r="G422" s="78">
        <v>5.0922954550000004</v>
      </c>
      <c r="H422" s="78">
        <v>0.21037761892958212</v>
      </c>
    </row>
    <row r="423" spans="1:8" x14ac:dyDescent="0.25">
      <c r="A423" s="8" t="s">
        <v>38</v>
      </c>
      <c r="B423" s="8">
        <v>2021</v>
      </c>
      <c r="C423" s="8" t="s">
        <v>10</v>
      </c>
      <c r="D423" s="8" t="s">
        <v>33</v>
      </c>
      <c r="E423" s="8" t="s">
        <v>35</v>
      </c>
      <c r="F423" s="78">
        <v>111.10496378999999</v>
      </c>
      <c r="G423" s="78">
        <v>55.552481894999993</v>
      </c>
      <c r="H423" s="78">
        <v>2.2950355041209636</v>
      </c>
    </row>
    <row r="424" spans="1:8" x14ac:dyDescent="0.25">
      <c r="A424" s="8" t="s">
        <v>38</v>
      </c>
      <c r="B424" s="8">
        <v>2021</v>
      </c>
      <c r="C424" s="8" t="s">
        <v>10</v>
      </c>
      <c r="D424" s="8" t="s">
        <v>33</v>
      </c>
      <c r="E424" s="8" t="s">
        <v>36</v>
      </c>
      <c r="F424" s="78" t="s">
        <v>29</v>
      </c>
      <c r="G424" s="78" t="s">
        <v>108</v>
      </c>
      <c r="H424" s="78" t="s">
        <v>29</v>
      </c>
    </row>
    <row r="425" spans="1:8" x14ac:dyDescent="0.25">
      <c r="A425" s="8" t="s">
        <v>38</v>
      </c>
      <c r="B425" s="8">
        <v>2021</v>
      </c>
      <c r="C425" s="8" t="s">
        <v>10</v>
      </c>
      <c r="D425" s="8" t="s">
        <v>33</v>
      </c>
      <c r="E425" s="8" t="s">
        <v>42</v>
      </c>
      <c r="F425" s="78">
        <v>5.5077910000000001</v>
      </c>
      <c r="G425" s="78">
        <v>2.7538955000000001</v>
      </c>
      <c r="H425" s="78">
        <v>0.11377147755675361</v>
      </c>
    </row>
    <row r="426" spans="1:8" x14ac:dyDescent="0.25">
      <c r="A426" s="8" t="s">
        <v>38</v>
      </c>
      <c r="B426" s="8">
        <v>2021</v>
      </c>
      <c r="C426" s="8" t="s">
        <v>10</v>
      </c>
      <c r="D426" s="8" t="s">
        <v>33</v>
      </c>
      <c r="E426" s="8" t="s">
        <v>40</v>
      </c>
      <c r="F426" s="78">
        <v>126.79734569999998</v>
      </c>
      <c r="G426" s="78">
        <v>63.39867284999999</v>
      </c>
      <c r="H426" s="78">
        <v>2.6191846006072996</v>
      </c>
    </row>
    <row r="427" spans="1:8" x14ac:dyDescent="0.25">
      <c r="A427" s="8" t="s">
        <v>38</v>
      </c>
      <c r="B427" s="8">
        <v>2022</v>
      </c>
      <c r="C427" s="8" t="s">
        <v>10</v>
      </c>
      <c r="D427" s="8" t="s">
        <v>33</v>
      </c>
      <c r="E427" s="8" t="s">
        <v>34</v>
      </c>
      <c r="F427" s="78" t="s">
        <v>29</v>
      </c>
      <c r="G427" s="78" t="s">
        <v>108</v>
      </c>
      <c r="H427" s="78" t="s">
        <v>29</v>
      </c>
    </row>
    <row r="428" spans="1:8" x14ac:dyDescent="0.25">
      <c r="A428" s="8" t="s">
        <v>38</v>
      </c>
      <c r="B428" s="8">
        <v>2022</v>
      </c>
      <c r="C428" s="8" t="s">
        <v>10</v>
      </c>
      <c r="D428" s="8" t="s">
        <v>33</v>
      </c>
      <c r="E428" s="8" t="s">
        <v>35</v>
      </c>
      <c r="F428" s="78">
        <v>68.853214770000008</v>
      </c>
      <c r="G428" s="78">
        <v>34.426607385000004</v>
      </c>
      <c r="H428" s="78">
        <v>1.2093514379808201</v>
      </c>
    </row>
    <row r="429" spans="1:8" x14ac:dyDescent="0.25">
      <c r="A429" s="8" t="s">
        <v>38</v>
      </c>
      <c r="B429" s="8">
        <v>2022</v>
      </c>
      <c r="C429" s="8" t="s">
        <v>10</v>
      </c>
      <c r="D429" s="8" t="s">
        <v>33</v>
      </c>
      <c r="E429" s="8" t="s">
        <v>36</v>
      </c>
      <c r="F429" s="78" t="s">
        <v>29</v>
      </c>
      <c r="G429" s="78" t="s">
        <v>108</v>
      </c>
      <c r="H429" s="78" t="s">
        <v>29</v>
      </c>
    </row>
    <row r="430" spans="1:8" x14ac:dyDescent="0.25">
      <c r="A430" s="8" t="s">
        <v>38</v>
      </c>
      <c r="B430" s="8">
        <v>2022</v>
      </c>
      <c r="C430" s="8" t="s">
        <v>10</v>
      </c>
      <c r="D430" s="8" t="s">
        <v>33</v>
      </c>
      <c r="E430" s="8" t="s">
        <v>42</v>
      </c>
      <c r="F430" s="78">
        <v>7.7996575899999998</v>
      </c>
      <c r="G430" s="78">
        <v>3.8998287949999999</v>
      </c>
      <c r="H430" s="78">
        <v>0.13699472353953701</v>
      </c>
    </row>
    <row r="431" spans="1:8" x14ac:dyDescent="0.25">
      <c r="A431" s="8" t="s">
        <v>38</v>
      </c>
      <c r="B431" s="8">
        <v>2022</v>
      </c>
      <c r="C431" s="8" t="s">
        <v>10</v>
      </c>
      <c r="D431" s="8" t="s">
        <v>33</v>
      </c>
      <c r="E431" s="8" t="s">
        <v>40</v>
      </c>
      <c r="F431" s="78">
        <v>76.652872360000003</v>
      </c>
      <c r="G431" s="78">
        <v>38.326436180000002</v>
      </c>
      <c r="H431" s="78">
        <v>1.3463461615203569</v>
      </c>
    </row>
    <row r="432" spans="1:8" x14ac:dyDescent="0.25">
      <c r="A432" s="8" t="s">
        <v>38</v>
      </c>
      <c r="B432" s="8">
        <v>2023</v>
      </c>
      <c r="C432" s="8" t="s">
        <v>10</v>
      </c>
      <c r="D432" s="8" t="s">
        <v>33</v>
      </c>
      <c r="E432" s="8" t="s">
        <v>34</v>
      </c>
      <c r="F432" s="78" t="s">
        <v>29</v>
      </c>
      <c r="G432" s="78" t="s">
        <v>108</v>
      </c>
      <c r="H432" s="78" t="s">
        <v>29</v>
      </c>
    </row>
    <row r="433" spans="1:8" x14ac:dyDescent="0.25">
      <c r="A433" s="8" t="s">
        <v>38</v>
      </c>
      <c r="B433" s="8">
        <v>2023</v>
      </c>
      <c r="C433" s="8" t="s">
        <v>10</v>
      </c>
      <c r="D433" s="8" t="s">
        <v>33</v>
      </c>
      <c r="E433" s="8" t="s">
        <v>35</v>
      </c>
      <c r="F433" s="78">
        <v>46.308399030000004</v>
      </c>
      <c r="G433" s="78">
        <v>23.154199515000002</v>
      </c>
      <c r="H433" s="78">
        <v>0.75498311019449926</v>
      </c>
    </row>
    <row r="434" spans="1:8" x14ac:dyDescent="0.25">
      <c r="A434" s="8" t="s">
        <v>38</v>
      </c>
      <c r="B434" s="8">
        <v>2023</v>
      </c>
      <c r="C434" s="8" t="s">
        <v>10</v>
      </c>
      <c r="D434" s="8" t="s">
        <v>33</v>
      </c>
      <c r="E434" s="8" t="s">
        <v>36</v>
      </c>
      <c r="F434" s="78" t="s">
        <v>29</v>
      </c>
      <c r="G434" s="78" t="s">
        <v>108</v>
      </c>
      <c r="H434" s="78" t="s">
        <v>29</v>
      </c>
    </row>
    <row r="435" spans="1:8" x14ac:dyDescent="0.25">
      <c r="A435" s="8" t="s">
        <v>38</v>
      </c>
      <c r="B435" s="8">
        <v>2023</v>
      </c>
      <c r="C435" s="8" t="s">
        <v>10</v>
      </c>
      <c r="D435" s="8" t="s">
        <v>33</v>
      </c>
      <c r="E435" s="8" t="s">
        <v>42</v>
      </c>
      <c r="F435" s="78">
        <v>14.39648918</v>
      </c>
      <c r="G435" s="78">
        <v>7.1982445899999998</v>
      </c>
      <c r="H435" s="78">
        <v>0.23471133540929617</v>
      </c>
    </row>
    <row r="436" spans="1:8" x14ac:dyDescent="0.25">
      <c r="A436" s="8" t="s">
        <v>38</v>
      </c>
      <c r="B436" s="8">
        <v>2023</v>
      </c>
      <c r="C436" s="8" t="s">
        <v>10</v>
      </c>
      <c r="D436" s="8" t="s">
        <v>33</v>
      </c>
      <c r="E436" s="8" t="s">
        <v>40</v>
      </c>
      <c r="F436" s="78">
        <v>60.704888210000007</v>
      </c>
      <c r="G436" s="78">
        <v>30.352444105000004</v>
      </c>
      <c r="H436" s="78">
        <v>0.9896944456037956</v>
      </c>
    </row>
    <row r="437" spans="1:8" x14ac:dyDescent="0.25">
      <c r="A437" s="8" t="s">
        <v>38</v>
      </c>
      <c r="B437" s="8">
        <v>2008</v>
      </c>
      <c r="C437" s="8" t="s">
        <v>10</v>
      </c>
      <c r="D437" s="8" t="s">
        <v>37</v>
      </c>
      <c r="E437" s="8" t="s">
        <v>40</v>
      </c>
      <c r="F437" s="78">
        <v>46.087000000000003</v>
      </c>
      <c r="G437" s="78">
        <v>23.57391304347826</v>
      </c>
      <c r="H437" s="78">
        <v>1.3556796275506504</v>
      </c>
    </row>
    <row r="438" spans="1:8" x14ac:dyDescent="0.25">
      <c r="A438" s="8" t="s">
        <v>38</v>
      </c>
      <c r="B438" s="8">
        <v>2009</v>
      </c>
      <c r="C438" s="8" t="s">
        <v>10</v>
      </c>
      <c r="D438" s="8" t="s">
        <v>37</v>
      </c>
      <c r="E438" s="8" t="s">
        <v>40</v>
      </c>
      <c r="F438" s="78">
        <v>60.300562220000003</v>
      </c>
      <c r="G438" s="78">
        <v>30.936586004275281</v>
      </c>
      <c r="H438" s="78">
        <v>1.832193426371056</v>
      </c>
    </row>
    <row r="439" spans="1:8" x14ac:dyDescent="0.25">
      <c r="A439" s="8" t="s">
        <v>38</v>
      </c>
      <c r="B439" s="8">
        <v>2010</v>
      </c>
      <c r="C439" s="8" t="s">
        <v>10</v>
      </c>
      <c r="D439" s="8" t="s">
        <v>37</v>
      </c>
      <c r="E439" s="8" t="s">
        <v>40</v>
      </c>
      <c r="F439" s="78">
        <v>22.899888199999999</v>
      </c>
      <c r="G439" s="78">
        <v>11.74353241025641</v>
      </c>
      <c r="H439" s="78">
        <v>0.67271194422045077</v>
      </c>
    </row>
    <row r="440" spans="1:8" x14ac:dyDescent="0.25">
      <c r="A440" s="8" t="s">
        <v>38</v>
      </c>
      <c r="B440" s="8">
        <v>2011</v>
      </c>
      <c r="C440" s="8" t="s">
        <v>10</v>
      </c>
      <c r="D440" s="8" t="s">
        <v>37</v>
      </c>
      <c r="E440" s="8" t="s">
        <v>40</v>
      </c>
      <c r="F440" s="78">
        <v>28.231904620000002</v>
      </c>
      <c r="G440" s="78">
        <v>14.299357107685507</v>
      </c>
      <c r="H440" s="78">
        <v>0.78264727882025709</v>
      </c>
    </row>
    <row r="441" spans="1:8" x14ac:dyDescent="0.25">
      <c r="A441" s="8" t="s">
        <v>38</v>
      </c>
      <c r="B441" s="8">
        <v>2012</v>
      </c>
      <c r="C441" s="8" t="s">
        <v>10</v>
      </c>
      <c r="D441" s="8" t="s">
        <v>37</v>
      </c>
      <c r="E441" s="8" t="s">
        <v>40</v>
      </c>
      <c r="F441" s="78">
        <v>32.668459580000004</v>
      </c>
      <c r="G441" s="78">
        <v>16.919357572723381</v>
      </c>
      <c r="H441" s="78">
        <v>0.8861085981315272</v>
      </c>
    </row>
    <row r="442" spans="1:8" x14ac:dyDescent="0.25">
      <c r="A442" s="8" t="s">
        <v>38</v>
      </c>
      <c r="B442" s="8">
        <v>2013</v>
      </c>
      <c r="C442" s="8" t="s">
        <v>10</v>
      </c>
      <c r="D442" s="8" t="s">
        <v>37</v>
      </c>
      <c r="E442" s="8" t="s">
        <v>40</v>
      </c>
      <c r="F442" s="78">
        <v>38.127371269999998</v>
      </c>
      <c r="G442" s="78">
        <v>18.960980324906785</v>
      </c>
      <c r="H442" s="78">
        <v>0.93277482842980131</v>
      </c>
    </row>
    <row r="443" spans="1:8" x14ac:dyDescent="0.25">
      <c r="A443" s="8" t="s">
        <v>38</v>
      </c>
      <c r="B443" s="8">
        <v>2014</v>
      </c>
      <c r="C443" s="8" t="s">
        <v>10</v>
      </c>
      <c r="D443" s="8" t="s">
        <v>37</v>
      </c>
      <c r="E443" s="8" t="s">
        <v>40</v>
      </c>
      <c r="F443" s="78">
        <v>35.9519777</v>
      </c>
      <c r="G443" s="78">
        <v>17.886556069651743</v>
      </c>
      <c r="H443" s="78">
        <v>0.8365044344511513</v>
      </c>
    </row>
    <row r="444" spans="1:8" x14ac:dyDescent="0.25">
      <c r="A444" s="8" t="s">
        <v>38</v>
      </c>
      <c r="B444" s="8">
        <v>2015</v>
      </c>
      <c r="C444" s="8" t="s">
        <v>10</v>
      </c>
      <c r="D444" s="8" t="s">
        <v>37</v>
      </c>
      <c r="E444" s="8" t="s">
        <v>40</v>
      </c>
      <c r="F444" s="78">
        <v>39.32685953</v>
      </c>
      <c r="G444" s="78">
        <v>19.60624488408811</v>
      </c>
      <c r="H444" s="78">
        <v>0.89401723098370345</v>
      </c>
    </row>
    <row r="445" spans="1:8" x14ac:dyDescent="0.25">
      <c r="A445" s="8" t="s">
        <v>38</v>
      </c>
      <c r="B445" s="8">
        <v>2016</v>
      </c>
      <c r="C445" s="8" t="s">
        <v>10</v>
      </c>
      <c r="D445" s="8" t="s">
        <v>37</v>
      </c>
      <c r="E445" s="8" t="s">
        <v>40</v>
      </c>
      <c r="F445" s="78">
        <v>40.795792240000004</v>
      </c>
      <c r="G445" s="78">
        <v>20.431949368948217</v>
      </c>
      <c r="H445" s="78">
        <v>0.91205916297420853</v>
      </c>
    </row>
    <row r="446" spans="1:8" x14ac:dyDescent="0.25">
      <c r="A446" s="8" t="s">
        <v>38</v>
      </c>
      <c r="B446" s="8">
        <v>2017</v>
      </c>
      <c r="C446" s="8" t="s">
        <v>10</v>
      </c>
      <c r="D446" s="8" t="s">
        <v>37</v>
      </c>
      <c r="E446" s="8" t="s">
        <v>40</v>
      </c>
      <c r="F446" s="78">
        <v>72.462231169999995</v>
      </c>
      <c r="G446" s="78">
        <v>36.185883230961295</v>
      </c>
      <c r="H446" s="78">
        <v>1.5966943136813878</v>
      </c>
    </row>
    <row r="447" spans="1:8" x14ac:dyDescent="0.25">
      <c r="A447" s="8" t="s">
        <v>38</v>
      </c>
      <c r="B447" s="8">
        <v>2018</v>
      </c>
      <c r="C447" s="8" t="s">
        <v>10</v>
      </c>
      <c r="D447" s="8" t="s">
        <v>37</v>
      </c>
      <c r="E447" s="8" t="s">
        <v>40</v>
      </c>
      <c r="F447" s="78">
        <v>78.186599999999999</v>
      </c>
      <c r="G447" s="78">
        <v>39.093299999999999</v>
      </c>
      <c r="H447" s="78">
        <v>1.7047116537664886</v>
      </c>
    </row>
    <row r="448" spans="1:8" x14ac:dyDescent="0.25">
      <c r="A448" s="8" t="s">
        <v>38</v>
      </c>
      <c r="B448" s="8">
        <v>2019</v>
      </c>
      <c r="C448" s="8" t="s">
        <v>10</v>
      </c>
      <c r="D448" s="8" t="s">
        <v>37</v>
      </c>
      <c r="E448" s="8" t="s">
        <v>40</v>
      </c>
      <c r="F448" s="78">
        <v>83.073638169999995</v>
      </c>
      <c r="G448" s="78">
        <v>41.536819084999998</v>
      </c>
      <c r="H448" s="78">
        <v>1.739179294267889</v>
      </c>
    </row>
    <row r="449" spans="1:8" x14ac:dyDescent="0.25">
      <c r="A449" s="8" t="s">
        <v>38</v>
      </c>
      <c r="B449" s="8">
        <v>2020</v>
      </c>
      <c r="C449" s="8" t="s">
        <v>10</v>
      </c>
      <c r="D449" s="8" t="s">
        <v>37</v>
      </c>
      <c r="E449" s="8" t="s">
        <v>40</v>
      </c>
      <c r="F449" s="78">
        <v>37.5</v>
      </c>
      <c r="G449" s="78">
        <v>18.75</v>
      </c>
      <c r="H449" s="78">
        <v>0.91783537704677298</v>
      </c>
    </row>
    <row r="450" spans="1:8" x14ac:dyDescent="0.25">
      <c r="A450" s="8" t="s">
        <v>38</v>
      </c>
      <c r="B450" s="8">
        <v>2021</v>
      </c>
      <c r="C450" s="8" t="s">
        <v>10</v>
      </c>
      <c r="D450" s="8" t="s">
        <v>37</v>
      </c>
      <c r="E450" s="8" t="s">
        <v>40</v>
      </c>
      <c r="F450" s="78">
        <v>44.433328438211326</v>
      </c>
      <c r="G450" s="78">
        <v>22.216664219105663</v>
      </c>
      <c r="H450" s="78">
        <v>0.91783537704677298</v>
      </c>
    </row>
    <row r="451" spans="1:8" x14ac:dyDescent="0.25">
      <c r="A451" s="8" t="s">
        <v>38</v>
      </c>
      <c r="B451" s="8">
        <v>2022</v>
      </c>
      <c r="C451" s="8" t="s">
        <v>10</v>
      </c>
      <c r="D451" s="8" t="s">
        <v>37</v>
      </c>
      <c r="E451" s="8" t="s">
        <v>40</v>
      </c>
      <c r="F451" s="78">
        <v>17.7</v>
      </c>
      <c r="G451" s="78">
        <v>8.85</v>
      </c>
      <c r="H451" s="78">
        <v>0.31088628938771212</v>
      </c>
    </row>
    <row r="452" spans="1:8" x14ac:dyDescent="0.25">
      <c r="A452" s="8" t="s">
        <v>38</v>
      </c>
      <c r="B452" s="8">
        <v>2023</v>
      </c>
      <c r="C452" s="8" t="s">
        <v>10</v>
      </c>
      <c r="D452" s="8" t="s">
        <v>37</v>
      </c>
      <c r="E452" s="8" t="s">
        <v>40</v>
      </c>
      <c r="F452" s="78">
        <v>28.799999999999997</v>
      </c>
      <c r="G452" s="78">
        <v>14.399999999999999</v>
      </c>
      <c r="H452" s="78">
        <v>0.46953714723576301</v>
      </c>
    </row>
    <row r="453" spans="1:8" x14ac:dyDescent="0.25">
      <c r="A453" s="51" t="s">
        <v>11</v>
      </c>
      <c r="B453" s="52">
        <v>2008</v>
      </c>
      <c r="C453" s="51" t="s">
        <v>10</v>
      </c>
      <c r="D453" s="51" t="s">
        <v>41</v>
      </c>
      <c r="E453" s="51" t="s">
        <v>40</v>
      </c>
      <c r="F453" s="79">
        <v>4119.0999999999995</v>
      </c>
      <c r="G453" s="78">
        <v>569.39523096417429</v>
      </c>
      <c r="H453" s="78">
        <v>3.4104079464498831</v>
      </c>
    </row>
    <row r="454" spans="1:8" x14ac:dyDescent="0.25">
      <c r="A454" s="51" t="s">
        <v>11</v>
      </c>
      <c r="B454" s="52">
        <v>2009</v>
      </c>
      <c r="C454" s="51" t="s">
        <v>10</v>
      </c>
      <c r="D454" s="51" t="s">
        <v>41</v>
      </c>
      <c r="E454" s="51" t="s">
        <v>40</v>
      </c>
      <c r="F454" s="79">
        <v>4486.8000000000011</v>
      </c>
      <c r="G454" s="78">
        <v>637.9336492891</v>
      </c>
      <c r="H454" s="78">
        <v>3.6789735708561535</v>
      </c>
    </row>
    <row r="455" spans="1:8" x14ac:dyDescent="0.25">
      <c r="A455" s="51" t="s">
        <v>11</v>
      </c>
      <c r="B455" s="52">
        <v>2010</v>
      </c>
      <c r="C455" s="51" t="s">
        <v>10</v>
      </c>
      <c r="D455" s="51" t="s">
        <v>41</v>
      </c>
      <c r="E455" s="51" t="s">
        <v>40</v>
      </c>
      <c r="F455" s="79">
        <v>5487.2000000000007</v>
      </c>
      <c r="G455" s="78">
        <v>781.46688820318036</v>
      </c>
      <c r="H455" s="78">
        <v>3.9767991807048642</v>
      </c>
    </row>
    <row r="456" spans="1:8" x14ac:dyDescent="0.25">
      <c r="A456" s="51" t="s">
        <v>11</v>
      </c>
      <c r="B456" s="52">
        <v>2011</v>
      </c>
      <c r="C456" s="51" t="s">
        <v>10</v>
      </c>
      <c r="D456" s="51" t="s">
        <v>41</v>
      </c>
      <c r="E456" s="51" t="s">
        <v>40</v>
      </c>
      <c r="F456" s="79">
        <v>7646.5</v>
      </c>
      <c r="G456" s="78">
        <v>1099.6654786469073</v>
      </c>
      <c r="H456" s="78">
        <v>4.5881124172768581</v>
      </c>
    </row>
    <row r="457" spans="1:8" x14ac:dyDescent="0.25">
      <c r="A457" s="51" t="s">
        <v>11</v>
      </c>
      <c r="B457" s="52">
        <v>2012</v>
      </c>
      <c r="C457" s="51" t="s">
        <v>10</v>
      </c>
      <c r="D457" s="51" t="s">
        <v>41</v>
      </c>
      <c r="E457" s="51" t="s">
        <v>40</v>
      </c>
      <c r="F457" s="79">
        <v>9040.2000000000007</v>
      </c>
      <c r="G457" s="78">
        <v>1306.0727185167364</v>
      </c>
      <c r="H457" s="78">
        <v>4.8222146191243569</v>
      </c>
    </row>
    <row r="458" spans="1:8" x14ac:dyDescent="0.25">
      <c r="A458" s="51" t="s">
        <v>11</v>
      </c>
      <c r="B458" s="52">
        <v>2013</v>
      </c>
      <c r="C458" s="51" t="s">
        <v>10</v>
      </c>
      <c r="D458" s="51" t="s">
        <v>41</v>
      </c>
      <c r="E458" s="51" t="s">
        <v>40</v>
      </c>
      <c r="F458" s="79">
        <v>11442.900000000001</v>
      </c>
      <c r="G458" s="78">
        <v>1654.3951807228912</v>
      </c>
      <c r="H458" s="78">
        <v>5.396056081842894</v>
      </c>
    </row>
    <row r="459" spans="1:8" x14ac:dyDescent="0.25">
      <c r="A459" s="51" t="s">
        <v>11</v>
      </c>
      <c r="B459" s="52">
        <v>2014</v>
      </c>
      <c r="C459" s="51" t="s">
        <v>10</v>
      </c>
      <c r="D459" s="51" t="s">
        <v>41</v>
      </c>
      <c r="E459" s="51" t="s">
        <v>40</v>
      </c>
      <c r="F459" s="79">
        <v>12508.27817786</v>
      </c>
      <c r="G459" s="78">
        <v>1810.170503308249</v>
      </c>
      <c r="H459" s="78">
        <v>5.4859985450085258</v>
      </c>
    </row>
    <row r="460" spans="1:8" x14ac:dyDescent="0.25">
      <c r="A460" s="51" t="s">
        <v>11</v>
      </c>
      <c r="B460" s="52">
        <v>2015</v>
      </c>
      <c r="C460" s="51" t="s">
        <v>10</v>
      </c>
      <c r="D460" s="51" t="s">
        <v>41</v>
      </c>
      <c r="E460" s="51" t="s">
        <v>40</v>
      </c>
      <c r="F460" s="79">
        <v>14942.4882459</v>
      </c>
      <c r="G460" s="78">
        <v>2164.5323388556262</v>
      </c>
      <c r="H460" s="78">
        <v>6.5591491532040003</v>
      </c>
    </row>
    <row r="461" spans="1:8" x14ac:dyDescent="0.25">
      <c r="A461" s="51" t="s">
        <v>11</v>
      </c>
      <c r="B461" s="52">
        <v>2016</v>
      </c>
      <c r="C461" s="51" t="s">
        <v>10</v>
      </c>
      <c r="D461" s="51" t="s">
        <v>41</v>
      </c>
      <c r="E461" s="51" t="s">
        <v>40</v>
      </c>
      <c r="F461" s="79">
        <v>20426.847992750001</v>
      </c>
      <c r="G461" s="78">
        <v>2956.8416877322047</v>
      </c>
      <c r="H461" s="78">
        <v>8.711677212079282</v>
      </c>
    </row>
    <row r="462" spans="1:8" x14ac:dyDescent="0.25">
      <c r="A462" s="51" t="s">
        <v>11</v>
      </c>
      <c r="B462" s="52">
        <v>2017</v>
      </c>
      <c r="C462" s="51" t="s">
        <v>10</v>
      </c>
      <c r="D462" s="51" t="s">
        <v>41</v>
      </c>
      <c r="E462" s="51" t="s">
        <v>40</v>
      </c>
      <c r="F462" s="79">
        <v>19298.777362429511</v>
      </c>
      <c r="G462" s="78">
        <v>2791.8665262104178</v>
      </c>
      <c r="H462" s="78">
        <v>7.4432624755534125</v>
      </c>
    </row>
    <row r="463" spans="1:8" x14ac:dyDescent="0.25">
      <c r="A463" s="51" t="s">
        <v>11</v>
      </c>
      <c r="B463" s="52">
        <v>2018</v>
      </c>
      <c r="C463" s="51" t="s">
        <v>10</v>
      </c>
      <c r="D463" s="51" t="s">
        <v>41</v>
      </c>
      <c r="E463" s="51" t="s">
        <v>40</v>
      </c>
      <c r="F463" s="79">
        <v>17571.745842869997</v>
      </c>
      <c r="G463" s="78">
        <v>2542.6377681712297</v>
      </c>
      <c r="H463" s="78">
        <v>6.3112089391444517</v>
      </c>
    </row>
    <row r="464" spans="1:8" x14ac:dyDescent="0.25">
      <c r="A464" s="51" t="s">
        <v>11</v>
      </c>
      <c r="B464" s="52">
        <v>2019</v>
      </c>
      <c r="C464" s="51" t="s">
        <v>10</v>
      </c>
      <c r="D464" s="51" t="s">
        <v>41</v>
      </c>
      <c r="E464" s="51" t="s">
        <v>40</v>
      </c>
      <c r="F464" s="79">
        <v>14888.284934530002</v>
      </c>
      <c r="G464" s="78">
        <v>2155.899833647401</v>
      </c>
      <c r="H464" s="78">
        <v>5.2717519599978697</v>
      </c>
    </row>
    <row r="465" spans="1:8" x14ac:dyDescent="0.25">
      <c r="A465" s="51" t="s">
        <v>11</v>
      </c>
      <c r="B465" s="52">
        <v>2020</v>
      </c>
      <c r="C465" s="51" t="s">
        <v>10</v>
      </c>
      <c r="D465" s="51" t="s">
        <v>41</v>
      </c>
      <c r="E465" s="51" t="s">
        <v>40</v>
      </c>
      <c r="F465" s="79">
        <v>9329.5191387900995</v>
      </c>
      <c r="G465" s="78">
        <v>1351.1251468197102</v>
      </c>
      <c r="H465" s="78">
        <v>3.6885914511767193</v>
      </c>
    </row>
    <row r="466" spans="1:8" x14ac:dyDescent="0.25">
      <c r="A466" s="51" t="s">
        <v>11</v>
      </c>
      <c r="B466" s="52">
        <v>2021</v>
      </c>
      <c r="C466" s="51" t="s">
        <v>10</v>
      </c>
      <c r="D466" s="51" t="s">
        <v>41</v>
      </c>
      <c r="E466" s="51" t="s">
        <v>40</v>
      </c>
      <c r="F466" s="79">
        <v>10445.984237869796</v>
      </c>
      <c r="G466" s="78">
        <v>1513.9107591115646</v>
      </c>
      <c r="H466" s="78">
        <v>3.7467372115543034</v>
      </c>
    </row>
    <row r="467" spans="1:8" x14ac:dyDescent="0.25">
      <c r="A467" s="51" t="s">
        <v>11</v>
      </c>
      <c r="B467" s="52">
        <v>2022</v>
      </c>
      <c r="C467" s="51" t="s">
        <v>10</v>
      </c>
      <c r="D467" s="51" t="s">
        <v>41</v>
      </c>
      <c r="E467" s="51" t="s">
        <v>40</v>
      </c>
      <c r="F467" s="79">
        <v>9488.8802705578019</v>
      </c>
      <c r="G467" s="78">
        <v>1377.8625755892251</v>
      </c>
      <c r="H467" s="78">
        <v>3.1309166720199588</v>
      </c>
    </row>
    <row r="468" spans="1:8" x14ac:dyDescent="0.25">
      <c r="A468" s="51" t="s">
        <v>11</v>
      </c>
      <c r="B468" s="52">
        <v>2023</v>
      </c>
      <c r="C468" s="51" t="s">
        <v>10</v>
      </c>
      <c r="D468" s="51" t="s">
        <v>41</v>
      </c>
      <c r="E468" s="51" t="s">
        <v>40</v>
      </c>
      <c r="F468" s="79">
        <v>8457.5466755181715</v>
      </c>
      <c r="G468" s="78">
        <v>1224.5482638298506</v>
      </c>
      <c r="H468" s="78">
        <v>2.7130550827728359</v>
      </c>
    </row>
    <row r="469" spans="1:8" x14ac:dyDescent="0.25">
      <c r="A469" s="51" t="s">
        <v>11</v>
      </c>
      <c r="B469" s="52">
        <v>2008</v>
      </c>
      <c r="C469" s="51" t="s">
        <v>10</v>
      </c>
      <c r="D469" s="51" t="s">
        <v>25</v>
      </c>
      <c r="E469" s="51" t="s">
        <v>26</v>
      </c>
      <c r="F469" s="79">
        <v>163.4</v>
      </c>
      <c r="G469" s="78">
        <v>22.587259532311936</v>
      </c>
      <c r="H469" s="78">
        <v>0.13528699435554151</v>
      </c>
    </row>
    <row r="470" spans="1:8" x14ac:dyDescent="0.25">
      <c r="A470" s="51" t="s">
        <v>11</v>
      </c>
      <c r="B470" s="52">
        <v>2008</v>
      </c>
      <c r="C470" s="51" t="s">
        <v>10</v>
      </c>
      <c r="D470" s="51" t="s">
        <v>25</v>
      </c>
      <c r="E470" s="51" t="s">
        <v>27</v>
      </c>
      <c r="F470" s="79">
        <v>0</v>
      </c>
      <c r="G470" s="78" t="s">
        <v>108</v>
      </c>
      <c r="H470" s="78" t="s">
        <v>29</v>
      </c>
    </row>
    <row r="471" spans="1:8" x14ac:dyDescent="0.25">
      <c r="A471" s="51" t="s">
        <v>11</v>
      </c>
      <c r="B471" s="52">
        <v>2008</v>
      </c>
      <c r="C471" s="51" t="s">
        <v>10</v>
      </c>
      <c r="D471" s="51" t="s">
        <v>25</v>
      </c>
      <c r="E471" s="51" t="s">
        <v>28</v>
      </c>
      <c r="F471" s="79">
        <v>246.1</v>
      </c>
      <c r="G471" s="78">
        <v>34.019122220942272</v>
      </c>
      <c r="H471" s="78">
        <v>0.2037584413151699</v>
      </c>
    </row>
    <row r="472" spans="1:8" x14ac:dyDescent="0.25">
      <c r="A472" s="51" t="s">
        <v>11</v>
      </c>
      <c r="B472" s="52">
        <v>2008</v>
      </c>
      <c r="C472" s="51" t="s">
        <v>10</v>
      </c>
      <c r="D472" s="51" t="s">
        <v>25</v>
      </c>
      <c r="E472" s="51" t="s">
        <v>40</v>
      </c>
      <c r="F472" s="79">
        <v>409.5</v>
      </c>
      <c r="G472" s="78">
        <v>56.606381753254205</v>
      </c>
      <c r="H472" s="78">
        <v>0.33904543567071144</v>
      </c>
    </row>
    <row r="473" spans="1:8" x14ac:dyDescent="0.25">
      <c r="A473" s="51" t="s">
        <v>11</v>
      </c>
      <c r="B473" s="52">
        <v>2009</v>
      </c>
      <c r="C473" s="51" t="s">
        <v>10</v>
      </c>
      <c r="D473" s="51" t="s">
        <v>25</v>
      </c>
      <c r="E473" s="51" t="s">
        <v>26</v>
      </c>
      <c r="F473" s="79">
        <v>383.8</v>
      </c>
      <c r="G473" s="78">
        <v>54.568720379146953</v>
      </c>
      <c r="H473" s="78">
        <v>0.314698684250377</v>
      </c>
    </row>
    <row r="474" spans="1:8" x14ac:dyDescent="0.25">
      <c r="A474" s="51" t="s">
        <v>11</v>
      </c>
      <c r="B474" s="52">
        <v>2009</v>
      </c>
      <c r="C474" s="51" t="s">
        <v>10</v>
      </c>
      <c r="D474" s="51" t="s">
        <v>25</v>
      </c>
      <c r="E474" s="51" t="s">
        <v>27</v>
      </c>
      <c r="F474" s="79">
        <v>0</v>
      </c>
      <c r="G474" s="78" t="s">
        <v>108</v>
      </c>
      <c r="H474" s="78" t="s">
        <v>29</v>
      </c>
    </row>
    <row r="475" spans="1:8" x14ac:dyDescent="0.25">
      <c r="A475" s="51" t="s">
        <v>11</v>
      </c>
      <c r="B475" s="52">
        <v>2009</v>
      </c>
      <c r="C475" s="51" t="s">
        <v>10</v>
      </c>
      <c r="D475" s="51" t="s">
        <v>25</v>
      </c>
      <c r="E475" s="51" t="s">
        <v>28</v>
      </c>
      <c r="F475" s="79">
        <v>268.39999999999998</v>
      </c>
      <c r="G475" s="78">
        <v>38.16113744075831</v>
      </c>
      <c r="H475" s="78">
        <v>0.2200758907055789</v>
      </c>
    </row>
    <row r="476" spans="1:8" x14ac:dyDescent="0.25">
      <c r="A476" s="51" t="s">
        <v>11</v>
      </c>
      <c r="B476" s="52">
        <v>2009</v>
      </c>
      <c r="C476" s="51" t="s">
        <v>10</v>
      </c>
      <c r="D476" s="51" t="s">
        <v>25</v>
      </c>
      <c r="E476" s="51" t="s">
        <v>40</v>
      </c>
      <c r="F476" s="79">
        <v>652.20000000000005</v>
      </c>
      <c r="G476" s="78">
        <v>92.729857819905263</v>
      </c>
      <c r="H476" s="78">
        <v>0.53477457495595593</v>
      </c>
    </row>
    <row r="477" spans="1:8" x14ac:dyDescent="0.25">
      <c r="A477" s="51" t="s">
        <v>11</v>
      </c>
      <c r="B477" s="52">
        <v>2010</v>
      </c>
      <c r="C477" s="51" t="s">
        <v>10</v>
      </c>
      <c r="D477" s="51" t="s">
        <v>25</v>
      </c>
      <c r="E477" s="51" t="s">
        <v>26</v>
      </c>
      <c r="F477" s="79">
        <v>482.1</v>
      </c>
      <c r="G477" s="78">
        <v>68.658912888677875</v>
      </c>
      <c r="H477" s="78">
        <v>0.34939766821289814</v>
      </c>
    </row>
    <row r="478" spans="1:8" x14ac:dyDescent="0.25">
      <c r="A478" s="51" t="s">
        <v>11</v>
      </c>
      <c r="B478" s="52">
        <v>2010</v>
      </c>
      <c r="C478" s="51" t="s">
        <v>10</v>
      </c>
      <c r="D478" s="51" t="s">
        <v>25</v>
      </c>
      <c r="E478" s="51" t="s">
        <v>27</v>
      </c>
      <c r="F478" s="79">
        <v>0</v>
      </c>
      <c r="G478" s="78" t="s">
        <v>108</v>
      </c>
      <c r="H478" s="78" t="s">
        <v>29</v>
      </c>
    </row>
    <row r="479" spans="1:8" x14ac:dyDescent="0.25">
      <c r="A479" s="51" t="s">
        <v>11</v>
      </c>
      <c r="B479" s="52">
        <v>2010</v>
      </c>
      <c r="C479" s="51" t="s">
        <v>10</v>
      </c>
      <c r="D479" s="51" t="s">
        <v>25</v>
      </c>
      <c r="E479" s="51" t="s">
        <v>28</v>
      </c>
      <c r="F479" s="79">
        <v>244.1</v>
      </c>
      <c r="G479" s="78">
        <v>34.763826252076889</v>
      </c>
      <c r="H479" s="78">
        <v>0.17690929435961092</v>
      </c>
    </row>
    <row r="480" spans="1:8" x14ac:dyDescent="0.25">
      <c r="A480" s="51" t="s">
        <v>11</v>
      </c>
      <c r="B480" s="52">
        <v>2010</v>
      </c>
      <c r="C480" s="51" t="s">
        <v>10</v>
      </c>
      <c r="D480" s="51" t="s">
        <v>25</v>
      </c>
      <c r="E480" s="51" t="s">
        <v>40</v>
      </c>
      <c r="F480" s="79">
        <v>726.2</v>
      </c>
      <c r="G480" s="78">
        <v>103.42273914075476</v>
      </c>
      <c r="H480" s="78">
        <v>0.52630696257250908</v>
      </c>
    </row>
    <row r="481" spans="1:8" x14ac:dyDescent="0.25">
      <c r="A481" s="51" t="s">
        <v>11</v>
      </c>
      <c r="B481" s="52">
        <v>2011</v>
      </c>
      <c r="C481" s="51" t="s">
        <v>10</v>
      </c>
      <c r="D481" s="51" t="s">
        <v>25</v>
      </c>
      <c r="E481" s="51" t="s">
        <v>26</v>
      </c>
      <c r="F481" s="79">
        <v>732</v>
      </c>
      <c r="G481" s="78">
        <v>105.271056087038</v>
      </c>
      <c r="H481" s="78">
        <v>0.43922033472133137</v>
      </c>
    </row>
    <row r="482" spans="1:8" x14ac:dyDescent="0.25">
      <c r="A482" s="51" t="s">
        <v>11</v>
      </c>
      <c r="B482" s="52">
        <v>2011</v>
      </c>
      <c r="C482" s="51" t="s">
        <v>10</v>
      </c>
      <c r="D482" s="51" t="s">
        <v>25</v>
      </c>
      <c r="E482" s="51" t="s">
        <v>27</v>
      </c>
      <c r="F482" s="79">
        <v>0</v>
      </c>
      <c r="G482" s="78" t="s">
        <v>108</v>
      </c>
      <c r="H482" s="78" t="s">
        <v>29</v>
      </c>
    </row>
    <row r="483" spans="1:8" x14ac:dyDescent="0.25">
      <c r="A483" s="51" t="s">
        <v>11</v>
      </c>
      <c r="B483" s="52">
        <v>2011</v>
      </c>
      <c r="C483" s="51" t="s">
        <v>10</v>
      </c>
      <c r="D483" s="51" t="s">
        <v>25</v>
      </c>
      <c r="E483" s="51" t="s">
        <v>28</v>
      </c>
      <c r="F483" s="79">
        <v>449.4</v>
      </c>
      <c r="G483" s="78">
        <v>64.629525417370047</v>
      </c>
      <c r="H483" s="78">
        <v>0.26965248418547311</v>
      </c>
    </row>
    <row r="484" spans="1:8" x14ac:dyDescent="0.25">
      <c r="A484" s="51" t="s">
        <v>11</v>
      </c>
      <c r="B484" s="52">
        <v>2011</v>
      </c>
      <c r="C484" s="51" t="s">
        <v>10</v>
      </c>
      <c r="D484" s="51" t="s">
        <v>25</v>
      </c>
      <c r="E484" s="51" t="s">
        <v>40</v>
      </c>
      <c r="F484" s="79">
        <v>1181.4000000000001</v>
      </c>
      <c r="G484" s="78">
        <v>169.90058150440808</v>
      </c>
      <c r="H484" s="78">
        <v>0.70887281890680454</v>
      </c>
    </row>
    <row r="485" spans="1:8" x14ac:dyDescent="0.25">
      <c r="A485" s="51" t="s">
        <v>11</v>
      </c>
      <c r="B485" s="52">
        <v>2012</v>
      </c>
      <c r="C485" s="51" t="s">
        <v>10</v>
      </c>
      <c r="D485" s="51" t="s">
        <v>25</v>
      </c>
      <c r="E485" s="51" t="s">
        <v>26</v>
      </c>
      <c r="F485" s="79">
        <v>911.8</v>
      </c>
      <c r="G485" s="78">
        <v>131.73127859378775</v>
      </c>
      <c r="H485" s="78">
        <v>0.48637146188331981</v>
      </c>
    </row>
    <row r="486" spans="1:8" x14ac:dyDescent="0.25">
      <c r="A486" s="51" t="s">
        <v>11</v>
      </c>
      <c r="B486" s="52">
        <v>2012</v>
      </c>
      <c r="C486" s="51" t="s">
        <v>10</v>
      </c>
      <c r="D486" s="51" t="s">
        <v>25</v>
      </c>
      <c r="E486" s="51" t="s">
        <v>27</v>
      </c>
      <c r="F486" s="79">
        <v>0</v>
      </c>
      <c r="G486" s="78" t="s">
        <v>108</v>
      </c>
      <c r="H486" s="78" t="s">
        <v>29</v>
      </c>
    </row>
    <row r="487" spans="1:8" x14ac:dyDescent="0.25">
      <c r="A487" s="51" t="s">
        <v>11</v>
      </c>
      <c r="B487" s="52">
        <v>2012</v>
      </c>
      <c r="C487" s="51" t="s">
        <v>10</v>
      </c>
      <c r="D487" s="51" t="s">
        <v>25</v>
      </c>
      <c r="E487" s="51" t="s">
        <v>28</v>
      </c>
      <c r="F487" s="79">
        <v>564.70000000000005</v>
      </c>
      <c r="G487" s="78">
        <v>81.584396821574856</v>
      </c>
      <c r="H487" s="78">
        <v>0.30122172025171168</v>
      </c>
    </row>
    <row r="488" spans="1:8" x14ac:dyDescent="0.25">
      <c r="A488" s="51" t="s">
        <v>11</v>
      </c>
      <c r="B488" s="52">
        <v>2012</v>
      </c>
      <c r="C488" s="51" t="s">
        <v>10</v>
      </c>
      <c r="D488" s="51" t="s">
        <v>25</v>
      </c>
      <c r="E488" s="51" t="s">
        <v>40</v>
      </c>
      <c r="F488" s="79">
        <v>1476.5</v>
      </c>
      <c r="G488" s="78">
        <v>213.31567541536259</v>
      </c>
      <c r="H488" s="78">
        <v>0.78759318213503149</v>
      </c>
    </row>
    <row r="489" spans="1:8" x14ac:dyDescent="0.25">
      <c r="A489" s="51" t="s">
        <v>11</v>
      </c>
      <c r="B489" s="52">
        <v>2013</v>
      </c>
      <c r="C489" s="51" t="s">
        <v>10</v>
      </c>
      <c r="D489" s="51" t="s">
        <v>25</v>
      </c>
      <c r="E489" s="51" t="s">
        <v>26</v>
      </c>
      <c r="F489" s="79">
        <v>1205.9000000000001</v>
      </c>
      <c r="G489" s="78">
        <v>174.34698795180717</v>
      </c>
      <c r="H489" s="78">
        <v>0.56865864676737066</v>
      </c>
    </row>
    <row r="490" spans="1:8" x14ac:dyDescent="0.25">
      <c r="A490" s="51" t="s">
        <v>11</v>
      </c>
      <c r="B490" s="52">
        <v>2013</v>
      </c>
      <c r="C490" s="51" t="s">
        <v>10</v>
      </c>
      <c r="D490" s="51" t="s">
        <v>25</v>
      </c>
      <c r="E490" s="51" t="s">
        <v>27</v>
      </c>
      <c r="F490" s="79">
        <v>0</v>
      </c>
      <c r="G490" s="78" t="s">
        <v>108</v>
      </c>
      <c r="H490" s="78" t="s">
        <v>29</v>
      </c>
    </row>
    <row r="491" spans="1:8" x14ac:dyDescent="0.25">
      <c r="A491" s="51" t="s">
        <v>11</v>
      </c>
      <c r="B491" s="52">
        <v>2013</v>
      </c>
      <c r="C491" s="51" t="s">
        <v>10</v>
      </c>
      <c r="D491" s="51" t="s">
        <v>25</v>
      </c>
      <c r="E491" s="51" t="s">
        <v>28</v>
      </c>
      <c r="F491" s="79">
        <v>703.4</v>
      </c>
      <c r="G491" s="78">
        <v>101.69638554216863</v>
      </c>
      <c r="H491" s="78">
        <v>0.33169789546079148</v>
      </c>
    </row>
    <row r="492" spans="1:8" x14ac:dyDescent="0.25">
      <c r="A492" s="51" t="s">
        <v>11</v>
      </c>
      <c r="B492" s="52">
        <v>2013</v>
      </c>
      <c r="C492" s="51" t="s">
        <v>10</v>
      </c>
      <c r="D492" s="51" t="s">
        <v>25</v>
      </c>
      <c r="E492" s="51" t="s">
        <v>40</v>
      </c>
      <c r="F492" s="79">
        <v>1909.3000000000002</v>
      </c>
      <c r="G492" s="78">
        <v>276.04337349397582</v>
      </c>
      <c r="H492" s="78">
        <v>0.90035654222816219</v>
      </c>
    </row>
    <row r="493" spans="1:8" x14ac:dyDescent="0.25">
      <c r="A493" s="51" t="s">
        <v>11</v>
      </c>
      <c r="B493" s="52">
        <v>2014</v>
      </c>
      <c r="C493" s="51" t="s">
        <v>10</v>
      </c>
      <c r="D493" s="51" t="s">
        <v>25</v>
      </c>
      <c r="E493" s="51" t="s">
        <v>26</v>
      </c>
      <c r="F493" s="79">
        <v>2404.6781778599998</v>
      </c>
      <c r="G493" s="78">
        <v>347.99973630390735</v>
      </c>
      <c r="H493" s="78">
        <v>1.0546664214986861</v>
      </c>
    </row>
    <row r="494" spans="1:8" x14ac:dyDescent="0.25">
      <c r="A494" s="51" t="s">
        <v>11</v>
      </c>
      <c r="B494" s="52">
        <v>2014</v>
      </c>
      <c r="C494" s="51" t="s">
        <v>10</v>
      </c>
      <c r="D494" s="51" t="s">
        <v>25</v>
      </c>
      <c r="E494" s="51" t="s">
        <v>27</v>
      </c>
      <c r="F494" s="79">
        <v>0</v>
      </c>
      <c r="G494" s="78" t="s">
        <v>108</v>
      </c>
      <c r="H494" s="78" t="s">
        <v>29</v>
      </c>
    </row>
    <row r="495" spans="1:8" x14ac:dyDescent="0.25">
      <c r="A495" s="51" t="s">
        <v>11</v>
      </c>
      <c r="B495" s="52">
        <v>2014</v>
      </c>
      <c r="C495" s="51" t="s">
        <v>10</v>
      </c>
      <c r="D495" s="51" t="s">
        <v>25</v>
      </c>
      <c r="E495" s="51" t="s">
        <v>28</v>
      </c>
      <c r="F495" s="79">
        <v>0</v>
      </c>
      <c r="G495" s="78" t="s">
        <v>108</v>
      </c>
      <c r="H495" s="78" t="s">
        <v>29</v>
      </c>
    </row>
    <row r="496" spans="1:8" x14ac:dyDescent="0.25">
      <c r="A496" s="51" t="s">
        <v>11</v>
      </c>
      <c r="B496" s="52">
        <v>2014</v>
      </c>
      <c r="C496" s="51" t="s">
        <v>10</v>
      </c>
      <c r="D496" s="51" t="s">
        <v>25</v>
      </c>
      <c r="E496" s="51" t="s">
        <v>40</v>
      </c>
      <c r="F496" s="79">
        <v>2404.6781778599998</v>
      </c>
      <c r="G496" s="78">
        <v>347.99973630390735</v>
      </c>
      <c r="H496" s="78">
        <v>1.0546664214986861</v>
      </c>
    </row>
    <row r="497" spans="1:8" x14ac:dyDescent="0.25">
      <c r="A497" s="51" t="s">
        <v>11</v>
      </c>
      <c r="B497" s="52">
        <v>2015</v>
      </c>
      <c r="C497" s="51" t="s">
        <v>10</v>
      </c>
      <c r="D497" s="51" t="s">
        <v>25</v>
      </c>
      <c r="E497" s="51" t="s">
        <v>26</v>
      </c>
      <c r="F497" s="79">
        <v>2041.0882459000002</v>
      </c>
      <c r="G497" s="78">
        <v>295.66705638338982</v>
      </c>
      <c r="H497" s="78">
        <v>0.89595534688695777</v>
      </c>
    </row>
    <row r="498" spans="1:8" x14ac:dyDescent="0.25">
      <c r="A498" s="51" t="s">
        <v>11</v>
      </c>
      <c r="B498" s="52">
        <v>2015</v>
      </c>
      <c r="C498" s="51" t="s">
        <v>10</v>
      </c>
      <c r="D498" s="51" t="s">
        <v>25</v>
      </c>
      <c r="E498" s="51" t="s">
        <v>27</v>
      </c>
      <c r="F498" s="79">
        <v>0</v>
      </c>
      <c r="G498" s="78" t="s">
        <v>108</v>
      </c>
      <c r="H498" s="78" t="s">
        <v>29</v>
      </c>
    </row>
    <row r="499" spans="1:8" x14ac:dyDescent="0.25">
      <c r="A499" s="51" t="s">
        <v>11</v>
      </c>
      <c r="B499" s="52">
        <v>2015</v>
      </c>
      <c r="C499" s="51" t="s">
        <v>10</v>
      </c>
      <c r="D499" s="51" t="s">
        <v>25</v>
      </c>
      <c r="E499" s="51" t="s">
        <v>28</v>
      </c>
      <c r="F499" s="79">
        <v>806</v>
      </c>
      <c r="G499" s="78">
        <v>116.75519072911644</v>
      </c>
      <c r="H499" s="78">
        <v>0.35380146401875279</v>
      </c>
    </row>
    <row r="500" spans="1:8" x14ac:dyDescent="0.25">
      <c r="A500" s="51" t="s">
        <v>11</v>
      </c>
      <c r="B500" s="52">
        <v>2015</v>
      </c>
      <c r="C500" s="51" t="s">
        <v>10</v>
      </c>
      <c r="D500" s="51" t="s">
        <v>25</v>
      </c>
      <c r="E500" s="51" t="s">
        <v>40</v>
      </c>
      <c r="F500" s="79">
        <v>2847.0882459000004</v>
      </c>
      <c r="G500" s="78">
        <v>412.42224711250628</v>
      </c>
      <c r="H500" s="78">
        <v>1.2497568109057107</v>
      </c>
    </row>
    <row r="501" spans="1:8" x14ac:dyDescent="0.25">
      <c r="A501" s="51" t="s">
        <v>11</v>
      </c>
      <c r="B501" s="52">
        <v>2016</v>
      </c>
      <c r="C501" s="51" t="s">
        <v>10</v>
      </c>
      <c r="D501" s="51" t="s">
        <v>25</v>
      </c>
      <c r="E501" s="51" t="s">
        <v>26</v>
      </c>
      <c r="F501" s="79">
        <v>1597.2479927500001</v>
      </c>
      <c r="G501" s="78">
        <v>231.20598206272595</v>
      </c>
      <c r="H501" s="78">
        <v>0.68119706698841787</v>
      </c>
    </row>
    <row r="502" spans="1:8" x14ac:dyDescent="0.25">
      <c r="A502" s="51" t="s">
        <v>11</v>
      </c>
      <c r="B502" s="52">
        <v>2016</v>
      </c>
      <c r="C502" s="51" t="s">
        <v>10</v>
      </c>
      <c r="D502" s="51" t="s">
        <v>25</v>
      </c>
      <c r="E502" s="51" t="s">
        <v>27</v>
      </c>
      <c r="F502" s="79">
        <v>0</v>
      </c>
      <c r="G502" s="78" t="s">
        <v>108</v>
      </c>
      <c r="H502" s="78" t="s">
        <v>29</v>
      </c>
    </row>
    <row r="503" spans="1:8" x14ac:dyDescent="0.25">
      <c r="A503" s="51" t="s">
        <v>11</v>
      </c>
      <c r="B503" s="52">
        <v>2016</v>
      </c>
      <c r="C503" s="51" t="s">
        <v>10</v>
      </c>
      <c r="D503" s="51" t="s">
        <v>25</v>
      </c>
      <c r="E503" s="51" t="s">
        <v>28</v>
      </c>
      <c r="F503" s="79">
        <v>810.9</v>
      </c>
      <c r="G503" s="78">
        <v>117.37997587454753</v>
      </c>
      <c r="H503" s="78">
        <v>0.34583402460244411</v>
      </c>
    </row>
    <row r="504" spans="1:8" x14ac:dyDescent="0.25">
      <c r="A504" s="51" t="s">
        <v>11</v>
      </c>
      <c r="B504" s="52">
        <v>2016</v>
      </c>
      <c r="C504" s="51" t="s">
        <v>10</v>
      </c>
      <c r="D504" s="51" t="s">
        <v>25</v>
      </c>
      <c r="E504" s="51" t="s">
        <v>40</v>
      </c>
      <c r="F504" s="79">
        <v>2408.14799275</v>
      </c>
      <c r="G504" s="78">
        <v>348.58595793727346</v>
      </c>
      <c r="H504" s="78">
        <v>1.027031091590862</v>
      </c>
    </row>
    <row r="505" spans="1:8" x14ac:dyDescent="0.25">
      <c r="A505" s="51" t="s">
        <v>11</v>
      </c>
      <c r="B505" s="52">
        <v>2017</v>
      </c>
      <c r="C505" s="51" t="s">
        <v>10</v>
      </c>
      <c r="D505" s="51" t="s">
        <v>25</v>
      </c>
      <c r="E505" s="51" t="s">
        <v>26</v>
      </c>
      <c r="F505" s="79">
        <v>1822.1955358099999</v>
      </c>
      <c r="G505" s="78">
        <v>263.60875744086798</v>
      </c>
      <c r="H505" s="78">
        <v>0.7027947625956793</v>
      </c>
    </row>
    <row r="506" spans="1:8" x14ac:dyDescent="0.25">
      <c r="A506" s="51" t="s">
        <v>11</v>
      </c>
      <c r="B506" s="52">
        <v>2017</v>
      </c>
      <c r="C506" s="51" t="s">
        <v>10</v>
      </c>
      <c r="D506" s="51" t="s">
        <v>25</v>
      </c>
      <c r="E506" s="51" t="s">
        <v>27</v>
      </c>
      <c r="F506" s="79">
        <v>0</v>
      </c>
      <c r="G506" s="78" t="s">
        <v>108</v>
      </c>
      <c r="H506" s="78" t="s">
        <v>29</v>
      </c>
    </row>
    <row r="507" spans="1:8" x14ac:dyDescent="0.25">
      <c r="A507" s="51" t="s">
        <v>11</v>
      </c>
      <c r="B507" s="52">
        <v>2017</v>
      </c>
      <c r="C507" s="51" t="s">
        <v>10</v>
      </c>
      <c r="D507" s="51" t="s">
        <v>25</v>
      </c>
      <c r="E507" s="51" t="s">
        <v>28</v>
      </c>
      <c r="F507" s="79">
        <v>816.83915030939966</v>
      </c>
      <c r="G507" s="78">
        <v>118.16841234132364</v>
      </c>
      <c r="H507" s="78">
        <v>0.31504318029478978</v>
      </c>
    </row>
    <row r="508" spans="1:8" x14ac:dyDescent="0.25">
      <c r="A508" s="51" t="s">
        <v>11</v>
      </c>
      <c r="B508" s="52">
        <v>2017</v>
      </c>
      <c r="C508" s="51" t="s">
        <v>10</v>
      </c>
      <c r="D508" s="51" t="s">
        <v>25</v>
      </c>
      <c r="E508" s="51" t="s">
        <v>40</v>
      </c>
      <c r="F508" s="79">
        <v>2639.0346861193993</v>
      </c>
      <c r="G508" s="78">
        <v>381.77716978219161</v>
      </c>
      <c r="H508" s="78">
        <v>1.0178379428904691</v>
      </c>
    </row>
    <row r="509" spans="1:8" x14ac:dyDescent="0.25">
      <c r="A509" s="51" t="s">
        <v>11</v>
      </c>
      <c r="B509" s="52">
        <v>2018</v>
      </c>
      <c r="C509" s="51" t="s">
        <v>10</v>
      </c>
      <c r="D509" s="51" t="s">
        <v>25</v>
      </c>
      <c r="E509" s="51" t="s">
        <v>26</v>
      </c>
      <c r="F509" s="79">
        <v>2039.4749776699996</v>
      </c>
      <c r="G509" s="78">
        <v>295.11274245797671</v>
      </c>
      <c r="H509" s="78">
        <v>0.73251416366548239</v>
      </c>
    </row>
    <row r="510" spans="1:8" x14ac:dyDescent="0.25">
      <c r="A510" s="51" t="s">
        <v>11</v>
      </c>
      <c r="B510" s="52">
        <v>2018</v>
      </c>
      <c r="C510" s="51" t="s">
        <v>10</v>
      </c>
      <c r="D510" s="51" t="s">
        <v>25</v>
      </c>
      <c r="E510" s="51" t="s">
        <v>27</v>
      </c>
      <c r="F510" s="79">
        <v>0</v>
      </c>
      <c r="G510" s="78" t="s">
        <v>108</v>
      </c>
      <c r="H510" s="78" t="s">
        <v>29</v>
      </c>
    </row>
    <row r="511" spans="1:8" x14ac:dyDescent="0.25">
      <c r="A511" s="51" t="s">
        <v>11</v>
      </c>
      <c r="B511" s="52">
        <v>2018</v>
      </c>
      <c r="C511" s="51" t="s">
        <v>10</v>
      </c>
      <c r="D511" s="51" t="s">
        <v>25</v>
      </c>
      <c r="E511" s="51" t="s">
        <v>28</v>
      </c>
      <c r="F511" s="79">
        <v>1148.4302984499998</v>
      </c>
      <c r="G511" s="78">
        <v>166.17826578319068</v>
      </c>
      <c r="H511" s="78">
        <v>0.41247942181584352</v>
      </c>
    </row>
    <row r="512" spans="1:8" x14ac:dyDescent="0.25">
      <c r="A512" s="51" t="s">
        <v>11</v>
      </c>
      <c r="B512" s="52">
        <v>2018</v>
      </c>
      <c r="C512" s="51" t="s">
        <v>10</v>
      </c>
      <c r="D512" s="51" t="s">
        <v>25</v>
      </c>
      <c r="E512" s="51" t="s">
        <v>40</v>
      </c>
      <c r="F512" s="79">
        <v>3187.9052761199991</v>
      </c>
      <c r="G512" s="78">
        <v>461.29100824116733</v>
      </c>
      <c r="H512" s="78">
        <v>1.1449935854813258</v>
      </c>
    </row>
    <row r="513" spans="1:8" x14ac:dyDescent="0.25">
      <c r="A513" s="51" t="s">
        <v>11</v>
      </c>
      <c r="B513" s="52">
        <v>2019</v>
      </c>
      <c r="C513" s="51" t="s">
        <v>10</v>
      </c>
      <c r="D513" s="51" t="s">
        <v>25</v>
      </c>
      <c r="E513" s="51" t="s">
        <v>26</v>
      </c>
      <c r="F513" s="79">
        <v>2045.2155100199998</v>
      </c>
      <c r="G513" s="78">
        <v>296.15767008857256</v>
      </c>
      <c r="H513" s="78">
        <v>0.72418474800679533</v>
      </c>
    </row>
    <row r="514" spans="1:8" x14ac:dyDescent="0.25">
      <c r="A514" s="51" t="s">
        <v>11</v>
      </c>
      <c r="B514" s="52">
        <v>2019</v>
      </c>
      <c r="C514" s="51" t="s">
        <v>10</v>
      </c>
      <c r="D514" s="51" t="s">
        <v>25</v>
      </c>
      <c r="E514" s="51" t="s">
        <v>27</v>
      </c>
      <c r="F514" s="79">
        <v>0</v>
      </c>
      <c r="G514" s="78" t="s">
        <v>108</v>
      </c>
      <c r="H514" s="78" t="s">
        <v>29</v>
      </c>
    </row>
    <row r="515" spans="1:8" x14ac:dyDescent="0.25">
      <c r="A515" s="51" t="s">
        <v>11</v>
      </c>
      <c r="B515" s="52">
        <v>2019</v>
      </c>
      <c r="C515" s="51" t="s">
        <v>10</v>
      </c>
      <c r="D515" s="51" t="s">
        <v>25</v>
      </c>
      <c r="E515" s="51" t="s">
        <v>28</v>
      </c>
      <c r="F515" s="79">
        <v>1126.2441239099999</v>
      </c>
      <c r="G515" s="78">
        <v>163.08591151104145</v>
      </c>
      <c r="H515" s="78">
        <v>0.398788691495852</v>
      </c>
    </row>
    <row r="516" spans="1:8" x14ac:dyDescent="0.25">
      <c r="A516" s="51" t="s">
        <v>11</v>
      </c>
      <c r="B516" s="52">
        <v>2019</v>
      </c>
      <c r="C516" s="51" t="s">
        <v>10</v>
      </c>
      <c r="D516" s="51" t="s">
        <v>25</v>
      </c>
      <c r="E516" s="51" t="s">
        <v>40</v>
      </c>
      <c r="F516" s="79">
        <v>3171.4596339299997</v>
      </c>
      <c r="G516" s="78">
        <v>459.243581599614</v>
      </c>
      <c r="H516" s="78">
        <v>1.1229734395026472</v>
      </c>
    </row>
    <row r="517" spans="1:8" x14ac:dyDescent="0.25">
      <c r="A517" s="51" t="s">
        <v>11</v>
      </c>
      <c r="B517" s="52">
        <v>2020</v>
      </c>
      <c r="C517" s="51" t="s">
        <v>10</v>
      </c>
      <c r="D517" s="51" t="s">
        <v>25</v>
      </c>
      <c r="E517" s="51" t="s">
        <v>26</v>
      </c>
      <c r="F517" s="79">
        <v>1239.7269854699998</v>
      </c>
      <c r="G517" s="78">
        <v>179.54047581028237</v>
      </c>
      <c r="H517" s="78">
        <v>0.49014813007723318</v>
      </c>
    </row>
    <row r="518" spans="1:8" x14ac:dyDescent="0.25">
      <c r="A518" s="51" t="s">
        <v>11</v>
      </c>
      <c r="B518" s="52">
        <v>2020</v>
      </c>
      <c r="C518" s="51" t="s">
        <v>10</v>
      </c>
      <c r="D518" s="51" t="s">
        <v>25</v>
      </c>
      <c r="E518" s="51" t="s">
        <v>27</v>
      </c>
      <c r="F518" s="79">
        <v>0</v>
      </c>
      <c r="G518" s="78" t="s">
        <v>108</v>
      </c>
      <c r="H518" s="78" t="s">
        <v>29</v>
      </c>
    </row>
    <row r="519" spans="1:8" x14ac:dyDescent="0.25">
      <c r="A519" s="51" t="s">
        <v>11</v>
      </c>
      <c r="B519" s="52">
        <v>2020</v>
      </c>
      <c r="C519" s="51" t="s">
        <v>10</v>
      </c>
      <c r="D519" s="51" t="s">
        <v>25</v>
      </c>
      <c r="E519" s="51" t="s">
        <v>28</v>
      </c>
      <c r="F519" s="79">
        <v>611.90949848000059</v>
      </c>
      <c r="G519" s="78">
        <v>88.618319837798779</v>
      </c>
      <c r="H519" s="78">
        <v>0.24192931183373659</v>
      </c>
    </row>
    <row r="520" spans="1:8" x14ac:dyDescent="0.25">
      <c r="A520" s="51" t="s">
        <v>11</v>
      </c>
      <c r="B520" s="52">
        <v>2020</v>
      </c>
      <c r="C520" s="51" t="s">
        <v>10</v>
      </c>
      <c r="D520" s="51" t="s">
        <v>25</v>
      </c>
      <c r="E520" s="51" t="s">
        <v>40</v>
      </c>
      <c r="F520" s="79">
        <v>1851.6364839500004</v>
      </c>
      <c r="G520" s="78">
        <v>268.15879564808114</v>
      </c>
      <c r="H520" s="78">
        <v>0.7320774419109698</v>
      </c>
    </row>
    <row r="521" spans="1:8" x14ac:dyDescent="0.25">
      <c r="A521" s="51" t="s">
        <v>11</v>
      </c>
      <c r="B521" s="52">
        <v>2021</v>
      </c>
      <c r="C521" s="51" t="s">
        <v>10</v>
      </c>
      <c r="D521" s="51" t="s">
        <v>25</v>
      </c>
      <c r="E521" s="51" t="s">
        <v>26</v>
      </c>
      <c r="F521" s="79">
        <v>1377.3607281</v>
      </c>
      <c r="G521" s="78">
        <v>199.61749682608695</v>
      </c>
      <c r="H521" s="78">
        <v>0.49402799929537128</v>
      </c>
    </row>
    <row r="522" spans="1:8" x14ac:dyDescent="0.25">
      <c r="A522" s="51" t="s">
        <v>11</v>
      </c>
      <c r="B522" s="52">
        <v>2021</v>
      </c>
      <c r="C522" s="51" t="s">
        <v>10</v>
      </c>
      <c r="D522" s="51" t="s">
        <v>25</v>
      </c>
      <c r="E522" s="51" t="s">
        <v>27</v>
      </c>
      <c r="F522" s="79">
        <v>0</v>
      </c>
      <c r="G522" s="78" t="s">
        <v>108</v>
      </c>
      <c r="H522" s="78" t="s">
        <v>29</v>
      </c>
    </row>
    <row r="523" spans="1:8" x14ac:dyDescent="0.25">
      <c r="A523" s="51" t="s">
        <v>11</v>
      </c>
      <c r="B523" s="52">
        <v>2021</v>
      </c>
      <c r="C523" s="51" t="s">
        <v>10</v>
      </c>
      <c r="D523" s="51" t="s">
        <v>25</v>
      </c>
      <c r="E523" s="51" t="s">
        <v>28</v>
      </c>
      <c r="F523" s="79">
        <v>852.85960170999908</v>
      </c>
      <c r="G523" s="78">
        <v>123.6028408275361</v>
      </c>
      <c r="H523" s="78">
        <v>0.305901362015636</v>
      </c>
    </row>
    <row r="524" spans="1:8" x14ac:dyDescent="0.25">
      <c r="A524" s="51" t="s">
        <v>11</v>
      </c>
      <c r="B524" s="52">
        <v>2021</v>
      </c>
      <c r="C524" s="51" t="s">
        <v>10</v>
      </c>
      <c r="D524" s="51" t="s">
        <v>25</v>
      </c>
      <c r="E524" s="51" t="s">
        <v>40</v>
      </c>
      <c r="F524" s="79">
        <v>2230.2203298099989</v>
      </c>
      <c r="G524" s="78">
        <v>323.22033765362301</v>
      </c>
      <c r="H524" s="78">
        <v>0.79992936131100711</v>
      </c>
    </row>
    <row r="525" spans="1:8" x14ac:dyDescent="0.25">
      <c r="A525" s="51" t="s">
        <v>11</v>
      </c>
      <c r="B525" s="52">
        <v>2022</v>
      </c>
      <c r="C525" s="51" t="s">
        <v>10</v>
      </c>
      <c r="D525" s="51" t="s">
        <v>25</v>
      </c>
      <c r="E525" s="51" t="s">
        <v>26</v>
      </c>
      <c r="F525" s="79">
        <v>1706.3504456084002</v>
      </c>
      <c r="G525" s="78">
        <v>247.77596015610831</v>
      </c>
      <c r="H525" s="78">
        <v>0.56302123181389574</v>
      </c>
    </row>
    <row r="526" spans="1:8" x14ac:dyDescent="0.25">
      <c r="A526" s="51" t="s">
        <v>11</v>
      </c>
      <c r="B526" s="52">
        <v>2022</v>
      </c>
      <c r="C526" s="51" t="s">
        <v>10</v>
      </c>
      <c r="D526" s="51" t="s">
        <v>25</v>
      </c>
      <c r="E526" s="51" t="s">
        <v>27</v>
      </c>
      <c r="F526" s="79">
        <v>0</v>
      </c>
      <c r="G526" s="78" t="s">
        <v>108</v>
      </c>
      <c r="H526" s="78" t="s">
        <v>29</v>
      </c>
    </row>
    <row r="527" spans="1:8" x14ac:dyDescent="0.25">
      <c r="A527" s="51" t="s">
        <v>11</v>
      </c>
      <c r="B527" s="52">
        <v>2022</v>
      </c>
      <c r="C527" s="51" t="s">
        <v>10</v>
      </c>
      <c r="D527" s="51" t="s">
        <v>25</v>
      </c>
      <c r="E527" s="51" t="s">
        <v>28</v>
      </c>
      <c r="F527" s="79">
        <v>585.74544336999986</v>
      </c>
      <c r="G527" s="78">
        <v>85.055001457405552</v>
      </c>
      <c r="H527" s="78">
        <v>0.19327045150913774</v>
      </c>
    </row>
    <row r="528" spans="1:8" x14ac:dyDescent="0.25">
      <c r="A528" s="51" t="s">
        <v>11</v>
      </c>
      <c r="B528" s="52">
        <v>2022</v>
      </c>
      <c r="C528" s="51" t="s">
        <v>10</v>
      </c>
      <c r="D528" s="51" t="s">
        <v>25</v>
      </c>
      <c r="E528" s="51" t="s">
        <v>40</v>
      </c>
      <c r="F528" s="79">
        <v>2292.0958889784001</v>
      </c>
      <c r="G528" s="78">
        <v>332.83096161351386</v>
      </c>
      <c r="H528" s="78">
        <v>0.75629168332303343</v>
      </c>
    </row>
    <row r="529" spans="1:8" x14ac:dyDescent="0.25">
      <c r="A529" s="51" t="s">
        <v>11</v>
      </c>
      <c r="B529" s="52">
        <v>2023</v>
      </c>
      <c r="C529" s="51" t="s">
        <v>10</v>
      </c>
      <c r="D529" s="51" t="s">
        <v>25</v>
      </c>
      <c r="E529" s="51" t="s">
        <v>26</v>
      </c>
      <c r="F529" s="79">
        <v>1631.5369111589878</v>
      </c>
      <c r="G529" s="78">
        <v>236.22638675081859</v>
      </c>
      <c r="H529" s="78">
        <v>0.52337275564372665</v>
      </c>
    </row>
    <row r="530" spans="1:8" x14ac:dyDescent="0.25">
      <c r="A530" s="51" t="s">
        <v>11</v>
      </c>
      <c r="B530" s="52">
        <v>2023</v>
      </c>
      <c r="C530" s="51" t="s">
        <v>10</v>
      </c>
      <c r="D530" s="51" t="s">
        <v>25</v>
      </c>
      <c r="E530" s="51" t="s">
        <v>27</v>
      </c>
      <c r="F530" s="79">
        <v>0</v>
      </c>
      <c r="G530" s="78" t="s">
        <v>108</v>
      </c>
      <c r="H530" s="78" t="s">
        <v>29</v>
      </c>
    </row>
    <row r="531" spans="1:8" x14ac:dyDescent="0.25">
      <c r="A531" s="51" t="s">
        <v>11</v>
      </c>
      <c r="B531" s="52">
        <v>2023</v>
      </c>
      <c r="C531" s="51" t="s">
        <v>10</v>
      </c>
      <c r="D531" s="51" t="s">
        <v>25</v>
      </c>
      <c r="E531" s="51" t="s">
        <v>28</v>
      </c>
      <c r="F531" s="79">
        <v>742.30630636867318</v>
      </c>
      <c r="G531" s="78">
        <v>107.47678181013603</v>
      </c>
      <c r="H531" s="78">
        <v>0.23812081384043574</v>
      </c>
    </row>
    <row r="532" spans="1:8" x14ac:dyDescent="0.25">
      <c r="A532" s="51" t="s">
        <v>11</v>
      </c>
      <c r="B532" s="52">
        <v>2023</v>
      </c>
      <c r="C532" s="51" t="s">
        <v>10</v>
      </c>
      <c r="D532" s="51" t="s">
        <v>25</v>
      </c>
      <c r="E532" s="51" t="s">
        <v>40</v>
      </c>
      <c r="F532" s="79">
        <v>2373.8432175276607</v>
      </c>
      <c r="G532" s="78">
        <v>343.70316856095457</v>
      </c>
      <c r="H532" s="78">
        <v>0.76149356948416225</v>
      </c>
    </row>
    <row r="533" spans="1:8" x14ac:dyDescent="0.25">
      <c r="A533" s="51" t="s">
        <v>11</v>
      </c>
      <c r="B533" s="52">
        <v>2008</v>
      </c>
      <c r="C533" s="51" t="s">
        <v>10</v>
      </c>
      <c r="D533" s="51" t="s">
        <v>30</v>
      </c>
      <c r="E533" s="51" t="s">
        <v>31</v>
      </c>
      <c r="F533" s="79">
        <v>484.2</v>
      </c>
      <c r="G533" s="78">
        <v>66.93238106208959</v>
      </c>
      <c r="H533" s="78">
        <v>0.40089328437547855</v>
      </c>
    </row>
    <row r="534" spans="1:8" x14ac:dyDescent="0.25">
      <c r="A534" s="51" t="s">
        <v>11</v>
      </c>
      <c r="B534" s="52">
        <v>2008</v>
      </c>
      <c r="C534" s="51" t="s">
        <v>10</v>
      </c>
      <c r="D534" s="51" t="s">
        <v>30</v>
      </c>
      <c r="E534" s="51" t="s">
        <v>32</v>
      </c>
      <c r="F534" s="79">
        <v>0</v>
      </c>
      <c r="G534" s="78" t="s">
        <v>108</v>
      </c>
      <c r="H534" s="78" t="s">
        <v>29</v>
      </c>
    </row>
    <row r="535" spans="1:8" x14ac:dyDescent="0.25">
      <c r="A535" s="51" t="s">
        <v>11</v>
      </c>
      <c r="B535" s="52">
        <v>2008</v>
      </c>
      <c r="C535" s="51" t="s">
        <v>10</v>
      </c>
      <c r="D535" s="51" t="s">
        <v>30</v>
      </c>
      <c r="E535" s="51" t="s">
        <v>40</v>
      </c>
      <c r="F535" s="79">
        <v>484.2</v>
      </c>
      <c r="G535" s="78">
        <v>66.93238106208959</v>
      </c>
      <c r="H535" s="78">
        <v>0.40089328437547855</v>
      </c>
    </row>
    <row r="536" spans="1:8" x14ac:dyDescent="0.25">
      <c r="A536" s="51" t="s">
        <v>11</v>
      </c>
      <c r="B536" s="52">
        <v>2009</v>
      </c>
      <c r="C536" s="51" t="s">
        <v>10</v>
      </c>
      <c r="D536" s="51" t="s">
        <v>30</v>
      </c>
      <c r="E536" s="51" t="s">
        <v>31</v>
      </c>
      <c r="F536" s="79">
        <v>505.1</v>
      </c>
      <c r="G536" s="78">
        <v>71.815165876777286</v>
      </c>
      <c r="H536" s="78">
        <v>0.41415921160725744</v>
      </c>
    </row>
    <row r="537" spans="1:8" x14ac:dyDescent="0.25">
      <c r="A537" s="51" t="s">
        <v>11</v>
      </c>
      <c r="B537" s="52">
        <v>2009</v>
      </c>
      <c r="C537" s="51" t="s">
        <v>10</v>
      </c>
      <c r="D537" s="51" t="s">
        <v>30</v>
      </c>
      <c r="E537" s="51" t="s">
        <v>32</v>
      </c>
      <c r="F537" s="79">
        <v>0</v>
      </c>
      <c r="G537" s="78" t="s">
        <v>108</v>
      </c>
      <c r="H537" s="78" t="s">
        <v>29</v>
      </c>
    </row>
    <row r="538" spans="1:8" x14ac:dyDescent="0.25">
      <c r="A538" s="51" t="s">
        <v>11</v>
      </c>
      <c r="B538" s="52">
        <v>2009</v>
      </c>
      <c r="C538" s="51" t="s">
        <v>10</v>
      </c>
      <c r="D538" s="51" t="s">
        <v>30</v>
      </c>
      <c r="E538" s="51" t="s">
        <v>40</v>
      </c>
      <c r="F538" s="79">
        <v>505.1</v>
      </c>
      <c r="G538" s="78">
        <v>71.815165876777286</v>
      </c>
      <c r="H538" s="78">
        <v>0.41415921160725744</v>
      </c>
    </row>
    <row r="539" spans="1:8" x14ac:dyDescent="0.25">
      <c r="A539" s="51" t="s">
        <v>11</v>
      </c>
      <c r="B539" s="52">
        <v>2010</v>
      </c>
      <c r="C539" s="51" t="s">
        <v>10</v>
      </c>
      <c r="D539" s="51" t="s">
        <v>30</v>
      </c>
      <c r="E539" s="51" t="s">
        <v>31</v>
      </c>
      <c r="F539" s="79">
        <v>496.7</v>
      </c>
      <c r="G539" s="78">
        <v>70.738191312603803</v>
      </c>
      <c r="H539" s="78">
        <v>0.35997888778541065</v>
      </c>
    </row>
    <row r="540" spans="1:8" x14ac:dyDescent="0.25">
      <c r="A540" s="51" t="s">
        <v>11</v>
      </c>
      <c r="B540" s="52">
        <v>2010</v>
      </c>
      <c r="C540" s="51" t="s">
        <v>10</v>
      </c>
      <c r="D540" s="51" t="s">
        <v>30</v>
      </c>
      <c r="E540" s="51" t="s">
        <v>32</v>
      </c>
      <c r="F540" s="79">
        <v>0</v>
      </c>
      <c r="G540" s="78" t="s">
        <v>108</v>
      </c>
      <c r="H540" s="78" t="s">
        <v>29</v>
      </c>
    </row>
    <row r="541" spans="1:8" x14ac:dyDescent="0.25">
      <c r="A541" s="51" t="s">
        <v>11</v>
      </c>
      <c r="B541" s="52">
        <v>2010</v>
      </c>
      <c r="C541" s="51" t="s">
        <v>10</v>
      </c>
      <c r="D541" s="51" t="s">
        <v>30</v>
      </c>
      <c r="E541" s="51" t="s">
        <v>40</v>
      </c>
      <c r="F541" s="79">
        <v>496.7</v>
      </c>
      <c r="G541" s="78">
        <v>70.738191312603803</v>
      </c>
      <c r="H541" s="78">
        <v>0.35997888778541065</v>
      </c>
    </row>
    <row r="542" spans="1:8" x14ac:dyDescent="0.25">
      <c r="A542" s="51" t="s">
        <v>11</v>
      </c>
      <c r="B542" s="52">
        <v>2011</v>
      </c>
      <c r="C542" s="51" t="s">
        <v>10</v>
      </c>
      <c r="D542" s="51" t="s">
        <v>30</v>
      </c>
      <c r="E542" s="51" t="s">
        <v>31</v>
      </c>
      <c r="F542" s="79">
        <v>755.6</v>
      </c>
      <c r="G542" s="78">
        <v>108.66504095541792</v>
      </c>
      <c r="H542" s="78">
        <v>0.45338099032163659</v>
      </c>
    </row>
    <row r="543" spans="1:8" x14ac:dyDescent="0.25">
      <c r="A543" s="51" t="s">
        <v>11</v>
      </c>
      <c r="B543" s="52">
        <v>2011</v>
      </c>
      <c r="C543" s="51" t="s">
        <v>10</v>
      </c>
      <c r="D543" s="51" t="s">
        <v>30</v>
      </c>
      <c r="E543" s="51" t="s">
        <v>32</v>
      </c>
      <c r="F543" s="79">
        <v>0</v>
      </c>
      <c r="G543" s="78" t="s">
        <v>108</v>
      </c>
      <c r="H543" s="78" t="s">
        <v>29</v>
      </c>
    </row>
    <row r="544" spans="1:8" x14ac:dyDescent="0.25">
      <c r="A544" s="51" t="s">
        <v>11</v>
      </c>
      <c r="B544" s="52">
        <v>2011</v>
      </c>
      <c r="C544" s="51" t="s">
        <v>10</v>
      </c>
      <c r="D544" s="51" t="s">
        <v>30</v>
      </c>
      <c r="E544" s="51" t="s">
        <v>40</v>
      </c>
      <c r="F544" s="79">
        <v>755.6</v>
      </c>
      <c r="G544" s="78">
        <v>108.66504095541792</v>
      </c>
      <c r="H544" s="78">
        <v>0.45338099032163659</v>
      </c>
    </row>
    <row r="545" spans="1:8" x14ac:dyDescent="0.25">
      <c r="A545" s="51" t="s">
        <v>11</v>
      </c>
      <c r="B545" s="52">
        <v>2012</v>
      </c>
      <c r="C545" s="51" t="s">
        <v>10</v>
      </c>
      <c r="D545" s="51" t="s">
        <v>30</v>
      </c>
      <c r="E545" s="51" t="s">
        <v>31</v>
      </c>
      <c r="F545" s="79">
        <v>847.1</v>
      </c>
      <c r="G545" s="78">
        <v>122.38381892607767</v>
      </c>
      <c r="H545" s="78">
        <v>0.45185925132853727</v>
      </c>
    </row>
    <row r="546" spans="1:8" x14ac:dyDescent="0.25">
      <c r="A546" s="51" t="s">
        <v>11</v>
      </c>
      <c r="B546" s="52">
        <v>2012</v>
      </c>
      <c r="C546" s="51" t="s">
        <v>10</v>
      </c>
      <c r="D546" s="51" t="s">
        <v>30</v>
      </c>
      <c r="E546" s="51" t="s">
        <v>32</v>
      </c>
      <c r="F546" s="79">
        <v>0</v>
      </c>
      <c r="G546" s="78" t="s">
        <v>108</v>
      </c>
      <c r="H546" s="78" t="s">
        <v>29</v>
      </c>
    </row>
    <row r="547" spans="1:8" x14ac:dyDescent="0.25">
      <c r="A547" s="51" t="s">
        <v>11</v>
      </c>
      <c r="B547" s="52">
        <v>2012</v>
      </c>
      <c r="C547" s="51" t="s">
        <v>10</v>
      </c>
      <c r="D547" s="51" t="s">
        <v>30</v>
      </c>
      <c r="E547" s="51" t="s">
        <v>40</v>
      </c>
      <c r="F547" s="79">
        <v>847.1</v>
      </c>
      <c r="G547" s="78">
        <v>122.38381892607767</v>
      </c>
      <c r="H547" s="78">
        <v>0.45185925132853727</v>
      </c>
    </row>
    <row r="548" spans="1:8" x14ac:dyDescent="0.25">
      <c r="A548" s="51" t="s">
        <v>11</v>
      </c>
      <c r="B548" s="52">
        <v>2013</v>
      </c>
      <c r="C548" s="51" t="s">
        <v>10</v>
      </c>
      <c r="D548" s="51" t="s">
        <v>30</v>
      </c>
      <c r="E548" s="51" t="s">
        <v>31</v>
      </c>
      <c r="F548" s="79">
        <v>1190.2</v>
      </c>
      <c r="G548" s="78">
        <v>172.07710843373488</v>
      </c>
      <c r="H548" s="78">
        <v>0.56125509692555309</v>
      </c>
    </row>
    <row r="549" spans="1:8" x14ac:dyDescent="0.25">
      <c r="A549" s="51" t="s">
        <v>11</v>
      </c>
      <c r="B549" s="52">
        <v>2013</v>
      </c>
      <c r="C549" s="51" t="s">
        <v>10</v>
      </c>
      <c r="D549" s="51" t="s">
        <v>30</v>
      </c>
      <c r="E549" s="51" t="s">
        <v>32</v>
      </c>
      <c r="F549" s="79">
        <v>0</v>
      </c>
      <c r="G549" s="78" t="s">
        <v>108</v>
      </c>
      <c r="H549" s="78" t="s">
        <v>29</v>
      </c>
    </row>
    <row r="550" spans="1:8" x14ac:dyDescent="0.25">
      <c r="A550" s="51" t="s">
        <v>11</v>
      </c>
      <c r="B550" s="52">
        <v>2013</v>
      </c>
      <c r="C550" s="51" t="s">
        <v>10</v>
      </c>
      <c r="D550" s="51" t="s">
        <v>30</v>
      </c>
      <c r="E550" s="51" t="s">
        <v>40</v>
      </c>
      <c r="F550" s="79">
        <v>1190.2</v>
      </c>
      <c r="G550" s="78">
        <v>172.07710843373488</v>
      </c>
      <c r="H550" s="78">
        <v>0.56125509692555309</v>
      </c>
    </row>
    <row r="551" spans="1:8" x14ac:dyDescent="0.25">
      <c r="A551" s="51" t="s">
        <v>11</v>
      </c>
      <c r="B551" s="52">
        <v>2014</v>
      </c>
      <c r="C551" s="51" t="s">
        <v>10</v>
      </c>
      <c r="D551" s="51" t="s">
        <v>30</v>
      </c>
      <c r="E551" s="51" t="s">
        <v>31</v>
      </c>
      <c r="F551" s="79">
        <v>1471.1</v>
      </c>
      <c r="G551" s="78">
        <v>212.89435600578869</v>
      </c>
      <c r="H551" s="78">
        <v>0.64520890443953882</v>
      </c>
    </row>
    <row r="552" spans="1:8" x14ac:dyDescent="0.25">
      <c r="A552" s="51" t="s">
        <v>11</v>
      </c>
      <c r="B552" s="52">
        <v>2014</v>
      </c>
      <c r="C552" s="51" t="s">
        <v>10</v>
      </c>
      <c r="D552" s="51" t="s">
        <v>30</v>
      </c>
      <c r="E552" s="51" t="s">
        <v>32</v>
      </c>
      <c r="F552" s="79">
        <v>0</v>
      </c>
      <c r="G552" s="78" t="s">
        <v>108</v>
      </c>
      <c r="H552" s="78" t="s">
        <v>29</v>
      </c>
    </row>
    <row r="553" spans="1:8" x14ac:dyDescent="0.25">
      <c r="A553" s="51" t="s">
        <v>11</v>
      </c>
      <c r="B553" s="52">
        <v>2014</v>
      </c>
      <c r="C553" s="51" t="s">
        <v>10</v>
      </c>
      <c r="D553" s="51" t="s">
        <v>30</v>
      </c>
      <c r="E553" s="51" t="s">
        <v>40</v>
      </c>
      <c r="F553" s="79">
        <v>1471.1</v>
      </c>
      <c r="G553" s="78">
        <v>212.89435600578869</v>
      </c>
      <c r="H553" s="78">
        <v>0.64520890443953882</v>
      </c>
    </row>
    <row r="554" spans="1:8" x14ac:dyDescent="0.25">
      <c r="A554" s="51" t="s">
        <v>11</v>
      </c>
      <c r="B554" s="52">
        <v>2015</v>
      </c>
      <c r="C554" s="51" t="s">
        <v>10</v>
      </c>
      <c r="D554" s="51" t="s">
        <v>30</v>
      </c>
      <c r="E554" s="51" t="s">
        <v>31</v>
      </c>
      <c r="F554" s="79">
        <v>2143.3000000000002</v>
      </c>
      <c r="G554" s="78">
        <v>310.47320135200403</v>
      </c>
      <c r="H554" s="78">
        <v>0.94082218093224912</v>
      </c>
    </row>
    <row r="555" spans="1:8" x14ac:dyDescent="0.25">
      <c r="A555" s="51" t="s">
        <v>11</v>
      </c>
      <c r="B555" s="52">
        <v>2015</v>
      </c>
      <c r="C555" s="51" t="s">
        <v>10</v>
      </c>
      <c r="D555" s="51" t="s">
        <v>30</v>
      </c>
      <c r="E555" s="51" t="s">
        <v>32</v>
      </c>
      <c r="F555" s="79">
        <v>0</v>
      </c>
      <c r="G555" s="78" t="s">
        <v>108</v>
      </c>
      <c r="H555" s="78" t="s">
        <v>29</v>
      </c>
    </row>
    <row r="556" spans="1:8" x14ac:dyDescent="0.25">
      <c r="A556" s="51" t="s">
        <v>11</v>
      </c>
      <c r="B556" s="52">
        <v>2015</v>
      </c>
      <c r="C556" s="51" t="s">
        <v>10</v>
      </c>
      <c r="D556" s="51" t="s">
        <v>30</v>
      </c>
      <c r="E556" s="51" t="s">
        <v>40</v>
      </c>
      <c r="F556" s="79">
        <v>2143.3000000000002</v>
      </c>
      <c r="G556" s="78">
        <v>310.47320135200403</v>
      </c>
      <c r="H556" s="78">
        <v>0.94082218093224912</v>
      </c>
    </row>
    <row r="557" spans="1:8" x14ac:dyDescent="0.25">
      <c r="A557" s="51" t="s">
        <v>11</v>
      </c>
      <c r="B557" s="52">
        <v>2016</v>
      </c>
      <c r="C557" s="51" t="s">
        <v>10</v>
      </c>
      <c r="D557" s="51" t="s">
        <v>30</v>
      </c>
      <c r="E557" s="51" t="s">
        <v>31</v>
      </c>
      <c r="F557" s="79">
        <v>6004.6</v>
      </c>
      <c r="G557" s="78">
        <v>869.18214716525847</v>
      </c>
      <c r="H557" s="78">
        <v>2.5608521200244616</v>
      </c>
    </row>
    <row r="558" spans="1:8" x14ac:dyDescent="0.25">
      <c r="A558" s="51" t="s">
        <v>11</v>
      </c>
      <c r="B558" s="52">
        <v>2016</v>
      </c>
      <c r="C558" s="51" t="s">
        <v>10</v>
      </c>
      <c r="D558" s="51" t="s">
        <v>30</v>
      </c>
      <c r="E558" s="51" t="s">
        <v>32</v>
      </c>
      <c r="F558" s="79">
        <v>0</v>
      </c>
      <c r="G558" s="78" t="s">
        <v>108</v>
      </c>
      <c r="H558" s="78" t="s">
        <v>29</v>
      </c>
    </row>
    <row r="559" spans="1:8" x14ac:dyDescent="0.25">
      <c r="A559" s="51" t="s">
        <v>11</v>
      </c>
      <c r="B559" s="52">
        <v>2016</v>
      </c>
      <c r="C559" s="51" t="s">
        <v>10</v>
      </c>
      <c r="D559" s="51" t="s">
        <v>30</v>
      </c>
      <c r="E559" s="51" t="s">
        <v>40</v>
      </c>
      <c r="F559" s="79">
        <v>6004.6</v>
      </c>
      <c r="G559" s="78">
        <v>869.18214716525847</v>
      </c>
      <c r="H559" s="78">
        <v>2.5608521200244616</v>
      </c>
    </row>
    <row r="560" spans="1:8" x14ac:dyDescent="0.25">
      <c r="A560" s="51" t="s">
        <v>11</v>
      </c>
      <c r="B560" s="52">
        <v>2017</v>
      </c>
      <c r="C560" s="51" t="s">
        <v>10</v>
      </c>
      <c r="D560" s="51" t="s">
        <v>30</v>
      </c>
      <c r="E560" s="51" t="s">
        <v>31</v>
      </c>
      <c r="F560" s="79">
        <v>5648.4426438300006</v>
      </c>
      <c r="G560" s="78">
        <v>817.13455968607605</v>
      </c>
      <c r="H560" s="78">
        <v>2.1785235606678253</v>
      </c>
    </row>
    <row r="561" spans="1:8" x14ac:dyDescent="0.25">
      <c r="A561" s="51" t="s">
        <v>11</v>
      </c>
      <c r="B561" s="52">
        <v>2017</v>
      </c>
      <c r="C561" s="51" t="s">
        <v>10</v>
      </c>
      <c r="D561" s="51" t="s">
        <v>30</v>
      </c>
      <c r="E561" s="51" t="s">
        <v>32</v>
      </c>
      <c r="F561" s="79">
        <v>0</v>
      </c>
      <c r="G561" s="78" t="s">
        <v>108</v>
      </c>
      <c r="H561" s="78" t="s">
        <v>29</v>
      </c>
    </row>
    <row r="562" spans="1:8" x14ac:dyDescent="0.25">
      <c r="A562" s="51" t="s">
        <v>11</v>
      </c>
      <c r="B562" s="52">
        <v>2017</v>
      </c>
      <c r="C562" s="51" t="s">
        <v>10</v>
      </c>
      <c r="D562" s="51" t="s">
        <v>30</v>
      </c>
      <c r="E562" s="51" t="s">
        <v>40</v>
      </c>
      <c r="F562" s="79">
        <v>5648.4426438300006</v>
      </c>
      <c r="G562" s="78">
        <v>817.13455968607605</v>
      </c>
      <c r="H562" s="78">
        <v>2.1785235606678253</v>
      </c>
    </row>
    <row r="563" spans="1:8" x14ac:dyDescent="0.25">
      <c r="A563" s="51" t="s">
        <v>11</v>
      </c>
      <c r="B563" s="52">
        <v>2018</v>
      </c>
      <c r="C563" s="51" t="s">
        <v>10</v>
      </c>
      <c r="D563" s="51" t="s">
        <v>30</v>
      </c>
      <c r="E563" s="51" t="s">
        <v>31</v>
      </c>
      <c r="F563" s="79">
        <v>4129.3665738499994</v>
      </c>
      <c r="G563" s="78">
        <v>597.52078724466435</v>
      </c>
      <c r="H563" s="78">
        <v>1.4831363637359447</v>
      </c>
    </row>
    <row r="564" spans="1:8" x14ac:dyDescent="0.25">
      <c r="A564" s="51" t="s">
        <v>11</v>
      </c>
      <c r="B564" s="52">
        <v>2018</v>
      </c>
      <c r="C564" s="51" t="s">
        <v>10</v>
      </c>
      <c r="D564" s="51" t="s">
        <v>30</v>
      </c>
      <c r="E564" s="51" t="s">
        <v>32</v>
      </c>
      <c r="F564" s="79">
        <v>0</v>
      </c>
      <c r="G564" s="78" t="s">
        <v>108</v>
      </c>
      <c r="H564" s="78" t="s">
        <v>29</v>
      </c>
    </row>
    <row r="565" spans="1:8" x14ac:dyDescent="0.25">
      <c r="A565" s="51" t="s">
        <v>11</v>
      </c>
      <c r="B565" s="52">
        <v>2018</v>
      </c>
      <c r="C565" s="51" t="s">
        <v>10</v>
      </c>
      <c r="D565" s="51" t="s">
        <v>30</v>
      </c>
      <c r="E565" s="51" t="s">
        <v>40</v>
      </c>
      <c r="F565" s="79">
        <v>4129.3665738499994</v>
      </c>
      <c r="G565" s="78">
        <v>597.52078724466435</v>
      </c>
      <c r="H565" s="78">
        <v>1.4831363637359447</v>
      </c>
    </row>
    <row r="566" spans="1:8" x14ac:dyDescent="0.25">
      <c r="A566" s="51" t="s">
        <v>11</v>
      </c>
      <c r="B566" s="52">
        <v>2019</v>
      </c>
      <c r="C566" s="51" t="s">
        <v>10</v>
      </c>
      <c r="D566" s="51" t="s">
        <v>30</v>
      </c>
      <c r="E566" s="51" t="s">
        <v>31</v>
      </c>
      <c r="F566" s="79">
        <v>3051.43866192</v>
      </c>
      <c r="G566" s="78">
        <v>441.86393077157015</v>
      </c>
      <c r="H566" s="78">
        <v>1.0804755428532413</v>
      </c>
    </row>
    <row r="567" spans="1:8" x14ac:dyDescent="0.25">
      <c r="A567" s="51" t="s">
        <v>11</v>
      </c>
      <c r="B567" s="52">
        <v>2019</v>
      </c>
      <c r="C567" s="51" t="s">
        <v>10</v>
      </c>
      <c r="D567" s="51" t="s">
        <v>30</v>
      </c>
      <c r="E567" s="51" t="s">
        <v>32</v>
      </c>
      <c r="F567" s="79">
        <v>0</v>
      </c>
      <c r="G567" s="78" t="s">
        <v>108</v>
      </c>
      <c r="H567" s="78" t="s">
        <v>29</v>
      </c>
    </row>
    <row r="568" spans="1:8" x14ac:dyDescent="0.25">
      <c r="A568" s="51" t="s">
        <v>11</v>
      </c>
      <c r="B568" s="52">
        <v>2019</v>
      </c>
      <c r="C568" s="51" t="s">
        <v>10</v>
      </c>
      <c r="D568" s="51" t="s">
        <v>30</v>
      </c>
      <c r="E568" s="51" t="s">
        <v>40</v>
      </c>
      <c r="F568" s="79">
        <v>3051.43866192</v>
      </c>
      <c r="G568" s="78">
        <v>441.86393077157015</v>
      </c>
      <c r="H568" s="78">
        <v>1.0804755428532413</v>
      </c>
    </row>
    <row r="569" spans="1:8" x14ac:dyDescent="0.25">
      <c r="A569" s="51" t="s">
        <v>11</v>
      </c>
      <c r="B569" s="52">
        <v>2020</v>
      </c>
      <c r="C569" s="51" t="s">
        <v>10</v>
      </c>
      <c r="D569" s="51" t="s">
        <v>30</v>
      </c>
      <c r="E569" s="51" t="s">
        <v>31</v>
      </c>
      <c r="F569" s="79">
        <v>4129.3665738499994</v>
      </c>
      <c r="G569" s="78">
        <v>598.02557188269361</v>
      </c>
      <c r="H569" s="78">
        <v>1.6326185751362652</v>
      </c>
    </row>
    <row r="570" spans="1:8" x14ac:dyDescent="0.25">
      <c r="A570" s="51" t="s">
        <v>11</v>
      </c>
      <c r="B570" s="52">
        <v>2020</v>
      </c>
      <c r="C570" s="51" t="s">
        <v>10</v>
      </c>
      <c r="D570" s="51" t="s">
        <v>30</v>
      </c>
      <c r="E570" s="51" t="s">
        <v>32</v>
      </c>
      <c r="F570" s="79">
        <v>0</v>
      </c>
      <c r="G570" s="78" t="s">
        <v>108</v>
      </c>
      <c r="H570" s="78" t="s">
        <v>29</v>
      </c>
    </row>
    <row r="571" spans="1:8" x14ac:dyDescent="0.25">
      <c r="A571" s="51" t="s">
        <v>11</v>
      </c>
      <c r="B571" s="52">
        <v>2020</v>
      </c>
      <c r="C571" s="51" t="s">
        <v>10</v>
      </c>
      <c r="D571" s="51" t="s">
        <v>30</v>
      </c>
      <c r="E571" s="51" t="s">
        <v>40</v>
      </c>
      <c r="F571" s="79">
        <v>4129.3665738499994</v>
      </c>
      <c r="G571" s="78">
        <v>598.02557188269361</v>
      </c>
      <c r="H571" s="78">
        <v>1.6326185751362652</v>
      </c>
    </row>
    <row r="572" spans="1:8" x14ac:dyDescent="0.25">
      <c r="A572" s="51" t="s">
        <v>11</v>
      </c>
      <c r="B572" s="52">
        <v>2021</v>
      </c>
      <c r="C572" s="51" t="s">
        <v>10</v>
      </c>
      <c r="D572" s="51" t="s">
        <v>30</v>
      </c>
      <c r="E572" s="51" t="s">
        <v>31</v>
      </c>
      <c r="F572" s="79">
        <v>2396.8555202907996</v>
      </c>
      <c r="G572" s="78">
        <v>347.37036525953619</v>
      </c>
      <c r="H572" s="78">
        <v>0.85969761815610601</v>
      </c>
    </row>
    <row r="573" spans="1:8" x14ac:dyDescent="0.25">
      <c r="A573" s="51" t="s">
        <v>11</v>
      </c>
      <c r="B573" s="52">
        <v>2021</v>
      </c>
      <c r="C573" s="51" t="s">
        <v>10</v>
      </c>
      <c r="D573" s="51" t="s">
        <v>30</v>
      </c>
      <c r="E573" s="51" t="s">
        <v>32</v>
      </c>
      <c r="F573" s="79">
        <v>0</v>
      </c>
      <c r="G573" s="78" t="s">
        <v>108</v>
      </c>
      <c r="H573" s="78" t="s">
        <v>29</v>
      </c>
    </row>
    <row r="574" spans="1:8" x14ac:dyDescent="0.25">
      <c r="A574" s="51" t="s">
        <v>11</v>
      </c>
      <c r="B574" s="52">
        <v>2021</v>
      </c>
      <c r="C574" s="51" t="s">
        <v>10</v>
      </c>
      <c r="D574" s="51" t="s">
        <v>30</v>
      </c>
      <c r="E574" s="51" t="s">
        <v>40</v>
      </c>
      <c r="F574" s="79">
        <v>2396.8555202907996</v>
      </c>
      <c r="G574" s="78">
        <v>347.37036525953619</v>
      </c>
      <c r="H574" s="78">
        <v>0.85969761815610601</v>
      </c>
    </row>
    <row r="575" spans="1:8" x14ac:dyDescent="0.25">
      <c r="A575" s="51" t="s">
        <v>11</v>
      </c>
      <c r="B575" s="52">
        <v>2022</v>
      </c>
      <c r="C575" s="51" t="s">
        <v>10</v>
      </c>
      <c r="D575" s="51" t="s">
        <v>30</v>
      </c>
      <c r="E575" s="51" t="s">
        <v>31</v>
      </c>
      <c r="F575" s="79">
        <v>1706.3504456084002</v>
      </c>
      <c r="G575" s="78">
        <v>247.77596015610831</v>
      </c>
      <c r="H575" s="78">
        <v>0.56302123181389574</v>
      </c>
    </row>
    <row r="576" spans="1:8" x14ac:dyDescent="0.25">
      <c r="A576" s="51" t="s">
        <v>11</v>
      </c>
      <c r="B576" s="52">
        <v>2022</v>
      </c>
      <c r="C576" s="51" t="s">
        <v>10</v>
      </c>
      <c r="D576" s="51" t="s">
        <v>30</v>
      </c>
      <c r="E576" s="51" t="s">
        <v>32</v>
      </c>
      <c r="F576" s="79">
        <v>0</v>
      </c>
      <c r="G576" s="78" t="s">
        <v>108</v>
      </c>
      <c r="H576" s="78" t="s">
        <v>29</v>
      </c>
    </row>
    <row r="577" spans="1:8" x14ac:dyDescent="0.25">
      <c r="A577" s="51" t="s">
        <v>11</v>
      </c>
      <c r="B577" s="52">
        <v>2022</v>
      </c>
      <c r="C577" s="51" t="s">
        <v>10</v>
      </c>
      <c r="D577" s="51" t="s">
        <v>30</v>
      </c>
      <c r="E577" s="51" t="s">
        <v>40</v>
      </c>
      <c r="F577" s="79">
        <v>1706.3504456084002</v>
      </c>
      <c r="G577" s="78">
        <v>247.77596015610831</v>
      </c>
      <c r="H577" s="78">
        <v>0.56302123181389574</v>
      </c>
    </row>
    <row r="578" spans="1:8" x14ac:dyDescent="0.25">
      <c r="A578" s="51" t="s">
        <v>11</v>
      </c>
      <c r="B578" s="52">
        <v>2023</v>
      </c>
      <c r="C578" s="51" t="s">
        <v>10</v>
      </c>
      <c r="D578" s="51" t="s">
        <v>30</v>
      </c>
      <c r="E578" s="51" t="s">
        <v>31</v>
      </c>
      <c r="F578" s="79">
        <v>1631.5369111589878</v>
      </c>
      <c r="G578" s="78">
        <v>236.22638675081859</v>
      </c>
      <c r="H578" s="78">
        <v>0.52337275564372665</v>
      </c>
    </row>
    <row r="579" spans="1:8" x14ac:dyDescent="0.25">
      <c r="A579" s="51" t="s">
        <v>11</v>
      </c>
      <c r="B579" s="52">
        <v>2023</v>
      </c>
      <c r="C579" s="51" t="s">
        <v>10</v>
      </c>
      <c r="D579" s="51" t="s">
        <v>30</v>
      </c>
      <c r="E579" s="51" t="s">
        <v>32</v>
      </c>
      <c r="F579" s="79">
        <v>0</v>
      </c>
      <c r="G579" s="78" t="s">
        <v>108</v>
      </c>
      <c r="H579" s="78" t="s">
        <v>29</v>
      </c>
    </row>
    <row r="580" spans="1:8" x14ac:dyDescent="0.25">
      <c r="A580" s="51" t="s">
        <v>11</v>
      </c>
      <c r="B580" s="52">
        <v>2023</v>
      </c>
      <c r="C580" s="51" t="s">
        <v>10</v>
      </c>
      <c r="D580" s="51" t="s">
        <v>30</v>
      </c>
      <c r="E580" s="51" t="s">
        <v>40</v>
      </c>
      <c r="F580" s="79">
        <v>1631.5369111589878</v>
      </c>
      <c r="G580" s="78">
        <v>236.22638675081859</v>
      </c>
      <c r="H580" s="78">
        <v>0.52337275564372665</v>
      </c>
    </row>
    <row r="581" spans="1:8" x14ac:dyDescent="0.25">
      <c r="A581" s="51" t="s">
        <v>11</v>
      </c>
      <c r="B581" s="52">
        <v>2008</v>
      </c>
      <c r="C581" s="51" t="s">
        <v>10</v>
      </c>
      <c r="D581" s="51" t="s">
        <v>33</v>
      </c>
      <c r="E581" s="51" t="s">
        <v>34</v>
      </c>
      <c r="F581" s="79">
        <v>18.5</v>
      </c>
      <c r="G581" s="78">
        <v>2.5573090657758311</v>
      </c>
      <c r="H581" s="78">
        <v>1.5317070964366694E-2</v>
      </c>
    </row>
    <row r="582" spans="1:8" x14ac:dyDescent="0.25">
      <c r="A582" s="51" t="s">
        <v>11</v>
      </c>
      <c r="B582" s="52">
        <v>2008</v>
      </c>
      <c r="C582" s="51" t="s">
        <v>10</v>
      </c>
      <c r="D582" s="51" t="s">
        <v>33</v>
      </c>
      <c r="E582" s="51" t="s">
        <v>35</v>
      </c>
      <c r="F582" s="79">
        <v>3155.5</v>
      </c>
      <c r="G582" s="78">
        <v>436.19398686787213</v>
      </c>
      <c r="H582" s="78">
        <v>2.6125955366518432</v>
      </c>
    </row>
    <row r="583" spans="1:8" x14ac:dyDescent="0.25">
      <c r="A583" s="51" t="s">
        <v>11</v>
      </c>
      <c r="B583" s="52">
        <v>2008</v>
      </c>
      <c r="C583" s="51" t="s">
        <v>10</v>
      </c>
      <c r="D583" s="51" t="s">
        <v>33</v>
      </c>
      <c r="E583" s="51" t="s">
        <v>36</v>
      </c>
      <c r="F583" s="79">
        <v>0</v>
      </c>
      <c r="G583" s="78" t="s">
        <v>108</v>
      </c>
      <c r="H583" s="78" t="s">
        <v>29</v>
      </c>
    </row>
    <row r="584" spans="1:8" x14ac:dyDescent="0.25">
      <c r="A584" s="51" t="s">
        <v>11</v>
      </c>
      <c r="B584" s="52">
        <v>2008</v>
      </c>
      <c r="C584" s="51" t="s">
        <v>10</v>
      </c>
      <c r="D584" s="51" t="s">
        <v>33</v>
      </c>
      <c r="E584" s="51" t="s">
        <v>42</v>
      </c>
      <c r="F584" s="79">
        <v>0.5</v>
      </c>
      <c r="G584" s="78">
        <v>6.9116461237184623E-2</v>
      </c>
      <c r="H584" s="78">
        <v>4.1397489092882958E-4</v>
      </c>
    </row>
    <row r="585" spans="1:8" x14ac:dyDescent="0.25">
      <c r="A585" s="51" t="s">
        <v>11</v>
      </c>
      <c r="B585" s="52">
        <v>2008</v>
      </c>
      <c r="C585" s="51" t="s">
        <v>10</v>
      </c>
      <c r="D585" s="51" t="s">
        <v>33</v>
      </c>
      <c r="E585" s="51" t="s">
        <v>40</v>
      </c>
      <c r="F585" s="79">
        <v>3174.5</v>
      </c>
      <c r="G585" s="78">
        <v>438.82041239488518</v>
      </c>
      <c r="H585" s="78">
        <v>2.6283265825071389</v>
      </c>
    </row>
    <row r="586" spans="1:8" x14ac:dyDescent="0.25">
      <c r="A586" s="51" t="s">
        <v>11</v>
      </c>
      <c r="B586" s="52">
        <v>2009</v>
      </c>
      <c r="C586" s="51" t="s">
        <v>10</v>
      </c>
      <c r="D586" s="51" t="s">
        <v>33</v>
      </c>
      <c r="E586" s="51" t="s">
        <v>34</v>
      </c>
      <c r="F586" s="79">
        <v>38.1</v>
      </c>
      <c r="G586" s="78">
        <v>5.417061611374411</v>
      </c>
      <c r="H586" s="78">
        <v>3.1240281057684637E-2</v>
      </c>
    </row>
    <row r="587" spans="1:8" x14ac:dyDescent="0.25">
      <c r="A587" s="51" t="s">
        <v>11</v>
      </c>
      <c r="B587" s="52">
        <v>2009</v>
      </c>
      <c r="C587" s="51" t="s">
        <v>10</v>
      </c>
      <c r="D587" s="51" t="s">
        <v>33</v>
      </c>
      <c r="E587" s="51" t="s">
        <v>35</v>
      </c>
      <c r="F587" s="79">
        <v>3281.4</v>
      </c>
      <c r="G587" s="78">
        <v>466.54976303317562</v>
      </c>
      <c r="H587" s="78">
        <v>2.6905999544012169</v>
      </c>
    </row>
    <row r="588" spans="1:8" x14ac:dyDescent="0.25">
      <c r="A588" s="51" t="s">
        <v>11</v>
      </c>
      <c r="B588" s="52">
        <v>2009</v>
      </c>
      <c r="C588" s="51" t="s">
        <v>10</v>
      </c>
      <c r="D588" s="51" t="s">
        <v>33</v>
      </c>
      <c r="E588" s="51" t="s">
        <v>36</v>
      </c>
      <c r="F588" s="79">
        <v>0</v>
      </c>
      <c r="G588" s="78" t="s">
        <v>108</v>
      </c>
      <c r="H588" s="78" t="s">
        <v>29</v>
      </c>
    </row>
    <row r="589" spans="1:8" x14ac:dyDescent="0.25">
      <c r="A589" s="51" t="s">
        <v>11</v>
      </c>
      <c r="B589" s="52">
        <v>2009</v>
      </c>
      <c r="C589" s="51" t="s">
        <v>10</v>
      </c>
      <c r="D589" s="51" t="s">
        <v>33</v>
      </c>
      <c r="E589" s="51" t="s">
        <v>42</v>
      </c>
      <c r="F589" s="79">
        <v>0.4</v>
      </c>
      <c r="G589" s="78">
        <v>5.6872037914691975E-2</v>
      </c>
      <c r="H589" s="78">
        <v>3.279819533615185E-4</v>
      </c>
    </row>
    <row r="590" spans="1:8" x14ac:dyDescent="0.25">
      <c r="A590" s="51" t="s">
        <v>11</v>
      </c>
      <c r="B590" s="52">
        <v>2009</v>
      </c>
      <c r="C590" s="51" t="s">
        <v>10</v>
      </c>
      <c r="D590" s="51" t="s">
        <v>33</v>
      </c>
      <c r="E590" s="51" t="s">
        <v>40</v>
      </c>
      <c r="F590" s="79">
        <v>3319.9</v>
      </c>
      <c r="G590" s="78">
        <v>472.02369668246473</v>
      </c>
      <c r="H590" s="78">
        <v>2.7221682174122632</v>
      </c>
    </row>
    <row r="591" spans="1:8" x14ac:dyDescent="0.25">
      <c r="A591" s="51" t="s">
        <v>11</v>
      </c>
      <c r="B591" s="52">
        <v>2010</v>
      </c>
      <c r="C591" s="51" t="s">
        <v>10</v>
      </c>
      <c r="D591" s="51" t="s">
        <v>33</v>
      </c>
      <c r="E591" s="51" t="s">
        <v>34</v>
      </c>
      <c r="F591" s="79">
        <v>75</v>
      </c>
      <c r="G591" s="78">
        <v>10.681224780441486</v>
      </c>
      <c r="H591" s="78">
        <v>5.4355579995783783E-2</v>
      </c>
    </row>
    <row r="592" spans="1:8" x14ac:dyDescent="0.25">
      <c r="A592" s="51" t="s">
        <v>11</v>
      </c>
      <c r="B592" s="52">
        <v>2010</v>
      </c>
      <c r="C592" s="51" t="s">
        <v>10</v>
      </c>
      <c r="D592" s="51" t="s">
        <v>33</v>
      </c>
      <c r="E592" s="51" t="s">
        <v>35</v>
      </c>
      <c r="F592" s="79">
        <v>3944.4</v>
      </c>
      <c r="G592" s="78">
        <v>561.74697365297857</v>
      </c>
      <c r="H592" s="78">
        <v>2.8586686631382601</v>
      </c>
    </row>
    <row r="593" spans="1:8" x14ac:dyDescent="0.25">
      <c r="A593" s="51" t="s">
        <v>11</v>
      </c>
      <c r="B593" s="52">
        <v>2010</v>
      </c>
      <c r="C593" s="51" t="s">
        <v>10</v>
      </c>
      <c r="D593" s="51" t="s">
        <v>33</v>
      </c>
      <c r="E593" s="51" t="s">
        <v>36</v>
      </c>
      <c r="F593" s="79">
        <v>1.5</v>
      </c>
      <c r="G593" s="78">
        <v>0.21362449560882971</v>
      </c>
      <c r="H593" s="78">
        <v>1.0871115999156755E-3</v>
      </c>
    </row>
    <row r="594" spans="1:8" x14ac:dyDescent="0.25">
      <c r="A594" s="51" t="s">
        <v>11</v>
      </c>
      <c r="B594" s="52">
        <v>2010</v>
      </c>
      <c r="C594" s="51" t="s">
        <v>10</v>
      </c>
      <c r="D594" s="51" t="s">
        <v>33</v>
      </c>
      <c r="E594" s="51" t="s">
        <v>42</v>
      </c>
      <c r="F594" s="79">
        <v>183.9</v>
      </c>
      <c r="G594" s="78">
        <v>26.190363161642523</v>
      </c>
      <c r="H594" s="78">
        <v>0.13327988214966183</v>
      </c>
    </row>
    <row r="595" spans="1:8" x14ac:dyDescent="0.25">
      <c r="A595" s="51" t="s">
        <v>11</v>
      </c>
      <c r="B595" s="52">
        <v>2010</v>
      </c>
      <c r="C595" s="51" t="s">
        <v>10</v>
      </c>
      <c r="D595" s="51" t="s">
        <v>33</v>
      </c>
      <c r="E595" s="51" t="s">
        <v>40</v>
      </c>
      <c r="F595" s="79">
        <v>4204.8</v>
      </c>
      <c r="G595" s="78">
        <v>598.83218609067148</v>
      </c>
      <c r="H595" s="78">
        <v>3.0473912368836218</v>
      </c>
    </row>
    <row r="596" spans="1:8" x14ac:dyDescent="0.25">
      <c r="A596" s="51" t="s">
        <v>11</v>
      </c>
      <c r="B596" s="52">
        <v>2011</v>
      </c>
      <c r="C596" s="51" t="s">
        <v>10</v>
      </c>
      <c r="D596" s="51" t="s">
        <v>33</v>
      </c>
      <c r="E596" s="51" t="s">
        <v>34</v>
      </c>
      <c r="F596" s="79">
        <v>243.3</v>
      </c>
      <c r="G596" s="78">
        <v>34.989682986306484</v>
      </c>
      <c r="H596" s="78">
        <v>0.14598675879467202</v>
      </c>
    </row>
    <row r="597" spans="1:8" x14ac:dyDescent="0.25">
      <c r="A597" s="51" t="s">
        <v>11</v>
      </c>
      <c r="B597" s="52">
        <v>2011</v>
      </c>
      <c r="C597" s="51" t="s">
        <v>10</v>
      </c>
      <c r="D597" s="51" t="s">
        <v>33</v>
      </c>
      <c r="E597" s="51" t="s">
        <v>35</v>
      </c>
      <c r="F597" s="79">
        <v>4840.3</v>
      </c>
      <c r="G597" s="78">
        <v>696.09766772963121</v>
      </c>
      <c r="H597" s="78">
        <v>2.9043144619558197</v>
      </c>
    </row>
    <row r="598" spans="1:8" x14ac:dyDescent="0.25">
      <c r="A598" s="51" t="s">
        <v>11</v>
      </c>
      <c r="B598" s="52">
        <v>2011</v>
      </c>
      <c r="C598" s="51" t="s">
        <v>10</v>
      </c>
      <c r="D598" s="51" t="s">
        <v>33</v>
      </c>
      <c r="E598" s="51" t="s">
        <v>36</v>
      </c>
      <c r="F598" s="79">
        <v>1.3</v>
      </c>
      <c r="G598" s="78">
        <v>0.18695679359719866</v>
      </c>
      <c r="H598" s="78">
        <v>7.8003611357613494E-4</v>
      </c>
    </row>
    <row r="599" spans="1:8" x14ac:dyDescent="0.25">
      <c r="A599" s="51" t="s">
        <v>11</v>
      </c>
      <c r="B599" s="52">
        <v>2011</v>
      </c>
      <c r="C599" s="51" t="s">
        <v>10</v>
      </c>
      <c r="D599" s="51" t="s">
        <v>33</v>
      </c>
      <c r="E599" s="51" t="s">
        <v>42</v>
      </c>
      <c r="F599" s="79">
        <v>22.2</v>
      </c>
      <c r="G599" s="78">
        <v>3.1926467829675462</v>
      </c>
      <c r="H599" s="78">
        <v>1.3320616708761689E-2</v>
      </c>
    </row>
    <row r="600" spans="1:8" x14ac:dyDescent="0.25">
      <c r="A600" s="51" t="s">
        <v>11</v>
      </c>
      <c r="B600" s="52">
        <v>2011</v>
      </c>
      <c r="C600" s="51" t="s">
        <v>10</v>
      </c>
      <c r="D600" s="51" t="s">
        <v>33</v>
      </c>
      <c r="E600" s="51" t="s">
        <v>40</v>
      </c>
      <c r="F600" s="79">
        <v>5107.1000000000004</v>
      </c>
      <c r="G600" s="78">
        <v>734.46695429250246</v>
      </c>
      <c r="H600" s="78">
        <v>3.0644018735728298</v>
      </c>
    </row>
    <row r="601" spans="1:8" x14ac:dyDescent="0.25">
      <c r="A601" s="51" t="s">
        <v>11</v>
      </c>
      <c r="B601" s="52">
        <v>2012</v>
      </c>
      <c r="C601" s="51" t="s">
        <v>10</v>
      </c>
      <c r="D601" s="51" t="s">
        <v>33</v>
      </c>
      <c r="E601" s="51" t="s">
        <v>34</v>
      </c>
      <c r="F601" s="79">
        <v>193.8</v>
      </c>
      <c r="G601" s="78">
        <v>27.999036840837977</v>
      </c>
      <c r="H601" s="78">
        <v>0.1033766059585297</v>
      </c>
    </row>
    <row r="602" spans="1:8" x14ac:dyDescent="0.25">
      <c r="A602" s="51" t="s">
        <v>11</v>
      </c>
      <c r="B602" s="52">
        <v>2012</v>
      </c>
      <c r="C602" s="51" t="s">
        <v>10</v>
      </c>
      <c r="D602" s="51" t="s">
        <v>33</v>
      </c>
      <c r="E602" s="51" t="s">
        <v>35</v>
      </c>
      <c r="F602" s="79">
        <v>5957.6</v>
      </c>
      <c r="G602" s="78">
        <v>860.71755357572931</v>
      </c>
      <c r="H602" s="78">
        <v>3.1778971499408488</v>
      </c>
    </row>
    <row r="603" spans="1:8" x14ac:dyDescent="0.25">
      <c r="A603" s="51" t="s">
        <v>11</v>
      </c>
      <c r="B603" s="52">
        <v>2012</v>
      </c>
      <c r="C603" s="51" t="s">
        <v>10</v>
      </c>
      <c r="D603" s="51" t="s">
        <v>33</v>
      </c>
      <c r="E603" s="51" t="s">
        <v>36</v>
      </c>
      <c r="F603" s="79">
        <v>7.5</v>
      </c>
      <c r="G603" s="78">
        <v>1.0835540573079712</v>
      </c>
      <c r="H603" s="78">
        <v>4.0006426454539355E-3</v>
      </c>
    </row>
    <row r="604" spans="1:8" x14ac:dyDescent="0.25">
      <c r="A604" s="51" t="s">
        <v>11</v>
      </c>
      <c r="B604" s="52">
        <v>2012</v>
      </c>
      <c r="C604" s="51" t="s">
        <v>10</v>
      </c>
      <c r="D604" s="51" t="s">
        <v>33</v>
      </c>
      <c r="E604" s="51" t="s">
        <v>42</v>
      </c>
      <c r="F604" s="79">
        <v>1.5</v>
      </c>
      <c r="G604" s="78">
        <v>0.21671081146159424</v>
      </c>
      <c r="H604" s="78">
        <v>8.0012852909078713E-4</v>
      </c>
    </row>
    <row r="605" spans="1:8" x14ac:dyDescent="0.25">
      <c r="A605" s="51" t="s">
        <v>11</v>
      </c>
      <c r="B605" s="52">
        <v>2012</v>
      </c>
      <c r="C605" s="51" t="s">
        <v>10</v>
      </c>
      <c r="D605" s="51" t="s">
        <v>33</v>
      </c>
      <c r="E605" s="51" t="s">
        <v>40</v>
      </c>
      <c r="F605" s="79">
        <v>6160.4000000000005</v>
      </c>
      <c r="G605" s="78">
        <v>890.01685528533687</v>
      </c>
      <c r="H605" s="78">
        <v>3.2860745270739238</v>
      </c>
    </row>
    <row r="606" spans="1:8" x14ac:dyDescent="0.25">
      <c r="A606" s="51" t="s">
        <v>11</v>
      </c>
      <c r="B606" s="52">
        <v>2013</v>
      </c>
      <c r="C606" s="51" t="s">
        <v>10</v>
      </c>
      <c r="D606" s="51" t="s">
        <v>33</v>
      </c>
      <c r="E606" s="51" t="s">
        <v>34</v>
      </c>
      <c r="F606" s="79">
        <v>305.5</v>
      </c>
      <c r="G606" s="78">
        <v>44.168674698795165</v>
      </c>
      <c r="H606" s="78">
        <v>0.14406270552071626</v>
      </c>
    </row>
    <row r="607" spans="1:8" x14ac:dyDescent="0.25">
      <c r="A607" s="51" t="s">
        <v>11</v>
      </c>
      <c r="B607" s="52">
        <v>2013</v>
      </c>
      <c r="C607" s="51" t="s">
        <v>10</v>
      </c>
      <c r="D607" s="51" t="s">
        <v>33</v>
      </c>
      <c r="E607" s="51" t="s">
        <v>35</v>
      </c>
      <c r="F607" s="79">
        <v>6790.2</v>
      </c>
      <c r="G607" s="78">
        <v>981.71566265060198</v>
      </c>
      <c r="H607" s="78">
        <v>3.2020117284018572</v>
      </c>
    </row>
    <row r="608" spans="1:8" x14ac:dyDescent="0.25">
      <c r="A608" s="51" t="s">
        <v>11</v>
      </c>
      <c r="B608" s="52">
        <v>2013</v>
      </c>
      <c r="C608" s="51" t="s">
        <v>10</v>
      </c>
      <c r="D608" s="51" t="s">
        <v>33</v>
      </c>
      <c r="E608" s="51" t="s">
        <v>36</v>
      </c>
      <c r="F608" s="79">
        <v>331.5</v>
      </c>
      <c r="G608" s="78">
        <v>47.927710843373475</v>
      </c>
      <c r="H608" s="78">
        <v>0.15632336130971339</v>
      </c>
    </row>
    <row r="609" spans="1:8" x14ac:dyDescent="0.25">
      <c r="A609" s="51" t="s">
        <v>11</v>
      </c>
      <c r="B609" s="52">
        <v>2013</v>
      </c>
      <c r="C609" s="51" t="s">
        <v>10</v>
      </c>
      <c r="D609" s="51" t="s">
        <v>33</v>
      </c>
      <c r="E609" s="51" t="s">
        <v>42</v>
      </c>
      <c r="F609" s="79">
        <v>1.5</v>
      </c>
      <c r="G609" s="78">
        <v>0.21686746987951797</v>
      </c>
      <c r="H609" s="78">
        <v>7.0734552628829567E-4</v>
      </c>
    </row>
    <row r="610" spans="1:8" x14ac:dyDescent="0.25">
      <c r="A610" s="51" t="s">
        <v>11</v>
      </c>
      <c r="B610" s="52">
        <v>2013</v>
      </c>
      <c r="C610" s="51" t="s">
        <v>10</v>
      </c>
      <c r="D610" s="51" t="s">
        <v>33</v>
      </c>
      <c r="E610" s="51" t="s">
        <v>40</v>
      </c>
      <c r="F610" s="79">
        <v>7428.7</v>
      </c>
      <c r="G610" s="78">
        <v>1074.0289156626502</v>
      </c>
      <c r="H610" s="78">
        <v>3.5031051407585756</v>
      </c>
    </row>
    <row r="611" spans="1:8" x14ac:dyDescent="0.25">
      <c r="A611" s="51" t="s">
        <v>11</v>
      </c>
      <c r="B611" s="52">
        <v>2014</v>
      </c>
      <c r="C611" s="51" t="s">
        <v>10</v>
      </c>
      <c r="D611" s="51" t="s">
        <v>33</v>
      </c>
      <c r="E611" s="51" t="s">
        <v>34</v>
      </c>
      <c r="F611" s="79">
        <v>302.89999999999998</v>
      </c>
      <c r="G611" s="78">
        <v>43.835021707670037</v>
      </c>
      <c r="H611" s="78">
        <v>0.13284873710470826</v>
      </c>
    </row>
    <row r="612" spans="1:8" x14ac:dyDescent="0.25">
      <c r="A612" s="51" t="s">
        <v>11</v>
      </c>
      <c r="B612" s="52">
        <v>2014</v>
      </c>
      <c r="C612" s="51" t="s">
        <v>10</v>
      </c>
      <c r="D612" s="51" t="s">
        <v>33</v>
      </c>
      <c r="E612" s="51" t="s">
        <v>35</v>
      </c>
      <c r="F612" s="79">
        <v>7726.5</v>
      </c>
      <c r="G612" s="78">
        <v>1118.1620839363241</v>
      </c>
      <c r="H612" s="78">
        <v>3.3887611992061024</v>
      </c>
    </row>
    <row r="613" spans="1:8" x14ac:dyDescent="0.25">
      <c r="A613" s="51" t="s">
        <v>11</v>
      </c>
      <c r="B613" s="52">
        <v>2014</v>
      </c>
      <c r="C613" s="51" t="s">
        <v>10</v>
      </c>
      <c r="D613" s="51" t="s">
        <v>33</v>
      </c>
      <c r="E613" s="51" t="s">
        <v>36</v>
      </c>
      <c r="F613" s="79">
        <v>356</v>
      </c>
      <c r="G613" s="78">
        <v>51.519536903039075</v>
      </c>
      <c r="H613" s="78">
        <v>0.15613783561992786</v>
      </c>
    </row>
    <row r="614" spans="1:8" x14ac:dyDescent="0.25">
      <c r="A614" s="51" t="s">
        <v>11</v>
      </c>
      <c r="B614" s="52">
        <v>2014</v>
      </c>
      <c r="C614" s="51" t="s">
        <v>10</v>
      </c>
      <c r="D614" s="51" t="s">
        <v>33</v>
      </c>
      <c r="E614" s="51" t="s">
        <v>42</v>
      </c>
      <c r="F614" s="79">
        <v>10.6</v>
      </c>
      <c r="G614" s="78">
        <v>1.5340086830680173</v>
      </c>
      <c r="H614" s="78">
        <v>4.649047914525941E-3</v>
      </c>
    </row>
    <row r="615" spans="1:8" x14ac:dyDescent="0.25">
      <c r="A615" s="51" t="s">
        <v>11</v>
      </c>
      <c r="B615" s="52">
        <v>2014</v>
      </c>
      <c r="C615" s="51" t="s">
        <v>10</v>
      </c>
      <c r="D615" s="51" t="s">
        <v>33</v>
      </c>
      <c r="E615" s="51" t="s">
        <v>40</v>
      </c>
      <c r="F615" s="79">
        <v>8396</v>
      </c>
      <c r="G615" s="78">
        <v>1215.0506512301013</v>
      </c>
      <c r="H615" s="78">
        <v>3.6823968198452643</v>
      </c>
    </row>
    <row r="616" spans="1:8" x14ac:dyDescent="0.25">
      <c r="A616" s="51" t="s">
        <v>11</v>
      </c>
      <c r="B616" s="52">
        <v>2015</v>
      </c>
      <c r="C616" s="51" t="s">
        <v>10</v>
      </c>
      <c r="D616" s="51" t="s">
        <v>33</v>
      </c>
      <c r="E616" s="51" t="s">
        <v>34</v>
      </c>
      <c r="F616" s="79">
        <v>205.5</v>
      </c>
      <c r="G616" s="78">
        <v>29.768227909222613</v>
      </c>
      <c r="H616" s="78">
        <v>9.0206204535798626E-2</v>
      </c>
    </row>
    <row r="617" spans="1:8" x14ac:dyDescent="0.25">
      <c r="A617" s="51" t="s">
        <v>11</v>
      </c>
      <c r="B617" s="52">
        <v>2015</v>
      </c>
      <c r="C617" s="51" t="s">
        <v>10</v>
      </c>
      <c r="D617" s="51" t="s">
        <v>33</v>
      </c>
      <c r="E617" s="51" t="s">
        <v>35</v>
      </c>
      <c r="F617" s="79">
        <v>9255.1</v>
      </c>
      <c r="G617" s="78">
        <v>1340.6711733462103</v>
      </c>
      <c r="H617" s="78">
        <v>4.0626152973200478</v>
      </c>
    </row>
    <row r="618" spans="1:8" x14ac:dyDescent="0.25">
      <c r="A618" s="51" t="s">
        <v>11</v>
      </c>
      <c r="B618" s="52">
        <v>2015</v>
      </c>
      <c r="C618" s="51" t="s">
        <v>10</v>
      </c>
      <c r="D618" s="51" t="s">
        <v>33</v>
      </c>
      <c r="E618" s="51" t="s">
        <v>36</v>
      </c>
      <c r="F618" s="79">
        <v>339.1</v>
      </c>
      <c r="G618" s="78">
        <v>49.12119748913571</v>
      </c>
      <c r="H618" s="78">
        <v>0.14885121147488717</v>
      </c>
    </row>
    <row r="619" spans="1:8" x14ac:dyDescent="0.25">
      <c r="A619" s="51" t="s">
        <v>11</v>
      </c>
      <c r="B619" s="52">
        <v>2015</v>
      </c>
      <c r="C619" s="51" t="s">
        <v>10</v>
      </c>
      <c r="D619" s="51" t="s">
        <v>33</v>
      </c>
      <c r="E619" s="51" t="s">
        <v>42</v>
      </c>
      <c r="F619" s="79">
        <v>17.100000000000001</v>
      </c>
      <c r="G619" s="78">
        <v>2.4770642201834878</v>
      </c>
      <c r="H619" s="78">
        <v>7.5062097204971123E-3</v>
      </c>
    </row>
    <row r="620" spans="1:8" x14ac:dyDescent="0.25">
      <c r="A620" s="51" t="s">
        <v>11</v>
      </c>
      <c r="B620" s="52">
        <v>2015</v>
      </c>
      <c r="C620" s="51" t="s">
        <v>10</v>
      </c>
      <c r="D620" s="51" t="s">
        <v>33</v>
      </c>
      <c r="E620" s="51" t="s">
        <v>40</v>
      </c>
      <c r="F620" s="79">
        <v>9816.8000000000011</v>
      </c>
      <c r="G620" s="78">
        <v>1422.0376629647521</v>
      </c>
      <c r="H620" s="78">
        <v>4.3091789230512312</v>
      </c>
    </row>
    <row r="621" spans="1:8" x14ac:dyDescent="0.25">
      <c r="A621" s="51" t="s">
        <v>11</v>
      </c>
      <c r="B621" s="52">
        <v>2016</v>
      </c>
      <c r="C621" s="51" t="s">
        <v>10</v>
      </c>
      <c r="D621" s="51" t="s">
        <v>33</v>
      </c>
      <c r="E621" s="51" t="s">
        <v>34</v>
      </c>
      <c r="F621" s="79">
        <v>170.9</v>
      </c>
      <c r="G621" s="78">
        <v>24.738238841978262</v>
      </c>
      <c r="H621" s="78">
        <v>7.2885725495816622E-2</v>
      </c>
    </row>
    <row r="622" spans="1:8" x14ac:dyDescent="0.25">
      <c r="A622" s="51" t="s">
        <v>11</v>
      </c>
      <c r="B622" s="52">
        <v>2016</v>
      </c>
      <c r="C622" s="51" t="s">
        <v>10</v>
      </c>
      <c r="D622" s="51" t="s">
        <v>33</v>
      </c>
      <c r="E622" s="51" t="s">
        <v>35</v>
      </c>
      <c r="F622" s="79">
        <v>10876</v>
      </c>
      <c r="G622" s="78">
        <v>1574.3305186972241</v>
      </c>
      <c r="H622" s="78">
        <v>4.6384151579432507</v>
      </c>
    </row>
    <row r="623" spans="1:8" x14ac:dyDescent="0.25">
      <c r="A623" s="51" t="s">
        <v>11</v>
      </c>
      <c r="B623" s="52">
        <v>2016</v>
      </c>
      <c r="C623" s="51" t="s">
        <v>10</v>
      </c>
      <c r="D623" s="51" t="s">
        <v>33</v>
      </c>
      <c r="E623" s="51" t="s">
        <v>36</v>
      </c>
      <c r="F623" s="79">
        <v>397.3</v>
      </c>
      <c r="G623" s="78">
        <v>57.510253317249642</v>
      </c>
      <c r="H623" s="78">
        <v>0.16944118630478611</v>
      </c>
    </row>
    <row r="624" spans="1:8" x14ac:dyDescent="0.25">
      <c r="A624" s="51" t="s">
        <v>11</v>
      </c>
      <c r="B624" s="52">
        <v>2016</v>
      </c>
      <c r="C624" s="51" t="s">
        <v>10</v>
      </c>
      <c r="D624" s="51" t="s">
        <v>33</v>
      </c>
      <c r="E624" s="51" t="s">
        <v>42</v>
      </c>
      <c r="F624" s="79">
        <v>2.2000000000000002</v>
      </c>
      <c r="G624" s="78">
        <v>0.31845597104945689</v>
      </c>
      <c r="H624" s="78">
        <v>9.3825977817903205E-4</v>
      </c>
    </row>
    <row r="625" spans="1:8" x14ac:dyDescent="0.25">
      <c r="A625" s="51" t="s">
        <v>11</v>
      </c>
      <c r="B625" s="52">
        <v>2016</v>
      </c>
      <c r="C625" s="51" t="s">
        <v>10</v>
      </c>
      <c r="D625" s="51" t="s">
        <v>33</v>
      </c>
      <c r="E625" s="51" t="s">
        <v>40</v>
      </c>
      <c r="F625" s="79">
        <v>11446.4</v>
      </c>
      <c r="G625" s="78">
        <v>1656.8974668275014</v>
      </c>
      <c r="H625" s="78">
        <v>4.881680329522033</v>
      </c>
    </row>
    <row r="626" spans="1:8" x14ac:dyDescent="0.25">
      <c r="A626" s="51" t="s">
        <v>11</v>
      </c>
      <c r="B626" s="52">
        <v>2017</v>
      </c>
      <c r="C626" s="51" t="s">
        <v>10</v>
      </c>
      <c r="D626" s="51" t="s">
        <v>33</v>
      </c>
      <c r="E626" s="51" t="s">
        <v>34</v>
      </c>
      <c r="F626" s="79">
        <v>185.93416363</v>
      </c>
      <c r="G626" s="78">
        <v>26.898251519710669</v>
      </c>
      <c r="H626" s="78">
        <v>7.1712148240273901E-2</v>
      </c>
    </row>
    <row r="627" spans="1:8" x14ac:dyDescent="0.25">
      <c r="A627" s="51" t="s">
        <v>11</v>
      </c>
      <c r="B627" s="52">
        <v>2017</v>
      </c>
      <c r="C627" s="51" t="s">
        <v>10</v>
      </c>
      <c r="D627" s="51" t="s">
        <v>33</v>
      </c>
      <c r="E627" s="51" t="s">
        <v>35</v>
      </c>
      <c r="F627" s="79">
        <v>9748.0142299098097</v>
      </c>
      <c r="G627" s="78">
        <v>1410.2009735855061</v>
      </c>
      <c r="H627" s="78">
        <v>3.7596697016620868</v>
      </c>
    </row>
    <row r="628" spans="1:8" x14ac:dyDescent="0.25">
      <c r="A628" s="51" t="s">
        <v>11</v>
      </c>
      <c r="B628" s="52">
        <v>2017</v>
      </c>
      <c r="C628" s="51" t="s">
        <v>10</v>
      </c>
      <c r="D628" s="51" t="s">
        <v>33</v>
      </c>
      <c r="E628" s="51" t="s">
        <v>36</v>
      </c>
      <c r="F628" s="79">
        <v>399.7775448003004</v>
      </c>
      <c r="G628" s="78">
        <v>57.834002864419588</v>
      </c>
      <c r="H628" s="78">
        <v>0.15418848261205842</v>
      </c>
    </row>
    <row r="629" spans="1:8" x14ac:dyDescent="0.25">
      <c r="A629" s="51" t="s">
        <v>11</v>
      </c>
      <c r="B629" s="52">
        <v>2017</v>
      </c>
      <c r="C629" s="51" t="s">
        <v>10</v>
      </c>
      <c r="D629" s="51" t="s">
        <v>33</v>
      </c>
      <c r="E629" s="51" t="s">
        <v>42</v>
      </c>
      <c r="F629" s="79">
        <v>0</v>
      </c>
      <c r="G629" s="78" t="s">
        <v>108</v>
      </c>
      <c r="H629" s="78" t="s">
        <v>29</v>
      </c>
    </row>
    <row r="630" spans="1:8" x14ac:dyDescent="0.25">
      <c r="A630" s="51" t="s">
        <v>11</v>
      </c>
      <c r="B630" s="52">
        <v>2017</v>
      </c>
      <c r="C630" s="51" t="s">
        <v>10</v>
      </c>
      <c r="D630" s="51" t="s">
        <v>33</v>
      </c>
      <c r="E630" s="51" t="s">
        <v>40</v>
      </c>
      <c r="F630" s="79">
        <v>10333.725938340111</v>
      </c>
      <c r="G630" s="78">
        <v>1494.9332279696364</v>
      </c>
      <c r="H630" s="78">
        <v>3.9855703325144196</v>
      </c>
    </row>
    <row r="631" spans="1:8" x14ac:dyDescent="0.25">
      <c r="A631" s="51" t="s">
        <v>11</v>
      </c>
      <c r="B631" s="52">
        <v>2018</v>
      </c>
      <c r="C631" s="51" t="s">
        <v>10</v>
      </c>
      <c r="D631" s="51" t="s">
        <v>33</v>
      </c>
      <c r="E631" s="51" t="s">
        <v>34</v>
      </c>
      <c r="F631" s="79">
        <v>212.96929079000003</v>
      </c>
      <c r="G631" s="78">
        <v>30.816730851079242</v>
      </c>
      <c r="H631" s="78">
        <v>7.6491755788881302E-2</v>
      </c>
    </row>
    <row r="632" spans="1:8" x14ac:dyDescent="0.25">
      <c r="A632" s="51" t="s">
        <v>11</v>
      </c>
      <c r="B632" s="52">
        <v>2018</v>
      </c>
      <c r="C632" s="51" t="s">
        <v>10</v>
      </c>
      <c r="D632" s="51" t="s">
        <v>33</v>
      </c>
      <c r="E632" s="51" t="s">
        <v>35</v>
      </c>
      <c r="F632" s="79">
        <v>8201.3706429600006</v>
      </c>
      <c r="G632" s="78">
        <v>1186.7411999942126</v>
      </c>
      <c r="H632" s="78">
        <v>2.9456699509507569</v>
      </c>
    </row>
    <row r="633" spans="1:8" x14ac:dyDescent="0.25">
      <c r="A633" s="51" t="s">
        <v>11</v>
      </c>
      <c r="B633" s="52">
        <v>2018</v>
      </c>
      <c r="C633" s="51" t="s">
        <v>10</v>
      </c>
      <c r="D633" s="51" t="s">
        <v>33</v>
      </c>
      <c r="E633" s="51" t="s">
        <v>36</v>
      </c>
      <c r="F633" s="79">
        <v>1212.78828404</v>
      </c>
      <c r="G633" s="78">
        <v>175.49088880356936</v>
      </c>
      <c r="H633" s="78">
        <v>0.43559475125396829</v>
      </c>
    </row>
    <row r="634" spans="1:8" x14ac:dyDescent="0.25">
      <c r="A634" s="51" t="s">
        <v>11</v>
      </c>
      <c r="B634" s="52">
        <v>2018</v>
      </c>
      <c r="C634" s="51" t="s">
        <v>10</v>
      </c>
      <c r="D634" s="51" t="s">
        <v>33</v>
      </c>
      <c r="E634" s="51" t="s">
        <v>42</v>
      </c>
      <c r="F634" s="79">
        <v>2.2346694299999998</v>
      </c>
      <c r="G634" s="78">
        <v>0.32335744796816607</v>
      </c>
      <c r="H634" s="78">
        <v>8.0262176614462756E-4</v>
      </c>
    </row>
    <row r="635" spans="1:8" x14ac:dyDescent="0.25">
      <c r="A635" s="51" t="s">
        <v>11</v>
      </c>
      <c r="B635" s="52">
        <v>2018</v>
      </c>
      <c r="C635" s="51" t="s">
        <v>10</v>
      </c>
      <c r="D635" s="51" t="s">
        <v>33</v>
      </c>
      <c r="E635" s="51" t="s">
        <v>40</v>
      </c>
      <c r="F635" s="79">
        <v>9629.362887219997</v>
      </c>
      <c r="G635" s="78">
        <v>1393.3721770968289</v>
      </c>
      <c r="H635" s="78">
        <v>3.4585590797597496</v>
      </c>
    </row>
    <row r="636" spans="1:8" x14ac:dyDescent="0.25">
      <c r="A636" s="51" t="s">
        <v>11</v>
      </c>
      <c r="B636" s="52">
        <v>2019</v>
      </c>
      <c r="C636" s="51" t="s">
        <v>10</v>
      </c>
      <c r="D636" s="51" t="s">
        <v>33</v>
      </c>
      <c r="E636" s="51" t="s">
        <v>34</v>
      </c>
      <c r="F636" s="79">
        <v>349.62515528999995</v>
      </c>
      <c r="G636" s="78">
        <v>50.627511324725489</v>
      </c>
      <c r="H636" s="78">
        <v>0.12379781188831752</v>
      </c>
    </row>
    <row r="637" spans="1:8" x14ac:dyDescent="0.25">
      <c r="A637" s="51" t="s">
        <v>11</v>
      </c>
      <c r="B637" s="52">
        <v>2019</v>
      </c>
      <c r="C637" s="51" t="s">
        <v>10</v>
      </c>
      <c r="D637" s="51" t="s">
        <v>33</v>
      </c>
      <c r="E637" s="51" t="s">
        <v>35</v>
      </c>
      <c r="F637" s="79">
        <v>6853.0583782500007</v>
      </c>
      <c r="G637" s="78">
        <v>992.35791648364966</v>
      </c>
      <c r="H637" s="78">
        <v>2.4265806368152876</v>
      </c>
    </row>
    <row r="638" spans="1:8" x14ac:dyDescent="0.25">
      <c r="A638" s="51" t="s">
        <v>11</v>
      </c>
      <c r="B638" s="52">
        <v>2019</v>
      </c>
      <c r="C638" s="51" t="s">
        <v>10</v>
      </c>
      <c r="D638" s="51" t="s">
        <v>33</v>
      </c>
      <c r="E638" s="51" t="s">
        <v>36</v>
      </c>
      <c r="F638" s="79">
        <v>857.76923736000003</v>
      </c>
      <c r="G638" s="78">
        <v>124.20937430095336</v>
      </c>
      <c r="H638" s="78">
        <v>0.30372515559470703</v>
      </c>
    </row>
    <row r="639" spans="1:8" x14ac:dyDescent="0.25">
      <c r="A639" s="51" t="s">
        <v>11</v>
      </c>
      <c r="B639" s="52">
        <v>2019</v>
      </c>
      <c r="C639" s="51" t="s">
        <v>10</v>
      </c>
      <c r="D639" s="51" t="s">
        <v>33</v>
      </c>
      <c r="E639" s="51" t="s">
        <v>42</v>
      </c>
      <c r="F639" s="79">
        <v>1.8790736000000001</v>
      </c>
      <c r="G639" s="78">
        <v>0.27209947146132513</v>
      </c>
      <c r="H639" s="78">
        <v>6.6535601497023412E-4</v>
      </c>
    </row>
    <row r="640" spans="1:8" x14ac:dyDescent="0.25">
      <c r="A640" s="51" t="s">
        <v>11</v>
      </c>
      <c r="B640" s="52">
        <v>2019</v>
      </c>
      <c r="C640" s="51" t="s">
        <v>10</v>
      </c>
      <c r="D640" s="51" t="s">
        <v>33</v>
      </c>
      <c r="E640" s="51" t="s">
        <v>40</v>
      </c>
      <c r="F640" s="79">
        <v>8062.3318445000014</v>
      </c>
      <c r="G640" s="78">
        <v>1167.4669015807899</v>
      </c>
      <c r="H640" s="78">
        <v>2.8547689603132826</v>
      </c>
    </row>
    <row r="641" spans="1:8" x14ac:dyDescent="0.25">
      <c r="A641" s="51" t="s">
        <v>11</v>
      </c>
      <c r="B641" s="52">
        <v>2020</v>
      </c>
      <c r="C641" s="51" t="s">
        <v>10</v>
      </c>
      <c r="D641" s="51" t="s">
        <v>33</v>
      </c>
      <c r="E641" s="51" t="s">
        <v>34</v>
      </c>
      <c r="F641" s="79">
        <v>151.10982565999998</v>
      </c>
      <c r="G641" s="78">
        <v>21.884116677769729</v>
      </c>
      <c r="H641" s="78">
        <v>5.9743959235884547E-2</v>
      </c>
    </row>
    <row r="642" spans="1:8" x14ac:dyDescent="0.25">
      <c r="A642" s="51" t="s">
        <v>11</v>
      </c>
      <c r="B642" s="52">
        <v>2020</v>
      </c>
      <c r="C642" s="51" t="s">
        <v>10</v>
      </c>
      <c r="D642" s="51" t="s">
        <v>33</v>
      </c>
      <c r="E642" s="51" t="s">
        <v>35</v>
      </c>
      <c r="F642" s="79">
        <v>2734.2739902603007</v>
      </c>
      <c r="G642" s="78">
        <v>395.98464739468511</v>
      </c>
      <c r="H642" s="78">
        <v>1.0810438904310942</v>
      </c>
    </row>
    <row r="643" spans="1:8" x14ac:dyDescent="0.25">
      <c r="A643" s="51" t="s">
        <v>11</v>
      </c>
      <c r="B643" s="52">
        <v>2020</v>
      </c>
      <c r="C643" s="51" t="s">
        <v>10</v>
      </c>
      <c r="D643" s="51" t="s">
        <v>33</v>
      </c>
      <c r="E643" s="51" t="s">
        <v>36</v>
      </c>
      <c r="F643" s="79">
        <v>288.80334061980011</v>
      </c>
      <c r="G643" s="78">
        <v>41.825248460506891</v>
      </c>
      <c r="H643" s="78">
        <v>0.11418354123443317</v>
      </c>
    </row>
    <row r="644" spans="1:8" x14ac:dyDescent="0.25">
      <c r="A644" s="51" t="s">
        <v>11</v>
      </c>
      <c r="B644" s="52">
        <v>2020</v>
      </c>
      <c r="C644" s="51" t="s">
        <v>10</v>
      </c>
      <c r="D644" s="51" t="s">
        <v>33</v>
      </c>
      <c r="E644" s="51" t="s">
        <v>42</v>
      </c>
      <c r="F644" s="79">
        <v>1.1319969699999999</v>
      </c>
      <c r="G644" s="78">
        <v>0.16393873569876899</v>
      </c>
      <c r="H644" s="78">
        <v>4.4755515093368957E-4</v>
      </c>
    </row>
    <row r="645" spans="1:8" x14ac:dyDescent="0.25">
      <c r="A645" s="51" t="s">
        <v>11</v>
      </c>
      <c r="B645" s="52">
        <v>2020</v>
      </c>
      <c r="C645" s="51" t="s">
        <v>10</v>
      </c>
      <c r="D645" s="51" t="s">
        <v>33</v>
      </c>
      <c r="E645" s="51" t="s">
        <v>40</v>
      </c>
      <c r="F645" s="79">
        <v>3175.3191535101005</v>
      </c>
      <c r="G645" s="78">
        <v>459.85795126866043</v>
      </c>
      <c r="H645" s="78">
        <v>1.2554189460523455</v>
      </c>
    </row>
    <row r="646" spans="1:8" x14ac:dyDescent="0.25">
      <c r="A646" s="51" t="s">
        <v>11</v>
      </c>
      <c r="B646" s="52">
        <v>2021</v>
      </c>
      <c r="C646" s="51" t="s">
        <v>10</v>
      </c>
      <c r="D646" s="51" t="s">
        <v>33</v>
      </c>
      <c r="E646" s="51" t="s">
        <v>34</v>
      </c>
      <c r="F646" s="79">
        <v>151.20132003000001</v>
      </c>
      <c r="G646" s="78">
        <v>21.913234786956522</v>
      </c>
      <c r="H646" s="78">
        <v>5.4232478174604096E-2</v>
      </c>
    </row>
    <row r="647" spans="1:8" x14ac:dyDescent="0.25">
      <c r="A647" s="51" t="s">
        <v>11</v>
      </c>
      <c r="B647" s="52">
        <v>2021</v>
      </c>
      <c r="C647" s="51" t="s">
        <v>10</v>
      </c>
      <c r="D647" s="51" t="s">
        <v>33</v>
      </c>
      <c r="E647" s="51" t="s">
        <v>35</v>
      </c>
      <c r="F647" s="79">
        <v>4984.0565862895983</v>
      </c>
      <c r="G647" s="78">
        <v>722.32704149124606</v>
      </c>
      <c r="H647" s="78">
        <v>1.7876678588739328</v>
      </c>
    </row>
    <row r="648" spans="1:8" x14ac:dyDescent="0.25">
      <c r="A648" s="51" t="s">
        <v>11</v>
      </c>
      <c r="B648" s="52">
        <v>2021</v>
      </c>
      <c r="C648" s="51" t="s">
        <v>10</v>
      </c>
      <c r="D648" s="51" t="s">
        <v>33</v>
      </c>
      <c r="E648" s="51" t="s">
        <v>36</v>
      </c>
      <c r="F648" s="79">
        <v>440.12584368940003</v>
      </c>
      <c r="G648" s="78">
        <v>63.786354157884055</v>
      </c>
      <c r="H648" s="78">
        <v>0.15786314039605409</v>
      </c>
    </row>
    <row r="649" spans="1:8" x14ac:dyDescent="0.25">
      <c r="A649" s="51" t="s">
        <v>11</v>
      </c>
      <c r="B649" s="52">
        <v>2021</v>
      </c>
      <c r="C649" s="51" t="s">
        <v>10</v>
      </c>
      <c r="D649" s="51" t="s">
        <v>33</v>
      </c>
      <c r="E649" s="51" t="s">
        <v>42</v>
      </c>
      <c r="F649" s="79">
        <v>2.2893905800000001</v>
      </c>
      <c r="G649" s="78">
        <v>0.33179573623188408</v>
      </c>
      <c r="H649" s="78">
        <v>8.2115238569583683E-4</v>
      </c>
    </row>
    <row r="650" spans="1:8" x14ac:dyDescent="0.25">
      <c r="A650" s="51" t="s">
        <v>11</v>
      </c>
      <c r="B650" s="52">
        <v>2021</v>
      </c>
      <c r="C650" s="51" t="s">
        <v>10</v>
      </c>
      <c r="D650" s="51" t="s">
        <v>33</v>
      </c>
      <c r="E650" s="51" t="s">
        <v>40</v>
      </c>
      <c r="F650" s="79">
        <v>5577.6731405889968</v>
      </c>
      <c r="G650" s="78">
        <v>808.35842617231833</v>
      </c>
      <c r="H650" s="78">
        <v>2.0005846298302861</v>
      </c>
    </row>
    <row r="651" spans="1:8" x14ac:dyDescent="0.25">
      <c r="A651" s="51" t="s">
        <v>11</v>
      </c>
      <c r="B651" s="52">
        <v>2022</v>
      </c>
      <c r="C651" s="51" t="s">
        <v>10</v>
      </c>
      <c r="D651" s="51" t="s">
        <v>33</v>
      </c>
      <c r="E651" s="51" t="s">
        <v>34</v>
      </c>
      <c r="F651" s="79">
        <v>129.76994876000001</v>
      </c>
      <c r="G651" s="78">
        <v>18.843651804453039</v>
      </c>
      <c r="H651" s="78">
        <v>4.2818423724928667E-2</v>
      </c>
    </row>
    <row r="652" spans="1:8" x14ac:dyDescent="0.25">
      <c r="A652" s="51" t="s">
        <v>11</v>
      </c>
      <c r="B652" s="52">
        <v>2022</v>
      </c>
      <c r="C652" s="51" t="s">
        <v>10</v>
      </c>
      <c r="D652" s="51" t="s">
        <v>33</v>
      </c>
      <c r="E652" s="51" t="s">
        <v>35</v>
      </c>
      <c r="F652" s="79">
        <v>4531.9512190804007</v>
      </c>
      <c r="G652" s="78">
        <v>658.07616927595325</v>
      </c>
      <c r="H652" s="78">
        <v>1.4953462604672423</v>
      </c>
    </row>
    <row r="653" spans="1:8" x14ac:dyDescent="0.25">
      <c r="A653" s="51" t="s">
        <v>11</v>
      </c>
      <c r="B653" s="52">
        <v>2022</v>
      </c>
      <c r="C653" s="51" t="s">
        <v>10</v>
      </c>
      <c r="D653" s="51" t="s">
        <v>33</v>
      </c>
      <c r="E653" s="51" t="s">
        <v>36</v>
      </c>
      <c r="F653" s="79">
        <v>351.01854753060002</v>
      </c>
      <c r="G653" s="78">
        <v>50.970747463301038</v>
      </c>
      <c r="H653" s="78">
        <v>0.11582081250005917</v>
      </c>
    </row>
    <row r="654" spans="1:8" x14ac:dyDescent="0.25">
      <c r="A654" s="51" t="s">
        <v>11</v>
      </c>
      <c r="B654" s="52">
        <v>2022</v>
      </c>
      <c r="C654" s="51" t="s">
        <v>10</v>
      </c>
      <c r="D654" s="51" t="s">
        <v>33</v>
      </c>
      <c r="E654" s="51" t="s">
        <v>42</v>
      </c>
      <c r="F654" s="79">
        <v>3.8595913599999996</v>
      </c>
      <c r="G654" s="78">
        <v>0.56044405033881861</v>
      </c>
      <c r="H654" s="78">
        <v>1.2734968290940218E-3</v>
      </c>
    </row>
    <row r="655" spans="1:8" x14ac:dyDescent="0.25">
      <c r="A655" s="51" t="s">
        <v>11</v>
      </c>
      <c r="B655" s="52">
        <v>2022</v>
      </c>
      <c r="C655" s="51" t="s">
        <v>10</v>
      </c>
      <c r="D655" s="51" t="s">
        <v>33</v>
      </c>
      <c r="E655" s="51" t="s">
        <v>40</v>
      </c>
      <c r="F655" s="79">
        <v>5016.599306731001</v>
      </c>
      <c r="G655" s="78">
        <v>728.45101259404623</v>
      </c>
      <c r="H655" s="78">
        <v>1.6552589935213242</v>
      </c>
    </row>
    <row r="656" spans="1:8" x14ac:dyDescent="0.25">
      <c r="A656" s="51" t="s">
        <v>11</v>
      </c>
      <c r="B656" s="52">
        <v>2023</v>
      </c>
      <c r="C656" s="51" t="s">
        <v>10</v>
      </c>
      <c r="D656" s="51" t="s">
        <v>33</v>
      </c>
      <c r="E656" s="51" t="s">
        <v>34</v>
      </c>
      <c r="F656" s="79">
        <v>311.87780831204077</v>
      </c>
      <c r="G656" s="78">
        <v>45.156053327032907</v>
      </c>
      <c r="H656" s="78">
        <v>0.10004575859975297</v>
      </c>
    </row>
    <row r="657" spans="1:8" x14ac:dyDescent="0.25">
      <c r="A657" s="51" t="s">
        <v>11</v>
      </c>
      <c r="B657" s="52">
        <v>2023</v>
      </c>
      <c r="C657" s="51" t="s">
        <v>10</v>
      </c>
      <c r="D657" s="51" t="s">
        <v>33</v>
      </c>
      <c r="E657" s="51" t="s">
        <v>35</v>
      </c>
      <c r="F657" s="79">
        <v>3503.663551999387</v>
      </c>
      <c r="G657" s="78">
        <v>507.28719382230486</v>
      </c>
      <c r="H657" s="78">
        <v>1.1239231153868245</v>
      </c>
    </row>
    <row r="658" spans="1:8" x14ac:dyDescent="0.25">
      <c r="A658" s="51" t="s">
        <v>11</v>
      </c>
      <c r="B658" s="52">
        <v>2023</v>
      </c>
      <c r="C658" s="51" t="s">
        <v>10</v>
      </c>
      <c r="D658" s="51" t="s">
        <v>33</v>
      </c>
      <c r="E658" s="51" t="s">
        <v>36</v>
      </c>
      <c r="F658" s="79">
        <v>261.0579954394837</v>
      </c>
      <c r="G658" s="78">
        <v>37.797972312666545</v>
      </c>
      <c r="H658" s="78">
        <v>8.3743519084059387E-2</v>
      </c>
    </row>
    <row r="659" spans="1:8" x14ac:dyDescent="0.25">
      <c r="A659" s="51" t="s">
        <v>11</v>
      </c>
      <c r="B659" s="52">
        <v>2023</v>
      </c>
      <c r="C659" s="51" t="s">
        <v>10</v>
      </c>
      <c r="D659" s="51" t="s">
        <v>33</v>
      </c>
      <c r="E659" s="51" t="s">
        <v>42</v>
      </c>
      <c r="F659" s="79">
        <v>5.8657896507122471</v>
      </c>
      <c r="G659" s="78">
        <v>0.84929386834636744</v>
      </c>
      <c r="H659" s="78">
        <v>1.8816580075647217E-3</v>
      </c>
    </row>
    <row r="660" spans="1:8" x14ac:dyDescent="0.25">
      <c r="A660" s="51" t="s">
        <v>11</v>
      </c>
      <c r="B660" s="52">
        <v>2023</v>
      </c>
      <c r="C660" s="51" t="s">
        <v>10</v>
      </c>
      <c r="D660" s="51" t="s">
        <v>33</v>
      </c>
      <c r="E660" s="51" t="s">
        <v>40</v>
      </c>
      <c r="F660" s="79">
        <v>4082.4651454016234</v>
      </c>
      <c r="G660" s="78">
        <v>591.09051333035063</v>
      </c>
      <c r="H660" s="78">
        <v>1.3095940510782016</v>
      </c>
    </row>
    <row r="661" spans="1:8" x14ac:dyDescent="0.25">
      <c r="A661" s="51" t="s">
        <v>11</v>
      </c>
      <c r="B661" s="52">
        <v>2008</v>
      </c>
      <c r="C661" s="51" t="s">
        <v>10</v>
      </c>
      <c r="D661" s="51" t="s">
        <v>37</v>
      </c>
      <c r="E661" s="51" t="s">
        <v>40</v>
      </c>
      <c r="F661" s="79">
        <v>50.9</v>
      </c>
      <c r="G661" s="78">
        <v>7.0360557539453943</v>
      </c>
      <c r="H661" s="78">
        <v>4.2142643896554845E-2</v>
      </c>
    </row>
    <row r="662" spans="1:8" x14ac:dyDescent="0.25">
      <c r="A662" s="51" t="s">
        <v>11</v>
      </c>
      <c r="B662" s="52">
        <v>2009</v>
      </c>
      <c r="C662" s="51" t="s">
        <v>10</v>
      </c>
      <c r="D662" s="51" t="s">
        <v>37</v>
      </c>
      <c r="E662" s="51" t="s">
        <v>40</v>
      </c>
      <c r="F662" s="79">
        <v>9.6</v>
      </c>
      <c r="G662" s="78">
        <v>1.3649289099526074</v>
      </c>
      <c r="H662" s="78">
        <v>7.8715668806764449E-3</v>
      </c>
    </row>
    <row r="663" spans="1:8" x14ac:dyDescent="0.25">
      <c r="A663" s="51" t="s">
        <v>11</v>
      </c>
      <c r="B663" s="52">
        <v>2010</v>
      </c>
      <c r="C663" s="51" t="s">
        <v>10</v>
      </c>
      <c r="D663" s="51" t="s">
        <v>37</v>
      </c>
      <c r="E663" s="51" t="s">
        <v>40</v>
      </c>
      <c r="F663" s="79">
        <v>59.5</v>
      </c>
      <c r="G663" s="78">
        <v>8.4737716591502448</v>
      </c>
      <c r="H663" s="78">
        <v>4.3122093463321798E-2</v>
      </c>
    </row>
    <row r="664" spans="1:8" x14ac:dyDescent="0.25">
      <c r="A664" s="51" t="s">
        <v>11</v>
      </c>
      <c r="B664" s="52">
        <v>2011</v>
      </c>
      <c r="C664" s="51" t="s">
        <v>10</v>
      </c>
      <c r="D664" s="51" t="s">
        <v>37</v>
      </c>
      <c r="E664" s="51" t="s">
        <v>40</v>
      </c>
      <c r="F664" s="79">
        <v>602.4</v>
      </c>
      <c r="G664" s="78">
        <v>86.632901894578822</v>
      </c>
      <c r="H664" s="78">
        <v>0.36145673447558746</v>
      </c>
    </row>
    <row r="665" spans="1:8" x14ac:dyDescent="0.25">
      <c r="A665" s="51" t="s">
        <v>11</v>
      </c>
      <c r="B665" s="52">
        <v>2012</v>
      </c>
      <c r="C665" s="51" t="s">
        <v>10</v>
      </c>
      <c r="D665" s="51" t="s">
        <v>37</v>
      </c>
      <c r="E665" s="51" t="s">
        <v>40</v>
      </c>
      <c r="F665" s="79">
        <v>556.20000000000005</v>
      </c>
      <c r="G665" s="78">
        <v>80.356368889959157</v>
      </c>
      <c r="H665" s="78">
        <v>0.29668765858686391</v>
      </c>
    </row>
    <row r="666" spans="1:8" x14ac:dyDescent="0.25">
      <c r="A666" s="51" t="s">
        <v>11</v>
      </c>
      <c r="B666" s="52">
        <v>2013</v>
      </c>
      <c r="C666" s="51" t="s">
        <v>10</v>
      </c>
      <c r="D666" s="51" t="s">
        <v>37</v>
      </c>
      <c r="E666" s="51" t="s">
        <v>40</v>
      </c>
      <c r="F666" s="79">
        <v>914.7</v>
      </c>
      <c r="G666" s="78">
        <v>132.24578313253008</v>
      </c>
      <c r="H666" s="78">
        <v>0.43133930193060283</v>
      </c>
    </row>
    <row r="667" spans="1:8" x14ac:dyDescent="0.25">
      <c r="A667" s="51" t="s">
        <v>11</v>
      </c>
      <c r="B667" s="52">
        <v>2014</v>
      </c>
      <c r="C667" s="51" t="s">
        <v>10</v>
      </c>
      <c r="D667" s="51" t="s">
        <v>37</v>
      </c>
      <c r="E667" s="51" t="s">
        <v>40</v>
      </c>
      <c r="F667" s="79">
        <v>236.5</v>
      </c>
      <c r="G667" s="78">
        <v>34.225759768451518</v>
      </c>
      <c r="H667" s="78">
        <v>0.10372639922503633</v>
      </c>
    </row>
    <row r="668" spans="1:8" x14ac:dyDescent="0.25">
      <c r="A668" s="51" t="s">
        <v>11</v>
      </c>
      <c r="B668" s="52">
        <v>2015</v>
      </c>
      <c r="C668" s="51" t="s">
        <v>10</v>
      </c>
      <c r="D668" s="51" t="s">
        <v>37</v>
      </c>
      <c r="E668" s="51" t="s">
        <v>40</v>
      </c>
      <c r="F668" s="79">
        <v>135.30000000000001</v>
      </c>
      <c r="G668" s="78">
        <v>19.599227426364088</v>
      </c>
      <c r="H668" s="78">
        <v>5.9391238314810489E-2</v>
      </c>
    </row>
    <row r="669" spans="1:8" x14ac:dyDescent="0.25">
      <c r="A669" s="51" t="s">
        <v>11</v>
      </c>
      <c r="B669" s="52">
        <v>2016</v>
      </c>
      <c r="C669" s="51" t="s">
        <v>10</v>
      </c>
      <c r="D669" s="51" t="s">
        <v>37</v>
      </c>
      <c r="E669" s="51" t="s">
        <v>40</v>
      </c>
      <c r="F669" s="79">
        <v>567.70000000000005</v>
      </c>
      <c r="G669" s="78">
        <v>82.176115802171211</v>
      </c>
      <c r="H669" s="78">
        <v>0.24211367094192565</v>
      </c>
    </row>
    <row r="670" spans="1:8" x14ac:dyDescent="0.25">
      <c r="A670" s="51" t="s">
        <v>11</v>
      </c>
      <c r="B670" s="52">
        <v>2017</v>
      </c>
      <c r="C670" s="51" t="s">
        <v>10</v>
      </c>
      <c r="D670" s="51" t="s">
        <v>37</v>
      </c>
      <c r="E670" s="51" t="s">
        <v>40</v>
      </c>
      <c r="F670" s="79">
        <v>677.57409414000006</v>
      </c>
      <c r="G670" s="78">
        <v>98.021568772513575</v>
      </c>
      <c r="H670" s="78">
        <v>0.2613306394806999</v>
      </c>
    </row>
    <row r="671" spans="1:8" x14ac:dyDescent="0.25">
      <c r="A671" s="51" t="s">
        <v>11</v>
      </c>
      <c r="B671" s="52">
        <v>2018</v>
      </c>
      <c r="C671" s="51" t="s">
        <v>10</v>
      </c>
      <c r="D671" s="51" t="s">
        <v>37</v>
      </c>
      <c r="E671" s="51" t="s">
        <v>40</v>
      </c>
      <c r="F671" s="79">
        <v>625.11110568000004</v>
      </c>
      <c r="G671" s="78">
        <v>90.453795588568724</v>
      </c>
      <c r="H671" s="78">
        <v>0.22451991016743025</v>
      </c>
    </row>
    <row r="672" spans="1:8" x14ac:dyDescent="0.25">
      <c r="A672" s="51" t="s">
        <v>11</v>
      </c>
      <c r="B672" s="52">
        <v>2019</v>
      </c>
      <c r="C672" s="51" t="s">
        <v>10</v>
      </c>
      <c r="D672" s="51" t="s">
        <v>37</v>
      </c>
      <c r="E672" s="51" t="s">
        <v>40</v>
      </c>
      <c r="F672" s="79">
        <v>603.05479417999993</v>
      </c>
      <c r="G672" s="78">
        <v>87.325419695426604</v>
      </c>
      <c r="H672" s="78">
        <v>0.21353401732869826</v>
      </c>
    </row>
    <row r="673" spans="1:8" x14ac:dyDescent="0.25">
      <c r="A673" s="51" t="s">
        <v>11</v>
      </c>
      <c r="B673" s="52">
        <v>2020</v>
      </c>
      <c r="C673" s="51" t="s">
        <v>10</v>
      </c>
      <c r="D673" s="51" t="s">
        <v>37</v>
      </c>
      <c r="E673" s="51" t="s">
        <v>40</v>
      </c>
      <c r="F673" s="79">
        <v>173.19692748000003</v>
      </c>
      <c r="G673" s="78">
        <v>25.082828020275166</v>
      </c>
      <c r="H673" s="78">
        <v>6.84764880771392E-2</v>
      </c>
    </row>
    <row r="674" spans="1:8" x14ac:dyDescent="0.25">
      <c r="A674" s="51" t="s">
        <v>11</v>
      </c>
      <c r="B674" s="52">
        <v>2021</v>
      </c>
      <c r="C674" s="51" t="s">
        <v>10</v>
      </c>
      <c r="D674" s="51" t="s">
        <v>37</v>
      </c>
      <c r="E674" s="51" t="s">
        <v>40</v>
      </c>
      <c r="F674" s="79">
        <v>241.23524718000002</v>
      </c>
      <c r="G674" s="78">
        <v>34.961630026086958</v>
      </c>
      <c r="H674" s="78">
        <v>8.6525602256903617E-2</v>
      </c>
    </row>
    <row r="675" spans="1:8" x14ac:dyDescent="0.25">
      <c r="A675" s="51" t="s">
        <v>11</v>
      </c>
      <c r="B675" s="52">
        <v>2022</v>
      </c>
      <c r="C675" s="51" t="s">
        <v>10</v>
      </c>
      <c r="D675" s="51" t="s">
        <v>37</v>
      </c>
      <c r="E675" s="51" t="s">
        <v>40</v>
      </c>
      <c r="F675" s="79">
        <v>473.83462924000003</v>
      </c>
      <c r="G675" s="78">
        <v>68.804641225556594</v>
      </c>
      <c r="H675" s="78">
        <v>0.15634476336170511</v>
      </c>
    </row>
    <row r="676" spans="1:8" x14ac:dyDescent="0.25">
      <c r="A676" s="51" t="s">
        <v>11</v>
      </c>
      <c r="B676" s="52">
        <v>2023</v>
      </c>
      <c r="C676" s="51" t="s">
        <v>10</v>
      </c>
      <c r="D676" s="51" t="s">
        <v>37</v>
      </c>
      <c r="E676" s="51" t="s">
        <v>40</v>
      </c>
      <c r="F676" s="79">
        <v>369.70140142990101</v>
      </c>
      <c r="G676" s="78">
        <v>53.528195187726958</v>
      </c>
      <c r="H676" s="78">
        <v>0.11859470656674574</v>
      </c>
    </row>
    <row r="677" spans="1:8" x14ac:dyDescent="0.25">
      <c r="A677" s="8" t="s">
        <v>12</v>
      </c>
      <c r="B677" s="8">
        <v>2008</v>
      </c>
      <c r="C677" s="8" t="s">
        <v>10</v>
      </c>
      <c r="D677" s="8" t="s">
        <v>41</v>
      </c>
      <c r="E677" s="8" t="s">
        <v>40</v>
      </c>
      <c r="F677" s="78">
        <v>21788.762668738178</v>
      </c>
      <c r="G677" s="78">
        <v>11868.59518950788</v>
      </c>
      <c r="H677" s="78">
        <v>0.68972124202686402</v>
      </c>
    </row>
    <row r="678" spans="1:8" x14ac:dyDescent="0.25">
      <c r="A678" s="8" t="s">
        <v>12</v>
      </c>
      <c r="B678" s="8">
        <v>2009</v>
      </c>
      <c r="C678" s="8" t="s">
        <v>10</v>
      </c>
      <c r="D678" s="8" t="s">
        <v>41</v>
      </c>
      <c r="E678" s="8" t="s">
        <v>40</v>
      </c>
      <c r="F678" s="78">
        <v>36709.925751008726</v>
      </c>
      <c r="G678" s="78">
        <v>18354.962875504363</v>
      </c>
      <c r="H678" s="78">
        <v>1.079655749141986</v>
      </c>
    </row>
    <row r="679" spans="1:8" x14ac:dyDescent="0.25">
      <c r="A679" s="8" t="s">
        <v>12</v>
      </c>
      <c r="B679" s="8">
        <v>2010</v>
      </c>
      <c r="C679" s="8" t="s">
        <v>10</v>
      </c>
      <c r="D679" s="8" t="s">
        <v>41</v>
      </c>
      <c r="E679" s="8" t="s">
        <v>40</v>
      </c>
      <c r="F679" s="78">
        <v>41439.339231280828</v>
      </c>
      <c r="G679" s="78">
        <v>23522.803726365608</v>
      </c>
      <c r="H679" s="78">
        <v>1.0627432738104159</v>
      </c>
    </row>
    <row r="680" spans="1:8" x14ac:dyDescent="0.25">
      <c r="A680" s="8" t="s">
        <v>12</v>
      </c>
      <c r="B680" s="8">
        <v>2011</v>
      </c>
      <c r="C680" s="8" t="s">
        <v>10</v>
      </c>
      <c r="D680" s="8" t="s">
        <v>41</v>
      </c>
      <c r="E680" s="8" t="s">
        <v>40</v>
      </c>
      <c r="F680" s="78">
        <v>38246.941854925644</v>
      </c>
      <c r="G680" s="78">
        <v>22836.959051487302</v>
      </c>
      <c r="H680" s="78">
        <v>0.87217985403177978</v>
      </c>
    </row>
    <row r="681" spans="1:8" x14ac:dyDescent="0.25">
      <c r="A681" s="8" t="s">
        <v>12</v>
      </c>
      <c r="B681" s="8">
        <v>2012</v>
      </c>
      <c r="C681" s="8" t="s">
        <v>10</v>
      </c>
      <c r="D681" s="8" t="s">
        <v>41</v>
      </c>
      <c r="E681" s="8" t="s">
        <v>40</v>
      </c>
      <c r="F681" s="78">
        <v>36120.525792864544</v>
      </c>
      <c r="G681" s="78">
        <v>18483.851151998882</v>
      </c>
      <c r="H681" s="78">
        <v>0.74902133791512249</v>
      </c>
    </row>
    <row r="682" spans="1:8" x14ac:dyDescent="0.25">
      <c r="A682" s="8" t="s">
        <v>12</v>
      </c>
      <c r="B682" s="8">
        <v>2013</v>
      </c>
      <c r="C682" s="8" t="s">
        <v>10</v>
      </c>
      <c r="D682" s="8" t="s">
        <v>41</v>
      </c>
      <c r="E682" s="8" t="s">
        <v>40</v>
      </c>
      <c r="F682" s="78">
        <v>43908.814483430862</v>
      </c>
      <c r="G682" s="78">
        <v>20336.000532658032</v>
      </c>
      <c r="H682" s="78">
        <v>0.82151547239509859</v>
      </c>
    </row>
    <row r="683" spans="1:8" x14ac:dyDescent="0.25">
      <c r="A683" s="8" t="s">
        <v>12</v>
      </c>
      <c r="B683" s="8">
        <v>2014</v>
      </c>
      <c r="C683" s="8" t="s">
        <v>10</v>
      </c>
      <c r="D683" s="8" t="s">
        <v>41</v>
      </c>
      <c r="E683" s="8" t="s">
        <v>40</v>
      </c>
      <c r="F683" s="78">
        <v>44912.502299976441</v>
      </c>
      <c r="G683" s="78">
        <v>19077.877083175805</v>
      </c>
      <c r="H683" s="78">
        <v>0.7754827994089889</v>
      </c>
    </row>
    <row r="684" spans="1:8" x14ac:dyDescent="0.25">
      <c r="A684" s="8" t="s">
        <v>12</v>
      </c>
      <c r="B684" s="8">
        <v>2015</v>
      </c>
      <c r="C684" s="8" t="s">
        <v>10</v>
      </c>
      <c r="D684" s="8" t="s">
        <v>41</v>
      </c>
      <c r="E684" s="8" t="s">
        <v>40</v>
      </c>
      <c r="F684" s="78">
        <v>28869.184278433608</v>
      </c>
      <c r="G684" s="78">
        <v>8665.0878274437946</v>
      </c>
      <c r="H684" s="78">
        <v>0.47555283540379811</v>
      </c>
    </row>
    <row r="685" spans="1:8" x14ac:dyDescent="0.25">
      <c r="A685" s="8" t="s">
        <v>12</v>
      </c>
      <c r="B685" s="8">
        <v>2016</v>
      </c>
      <c r="C685" s="8" t="s">
        <v>10</v>
      </c>
      <c r="D685" s="8" t="s">
        <v>41</v>
      </c>
      <c r="E685" s="8" t="s">
        <v>40</v>
      </c>
      <c r="F685" s="78">
        <v>26653.809723406728</v>
      </c>
      <c r="G685" s="78">
        <v>7644.4960965793607</v>
      </c>
      <c r="H685" s="78">
        <v>0.42261555073987311</v>
      </c>
    </row>
    <row r="686" spans="1:8" x14ac:dyDescent="0.25">
      <c r="A686" s="8" t="s">
        <v>12</v>
      </c>
      <c r="B686" s="8">
        <v>2017</v>
      </c>
      <c r="C686" s="8" t="s">
        <v>10</v>
      </c>
      <c r="D686" s="8" t="s">
        <v>41</v>
      </c>
      <c r="E686" s="8" t="s">
        <v>40</v>
      </c>
      <c r="F686" s="78">
        <v>32709.991371156982</v>
      </c>
      <c r="G686" s="78">
        <v>10245.886099031162</v>
      </c>
      <c r="H686" s="78">
        <v>0.49660141710813338</v>
      </c>
    </row>
    <row r="687" spans="1:8" x14ac:dyDescent="0.25">
      <c r="A687" s="8" t="s">
        <v>12</v>
      </c>
      <c r="B687" s="8">
        <v>2018</v>
      </c>
      <c r="C687" s="8" t="s">
        <v>10</v>
      </c>
      <c r="D687" s="8" t="s">
        <v>41</v>
      </c>
      <c r="E687" s="8" t="s">
        <v>40</v>
      </c>
      <c r="F687" s="78">
        <v>29584.768588007646</v>
      </c>
      <c r="G687" s="78">
        <v>8094.3279310554435</v>
      </c>
      <c r="H687" s="78">
        <v>0.4206687442718009</v>
      </c>
    </row>
    <row r="688" spans="1:8" x14ac:dyDescent="0.25">
      <c r="A688" s="8" t="s">
        <v>12</v>
      </c>
      <c r="B688" s="8">
        <v>2019</v>
      </c>
      <c r="C688" s="8" t="s">
        <v>10</v>
      </c>
      <c r="D688" s="8" t="s">
        <v>41</v>
      </c>
      <c r="E688" s="8" t="s">
        <v>40</v>
      </c>
      <c r="F688" s="78">
        <v>26489.433188836832</v>
      </c>
      <c r="G688" s="78">
        <v>6713.2671228308818</v>
      </c>
      <c r="H688" s="78">
        <v>0.35838817319914285</v>
      </c>
    </row>
    <row r="689" spans="1:8" x14ac:dyDescent="0.25">
      <c r="A689" s="8" t="s">
        <v>12</v>
      </c>
      <c r="B689" s="8">
        <v>2020</v>
      </c>
      <c r="C689" s="8" t="s">
        <v>10</v>
      </c>
      <c r="D689" s="8" t="s">
        <v>41</v>
      </c>
      <c r="E689" s="8" t="s">
        <v>40</v>
      </c>
      <c r="F689" s="78">
        <v>25667.007737148451</v>
      </c>
      <c r="G689" s="78">
        <v>4976.6374672124966</v>
      </c>
      <c r="H689" s="78">
        <v>0.33518938419395977</v>
      </c>
    </row>
    <row r="690" spans="1:8" x14ac:dyDescent="0.25">
      <c r="A690" s="8" t="s">
        <v>12</v>
      </c>
      <c r="B690" s="8">
        <v>2021</v>
      </c>
      <c r="C690" s="8" t="s">
        <v>10</v>
      </c>
      <c r="D690" s="8" t="s">
        <v>41</v>
      </c>
      <c r="E690" s="8" t="s">
        <v>40</v>
      </c>
      <c r="F690" s="78">
        <v>33921.977795200532</v>
      </c>
      <c r="G690" s="78">
        <v>6285.7278187524107</v>
      </c>
      <c r="H690" s="78">
        <v>0.37606080054572999</v>
      </c>
    </row>
    <row r="691" spans="1:8" x14ac:dyDescent="0.25">
      <c r="A691" s="8" t="s">
        <v>12</v>
      </c>
      <c r="B691" s="8">
        <v>2022</v>
      </c>
      <c r="C691" s="8" t="s">
        <v>10</v>
      </c>
      <c r="D691" s="8" t="s">
        <v>41</v>
      </c>
      <c r="E691" s="8" t="s">
        <v>40</v>
      </c>
      <c r="F691" s="78">
        <v>40698.110107554261</v>
      </c>
      <c r="G691" s="78">
        <v>7879.5953741634585</v>
      </c>
      <c r="H691" s="78">
        <v>0.40340934309731652</v>
      </c>
    </row>
    <row r="692" spans="1:8" x14ac:dyDescent="0.25">
      <c r="A692" s="8" t="s">
        <v>12</v>
      </c>
      <c r="B692" s="8">
        <v>2023</v>
      </c>
      <c r="C692" s="8" t="s">
        <v>10</v>
      </c>
      <c r="D692" s="8" t="s">
        <v>41</v>
      </c>
      <c r="E692" s="8" t="s">
        <v>40</v>
      </c>
      <c r="F692" s="78">
        <v>45860.442259634998</v>
      </c>
      <c r="G692" s="78">
        <v>9182.8017206010281</v>
      </c>
      <c r="H692" s="78">
        <v>0.41860447368158105</v>
      </c>
    </row>
    <row r="693" spans="1:8" x14ac:dyDescent="0.25">
      <c r="A693" s="8" t="s">
        <v>12</v>
      </c>
      <c r="B693" s="8">
        <v>2008</v>
      </c>
      <c r="C693" s="8" t="s">
        <v>10</v>
      </c>
      <c r="D693" s="8" t="s">
        <v>25</v>
      </c>
      <c r="E693" s="8" t="s">
        <v>26</v>
      </c>
      <c r="F693" s="78">
        <v>1580.4160472673627</v>
      </c>
      <c r="G693" s="78">
        <v>860.87120141663127</v>
      </c>
      <c r="H693" s="78">
        <v>5.0027921989549064E-2</v>
      </c>
    </row>
    <row r="694" spans="1:8" x14ac:dyDescent="0.25">
      <c r="A694" s="8" t="s">
        <v>12</v>
      </c>
      <c r="B694" s="8">
        <v>2008</v>
      </c>
      <c r="C694" s="8" t="s">
        <v>10</v>
      </c>
      <c r="D694" s="8" t="s">
        <v>25</v>
      </c>
      <c r="E694" s="8" t="s">
        <v>27</v>
      </c>
      <c r="F694" s="78">
        <v>0</v>
      </c>
      <c r="G694" s="78" t="s">
        <v>108</v>
      </c>
      <c r="H694" s="78" t="s">
        <v>29</v>
      </c>
    </row>
    <row r="695" spans="1:8" x14ac:dyDescent="0.25">
      <c r="A695" s="8" t="s">
        <v>12</v>
      </c>
      <c r="B695" s="8">
        <v>2008</v>
      </c>
      <c r="C695" s="8" t="s">
        <v>10</v>
      </c>
      <c r="D695" s="8" t="s">
        <v>25</v>
      </c>
      <c r="E695" s="8" t="s">
        <v>28</v>
      </c>
      <c r="F695" s="78">
        <v>505.86739801874648</v>
      </c>
      <c r="G695" s="78">
        <v>275.55191902973075</v>
      </c>
      <c r="H695" s="78">
        <v>1.6013185115967558E-2</v>
      </c>
    </row>
    <row r="696" spans="1:8" x14ac:dyDescent="0.25">
      <c r="A696" s="8" t="s">
        <v>12</v>
      </c>
      <c r="B696" s="8">
        <v>2008</v>
      </c>
      <c r="C696" s="8" t="s">
        <v>10</v>
      </c>
      <c r="D696" s="8" t="s">
        <v>25</v>
      </c>
      <c r="E696" s="8" t="s">
        <v>40</v>
      </c>
      <c r="F696" s="78">
        <v>2086.2834452861093</v>
      </c>
      <c r="G696" s="78">
        <v>1136.423120446362</v>
      </c>
      <c r="H696" s="78">
        <v>6.6041107105516625E-2</v>
      </c>
    </row>
    <row r="697" spans="1:8" x14ac:dyDescent="0.25">
      <c r="A697" s="8" t="s">
        <v>12</v>
      </c>
      <c r="B697" s="8">
        <v>2009</v>
      </c>
      <c r="C697" s="8" t="s">
        <v>10</v>
      </c>
      <c r="D697" s="8" t="s">
        <v>25</v>
      </c>
      <c r="E697" s="8" t="s">
        <v>26</v>
      </c>
      <c r="F697" s="78">
        <v>2449.3474195730419</v>
      </c>
      <c r="G697" s="78">
        <v>1224.6737097865209</v>
      </c>
      <c r="H697" s="78">
        <v>7.2036430722430905E-2</v>
      </c>
    </row>
    <row r="698" spans="1:8" x14ac:dyDescent="0.25">
      <c r="A698" s="8" t="s">
        <v>12</v>
      </c>
      <c r="B698" s="8">
        <v>2009</v>
      </c>
      <c r="C698" s="8" t="s">
        <v>10</v>
      </c>
      <c r="D698" s="8" t="s">
        <v>25</v>
      </c>
      <c r="E698" s="8" t="s">
        <v>27</v>
      </c>
      <c r="F698" s="78">
        <v>0</v>
      </c>
      <c r="G698" s="78" t="s">
        <v>108</v>
      </c>
      <c r="H698" s="78" t="s">
        <v>29</v>
      </c>
    </row>
    <row r="699" spans="1:8" x14ac:dyDescent="0.25">
      <c r="A699" s="8" t="s">
        <v>12</v>
      </c>
      <c r="B699" s="8">
        <v>2009</v>
      </c>
      <c r="C699" s="8" t="s">
        <v>10</v>
      </c>
      <c r="D699" s="8" t="s">
        <v>25</v>
      </c>
      <c r="E699" s="8" t="s">
        <v>28</v>
      </c>
      <c r="F699" s="78">
        <v>574.6451608837607</v>
      </c>
      <c r="G699" s="78">
        <v>287.32258044188035</v>
      </c>
      <c r="H699" s="78">
        <v>1.6900577676807905E-2</v>
      </c>
    </row>
    <row r="700" spans="1:8" x14ac:dyDescent="0.25">
      <c r="A700" s="8" t="s">
        <v>12</v>
      </c>
      <c r="B700" s="8">
        <v>2009</v>
      </c>
      <c r="C700" s="8" t="s">
        <v>10</v>
      </c>
      <c r="D700" s="8" t="s">
        <v>25</v>
      </c>
      <c r="E700" s="8" t="s">
        <v>40</v>
      </c>
      <c r="F700" s="78">
        <v>3023.9925804568024</v>
      </c>
      <c r="G700" s="78">
        <v>1511.9962902284012</v>
      </c>
      <c r="H700" s="78">
        <v>8.8937008399238807E-2</v>
      </c>
    </row>
    <row r="701" spans="1:8" x14ac:dyDescent="0.25">
      <c r="A701" s="8" t="s">
        <v>12</v>
      </c>
      <c r="B701" s="8">
        <v>2010</v>
      </c>
      <c r="C701" s="8" t="s">
        <v>10</v>
      </c>
      <c r="D701" s="8" t="s">
        <v>25</v>
      </c>
      <c r="E701" s="8" t="s">
        <v>26</v>
      </c>
      <c r="F701" s="78">
        <v>2306.4166158828525</v>
      </c>
      <c r="G701" s="78">
        <v>1309.2241906619763</v>
      </c>
      <c r="H701" s="78">
        <v>5.9149802834786241E-2</v>
      </c>
    </row>
    <row r="702" spans="1:8" x14ac:dyDescent="0.25">
      <c r="A702" s="8" t="s">
        <v>12</v>
      </c>
      <c r="B702" s="8">
        <v>2010</v>
      </c>
      <c r="C702" s="8" t="s">
        <v>10</v>
      </c>
      <c r="D702" s="8" t="s">
        <v>25</v>
      </c>
      <c r="E702" s="8" t="s">
        <v>27</v>
      </c>
      <c r="F702" s="78">
        <v>0</v>
      </c>
      <c r="G702" s="78" t="s">
        <v>108</v>
      </c>
      <c r="H702" s="78" t="s">
        <v>29</v>
      </c>
    </row>
    <row r="703" spans="1:8" x14ac:dyDescent="0.25">
      <c r="A703" s="8" t="s">
        <v>12</v>
      </c>
      <c r="B703" s="8">
        <v>2010</v>
      </c>
      <c r="C703" s="8" t="s">
        <v>10</v>
      </c>
      <c r="D703" s="8" t="s">
        <v>25</v>
      </c>
      <c r="E703" s="8" t="s">
        <v>28</v>
      </c>
      <c r="F703" s="78">
        <v>542.1470988479515</v>
      </c>
      <c r="G703" s="78">
        <v>307.74669754850544</v>
      </c>
      <c r="H703" s="78">
        <v>1.3903773404802979E-2</v>
      </c>
    </row>
    <row r="704" spans="1:8" x14ac:dyDescent="0.25">
      <c r="A704" s="8" t="s">
        <v>12</v>
      </c>
      <c r="B704" s="8">
        <v>2010</v>
      </c>
      <c r="C704" s="8" t="s">
        <v>10</v>
      </c>
      <c r="D704" s="8" t="s">
        <v>25</v>
      </c>
      <c r="E704" s="8" t="s">
        <v>40</v>
      </c>
      <c r="F704" s="78">
        <v>2848.5637147308039</v>
      </c>
      <c r="G704" s="78">
        <v>1616.9708882104817</v>
      </c>
      <c r="H704" s="78">
        <v>7.3053576239589219E-2</v>
      </c>
    </row>
    <row r="705" spans="1:8" x14ac:dyDescent="0.25">
      <c r="A705" s="8" t="s">
        <v>12</v>
      </c>
      <c r="B705" s="8">
        <v>2011</v>
      </c>
      <c r="C705" s="8" t="s">
        <v>10</v>
      </c>
      <c r="D705" s="8" t="s">
        <v>25</v>
      </c>
      <c r="E705" s="8" t="s">
        <v>26</v>
      </c>
      <c r="F705" s="78">
        <v>2120.7581446123945</v>
      </c>
      <c r="G705" s="78">
        <v>1266.2886117882954</v>
      </c>
      <c r="H705" s="78">
        <v>4.8361579757690738E-2</v>
      </c>
    </row>
    <row r="706" spans="1:8" x14ac:dyDescent="0.25">
      <c r="A706" s="8" t="s">
        <v>12</v>
      </c>
      <c r="B706" s="8">
        <v>2011</v>
      </c>
      <c r="C706" s="8" t="s">
        <v>10</v>
      </c>
      <c r="D706" s="8" t="s">
        <v>25</v>
      </c>
      <c r="E706" s="8" t="s">
        <v>27</v>
      </c>
      <c r="F706" s="78">
        <v>0</v>
      </c>
      <c r="G706" s="78" t="s">
        <v>108</v>
      </c>
      <c r="H706" s="78" t="s">
        <v>29</v>
      </c>
    </row>
    <row r="707" spans="1:8" x14ac:dyDescent="0.25">
      <c r="A707" s="8" t="s">
        <v>12</v>
      </c>
      <c r="B707" s="8">
        <v>2011</v>
      </c>
      <c r="C707" s="8" t="s">
        <v>10</v>
      </c>
      <c r="D707" s="8" t="s">
        <v>25</v>
      </c>
      <c r="E707" s="8" t="s">
        <v>28</v>
      </c>
      <c r="F707" s="78">
        <v>330.9286093302162</v>
      </c>
      <c r="G707" s="78">
        <v>197.59496403413763</v>
      </c>
      <c r="H707" s="78">
        <v>7.5464665194766847E-3</v>
      </c>
    </row>
    <row r="708" spans="1:8" x14ac:dyDescent="0.25">
      <c r="A708" s="8" t="s">
        <v>12</v>
      </c>
      <c r="B708" s="8">
        <v>2011</v>
      </c>
      <c r="C708" s="8" t="s">
        <v>10</v>
      </c>
      <c r="D708" s="8" t="s">
        <v>25</v>
      </c>
      <c r="E708" s="8" t="s">
        <v>40</v>
      </c>
      <c r="F708" s="78">
        <v>2451.6867539426107</v>
      </c>
      <c r="G708" s="78">
        <v>1463.8835758224329</v>
      </c>
      <c r="H708" s="78">
        <v>5.5908046277167424E-2</v>
      </c>
    </row>
    <row r="709" spans="1:8" x14ac:dyDescent="0.25">
      <c r="A709" s="8" t="s">
        <v>12</v>
      </c>
      <c r="B709" s="8">
        <v>2012</v>
      </c>
      <c r="C709" s="8" t="s">
        <v>10</v>
      </c>
      <c r="D709" s="8" t="s">
        <v>25</v>
      </c>
      <c r="E709" s="8" t="s">
        <v>26</v>
      </c>
      <c r="F709" s="78">
        <v>4509.7595044280197</v>
      </c>
      <c r="G709" s="78">
        <v>2307.7660577030338</v>
      </c>
      <c r="H709" s="78">
        <v>9.3517633631717667E-2</v>
      </c>
    </row>
    <row r="710" spans="1:8" x14ac:dyDescent="0.25">
      <c r="A710" s="8" t="s">
        <v>12</v>
      </c>
      <c r="B710" s="8">
        <v>2012</v>
      </c>
      <c r="C710" s="8" t="s">
        <v>10</v>
      </c>
      <c r="D710" s="8" t="s">
        <v>25</v>
      </c>
      <c r="E710" s="8" t="s">
        <v>27</v>
      </c>
      <c r="F710" s="78">
        <v>0</v>
      </c>
      <c r="G710" s="78" t="s">
        <v>108</v>
      </c>
      <c r="H710" s="78" t="s">
        <v>29</v>
      </c>
    </row>
    <row r="711" spans="1:8" x14ac:dyDescent="0.25">
      <c r="A711" s="8" t="s">
        <v>12</v>
      </c>
      <c r="B711" s="8">
        <v>2012</v>
      </c>
      <c r="C711" s="8" t="s">
        <v>10</v>
      </c>
      <c r="D711" s="8" t="s">
        <v>25</v>
      </c>
      <c r="E711" s="8" t="s">
        <v>28</v>
      </c>
      <c r="F711" s="78">
        <v>144.55992708834276</v>
      </c>
      <c r="G711" s="78">
        <v>73.975229213650749</v>
      </c>
      <c r="H711" s="78">
        <v>2.9976991646675586E-3</v>
      </c>
    </row>
    <row r="712" spans="1:8" x14ac:dyDescent="0.25">
      <c r="A712" s="8" t="s">
        <v>12</v>
      </c>
      <c r="B712" s="8">
        <v>2012</v>
      </c>
      <c r="C712" s="8" t="s">
        <v>10</v>
      </c>
      <c r="D712" s="8" t="s">
        <v>25</v>
      </c>
      <c r="E712" s="8" t="s">
        <v>40</v>
      </c>
      <c r="F712" s="78">
        <v>4654.3194315163628</v>
      </c>
      <c r="G712" s="78">
        <v>2381.7412869166847</v>
      </c>
      <c r="H712" s="78">
        <v>9.6515332796385245E-2</v>
      </c>
    </row>
    <row r="713" spans="1:8" x14ac:dyDescent="0.25">
      <c r="A713" s="8" t="s">
        <v>12</v>
      </c>
      <c r="B713" s="8">
        <v>2013</v>
      </c>
      <c r="C713" s="8" t="s">
        <v>10</v>
      </c>
      <c r="D713" s="8" t="s">
        <v>25</v>
      </c>
      <c r="E713" s="8" t="s">
        <v>26</v>
      </c>
      <c r="F713" s="78">
        <v>4735.9221244055407</v>
      </c>
      <c r="G713" s="78">
        <v>2193.4027592769744</v>
      </c>
      <c r="H713" s="78">
        <v>8.8607113333145443E-2</v>
      </c>
    </row>
    <row r="714" spans="1:8" x14ac:dyDescent="0.25">
      <c r="A714" s="8" t="s">
        <v>12</v>
      </c>
      <c r="B714" s="8">
        <v>2013</v>
      </c>
      <c r="C714" s="8" t="s">
        <v>10</v>
      </c>
      <c r="D714" s="8" t="s">
        <v>25</v>
      </c>
      <c r="E714" s="8" t="s">
        <v>27</v>
      </c>
      <c r="F714" s="78">
        <v>0</v>
      </c>
      <c r="G714" s="78" t="s">
        <v>108</v>
      </c>
      <c r="H714" s="78" t="s">
        <v>29</v>
      </c>
    </row>
    <row r="715" spans="1:8" x14ac:dyDescent="0.25">
      <c r="A715" s="8" t="s">
        <v>12</v>
      </c>
      <c r="B715" s="8">
        <v>2013</v>
      </c>
      <c r="C715" s="8" t="s">
        <v>10</v>
      </c>
      <c r="D715" s="8" t="s">
        <v>25</v>
      </c>
      <c r="E715" s="8" t="s">
        <v>28</v>
      </c>
      <c r="F715" s="78">
        <v>172.12657748476028</v>
      </c>
      <c r="G715" s="78">
        <v>79.718986098692412</v>
      </c>
      <c r="H715" s="78">
        <v>3.2204159524166589E-3</v>
      </c>
    </row>
    <row r="716" spans="1:8" x14ac:dyDescent="0.25">
      <c r="A716" s="8" t="s">
        <v>12</v>
      </c>
      <c r="B716" s="8">
        <v>2013</v>
      </c>
      <c r="C716" s="8" t="s">
        <v>10</v>
      </c>
      <c r="D716" s="8" t="s">
        <v>25</v>
      </c>
      <c r="E716" s="8" t="s">
        <v>40</v>
      </c>
      <c r="F716" s="78">
        <v>4908.0487018903013</v>
      </c>
      <c r="G716" s="78">
        <v>2273.1217453756672</v>
      </c>
      <c r="H716" s="78">
        <v>9.1827529285562121E-2</v>
      </c>
    </row>
    <row r="717" spans="1:8" x14ac:dyDescent="0.25">
      <c r="A717" s="8" t="s">
        <v>12</v>
      </c>
      <c r="B717" s="8">
        <v>2014</v>
      </c>
      <c r="C717" s="8" t="s">
        <v>10</v>
      </c>
      <c r="D717" s="8" t="s">
        <v>25</v>
      </c>
      <c r="E717" s="8" t="s">
        <v>26</v>
      </c>
      <c r="F717" s="78">
        <v>4781.3324444281179</v>
      </c>
      <c r="G717" s="78">
        <v>2031.008471969463</v>
      </c>
      <c r="H717" s="78">
        <v>8.2556991461864862E-2</v>
      </c>
    </row>
    <row r="718" spans="1:8" x14ac:dyDescent="0.25">
      <c r="A718" s="8" t="s">
        <v>12</v>
      </c>
      <c r="B718" s="8">
        <v>2014</v>
      </c>
      <c r="C718" s="8" t="s">
        <v>10</v>
      </c>
      <c r="D718" s="8" t="s">
        <v>25</v>
      </c>
      <c r="E718" s="8" t="s">
        <v>27</v>
      </c>
      <c r="F718" s="78">
        <v>0</v>
      </c>
      <c r="G718" s="78" t="s">
        <v>108</v>
      </c>
      <c r="H718" s="78" t="s">
        <v>29</v>
      </c>
    </row>
    <row r="719" spans="1:8" x14ac:dyDescent="0.25">
      <c r="A719" s="8" t="s">
        <v>12</v>
      </c>
      <c r="B719" s="8">
        <v>2014</v>
      </c>
      <c r="C719" s="8" t="s">
        <v>10</v>
      </c>
      <c r="D719" s="8" t="s">
        <v>25</v>
      </c>
      <c r="E719" s="8" t="s">
        <v>28</v>
      </c>
      <c r="F719" s="78">
        <v>165.53145728124576</v>
      </c>
      <c r="G719" s="78">
        <v>70.314247340706061</v>
      </c>
      <c r="H719" s="78">
        <v>2.8581528819154049E-3</v>
      </c>
    </row>
    <row r="720" spans="1:8" x14ac:dyDescent="0.25">
      <c r="A720" s="8" t="s">
        <v>12</v>
      </c>
      <c r="B720" s="8">
        <v>2014</v>
      </c>
      <c r="C720" s="8" t="s">
        <v>10</v>
      </c>
      <c r="D720" s="8" t="s">
        <v>25</v>
      </c>
      <c r="E720" s="8" t="s">
        <v>40</v>
      </c>
      <c r="F720" s="78">
        <v>4946.8639017093637</v>
      </c>
      <c r="G720" s="78">
        <v>2101.3227193101693</v>
      </c>
      <c r="H720" s="78">
        <v>8.541514434378028E-2</v>
      </c>
    </row>
    <row r="721" spans="1:8" x14ac:dyDescent="0.25">
      <c r="A721" s="8" t="s">
        <v>12</v>
      </c>
      <c r="B721" s="8">
        <v>2015</v>
      </c>
      <c r="C721" s="8" t="s">
        <v>10</v>
      </c>
      <c r="D721" s="8" t="s">
        <v>25</v>
      </c>
      <c r="E721" s="8" t="s">
        <v>26</v>
      </c>
      <c r="F721" s="78">
        <v>2754.3159029622057</v>
      </c>
      <c r="G721" s="78">
        <v>826.70812495113637</v>
      </c>
      <c r="H721" s="78">
        <v>4.5370964576575773E-2</v>
      </c>
    </row>
    <row r="722" spans="1:8" x14ac:dyDescent="0.25">
      <c r="A722" s="8" t="s">
        <v>12</v>
      </c>
      <c r="B722" s="8">
        <v>2015</v>
      </c>
      <c r="C722" s="8" t="s">
        <v>10</v>
      </c>
      <c r="D722" s="8" t="s">
        <v>25</v>
      </c>
      <c r="E722" s="8" t="s">
        <v>27</v>
      </c>
      <c r="F722" s="78">
        <v>0</v>
      </c>
      <c r="G722" s="78" t="s">
        <v>108</v>
      </c>
      <c r="H722" s="78" t="s">
        <v>29</v>
      </c>
    </row>
    <row r="723" spans="1:8" x14ac:dyDescent="0.25">
      <c r="A723" s="8" t="s">
        <v>12</v>
      </c>
      <c r="B723" s="8">
        <v>2015</v>
      </c>
      <c r="C723" s="8" t="s">
        <v>10</v>
      </c>
      <c r="D723" s="8" t="s">
        <v>25</v>
      </c>
      <c r="E723" s="8" t="s">
        <v>28</v>
      </c>
      <c r="F723" s="78">
        <v>34.973978648180044</v>
      </c>
      <c r="G723" s="78">
        <v>10.497442315611808</v>
      </c>
      <c r="H723" s="78">
        <v>5.7611515971785318E-4</v>
      </c>
    </row>
    <row r="724" spans="1:8" x14ac:dyDescent="0.25">
      <c r="A724" s="8" t="s">
        <v>12</v>
      </c>
      <c r="B724" s="8">
        <v>2015</v>
      </c>
      <c r="C724" s="8" t="s">
        <v>10</v>
      </c>
      <c r="D724" s="8" t="s">
        <v>25</v>
      </c>
      <c r="E724" s="8" t="s">
        <v>40</v>
      </c>
      <c r="F724" s="78">
        <v>2789.2898816103857</v>
      </c>
      <c r="G724" s="78">
        <v>837.20556726674818</v>
      </c>
      <c r="H724" s="78">
        <v>4.5947079736293618E-2</v>
      </c>
    </row>
    <row r="725" spans="1:8" x14ac:dyDescent="0.25">
      <c r="A725" s="8" t="s">
        <v>12</v>
      </c>
      <c r="B725" s="8">
        <v>2016</v>
      </c>
      <c r="C725" s="8" t="s">
        <v>10</v>
      </c>
      <c r="D725" s="8" t="s">
        <v>25</v>
      </c>
      <c r="E725" s="8" t="s">
        <v>26</v>
      </c>
      <c r="F725" s="78">
        <v>4000.0608468691307</v>
      </c>
      <c r="G725" s="78">
        <v>1147.2449847616999</v>
      </c>
      <c r="H725" s="78">
        <v>6.3423875811196156E-2</v>
      </c>
    </row>
    <row r="726" spans="1:8" x14ac:dyDescent="0.25">
      <c r="A726" s="8" t="s">
        <v>12</v>
      </c>
      <c r="B726" s="8">
        <v>2016</v>
      </c>
      <c r="C726" s="8" t="s">
        <v>10</v>
      </c>
      <c r="D726" s="8" t="s">
        <v>25</v>
      </c>
      <c r="E726" s="8" t="s">
        <v>27</v>
      </c>
      <c r="F726" s="78">
        <v>0</v>
      </c>
      <c r="G726" s="78" t="s">
        <v>108</v>
      </c>
      <c r="H726" s="78" t="s">
        <v>29</v>
      </c>
    </row>
    <row r="727" spans="1:8" x14ac:dyDescent="0.25">
      <c r="A727" s="8" t="s">
        <v>12</v>
      </c>
      <c r="B727" s="8">
        <v>2016</v>
      </c>
      <c r="C727" s="8" t="s">
        <v>10</v>
      </c>
      <c r="D727" s="8" t="s">
        <v>25</v>
      </c>
      <c r="E727" s="8" t="s">
        <v>28</v>
      </c>
      <c r="F727" s="78">
        <v>38.787342745013142</v>
      </c>
      <c r="G727" s="78">
        <v>11.124476886715041</v>
      </c>
      <c r="H727" s="78">
        <v>6.150015470968406E-4</v>
      </c>
    </row>
    <row r="728" spans="1:8" x14ac:dyDescent="0.25">
      <c r="A728" s="8" t="s">
        <v>12</v>
      </c>
      <c r="B728" s="8">
        <v>2016</v>
      </c>
      <c r="C728" s="8" t="s">
        <v>10</v>
      </c>
      <c r="D728" s="8" t="s">
        <v>25</v>
      </c>
      <c r="E728" s="8" t="s">
        <v>40</v>
      </c>
      <c r="F728" s="78">
        <v>4038.8481896141438</v>
      </c>
      <c r="G728" s="78">
        <v>1158.3694616484149</v>
      </c>
      <c r="H728" s="78">
        <v>6.4038877358293E-2</v>
      </c>
    </row>
    <row r="729" spans="1:8" x14ac:dyDescent="0.25">
      <c r="A729" s="8" t="s">
        <v>12</v>
      </c>
      <c r="B729" s="8">
        <v>2017</v>
      </c>
      <c r="C729" s="8" t="s">
        <v>10</v>
      </c>
      <c r="D729" s="8" t="s">
        <v>25</v>
      </c>
      <c r="E729" s="8" t="s">
        <v>26</v>
      </c>
      <c r="F729" s="78">
        <v>4228.3276777705469</v>
      </c>
      <c r="G729" s="78">
        <v>1324.4565944465301</v>
      </c>
      <c r="H729" s="78">
        <v>6.4194254683599586E-2</v>
      </c>
    </row>
    <row r="730" spans="1:8" x14ac:dyDescent="0.25">
      <c r="A730" s="8" t="s">
        <v>12</v>
      </c>
      <c r="B730" s="8">
        <v>2017</v>
      </c>
      <c r="C730" s="8" t="s">
        <v>10</v>
      </c>
      <c r="D730" s="8" t="s">
        <v>25</v>
      </c>
      <c r="E730" s="8" t="s">
        <v>27</v>
      </c>
      <c r="F730" s="78">
        <v>0</v>
      </c>
      <c r="G730" s="78" t="s">
        <v>108</v>
      </c>
      <c r="H730" s="78" t="s">
        <v>29</v>
      </c>
    </row>
    <row r="731" spans="1:8" x14ac:dyDescent="0.25">
      <c r="A731" s="8" t="s">
        <v>12</v>
      </c>
      <c r="B731" s="8">
        <v>2017</v>
      </c>
      <c r="C731" s="8" t="s">
        <v>10</v>
      </c>
      <c r="D731" s="8" t="s">
        <v>25</v>
      </c>
      <c r="E731" s="8" t="s">
        <v>28</v>
      </c>
      <c r="F731" s="78">
        <v>20.032014448981435</v>
      </c>
      <c r="G731" s="78">
        <v>6.2747108689056965</v>
      </c>
      <c r="H731" s="78">
        <v>3.0412501947850305E-4</v>
      </c>
    </row>
    <row r="732" spans="1:8" x14ac:dyDescent="0.25">
      <c r="A732" s="8" t="s">
        <v>12</v>
      </c>
      <c r="B732" s="8">
        <v>2017</v>
      </c>
      <c r="C732" s="8" t="s">
        <v>10</v>
      </c>
      <c r="D732" s="8" t="s">
        <v>25</v>
      </c>
      <c r="E732" s="8" t="s">
        <v>40</v>
      </c>
      <c r="F732" s="78">
        <v>4248.3596922195284</v>
      </c>
      <c r="G732" s="78">
        <v>1330.7313053154357</v>
      </c>
      <c r="H732" s="78">
        <v>6.449837970307809E-2</v>
      </c>
    </row>
    <row r="733" spans="1:8" x14ac:dyDescent="0.25">
      <c r="A733" s="8" t="s">
        <v>12</v>
      </c>
      <c r="B733" s="8">
        <v>2018</v>
      </c>
      <c r="C733" s="8" t="s">
        <v>10</v>
      </c>
      <c r="D733" s="8" t="s">
        <v>25</v>
      </c>
      <c r="E733" s="8" t="s">
        <v>26</v>
      </c>
      <c r="F733" s="78">
        <v>4093.1737500323175</v>
      </c>
      <c r="G733" s="78">
        <v>1119.8833789418106</v>
      </c>
      <c r="H733" s="78">
        <v>5.8201241506765179E-2</v>
      </c>
    </row>
    <row r="734" spans="1:8" x14ac:dyDescent="0.25">
      <c r="A734" s="8" t="s">
        <v>12</v>
      </c>
      <c r="B734" s="8">
        <v>2018</v>
      </c>
      <c r="C734" s="8" t="s">
        <v>10</v>
      </c>
      <c r="D734" s="8" t="s">
        <v>25</v>
      </c>
      <c r="E734" s="8" t="s">
        <v>27</v>
      </c>
      <c r="F734" s="78">
        <v>0</v>
      </c>
      <c r="G734" s="78" t="s">
        <v>108</v>
      </c>
      <c r="H734" s="78" t="s">
        <v>29</v>
      </c>
    </row>
    <row r="735" spans="1:8" x14ac:dyDescent="0.25">
      <c r="A735" s="8" t="s">
        <v>12</v>
      </c>
      <c r="B735" s="8">
        <v>2018</v>
      </c>
      <c r="C735" s="8" t="s">
        <v>10</v>
      </c>
      <c r="D735" s="8" t="s">
        <v>25</v>
      </c>
      <c r="E735" s="8" t="s">
        <v>28</v>
      </c>
      <c r="F735" s="78">
        <v>47.76199895523412</v>
      </c>
      <c r="G735" s="78">
        <v>13.067578373525068</v>
      </c>
      <c r="H735" s="78">
        <v>6.7913257677309677E-4</v>
      </c>
    </row>
    <row r="736" spans="1:8" x14ac:dyDescent="0.25">
      <c r="A736" s="8" t="s">
        <v>12</v>
      </c>
      <c r="B736" s="8">
        <v>2018</v>
      </c>
      <c r="C736" s="8" t="s">
        <v>10</v>
      </c>
      <c r="D736" s="8" t="s">
        <v>25</v>
      </c>
      <c r="E736" s="8" t="s">
        <v>40</v>
      </c>
      <c r="F736" s="78">
        <v>4140.935748987552</v>
      </c>
      <c r="G736" s="78">
        <v>1132.9509573153357</v>
      </c>
      <c r="H736" s="78">
        <v>5.8880374083538273E-2</v>
      </c>
    </row>
    <row r="737" spans="1:8" x14ac:dyDescent="0.25">
      <c r="A737" s="8" t="s">
        <v>12</v>
      </c>
      <c r="B737" s="8">
        <v>2019</v>
      </c>
      <c r="C737" s="8" t="s">
        <v>10</v>
      </c>
      <c r="D737" s="8" t="s">
        <v>25</v>
      </c>
      <c r="E737" s="8" t="s">
        <v>26</v>
      </c>
      <c r="F737" s="78">
        <v>4202.6757341403145</v>
      </c>
      <c r="G737" s="78">
        <v>1065.0920551147585</v>
      </c>
      <c r="H737" s="78">
        <v>5.6860004069156596E-2</v>
      </c>
    </row>
    <row r="738" spans="1:8" x14ac:dyDescent="0.25">
      <c r="A738" s="8" t="s">
        <v>12</v>
      </c>
      <c r="B738" s="8">
        <v>2019</v>
      </c>
      <c r="C738" s="8" t="s">
        <v>10</v>
      </c>
      <c r="D738" s="8" t="s">
        <v>25</v>
      </c>
      <c r="E738" s="8" t="s">
        <v>27</v>
      </c>
      <c r="F738" s="78">
        <v>0</v>
      </c>
      <c r="G738" s="78" t="s">
        <v>108</v>
      </c>
      <c r="H738" s="78" t="s">
        <v>29</v>
      </c>
    </row>
    <row r="739" spans="1:8" x14ac:dyDescent="0.25">
      <c r="A739" s="8" t="s">
        <v>12</v>
      </c>
      <c r="B739" s="8">
        <v>2019</v>
      </c>
      <c r="C739" s="8" t="s">
        <v>10</v>
      </c>
      <c r="D739" s="8" t="s">
        <v>25</v>
      </c>
      <c r="E739" s="8" t="s">
        <v>28</v>
      </c>
      <c r="F739" s="78">
        <v>36.142762019989974</v>
      </c>
      <c r="G739" s="78">
        <v>9.1597284950344253</v>
      </c>
      <c r="H739" s="78">
        <v>4.8899266218252935E-4</v>
      </c>
    </row>
    <row r="740" spans="1:8" x14ac:dyDescent="0.25">
      <c r="A740" s="8" t="s">
        <v>12</v>
      </c>
      <c r="B740" s="8">
        <v>2019</v>
      </c>
      <c r="C740" s="8" t="s">
        <v>10</v>
      </c>
      <c r="D740" s="8" t="s">
        <v>25</v>
      </c>
      <c r="E740" s="8" t="s">
        <v>40</v>
      </c>
      <c r="F740" s="78">
        <v>4238.8184961603047</v>
      </c>
      <c r="G740" s="78">
        <v>1074.2517836097929</v>
      </c>
      <c r="H740" s="78">
        <v>5.7348996731339121E-2</v>
      </c>
    </row>
    <row r="741" spans="1:8" x14ac:dyDescent="0.25">
      <c r="A741" s="8" t="s">
        <v>12</v>
      </c>
      <c r="B741" s="8">
        <v>2020</v>
      </c>
      <c r="C741" s="8" t="s">
        <v>10</v>
      </c>
      <c r="D741" s="8" t="s">
        <v>25</v>
      </c>
      <c r="E741" s="8" t="s">
        <v>26</v>
      </c>
      <c r="F741" s="78">
        <v>5238.5776690844186</v>
      </c>
      <c r="G741" s="78">
        <v>1015.7203430120056</v>
      </c>
      <c r="H741" s="78">
        <v>6.8411387916140237E-2</v>
      </c>
    </row>
    <row r="742" spans="1:8" x14ac:dyDescent="0.25">
      <c r="A742" s="8" t="s">
        <v>12</v>
      </c>
      <c r="B742" s="8">
        <v>2020</v>
      </c>
      <c r="C742" s="8" t="s">
        <v>10</v>
      </c>
      <c r="D742" s="8" t="s">
        <v>25</v>
      </c>
      <c r="E742" s="8" t="s">
        <v>27</v>
      </c>
      <c r="F742" s="78">
        <v>0</v>
      </c>
      <c r="G742" s="78" t="s">
        <v>108</v>
      </c>
      <c r="H742" s="78" t="s">
        <v>29</v>
      </c>
    </row>
    <row r="743" spans="1:8" x14ac:dyDescent="0.25">
      <c r="A743" s="8" t="s">
        <v>12</v>
      </c>
      <c r="B743" s="8">
        <v>2020</v>
      </c>
      <c r="C743" s="8" t="s">
        <v>10</v>
      </c>
      <c r="D743" s="8" t="s">
        <v>25</v>
      </c>
      <c r="E743" s="8" t="s">
        <v>28</v>
      </c>
      <c r="F743" s="78">
        <v>56.096014560041887</v>
      </c>
      <c r="G743" s="78">
        <v>10.876590317022179</v>
      </c>
      <c r="H743" s="78">
        <v>7.3256644361010322E-4</v>
      </c>
    </row>
    <row r="744" spans="1:8" x14ac:dyDescent="0.25">
      <c r="A744" s="8" t="s">
        <v>12</v>
      </c>
      <c r="B744" s="8">
        <v>2020</v>
      </c>
      <c r="C744" s="8" t="s">
        <v>10</v>
      </c>
      <c r="D744" s="8" t="s">
        <v>25</v>
      </c>
      <c r="E744" s="8" t="s">
        <v>40</v>
      </c>
      <c r="F744" s="78">
        <v>5294.6736836444607</v>
      </c>
      <c r="G744" s="78">
        <v>1026.5969333290277</v>
      </c>
      <c r="H744" s="78">
        <v>6.9143954359750334E-2</v>
      </c>
    </row>
    <row r="745" spans="1:8" x14ac:dyDescent="0.25">
      <c r="A745" s="8" t="s">
        <v>12</v>
      </c>
      <c r="B745" s="8">
        <v>2021</v>
      </c>
      <c r="C745" s="8" t="s">
        <v>10</v>
      </c>
      <c r="D745" s="8" t="s">
        <v>25</v>
      </c>
      <c r="E745" s="8" t="s">
        <v>26</v>
      </c>
      <c r="F745" s="78">
        <v>4290.8714490683233</v>
      </c>
      <c r="G745" s="78">
        <v>795.09662428690308</v>
      </c>
      <c r="H745" s="78">
        <v>4.7568822841566598E-2</v>
      </c>
    </row>
    <row r="746" spans="1:8" x14ac:dyDescent="0.25">
      <c r="A746" s="8" t="s">
        <v>12</v>
      </c>
      <c r="B746" s="8">
        <v>2021</v>
      </c>
      <c r="C746" s="8" t="s">
        <v>10</v>
      </c>
      <c r="D746" s="8" t="s">
        <v>25</v>
      </c>
      <c r="E746" s="8" t="s">
        <v>27</v>
      </c>
      <c r="F746" s="78">
        <v>0</v>
      </c>
      <c r="G746" s="78" t="s">
        <v>108</v>
      </c>
      <c r="H746" s="78" t="s">
        <v>29</v>
      </c>
    </row>
    <row r="747" spans="1:8" x14ac:dyDescent="0.25">
      <c r="A747" s="8" t="s">
        <v>12</v>
      </c>
      <c r="B747" s="8">
        <v>2021</v>
      </c>
      <c r="C747" s="8" t="s">
        <v>10</v>
      </c>
      <c r="D747" s="8" t="s">
        <v>25</v>
      </c>
      <c r="E747" s="8" t="s">
        <v>28</v>
      </c>
      <c r="F747" s="78">
        <v>33.991293444308816</v>
      </c>
      <c r="G747" s="78">
        <v>6.2985719785624701</v>
      </c>
      <c r="H747" s="78">
        <v>3.7682923741728816E-4</v>
      </c>
    </row>
    <row r="748" spans="1:8" x14ac:dyDescent="0.25">
      <c r="A748" s="8" t="s">
        <v>12</v>
      </c>
      <c r="B748" s="8">
        <v>2021</v>
      </c>
      <c r="C748" s="8" t="s">
        <v>10</v>
      </c>
      <c r="D748" s="8" t="s">
        <v>25</v>
      </c>
      <c r="E748" s="8" t="s">
        <v>40</v>
      </c>
      <c r="F748" s="78">
        <v>4324.8627425126324</v>
      </c>
      <c r="G748" s="78">
        <v>801.39519626546564</v>
      </c>
      <c r="H748" s="78">
        <v>4.7945652078983894E-2</v>
      </c>
    </row>
    <row r="749" spans="1:8" x14ac:dyDescent="0.25">
      <c r="A749" s="8" t="s">
        <v>12</v>
      </c>
      <c r="B749" s="8">
        <v>2022</v>
      </c>
      <c r="C749" s="8" t="s">
        <v>10</v>
      </c>
      <c r="D749" s="8" t="s">
        <v>25</v>
      </c>
      <c r="E749" s="8" t="s">
        <v>26</v>
      </c>
      <c r="F749" s="78">
        <v>3660.6748636992993</v>
      </c>
      <c r="G749" s="78">
        <v>708.74634340741511</v>
      </c>
      <c r="H749" s="78">
        <v>3.628547955065075E-2</v>
      </c>
    </row>
    <row r="750" spans="1:8" x14ac:dyDescent="0.25">
      <c r="A750" s="8" t="s">
        <v>12</v>
      </c>
      <c r="B750" s="8">
        <v>2022</v>
      </c>
      <c r="C750" s="8" t="s">
        <v>10</v>
      </c>
      <c r="D750" s="8" t="s">
        <v>25</v>
      </c>
      <c r="E750" s="8" t="s">
        <v>27</v>
      </c>
      <c r="F750" s="78">
        <v>0</v>
      </c>
      <c r="G750" s="78" t="s">
        <v>108</v>
      </c>
      <c r="H750" s="78" t="s">
        <v>29</v>
      </c>
    </row>
    <row r="751" spans="1:8" x14ac:dyDescent="0.25">
      <c r="A751" s="8" t="s">
        <v>12</v>
      </c>
      <c r="B751" s="8">
        <v>2022</v>
      </c>
      <c r="C751" s="8" t="s">
        <v>10</v>
      </c>
      <c r="D751" s="8" t="s">
        <v>25</v>
      </c>
      <c r="E751" s="8" t="s">
        <v>28</v>
      </c>
      <c r="F751" s="78">
        <v>80.651958202366771</v>
      </c>
      <c r="G751" s="78">
        <v>15.615093553217188</v>
      </c>
      <c r="H751" s="78">
        <v>7.9944138418087897E-4</v>
      </c>
    </row>
    <row r="752" spans="1:8" x14ac:dyDescent="0.25">
      <c r="A752" s="8" t="s">
        <v>12</v>
      </c>
      <c r="B752" s="8">
        <v>2022</v>
      </c>
      <c r="C752" s="8" t="s">
        <v>10</v>
      </c>
      <c r="D752" s="8" t="s">
        <v>25</v>
      </c>
      <c r="E752" s="8" t="s">
        <v>40</v>
      </c>
      <c r="F752" s="78">
        <v>3741.3268219016659</v>
      </c>
      <c r="G752" s="78">
        <v>724.36143696063232</v>
      </c>
      <c r="H752" s="78">
        <v>3.7084920934831622E-2</v>
      </c>
    </row>
    <row r="753" spans="1:8" x14ac:dyDescent="0.25">
      <c r="A753" s="8" t="s">
        <v>12</v>
      </c>
      <c r="B753" s="8">
        <v>2023</v>
      </c>
      <c r="C753" s="8" t="s">
        <v>10</v>
      </c>
      <c r="D753" s="8" t="s">
        <v>25</v>
      </c>
      <c r="E753" s="8" t="s">
        <v>26</v>
      </c>
      <c r="F753" s="78">
        <v>4040.5547478628296</v>
      </c>
      <c r="G753" s="78">
        <v>809.05484689394166</v>
      </c>
      <c r="H753" s="78">
        <v>3.6881334114377884E-2</v>
      </c>
    </row>
    <row r="754" spans="1:8" x14ac:dyDescent="0.25">
      <c r="A754" s="8" t="s">
        <v>12</v>
      </c>
      <c r="B754" s="8">
        <v>2023</v>
      </c>
      <c r="C754" s="8" t="s">
        <v>10</v>
      </c>
      <c r="D754" s="8" t="s">
        <v>25</v>
      </c>
      <c r="E754" s="8" t="s">
        <v>27</v>
      </c>
      <c r="F754" s="78">
        <v>0</v>
      </c>
      <c r="G754" s="78" t="s">
        <v>108</v>
      </c>
      <c r="H754" s="78" t="s">
        <v>29</v>
      </c>
    </row>
    <row r="755" spans="1:8" x14ac:dyDescent="0.25">
      <c r="A755" s="8" t="s">
        <v>12</v>
      </c>
      <c r="B755" s="8">
        <v>2023</v>
      </c>
      <c r="C755" s="8" t="s">
        <v>10</v>
      </c>
      <c r="D755" s="8" t="s">
        <v>25</v>
      </c>
      <c r="E755" s="8" t="s">
        <v>28</v>
      </c>
      <c r="F755" s="78">
        <v>31.17803954591939</v>
      </c>
      <c r="G755" s="78">
        <v>6.2428912823466112</v>
      </c>
      <c r="H755" s="78">
        <v>2.8458658904016813E-4</v>
      </c>
    </row>
    <row r="756" spans="1:8" x14ac:dyDescent="0.25">
      <c r="A756" s="8" t="s">
        <v>12</v>
      </c>
      <c r="B756" s="8">
        <v>2023</v>
      </c>
      <c r="C756" s="8" t="s">
        <v>10</v>
      </c>
      <c r="D756" s="8" t="s">
        <v>25</v>
      </c>
      <c r="E756" s="8" t="s">
        <v>40</v>
      </c>
      <c r="F756" s="78">
        <v>4071.7327874087491</v>
      </c>
      <c r="G756" s="78">
        <v>815.29773817628825</v>
      </c>
      <c r="H756" s="78">
        <v>3.7165920703418044E-2</v>
      </c>
    </row>
    <row r="757" spans="1:8" x14ac:dyDescent="0.25">
      <c r="A757" s="8" t="s">
        <v>12</v>
      </c>
      <c r="B757" s="8">
        <v>2008</v>
      </c>
      <c r="C757" s="8" t="s">
        <v>10</v>
      </c>
      <c r="D757" s="8" t="s">
        <v>30</v>
      </c>
      <c r="E757" s="8" t="s">
        <v>31</v>
      </c>
      <c r="F757" s="78">
        <v>8173.2911710263061</v>
      </c>
      <c r="G757" s="78">
        <v>4452.0877917528751</v>
      </c>
      <c r="H757" s="78">
        <v>0.25872476668974292</v>
      </c>
    </row>
    <row r="758" spans="1:8" x14ac:dyDescent="0.25">
      <c r="A758" s="8" t="s">
        <v>12</v>
      </c>
      <c r="B758" s="8">
        <v>2008</v>
      </c>
      <c r="C758" s="8" t="s">
        <v>10</v>
      </c>
      <c r="D758" s="8" t="s">
        <v>30</v>
      </c>
      <c r="E758" s="8" t="s">
        <v>32</v>
      </c>
      <c r="F758" s="78">
        <v>5789.1511561127809</v>
      </c>
      <c r="G758" s="78">
        <v>3153.4186960214929</v>
      </c>
      <c r="H758" s="78">
        <v>0.18325503776330765</v>
      </c>
    </row>
    <row r="759" spans="1:8" x14ac:dyDescent="0.25">
      <c r="A759" s="8" t="s">
        <v>12</v>
      </c>
      <c r="B759" s="8">
        <v>2008</v>
      </c>
      <c r="C759" s="8" t="s">
        <v>10</v>
      </c>
      <c r="D759" s="8" t="s">
        <v>30</v>
      </c>
      <c r="E759" s="8" t="s">
        <v>40</v>
      </c>
      <c r="F759" s="78">
        <v>13962.442327139088</v>
      </c>
      <c r="G759" s="78">
        <v>7605.5064877743689</v>
      </c>
      <c r="H759" s="78">
        <v>0.44197980445305063</v>
      </c>
    </row>
    <row r="760" spans="1:8" x14ac:dyDescent="0.25">
      <c r="A760" s="8" t="s">
        <v>12</v>
      </c>
      <c r="B760" s="8">
        <v>2009</v>
      </c>
      <c r="C760" s="8" t="s">
        <v>10</v>
      </c>
      <c r="D760" s="8" t="s">
        <v>30</v>
      </c>
      <c r="E760" s="8" t="s">
        <v>31</v>
      </c>
      <c r="F760" s="78">
        <v>10643.727798403033</v>
      </c>
      <c r="G760" s="78">
        <v>5321.8638992015167</v>
      </c>
      <c r="H760" s="78">
        <v>0.31303691507827253</v>
      </c>
    </row>
    <row r="761" spans="1:8" x14ac:dyDescent="0.25">
      <c r="A761" s="8" t="s">
        <v>12</v>
      </c>
      <c r="B761" s="8">
        <v>2009</v>
      </c>
      <c r="C761" s="8" t="s">
        <v>10</v>
      </c>
      <c r="D761" s="8" t="s">
        <v>30</v>
      </c>
      <c r="E761" s="8" t="s">
        <v>32</v>
      </c>
      <c r="F761" s="78">
        <v>12951.382067967745</v>
      </c>
      <c r="G761" s="78">
        <v>6475.6910339838723</v>
      </c>
      <c r="H761" s="78">
        <v>0.38090608528761649</v>
      </c>
    </row>
    <row r="762" spans="1:8" x14ac:dyDescent="0.25">
      <c r="A762" s="8" t="s">
        <v>12</v>
      </c>
      <c r="B762" s="8">
        <v>2009</v>
      </c>
      <c r="C762" s="8" t="s">
        <v>10</v>
      </c>
      <c r="D762" s="8" t="s">
        <v>30</v>
      </c>
      <c r="E762" s="8" t="s">
        <v>40</v>
      </c>
      <c r="F762" s="78">
        <v>23595.109866370778</v>
      </c>
      <c r="G762" s="78">
        <v>11797.554933185389</v>
      </c>
      <c r="H762" s="78">
        <v>0.69394300036588896</v>
      </c>
    </row>
    <row r="763" spans="1:8" x14ac:dyDescent="0.25">
      <c r="A763" s="8" t="s">
        <v>12</v>
      </c>
      <c r="B763" s="8">
        <v>2010</v>
      </c>
      <c r="C763" s="8" t="s">
        <v>10</v>
      </c>
      <c r="D763" s="8" t="s">
        <v>30</v>
      </c>
      <c r="E763" s="8" t="s">
        <v>31</v>
      </c>
      <c r="F763" s="78">
        <v>10331.816331520171</v>
      </c>
      <c r="G763" s="78">
        <v>5864.796403890341</v>
      </c>
      <c r="H763" s="78">
        <v>0.26496726338433679</v>
      </c>
    </row>
    <row r="764" spans="1:8" x14ac:dyDescent="0.25">
      <c r="A764" s="8" t="s">
        <v>12</v>
      </c>
      <c r="B764" s="8">
        <v>2010</v>
      </c>
      <c r="C764" s="8" t="s">
        <v>10</v>
      </c>
      <c r="D764" s="8" t="s">
        <v>30</v>
      </c>
      <c r="E764" s="8" t="s">
        <v>32</v>
      </c>
      <c r="F764" s="78">
        <v>12914.528377116771</v>
      </c>
      <c r="G764" s="78">
        <v>7330.8581137843403</v>
      </c>
      <c r="H764" s="78">
        <v>0.33120287200077497</v>
      </c>
    </row>
    <row r="765" spans="1:8" x14ac:dyDescent="0.25">
      <c r="A765" s="8" t="s">
        <v>12</v>
      </c>
      <c r="B765" s="8">
        <v>2010</v>
      </c>
      <c r="C765" s="8" t="s">
        <v>10</v>
      </c>
      <c r="D765" s="8" t="s">
        <v>30</v>
      </c>
      <c r="E765" s="8" t="s">
        <v>40</v>
      </c>
      <c r="F765" s="78">
        <v>23246.344708636942</v>
      </c>
      <c r="G765" s="78">
        <v>13195.654517674682</v>
      </c>
      <c r="H765" s="78">
        <v>0.59617013538511177</v>
      </c>
    </row>
    <row r="766" spans="1:8" x14ac:dyDescent="0.25">
      <c r="A766" s="8" t="s">
        <v>12</v>
      </c>
      <c r="B766" s="8">
        <v>2011</v>
      </c>
      <c r="C766" s="8" t="s">
        <v>10</v>
      </c>
      <c r="D766" s="8" t="s">
        <v>30</v>
      </c>
      <c r="E766" s="8" t="s">
        <v>31</v>
      </c>
      <c r="F766" s="78">
        <v>12728.632087864338</v>
      </c>
      <c r="G766" s="78">
        <v>7600.169730552444</v>
      </c>
      <c r="H766" s="78">
        <v>0.29026259193551751</v>
      </c>
    </row>
    <row r="767" spans="1:8" x14ac:dyDescent="0.25">
      <c r="A767" s="8" t="s">
        <v>12</v>
      </c>
      <c r="B767" s="8">
        <v>2011</v>
      </c>
      <c r="C767" s="8" t="s">
        <v>10</v>
      </c>
      <c r="D767" s="8" t="s">
        <v>30</v>
      </c>
      <c r="E767" s="8" t="s">
        <v>32</v>
      </c>
      <c r="F767" s="78">
        <v>8287.7963513281356</v>
      </c>
      <c r="G767" s="78">
        <v>4948.5803759228284</v>
      </c>
      <c r="H767" s="78">
        <v>0.1889941695041841</v>
      </c>
    </row>
    <row r="768" spans="1:8" x14ac:dyDescent="0.25">
      <c r="A768" s="8" t="s">
        <v>12</v>
      </c>
      <c r="B768" s="8">
        <v>2011</v>
      </c>
      <c r="C768" s="8" t="s">
        <v>10</v>
      </c>
      <c r="D768" s="8" t="s">
        <v>30</v>
      </c>
      <c r="E768" s="8" t="s">
        <v>40</v>
      </c>
      <c r="F768" s="78">
        <v>21016.428439192474</v>
      </c>
      <c r="G768" s="78">
        <v>12548.750106475272</v>
      </c>
      <c r="H768" s="78">
        <v>0.47925676143970158</v>
      </c>
    </row>
    <row r="769" spans="1:8" x14ac:dyDescent="0.25">
      <c r="A769" s="8" t="s">
        <v>12</v>
      </c>
      <c r="B769" s="8">
        <v>2012</v>
      </c>
      <c r="C769" s="8" t="s">
        <v>10</v>
      </c>
      <c r="D769" s="8" t="s">
        <v>30</v>
      </c>
      <c r="E769" s="8" t="s">
        <v>31</v>
      </c>
      <c r="F769" s="78">
        <v>11194.645880590786</v>
      </c>
      <c r="G769" s="78">
        <v>5728.6034356967675</v>
      </c>
      <c r="H769" s="78">
        <v>0.23214027068848903</v>
      </c>
    </row>
    <row r="770" spans="1:8" x14ac:dyDescent="0.25">
      <c r="A770" s="8" t="s">
        <v>12</v>
      </c>
      <c r="B770" s="8">
        <v>2012</v>
      </c>
      <c r="C770" s="8" t="s">
        <v>10</v>
      </c>
      <c r="D770" s="8" t="s">
        <v>30</v>
      </c>
      <c r="E770" s="8" t="s">
        <v>32</v>
      </c>
      <c r="F770" s="78">
        <v>7532.1718227826586</v>
      </c>
      <c r="G770" s="78">
        <v>3854.4162845796054</v>
      </c>
      <c r="H770" s="78">
        <v>0.15619256066371434</v>
      </c>
    </row>
    <row r="771" spans="1:8" x14ac:dyDescent="0.25">
      <c r="A771" s="8" t="s">
        <v>12</v>
      </c>
      <c r="B771" s="8">
        <v>2012</v>
      </c>
      <c r="C771" s="8" t="s">
        <v>10</v>
      </c>
      <c r="D771" s="8" t="s">
        <v>30</v>
      </c>
      <c r="E771" s="8" t="s">
        <v>40</v>
      </c>
      <c r="F771" s="78">
        <v>18726.817703373446</v>
      </c>
      <c r="G771" s="78">
        <v>9583.0197202763738</v>
      </c>
      <c r="H771" s="78">
        <v>0.38833283135220342</v>
      </c>
    </row>
    <row r="772" spans="1:8" x14ac:dyDescent="0.25">
      <c r="A772" s="8" t="s">
        <v>12</v>
      </c>
      <c r="B772" s="8">
        <v>2013</v>
      </c>
      <c r="C772" s="8" t="s">
        <v>10</v>
      </c>
      <c r="D772" s="8" t="s">
        <v>30</v>
      </c>
      <c r="E772" s="8" t="s">
        <v>31</v>
      </c>
      <c r="F772" s="78">
        <v>16555.628195382131</v>
      </c>
      <c r="G772" s="78">
        <v>7667.6008623923308</v>
      </c>
      <c r="H772" s="78">
        <v>0.3097488483288301</v>
      </c>
    </row>
    <row r="773" spans="1:8" x14ac:dyDescent="0.25">
      <c r="A773" s="8" t="s">
        <v>12</v>
      </c>
      <c r="B773" s="8">
        <v>2013</v>
      </c>
      <c r="C773" s="8" t="s">
        <v>10</v>
      </c>
      <c r="D773" s="8" t="s">
        <v>30</v>
      </c>
      <c r="E773" s="8" t="s">
        <v>32</v>
      </c>
      <c r="F773" s="78">
        <v>6639.0706585254029</v>
      </c>
      <c r="G773" s="78">
        <v>3074.830100436307</v>
      </c>
      <c r="H773" s="78">
        <v>0.12421422287229042</v>
      </c>
    </row>
    <row r="774" spans="1:8" x14ac:dyDescent="0.25">
      <c r="A774" s="8" t="s">
        <v>12</v>
      </c>
      <c r="B774" s="8">
        <v>2013</v>
      </c>
      <c r="C774" s="8" t="s">
        <v>10</v>
      </c>
      <c r="D774" s="8" t="s">
        <v>30</v>
      </c>
      <c r="E774" s="8" t="s">
        <v>40</v>
      </c>
      <c r="F774" s="78">
        <v>23194.698853907532</v>
      </c>
      <c r="G774" s="78">
        <v>10742.430962828637</v>
      </c>
      <c r="H774" s="78">
        <v>0.43396307120112049</v>
      </c>
    </row>
    <row r="775" spans="1:8" x14ac:dyDescent="0.25">
      <c r="A775" s="8" t="s">
        <v>12</v>
      </c>
      <c r="B775" s="8">
        <v>2014</v>
      </c>
      <c r="C775" s="8" t="s">
        <v>10</v>
      </c>
      <c r="D775" s="8" t="s">
        <v>30</v>
      </c>
      <c r="E775" s="8" t="s">
        <v>31</v>
      </c>
      <c r="F775" s="78">
        <v>14163.483646572462</v>
      </c>
      <c r="G775" s="78">
        <v>6016.3470357121878</v>
      </c>
      <c r="H775" s="78">
        <v>0.24455413047945915</v>
      </c>
    </row>
    <row r="776" spans="1:8" x14ac:dyDescent="0.25">
      <c r="A776" s="8" t="s">
        <v>12</v>
      </c>
      <c r="B776" s="8">
        <v>2014</v>
      </c>
      <c r="C776" s="8" t="s">
        <v>10</v>
      </c>
      <c r="D776" s="8" t="s">
        <v>30</v>
      </c>
      <c r="E776" s="8" t="s">
        <v>32</v>
      </c>
      <c r="F776" s="78">
        <v>7041.5759813276927</v>
      </c>
      <c r="G776" s="78">
        <v>2991.1119212719359</v>
      </c>
      <c r="H776" s="78">
        <v>0.12158354076508364</v>
      </c>
    </row>
    <row r="777" spans="1:8" x14ac:dyDescent="0.25">
      <c r="A777" s="8" t="s">
        <v>12</v>
      </c>
      <c r="B777" s="8">
        <v>2014</v>
      </c>
      <c r="C777" s="8" t="s">
        <v>10</v>
      </c>
      <c r="D777" s="8" t="s">
        <v>30</v>
      </c>
      <c r="E777" s="8" t="s">
        <v>40</v>
      </c>
      <c r="F777" s="78">
        <v>21205.059627900155</v>
      </c>
      <c r="G777" s="78">
        <v>9007.4589569841228</v>
      </c>
      <c r="H777" s="78">
        <v>0.36613767124454277</v>
      </c>
    </row>
    <row r="778" spans="1:8" x14ac:dyDescent="0.25">
      <c r="A778" s="8" t="s">
        <v>12</v>
      </c>
      <c r="B778" s="8">
        <v>2015</v>
      </c>
      <c r="C778" s="8" t="s">
        <v>10</v>
      </c>
      <c r="D778" s="8" t="s">
        <v>30</v>
      </c>
      <c r="E778" s="8" t="s">
        <v>31</v>
      </c>
      <c r="F778" s="78">
        <v>12242.094257343953</v>
      </c>
      <c r="G778" s="78">
        <v>3674.4655099581614</v>
      </c>
      <c r="H778" s="78">
        <v>0.20166010162294581</v>
      </c>
    </row>
    <row r="779" spans="1:8" x14ac:dyDescent="0.25">
      <c r="A779" s="8" t="s">
        <v>12</v>
      </c>
      <c r="B779" s="8">
        <v>2015</v>
      </c>
      <c r="C779" s="8" t="s">
        <v>10</v>
      </c>
      <c r="D779" s="8" t="s">
        <v>30</v>
      </c>
      <c r="E779" s="8" t="s">
        <v>32</v>
      </c>
      <c r="F779" s="78">
        <v>3190.1074629084692</v>
      </c>
      <c r="G779" s="78">
        <v>957.51099436972459</v>
      </c>
      <c r="H779" s="78">
        <v>5.2549619504221497E-2</v>
      </c>
    </row>
    <row r="780" spans="1:8" x14ac:dyDescent="0.25">
      <c r="A780" s="8" t="s">
        <v>12</v>
      </c>
      <c r="B780" s="8">
        <v>2015</v>
      </c>
      <c r="C780" s="8" t="s">
        <v>10</v>
      </c>
      <c r="D780" s="8" t="s">
        <v>30</v>
      </c>
      <c r="E780" s="8" t="s">
        <v>40</v>
      </c>
      <c r="F780" s="78">
        <v>15432.201720252422</v>
      </c>
      <c r="G780" s="78">
        <v>4631.9765043278858</v>
      </c>
      <c r="H780" s="78">
        <v>0.25420972112716733</v>
      </c>
    </row>
    <row r="781" spans="1:8" x14ac:dyDescent="0.25">
      <c r="A781" s="8" t="s">
        <v>12</v>
      </c>
      <c r="B781" s="8">
        <v>2016</v>
      </c>
      <c r="C781" s="8" t="s">
        <v>10</v>
      </c>
      <c r="D781" s="8" t="s">
        <v>30</v>
      </c>
      <c r="E781" s="8" t="s">
        <v>31</v>
      </c>
      <c r="F781" s="78">
        <v>7737.2527570200837</v>
      </c>
      <c r="G781" s="78">
        <v>2219.0973490497349</v>
      </c>
      <c r="H781" s="78">
        <v>0.12267977332524109</v>
      </c>
    </row>
    <row r="782" spans="1:8" x14ac:dyDescent="0.25">
      <c r="A782" s="8" t="s">
        <v>12</v>
      </c>
      <c r="B782" s="8">
        <v>2016</v>
      </c>
      <c r="C782" s="8" t="s">
        <v>10</v>
      </c>
      <c r="D782" s="8" t="s">
        <v>30</v>
      </c>
      <c r="E782" s="8" t="s">
        <v>32</v>
      </c>
      <c r="F782" s="78">
        <v>4216.2327895220642</v>
      </c>
      <c r="G782" s="78">
        <v>1209.2445859049885</v>
      </c>
      <c r="H782" s="78">
        <v>6.6851439283240818E-2</v>
      </c>
    </row>
    <row r="783" spans="1:8" x14ac:dyDescent="0.25">
      <c r="A783" s="8" t="s">
        <v>12</v>
      </c>
      <c r="B783" s="8">
        <v>2016</v>
      </c>
      <c r="C783" s="8" t="s">
        <v>10</v>
      </c>
      <c r="D783" s="8" t="s">
        <v>30</v>
      </c>
      <c r="E783" s="8" t="s">
        <v>40</v>
      </c>
      <c r="F783" s="78">
        <v>11953.485546542148</v>
      </c>
      <c r="G783" s="78">
        <v>3428.3419349547239</v>
      </c>
      <c r="H783" s="78">
        <v>0.18953121260848191</v>
      </c>
    </row>
    <row r="784" spans="1:8" x14ac:dyDescent="0.25">
      <c r="A784" s="8" t="s">
        <v>12</v>
      </c>
      <c r="B784" s="8">
        <v>2017</v>
      </c>
      <c r="C784" s="8" t="s">
        <v>10</v>
      </c>
      <c r="D784" s="8" t="s">
        <v>30</v>
      </c>
      <c r="E784" s="8" t="s">
        <v>31</v>
      </c>
      <c r="F784" s="78">
        <v>7122.6035829321572</v>
      </c>
      <c r="G784" s="78">
        <v>2231.0426258205662</v>
      </c>
      <c r="H784" s="78">
        <v>0.10813500354214453</v>
      </c>
    </row>
    <row r="785" spans="1:8" x14ac:dyDescent="0.25">
      <c r="A785" s="8" t="s">
        <v>12</v>
      </c>
      <c r="B785" s="8">
        <v>2017</v>
      </c>
      <c r="C785" s="8" t="s">
        <v>10</v>
      </c>
      <c r="D785" s="8" t="s">
        <v>30</v>
      </c>
      <c r="E785" s="8" t="s">
        <v>32</v>
      </c>
      <c r="F785" s="78">
        <v>5814.2708733025493</v>
      </c>
      <c r="G785" s="78">
        <v>1821.2281513868597</v>
      </c>
      <c r="H785" s="78">
        <v>8.8271963216676977E-2</v>
      </c>
    </row>
    <row r="786" spans="1:8" x14ac:dyDescent="0.25">
      <c r="A786" s="8" t="s">
        <v>12</v>
      </c>
      <c r="B786" s="8">
        <v>2017</v>
      </c>
      <c r="C786" s="8" t="s">
        <v>10</v>
      </c>
      <c r="D786" s="8" t="s">
        <v>30</v>
      </c>
      <c r="E786" s="8" t="s">
        <v>40</v>
      </c>
      <c r="F786" s="78">
        <v>12936.874456234706</v>
      </c>
      <c r="G786" s="78">
        <v>4052.2707772074255</v>
      </c>
      <c r="H786" s="78">
        <v>0.19640696675882147</v>
      </c>
    </row>
    <row r="787" spans="1:8" x14ac:dyDescent="0.25">
      <c r="A787" s="8" t="s">
        <v>12</v>
      </c>
      <c r="B787" s="8">
        <v>2018</v>
      </c>
      <c r="C787" s="8" t="s">
        <v>10</v>
      </c>
      <c r="D787" s="8" t="s">
        <v>30</v>
      </c>
      <c r="E787" s="8" t="s">
        <v>31</v>
      </c>
      <c r="F787" s="78">
        <v>7989.415156509709</v>
      </c>
      <c r="G787" s="78">
        <v>2185.8864997290589</v>
      </c>
      <c r="H787" s="78">
        <v>0.11360228258528249</v>
      </c>
    </row>
    <row r="788" spans="1:8" x14ac:dyDescent="0.25">
      <c r="A788" s="8" t="s">
        <v>12</v>
      </c>
      <c r="B788" s="8">
        <v>2018</v>
      </c>
      <c r="C788" s="8" t="s">
        <v>10</v>
      </c>
      <c r="D788" s="8" t="s">
        <v>30</v>
      </c>
      <c r="E788" s="8" t="s">
        <v>32</v>
      </c>
      <c r="F788" s="78">
        <v>2415.0603934207056</v>
      </c>
      <c r="G788" s="78">
        <v>660.75523759800433</v>
      </c>
      <c r="H788" s="78">
        <v>3.4339982076204811E-2</v>
      </c>
    </row>
    <row r="789" spans="1:8" x14ac:dyDescent="0.25">
      <c r="A789" s="8" t="s">
        <v>12</v>
      </c>
      <c r="B789" s="8">
        <v>2018</v>
      </c>
      <c r="C789" s="8" t="s">
        <v>10</v>
      </c>
      <c r="D789" s="8" t="s">
        <v>30</v>
      </c>
      <c r="E789" s="8" t="s">
        <v>40</v>
      </c>
      <c r="F789" s="78">
        <v>10404.475549930416</v>
      </c>
      <c r="G789" s="78">
        <v>2846.6417373270633</v>
      </c>
      <c r="H789" s="78">
        <v>0.1479422646614873</v>
      </c>
    </row>
    <row r="790" spans="1:8" x14ac:dyDescent="0.25">
      <c r="A790" s="8" t="s">
        <v>12</v>
      </c>
      <c r="B790" s="8">
        <v>2019</v>
      </c>
      <c r="C790" s="8" t="s">
        <v>10</v>
      </c>
      <c r="D790" s="8" t="s">
        <v>30</v>
      </c>
      <c r="E790" s="8" t="s">
        <v>31</v>
      </c>
      <c r="F790" s="78">
        <v>7173.3870911520371</v>
      </c>
      <c r="G790" s="78">
        <v>1817.9650494999896</v>
      </c>
      <c r="H790" s="78">
        <v>9.7052174613222811E-2</v>
      </c>
    </row>
    <row r="791" spans="1:8" x14ac:dyDescent="0.25">
      <c r="A791" s="8" t="s">
        <v>12</v>
      </c>
      <c r="B791" s="8">
        <v>2019</v>
      </c>
      <c r="C791" s="8" t="s">
        <v>10</v>
      </c>
      <c r="D791" s="8" t="s">
        <v>30</v>
      </c>
      <c r="E791" s="8" t="s">
        <v>32</v>
      </c>
      <c r="F791" s="78">
        <v>2549.0679131885549</v>
      </c>
      <c r="G791" s="78">
        <v>646.01509943532596</v>
      </c>
      <c r="H791" s="78">
        <v>3.4487555330296307E-2</v>
      </c>
    </row>
    <row r="792" spans="1:8" x14ac:dyDescent="0.25">
      <c r="A792" s="8" t="s">
        <v>12</v>
      </c>
      <c r="B792" s="8">
        <v>2019</v>
      </c>
      <c r="C792" s="8" t="s">
        <v>10</v>
      </c>
      <c r="D792" s="8" t="s">
        <v>30</v>
      </c>
      <c r="E792" s="8" t="s">
        <v>40</v>
      </c>
      <c r="F792" s="78">
        <v>9722.4550043405925</v>
      </c>
      <c r="G792" s="78">
        <v>2463.9801489353158</v>
      </c>
      <c r="H792" s="78">
        <v>0.13153972994351912</v>
      </c>
    </row>
    <row r="793" spans="1:8" x14ac:dyDescent="0.25">
      <c r="A793" s="8" t="s">
        <v>12</v>
      </c>
      <c r="B793" s="8">
        <v>2020</v>
      </c>
      <c r="C793" s="8" t="s">
        <v>10</v>
      </c>
      <c r="D793" s="8" t="s">
        <v>30</v>
      </c>
      <c r="E793" s="8" t="s">
        <v>31</v>
      </c>
      <c r="F793" s="78">
        <v>6824.6712881663389</v>
      </c>
      <c r="G793" s="78">
        <v>1323.2518251413164</v>
      </c>
      <c r="H793" s="78">
        <v>8.9124427351764859E-2</v>
      </c>
    </row>
    <row r="794" spans="1:8" x14ac:dyDescent="0.25">
      <c r="A794" s="8" t="s">
        <v>12</v>
      </c>
      <c r="B794" s="8">
        <v>2020</v>
      </c>
      <c r="C794" s="8" t="s">
        <v>10</v>
      </c>
      <c r="D794" s="8" t="s">
        <v>30</v>
      </c>
      <c r="E794" s="8" t="s">
        <v>32</v>
      </c>
      <c r="F794" s="78">
        <v>1511.1223879085824</v>
      </c>
      <c r="G794" s="78">
        <v>292.99513095658409</v>
      </c>
      <c r="H794" s="78">
        <v>1.9733978648071901E-2</v>
      </c>
    </row>
    <row r="795" spans="1:8" x14ac:dyDescent="0.25">
      <c r="A795" s="8" t="s">
        <v>12</v>
      </c>
      <c r="B795" s="8">
        <v>2020</v>
      </c>
      <c r="C795" s="8" t="s">
        <v>10</v>
      </c>
      <c r="D795" s="8" t="s">
        <v>30</v>
      </c>
      <c r="E795" s="8" t="s">
        <v>40</v>
      </c>
      <c r="F795" s="78">
        <v>8335.7936760749217</v>
      </c>
      <c r="G795" s="78">
        <v>1616.2469560979005</v>
      </c>
      <c r="H795" s="78">
        <v>0.10885840599983675</v>
      </c>
    </row>
    <row r="796" spans="1:8" x14ac:dyDescent="0.25">
      <c r="A796" s="8" t="s">
        <v>12</v>
      </c>
      <c r="B796" s="8">
        <v>2021</v>
      </c>
      <c r="C796" s="8" t="s">
        <v>10</v>
      </c>
      <c r="D796" s="8" t="s">
        <v>30</v>
      </c>
      <c r="E796" s="8" t="s">
        <v>31</v>
      </c>
      <c r="F796" s="78">
        <v>13591.892334366508</v>
      </c>
      <c r="G796" s="78">
        <v>2518.5717728906425</v>
      </c>
      <c r="H796" s="78">
        <v>0.15068042149701619</v>
      </c>
    </row>
    <row r="797" spans="1:8" x14ac:dyDescent="0.25">
      <c r="A797" s="8" t="s">
        <v>12</v>
      </c>
      <c r="B797" s="8">
        <v>2021</v>
      </c>
      <c r="C797" s="8" t="s">
        <v>10</v>
      </c>
      <c r="D797" s="8" t="s">
        <v>30</v>
      </c>
      <c r="E797" s="8" t="s">
        <v>32</v>
      </c>
      <c r="F797" s="78">
        <v>2074.7871442974483</v>
      </c>
      <c r="G797" s="78">
        <v>384.45716077160847</v>
      </c>
      <c r="H797" s="78">
        <v>2.3001197605785857E-2</v>
      </c>
    </row>
    <row r="798" spans="1:8" x14ac:dyDescent="0.25">
      <c r="A798" s="8" t="s">
        <v>12</v>
      </c>
      <c r="B798" s="8">
        <v>2021</v>
      </c>
      <c r="C798" s="8" t="s">
        <v>10</v>
      </c>
      <c r="D798" s="8" t="s">
        <v>30</v>
      </c>
      <c r="E798" s="8" t="s">
        <v>40</v>
      </c>
      <c r="F798" s="78">
        <v>15666.679478663957</v>
      </c>
      <c r="G798" s="78">
        <v>2903.0289336622509</v>
      </c>
      <c r="H798" s="78">
        <v>0.17368161910280203</v>
      </c>
    </row>
    <row r="799" spans="1:8" x14ac:dyDescent="0.25">
      <c r="A799" s="8" t="s">
        <v>12</v>
      </c>
      <c r="B799" s="8">
        <v>2022</v>
      </c>
      <c r="C799" s="8" t="s">
        <v>10</v>
      </c>
      <c r="D799" s="8" t="s">
        <v>30</v>
      </c>
      <c r="E799" s="8" t="s">
        <v>31</v>
      </c>
      <c r="F799" s="78">
        <v>12507.228072803659</v>
      </c>
      <c r="G799" s="78">
        <v>2421.5349608525962</v>
      </c>
      <c r="H799" s="78">
        <v>0.1239746181698374</v>
      </c>
    </row>
    <row r="800" spans="1:8" x14ac:dyDescent="0.25">
      <c r="A800" s="8" t="s">
        <v>12</v>
      </c>
      <c r="B800" s="8">
        <v>2022</v>
      </c>
      <c r="C800" s="8" t="s">
        <v>10</v>
      </c>
      <c r="D800" s="8" t="s">
        <v>30</v>
      </c>
      <c r="E800" s="8" t="s">
        <v>32</v>
      </c>
      <c r="F800" s="78">
        <v>2657.3141250590129</v>
      </c>
      <c r="G800" s="78">
        <v>514.48482576166759</v>
      </c>
      <c r="H800" s="78">
        <v>2.6339929366752043E-2</v>
      </c>
    </row>
    <row r="801" spans="1:8" x14ac:dyDescent="0.25">
      <c r="A801" s="8" t="s">
        <v>12</v>
      </c>
      <c r="B801" s="8">
        <v>2022</v>
      </c>
      <c r="C801" s="8" t="s">
        <v>10</v>
      </c>
      <c r="D801" s="8" t="s">
        <v>30</v>
      </c>
      <c r="E801" s="8" t="s">
        <v>40</v>
      </c>
      <c r="F801" s="78">
        <v>15164.542197862671</v>
      </c>
      <c r="G801" s="78">
        <v>2936.0197866142635</v>
      </c>
      <c r="H801" s="78">
        <v>0.15031454753658943</v>
      </c>
    </row>
    <row r="802" spans="1:8" x14ac:dyDescent="0.25">
      <c r="A802" s="8" t="s">
        <v>12</v>
      </c>
      <c r="B802" s="8">
        <v>2023</v>
      </c>
      <c r="C802" s="8" t="s">
        <v>10</v>
      </c>
      <c r="D802" s="8" t="s">
        <v>30</v>
      </c>
      <c r="E802" s="8" t="s">
        <v>31</v>
      </c>
      <c r="F802" s="78">
        <v>9301.1018003783429</v>
      </c>
      <c r="G802" s="78">
        <v>1862.3931520864348</v>
      </c>
      <c r="H802" s="78">
        <v>8.4898501452811109E-2</v>
      </c>
    </row>
    <row r="803" spans="1:8" x14ac:dyDescent="0.25">
      <c r="A803" s="8" t="s">
        <v>12</v>
      </c>
      <c r="B803" s="8">
        <v>2023</v>
      </c>
      <c r="C803" s="8" t="s">
        <v>10</v>
      </c>
      <c r="D803" s="8" t="s">
        <v>30</v>
      </c>
      <c r="E803" s="8" t="s">
        <v>32</v>
      </c>
      <c r="F803" s="78">
        <v>1976.2347056424246</v>
      </c>
      <c r="G803" s="78">
        <v>395.70860116317499</v>
      </c>
      <c r="H803" s="78">
        <v>1.803865484208057E-2</v>
      </c>
    </row>
    <row r="804" spans="1:8" x14ac:dyDescent="0.25">
      <c r="A804" s="8" t="s">
        <v>12</v>
      </c>
      <c r="B804" s="8">
        <v>2023</v>
      </c>
      <c r="C804" s="8" t="s">
        <v>10</v>
      </c>
      <c r="D804" s="8" t="s">
        <v>30</v>
      </c>
      <c r="E804" s="8" t="s">
        <v>40</v>
      </c>
      <c r="F804" s="78">
        <v>11277.336506020767</v>
      </c>
      <c r="G804" s="78">
        <v>2258.1017532496098</v>
      </c>
      <c r="H804" s="78">
        <v>0.10293715629489168</v>
      </c>
    </row>
    <row r="805" spans="1:8" x14ac:dyDescent="0.25">
      <c r="A805" s="8" t="s">
        <v>12</v>
      </c>
      <c r="B805" s="8">
        <v>2008</v>
      </c>
      <c r="C805" s="8" t="s">
        <v>10</v>
      </c>
      <c r="D805" s="8" t="s">
        <v>33</v>
      </c>
      <c r="E805" s="8" t="s">
        <v>34</v>
      </c>
      <c r="F805" s="78">
        <v>695.22655752001879</v>
      </c>
      <c r="G805" s="78">
        <v>378.69807944803631</v>
      </c>
      <c r="H805" s="78">
        <v>2.2007331578803125E-2</v>
      </c>
    </row>
    <row r="806" spans="1:8" x14ac:dyDescent="0.25">
      <c r="A806" s="8" t="s">
        <v>12</v>
      </c>
      <c r="B806" s="8">
        <v>2008</v>
      </c>
      <c r="C806" s="8" t="s">
        <v>10</v>
      </c>
      <c r="D806" s="8" t="s">
        <v>33</v>
      </c>
      <c r="E806" s="8" t="s">
        <v>35</v>
      </c>
      <c r="F806" s="78">
        <v>3181.3109280556173</v>
      </c>
      <c r="G806" s="78">
        <v>1732.8974642155003</v>
      </c>
      <c r="H806" s="78">
        <v>0.1007040995366088</v>
      </c>
    </row>
    <row r="807" spans="1:8" x14ac:dyDescent="0.25">
      <c r="A807" s="8" t="s">
        <v>12</v>
      </c>
      <c r="B807" s="8">
        <v>2008</v>
      </c>
      <c r="C807" s="8" t="s">
        <v>10</v>
      </c>
      <c r="D807" s="8" t="s">
        <v>33</v>
      </c>
      <c r="E807" s="8" t="s">
        <v>36</v>
      </c>
      <c r="F807" s="78">
        <v>459.08796520633041</v>
      </c>
      <c r="G807" s="78">
        <v>250.07061200526439</v>
      </c>
      <c r="H807" s="78">
        <v>1.4532386550614224E-2</v>
      </c>
    </row>
    <row r="808" spans="1:8" x14ac:dyDescent="0.25">
      <c r="A808" s="8" t="s">
        <v>12</v>
      </c>
      <c r="B808" s="8">
        <v>2008</v>
      </c>
      <c r="C808" s="8" t="s">
        <v>10</v>
      </c>
      <c r="D808" s="8" t="s">
        <v>33</v>
      </c>
      <c r="E808" s="8" t="s">
        <v>42</v>
      </c>
      <c r="F808" s="78">
        <v>1378.8968490857324</v>
      </c>
      <c r="G808" s="78">
        <v>751.10132496726362</v>
      </c>
      <c r="H808" s="78">
        <v>4.3648850640926169E-2</v>
      </c>
    </row>
    <row r="809" spans="1:8" x14ac:dyDescent="0.25">
      <c r="A809" s="8" t="s">
        <v>12</v>
      </c>
      <c r="B809" s="8">
        <v>2008</v>
      </c>
      <c r="C809" s="8" t="s">
        <v>10</v>
      </c>
      <c r="D809" s="8" t="s">
        <v>33</v>
      </c>
      <c r="E809" s="8" t="s">
        <v>40</v>
      </c>
      <c r="F809" s="78">
        <v>5714.5222998676991</v>
      </c>
      <c r="G809" s="78">
        <v>3112.7674806360651</v>
      </c>
      <c r="H809" s="78">
        <v>0.18089266830695236</v>
      </c>
    </row>
    <row r="810" spans="1:8" x14ac:dyDescent="0.25">
      <c r="A810" s="8" t="s">
        <v>12</v>
      </c>
      <c r="B810" s="8">
        <v>2009</v>
      </c>
      <c r="C810" s="8" t="s">
        <v>10</v>
      </c>
      <c r="D810" s="8" t="s">
        <v>33</v>
      </c>
      <c r="E810" s="8" t="s">
        <v>34</v>
      </c>
      <c r="F810" s="78">
        <v>574.00607505609617</v>
      </c>
      <c r="G810" s="78">
        <v>287.00303752804808</v>
      </c>
      <c r="H810" s="78">
        <v>1.6881781869572739E-2</v>
      </c>
    </row>
    <row r="811" spans="1:8" x14ac:dyDescent="0.25">
      <c r="A811" s="8" t="s">
        <v>12</v>
      </c>
      <c r="B811" s="8">
        <v>2009</v>
      </c>
      <c r="C811" s="8" t="s">
        <v>10</v>
      </c>
      <c r="D811" s="8" t="s">
        <v>33</v>
      </c>
      <c r="E811" s="8" t="s">
        <v>35</v>
      </c>
      <c r="F811" s="78">
        <v>6389.7874591693308</v>
      </c>
      <c r="G811" s="78">
        <v>3194.8937295846654</v>
      </c>
      <c r="H811" s="78">
        <v>0.18792657911867239</v>
      </c>
    </row>
    <row r="812" spans="1:8" x14ac:dyDescent="0.25">
      <c r="A812" s="8" t="s">
        <v>12</v>
      </c>
      <c r="B812" s="8">
        <v>2009</v>
      </c>
      <c r="C812" s="8" t="s">
        <v>10</v>
      </c>
      <c r="D812" s="8" t="s">
        <v>33</v>
      </c>
      <c r="E812" s="8" t="s">
        <v>36</v>
      </c>
      <c r="F812" s="78">
        <v>638.739155538923</v>
      </c>
      <c r="G812" s="78">
        <v>319.3695777694615</v>
      </c>
      <c r="H812" s="78">
        <v>1.8785611448989267E-2</v>
      </c>
    </row>
    <row r="813" spans="1:8" x14ac:dyDescent="0.25">
      <c r="A813" s="8" t="s">
        <v>12</v>
      </c>
      <c r="B813" s="8">
        <v>2009</v>
      </c>
      <c r="C813" s="8" t="s">
        <v>10</v>
      </c>
      <c r="D813" s="8" t="s">
        <v>33</v>
      </c>
      <c r="E813" s="8" t="s">
        <v>42</v>
      </c>
      <c r="F813" s="78">
        <v>2448.4054351295276</v>
      </c>
      <c r="G813" s="78">
        <v>1224.2027175647638</v>
      </c>
      <c r="H813" s="78">
        <v>7.2008726528013836E-2</v>
      </c>
    </row>
    <row r="814" spans="1:8" x14ac:dyDescent="0.25">
      <c r="A814" s="8" t="s">
        <v>12</v>
      </c>
      <c r="B814" s="8">
        <v>2009</v>
      </c>
      <c r="C814" s="8" t="s">
        <v>10</v>
      </c>
      <c r="D814" s="8" t="s">
        <v>33</v>
      </c>
      <c r="E814" s="8" t="s">
        <v>40</v>
      </c>
      <c r="F814" s="78">
        <v>10050.938124893877</v>
      </c>
      <c r="G814" s="78">
        <v>5025.4690624469386</v>
      </c>
      <c r="H814" s="78">
        <v>0.29560269896524821</v>
      </c>
    </row>
    <row r="815" spans="1:8" x14ac:dyDescent="0.25">
      <c r="A815" s="8" t="s">
        <v>12</v>
      </c>
      <c r="B815" s="8">
        <v>2010</v>
      </c>
      <c r="C815" s="8" t="s">
        <v>10</v>
      </c>
      <c r="D815" s="8" t="s">
        <v>33</v>
      </c>
      <c r="E815" s="8" t="s">
        <v>34</v>
      </c>
      <c r="F815" s="78">
        <v>1051.6881064049126</v>
      </c>
      <c r="G815" s="78">
        <v>596.98473400467958</v>
      </c>
      <c r="H815" s="78">
        <v>2.6971338876575233E-2</v>
      </c>
    </row>
    <row r="816" spans="1:8" x14ac:dyDescent="0.25">
      <c r="A816" s="8" t="s">
        <v>12</v>
      </c>
      <c r="B816" s="8">
        <v>2010</v>
      </c>
      <c r="C816" s="8" t="s">
        <v>10</v>
      </c>
      <c r="D816" s="8" t="s">
        <v>33</v>
      </c>
      <c r="E816" s="8" t="s">
        <v>35</v>
      </c>
      <c r="F816" s="78">
        <v>9340.6005593943082</v>
      </c>
      <c r="G816" s="78">
        <v>5302.1384443108554</v>
      </c>
      <c r="H816" s="78">
        <v>0.23954678337035085</v>
      </c>
    </row>
    <row r="817" spans="1:8" x14ac:dyDescent="0.25">
      <c r="A817" s="8" t="s">
        <v>12</v>
      </c>
      <c r="B817" s="8">
        <v>2010</v>
      </c>
      <c r="C817" s="8" t="s">
        <v>10</v>
      </c>
      <c r="D817" s="8" t="s">
        <v>33</v>
      </c>
      <c r="E817" s="8" t="s">
        <v>36</v>
      </c>
      <c r="F817" s="78">
        <v>2834.1374495820064</v>
      </c>
      <c r="G817" s="78">
        <v>1608.7819013710507</v>
      </c>
      <c r="H817" s="78">
        <v>7.2683603731882887E-2</v>
      </c>
    </row>
    <row r="818" spans="1:8" x14ac:dyDescent="0.25">
      <c r="A818" s="8" t="s">
        <v>12</v>
      </c>
      <c r="B818" s="8">
        <v>2010</v>
      </c>
      <c r="C818" s="8" t="s">
        <v>10</v>
      </c>
      <c r="D818" s="8" t="s">
        <v>33</v>
      </c>
      <c r="E818" s="8" t="s">
        <v>42</v>
      </c>
      <c r="F818" s="78">
        <v>2043.3282038013863</v>
      </c>
      <c r="G818" s="78">
        <v>1159.8835593952974</v>
      </c>
      <c r="H818" s="78">
        <v>5.2402701033848587E-2</v>
      </c>
    </row>
    <row r="819" spans="1:8" x14ac:dyDescent="0.25">
      <c r="A819" s="8" t="s">
        <v>12</v>
      </c>
      <c r="B819" s="8">
        <v>2010</v>
      </c>
      <c r="C819" s="8" t="s">
        <v>10</v>
      </c>
      <c r="D819" s="8" t="s">
        <v>33</v>
      </c>
      <c r="E819" s="8" t="s">
        <v>40</v>
      </c>
      <c r="F819" s="78">
        <v>15269.754319182612</v>
      </c>
      <c r="G819" s="78">
        <v>8667.7886390818821</v>
      </c>
      <c r="H819" s="78">
        <v>0.39160442701265752</v>
      </c>
    </row>
    <row r="820" spans="1:8" x14ac:dyDescent="0.25">
      <c r="A820" s="8" t="s">
        <v>12</v>
      </c>
      <c r="B820" s="8">
        <v>2011</v>
      </c>
      <c r="C820" s="8" t="s">
        <v>10</v>
      </c>
      <c r="D820" s="8" t="s">
        <v>33</v>
      </c>
      <c r="E820" s="8" t="s">
        <v>34</v>
      </c>
      <c r="F820" s="78">
        <v>1929.0802632375937</v>
      </c>
      <c r="G820" s="78">
        <v>1151.8392018293018</v>
      </c>
      <c r="H820" s="78">
        <v>4.3990574430448744E-2</v>
      </c>
    </row>
    <row r="821" spans="1:8" x14ac:dyDescent="0.25">
      <c r="A821" s="8" t="s">
        <v>12</v>
      </c>
      <c r="B821" s="8">
        <v>2011</v>
      </c>
      <c r="C821" s="8" t="s">
        <v>10</v>
      </c>
      <c r="D821" s="8" t="s">
        <v>33</v>
      </c>
      <c r="E821" s="8" t="s">
        <v>35</v>
      </c>
      <c r="F821" s="78">
        <v>9284.0716147372423</v>
      </c>
      <c r="G821" s="78">
        <v>5543.4487834620159</v>
      </c>
      <c r="H821" s="78">
        <v>0.21171314183696746</v>
      </c>
    </row>
    <row r="822" spans="1:8" x14ac:dyDescent="0.25">
      <c r="A822" s="8" t="s">
        <v>12</v>
      </c>
      <c r="B822" s="8">
        <v>2011</v>
      </c>
      <c r="C822" s="8" t="s">
        <v>10</v>
      </c>
      <c r="D822" s="8" t="s">
        <v>33</v>
      </c>
      <c r="E822" s="8" t="s">
        <v>36</v>
      </c>
      <c r="F822" s="78">
        <v>1580.0204232450872</v>
      </c>
      <c r="G822" s="78">
        <v>943.41821741009994</v>
      </c>
      <c r="H822" s="78">
        <v>3.6030644942548706E-2</v>
      </c>
    </row>
    <row r="823" spans="1:8" x14ac:dyDescent="0.25">
      <c r="A823" s="8" t="s">
        <v>12</v>
      </c>
      <c r="B823" s="8">
        <v>2011</v>
      </c>
      <c r="C823" s="8" t="s">
        <v>10</v>
      </c>
      <c r="D823" s="8" t="s">
        <v>33</v>
      </c>
      <c r="E823" s="8" t="s">
        <v>42</v>
      </c>
      <c r="F823" s="78">
        <v>1822.6931394266717</v>
      </c>
      <c r="G823" s="78">
        <v>1088.3162566670171</v>
      </c>
      <c r="H823" s="78">
        <v>4.1564531938784254E-2</v>
      </c>
    </row>
    <row r="824" spans="1:8" x14ac:dyDescent="0.25">
      <c r="A824" s="8" t="s">
        <v>12</v>
      </c>
      <c r="B824" s="8">
        <v>2011</v>
      </c>
      <c r="C824" s="8" t="s">
        <v>10</v>
      </c>
      <c r="D824" s="8" t="s">
        <v>33</v>
      </c>
      <c r="E824" s="8" t="s">
        <v>40</v>
      </c>
      <c r="F824" s="78">
        <v>14615.865440646596</v>
      </c>
      <c r="G824" s="78">
        <v>8727.0224593684343</v>
      </c>
      <c r="H824" s="78">
        <v>0.33329889314874911</v>
      </c>
    </row>
    <row r="825" spans="1:8" x14ac:dyDescent="0.25">
      <c r="A825" s="8" t="s">
        <v>12</v>
      </c>
      <c r="B825" s="8">
        <v>2012</v>
      </c>
      <c r="C825" s="8" t="s">
        <v>10</v>
      </c>
      <c r="D825" s="8" t="s">
        <v>33</v>
      </c>
      <c r="E825" s="8" t="s">
        <v>34</v>
      </c>
      <c r="F825" s="78">
        <v>2143.0515116382639</v>
      </c>
      <c r="G825" s="78">
        <v>1096.6574899641419</v>
      </c>
      <c r="H825" s="78">
        <v>4.4439865567666159E-2</v>
      </c>
    </row>
    <row r="826" spans="1:8" x14ac:dyDescent="0.25">
      <c r="A826" s="8" t="s">
        <v>12</v>
      </c>
      <c r="B826" s="8">
        <v>2012</v>
      </c>
      <c r="C826" s="8" t="s">
        <v>10</v>
      </c>
      <c r="D826" s="8" t="s">
        <v>33</v>
      </c>
      <c r="E826" s="8" t="s">
        <v>35</v>
      </c>
      <c r="F826" s="78">
        <v>7177.3812133268621</v>
      </c>
      <c r="G826" s="78">
        <v>3672.8603223847422</v>
      </c>
      <c r="H826" s="78">
        <v>0.14883536607307526</v>
      </c>
    </row>
    <row r="827" spans="1:8" x14ac:dyDescent="0.25">
      <c r="A827" s="8" t="s">
        <v>12</v>
      </c>
      <c r="B827" s="8">
        <v>2012</v>
      </c>
      <c r="C827" s="8" t="s">
        <v>10</v>
      </c>
      <c r="D827" s="8" t="s">
        <v>33</v>
      </c>
      <c r="E827" s="8" t="s">
        <v>36</v>
      </c>
      <c r="F827" s="78">
        <v>850.67140924882347</v>
      </c>
      <c r="G827" s="78">
        <v>435.31159535120958</v>
      </c>
      <c r="H827" s="78">
        <v>1.7640137376061311E-2</v>
      </c>
    </row>
    <row r="828" spans="1:8" x14ac:dyDescent="0.25">
      <c r="A828" s="8" t="s">
        <v>12</v>
      </c>
      <c r="B828" s="8">
        <v>2012</v>
      </c>
      <c r="C828" s="8" t="s">
        <v>10</v>
      </c>
      <c r="D828" s="8" t="s">
        <v>33</v>
      </c>
      <c r="E828" s="8" t="s">
        <v>42</v>
      </c>
      <c r="F828" s="78">
        <v>2322.4699682461351</v>
      </c>
      <c r="G828" s="78">
        <v>1188.4707726632655</v>
      </c>
      <c r="H828" s="78">
        <v>4.8160416403103937E-2</v>
      </c>
    </row>
    <row r="829" spans="1:8" x14ac:dyDescent="0.25">
      <c r="A829" s="8" t="s">
        <v>12</v>
      </c>
      <c r="B829" s="8">
        <v>2012</v>
      </c>
      <c r="C829" s="8" t="s">
        <v>10</v>
      </c>
      <c r="D829" s="8" t="s">
        <v>33</v>
      </c>
      <c r="E829" s="8" t="s">
        <v>40</v>
      </c>
      <c r="F829" s="78">
        <v>12493.574102460083</v>
      </c>
      <c r="G829" s="78">
        <v>6393.3001803633579</v>
      </c>
      <c r="H829" s="78">
        <v>0.25907578541990661</v>
      </c>
    </row>
    <row r="830" spans="1:8" x14ac:dyDescent="0.25">
      <c r="A830" s="8" t="s">
        <v>12</v>
      </c>
      <c r="B830" s="8">
        <v>2013</v>
      </c>
      <c r="C830" s="8" t="s">
        <v>10</v>
      </c>
      <c r="D830" s="8" t="s">
        <v>33</v>
      </c>
      <c r="E830" s="8" t="s">
        <v>34</v>
      </c>
      <c r="F830" s="78">
        <v>3332.1185224252226</v>
      </c>
      <c r="G830" s="78">
        <v>1543.2428509881363</v>
      </c>
      <c r="H830" s="78">
        <v>6.2342537693874114E-2</v>
      </c>
    </row>
    <row r="831" spans="1:8" x14ac:dyDescent="0.25">
      <c r="A831" s="8" t="s">
        <v>12</v>
      </c>
      <c r="B831" s="8">
        <v>2013</v>
      </c>
      <c r="C831" s="8" t="s">
        <v>10</v>
      </c>
      <c r="D831" s="8" t="s">
        <v>33</v>
      </c>
      <c r="E831" s="8" t="s">
        <v>35</v>
      </c>
      <c r="F831" s="78">
        <v>6166.7964480824094</v>
      </c>
      <c r="G831" s="78">
        <v>2856.1002461207568</v>
      </c>
      <c r="H831" s="78">
        <v>0.11537817080264266</v>
      </c>
    </row>
    <row r="832" spans="1:8" x14ac:dyDescent="0.25">
      <c r="A832" s="8" t="s">
        <v>12</v>
      </c>
      <c r="B832" s="8">
        <v>2013</v>
      </c>
      <c r="C832" s="8" t="s">
        <v>10</v>
      </c>
      <c r="D832" s="8" t="s">
        <v>33</v>
      </c>
      <c r="E832" s="8" t="s">
        <v>36</v>
      </c>
      <c r="F832" s="78">
        <v>2475.7096322193593</v>
      </c>
      <c r="G832" s="78">
        <v>1146.6042295110872</v>
      </c>
      <c r="H832" s="78">
        <v>4.6319487145189416E-2</v>
      </c>
    </row>
    <row r="833" spans="1:8" x14ac:dyDescent="0.25">
      <c r="A833" s="8" t="s">
        <v>12</v>
      </c>
      <c r="B833" s="8">
        <v>2013</v>
      </c>
      <c r="C833" s="8" t="s">
        <v>10</v>
      </c>
      <c r="D833" s="8" t="s">
        <v>33</v>
      </c>
      <c r="E833" s="8" t="s">
        <v>42</v>
      </c>
      <c r="F833" s="78">
        <v>3238.1911456658836</v>
      </c>
      <c r="G833" s="78">
        <v>1499.7411712848532</v>
      </c>
      <c r="H833" s="78">
        <v>6.0585195934660871E-2</v>
      </c>
    </row>
    <row r="834" spans="1:8" x14ac:dyDescent="0.25">
      <c r="A834" s="8" t="s">
        <v>12</v>
      </c>
      <c r="B834" s="8">
        <v>2013</v>
      </c>
      <c r="C834" s="8" t="s">
        <v>10</v>
      </c>
      <c r="D834" s="8" t="s">
        <v>33</v>
      </c>
      <c r="E834" s="8" t="s">
        <v>40</v>
      </c>
      <c r="F834" s="78">
        <v>15212.815748392875</v>
      </c>
      <c r="G834" s="78">
        <v>7045.6884979048336</v>
      </c>
      <c r="H834" s="78">
        <v>0.28462539157636707</v>
      </c>
    </row>
    <row r="835" spans="1:8" x14ac:dyDescent="0.25">
      <c r="A835" s="8" t="s">
        <v>12</v>
      </c>
      <c r="B835" s="8">
        <v>2014</v>
      </c>
      <c r="C835" s="8" t="s">
        <v>10</v>
      </c>
      <c r="D835" s="8" t="s">
        <v>33</v>
      </c>
      <c r="E835" s="8" t="s">
        <v>34</v>
      </c>
      <c r="F835" s="78">
        <v>3215.8215647637753</v>
      </c>
      <c r="G835" s="78">
        <v>1366.0127000766458</v>
      </c>
      <c r="H835" s="78">
        <v>5.5526060266833883E-2</v>
      </c>
    </row>
    <row r="836" spans="1:8" x14ac:dyDescent="0.25">
      <c r="A836" s="8" t="s">
        <v>12</v>
      </c>
      <c r="B836" s="8">
        <v>2014</v>
      </c>
      <c r="C836" s="8" t="s">
        <v>10</v>
      </c>
      <c r="D836" s="8" t="s">
        <v>33</v>
      </c>
      <c r="E836" s="8" t="s">
        <v>35</v>
      </c>
      <c r="F836" s="78">
        <v>6195.2523316191619</v>
      </c>
      <c r="G836" s="78">
        <v>2631.6116098913217</v>
      </c>
      <c r="H836" s="78">
        <v>0.10697047314532761</v>
      </c>
    </row>
    <row r="837" spans="1:8" x14ac:dyDescent="0.25">
      <c r="A837" s="8" t="s">
        <v>12</v>
      </c>
      <c r="B837" s="8">
        <v>2014</v>
      </c>
      <c r="C837" s="8" t="s">
        <v>10</v>
      </c>
      <c r="D837" s="8" t="s">
        <v>33</v>
      </c>
      <c r="E837" s="8" t="s">
        <v>36</v>
      </c>
      <c r="F837" s="78">
        <v>4153.8000330490468</v>
      </c>
      <c r="G837" s="78">
        <v>1764.4460317376456</v>
      </c>
      <c r="H837" s="78">
        <v>7.1721688012375912E-2</v>
      </c>
    </row>
    <row r="838" spans="1:8" x14ac:dyDescent="0.25">
      <c r="A838" s="8" t="s">
        <v>12</v>
      </c>
      <c r="B838" s="8">
        <v>2014</v>
      </c>
      <c r="C838" s="8" t="s">
        <v>10</v>
      </c>
      <c r="D838" s="8" t="s">
        <v>33</v>
      </c>
      <c r="E838" s="8" t="s">
        <v>42</v>
      </c>
      <c r="F838" s="78">
        <v>3405.9666647868139</v>
      </c>
      <c r="G838" s="78">
        <v>1446.7823000864321</v>
      </c>
      <c r="H838" s="78">
        <v>5.8809205202177327E-2</v>
      </c>
    </row>
    <row r="839" spans="1:8" x14ac:dyDescent="0.25">
      <c r="A839" s="8" t="s">
        <v>12</v>
      </c>
      <c r="B839" s="8">
        <v>2014</v>
      </c>
      <c r="C839" s="8" t="s">
        <v>10</v>
      </c>
      <c r="D839" s="8" t="s">
        <v>33</v>
      </c>
      <c r="E839" s="8" t="s">
        <v>40</v>
      </c>
      <c r="F839" s="78">
        <v>16970.840594218796</v>
      </c>
      <c r="G839" s="78">
        <v>7208.8526417920448</v>
      </c>
      <c r="H839" s="78">
        <v>0.29302742662671472</v>
      </c>
    </row>
    <row r="840" spans="1:8" x14ac:dyDescent="0.25">
      <c r="A840" s="8" t="s">
        <v>12</v>
      </c>
      <c r="B840" s="8">
        <v>2015</v>
      </c>
      <c r="C840" s="8" t="s">
        <v>10</v>
      </c>
      <c r="D840" s="8" t="s">
        <v>33</v>
      </c>
      <c r="E840" s="8" t="s">
        <v>34</v>
      </c>
      <c r="F840" s="78">
        <v>2147.0048903401853</v>
      </c>
      <c r="G840" s="78">
        <v>644.42367894152574</v>
      </c>
      <c r="H840" s="78">
        <v>3.5366924585736662E-2</v>
      </c>
    </row>
    <row r="841" spans="1:8" x14ac:dyDescent="0.25">
      <c r="A841" s="8" t="s">
        <v>12</v>
      </c>
      <c r="B841" s="8">
        <v>2015</v>
      </c>
      <c r="C841" s="8" t="s">
        <v>10</v>
      </c>
      <c r="D841" s="8" t="s">
        <v>33</v>
      </c>
      <c r="E841" s="8" t="s">
        <v>35</v>
      </c>
      <c r="F841" s="78">
        <v>1819.8990829011468</v>
      </c>
      <c r="G841" s="78">
        <v>546.24284629349017</v>
      </c>
      <c r="H841" s="78">
        <v>2.9978615283180781E-2</v>
      </c>
    </row>
    <row r="842" spans="1:8" x14ac:dyDescent="0.25">
      <c r="A842" s="8" t="s">
        <v>12</v>
      </c>
      <c r="B842" s="8">
        <v>2015</v>
      </c>
      <c r="C842" s="8" t="s">
        <v>10</v>
      </c>
      <c r="D842" s="8" t="s">
        <v>33</v>
      </c>
      <c r="E842" s="8" t="s">
        <v>36</v>
      </c>
      <c r="F842" s="78">
        <v>1843.0831942986724</v>
      </c>
      <c r="G842" s="78">
        <v>553.20155906913567</v>
      </c>
      <c r="H842" s="78">
        <v>3.0360519732058722E-2</v>
      </c>
    </row>
    <row r="843" spans="1:8" x14ac:dyDescent="0.25">
      <c r="A843" s="8" t="s">
        <v>12</v>
      </c>
      <c r="B843" s="8">
        <v>2015</v>
      </c>
      <c r="C843" s="8" t="s">
        <v>10</v>
      </c>
      <c r="D843" s="8" t="s">
        <v>33</v>
      </c>
      <c r="E843" s="8" t="s">
        <v>42</v>
      </c>
      <c r="F843" s="78">
        <v>3684.4956485052712</v>
      </c>
      <c r="G843" s="78">
        <v>1105.9016453742674</v>
      </c>
      <c r="H843" s="78">
        <v>6.0693517897164068E-2</v>
      </c>
    </row>
    <row r="844" spans="1:8" x14ac:dyDescent="0.25">
      <c r="A844" s="8" t="s">
        <v>12</v>
      </c>
      <c r="B844" s="8">
        <v>2015</v>
      </c>
      <c r="C844" s="8" t="s">
        <v>10</v>
      </c>
      <c r="D844" s="8" t="s">
        <v>33</v>
      </c>
      <c r="E844" s="8" t="s">
        <v>40</v>
      </c>
      <c r="F844" s="78">
        <v>9494.4828160452762</v>
      </c>
      <c r="G844" s="78">
        <v>2849.769729678419</v>
      </c>
      <c r="H844" s="78">
        <v>0.15639957749814024</v>
      </c>
    </row>
    <row r="845" spans="1:8" x14ac:dyDescent="0.25">
      <c r="A845" s="8" t="s">
        <v>12</v>
      </c>
      <c r="B845" s="8">
        <v>2016</v>
      </c>
      <c r="C845" s="8" t="s">
        <v>10</v>
      </c>
      <c r="D845" s="8" t="s">
        <v>33</v>
      </c>
      <c r="E845" s="8" t="s">
        <v>34</v>
      </c>
      <c r="F845" s="78">
        <v>1264.7532640656214</v>
      </c>
      <c r="G845" s="78">
        <v>362.73994189262527</v>
      </c>
      <c r="H845" s="78">
        <v>2.0053583438533966E-2</v>
      </c>
    </row>
    <row r="846" spans="1:8" x14ac:dyDescent="0.25">
      <c r="A846" s="8" t="s">
        <v>12</v>
      </c>
      <c r="B846" s="8">
        <v>2016</v>
      </c>
      <c r="C846" s="8" t="s">
        <v>10</v>
      </c>
      <c r="D846" s="8" t="s">
        <v>33</v>
      </c>
      <c r="E846" s="8" t="s">
        <v>35</v>
      </c>
      <c r="F846" s="78">
        <v>5173.8800753423338</v>
      </c>
      <c r="G846" s="78">
        <v>1483.9044193142436</v>
      </c>
      <c r="H846" s="78">
        <v>8.2035633937263056E-2</v>
      </c>
    </row>
    <row r="847" spans="1:8" x14ac:dyDescent="0.25">
      <c r="A847" s="8" t="s">
        <v>12</v>
      </c>
      <c r="B847" s="8">
        <v>2016</v>
      </c>
      <c r="C847" s="8" t="s">
        <v>10</v>
      </c>
      <c r="D847" s="8" t="s">
        <v>33</v>
      </c>
      <c r="E847" s="8" t="s">
        <v>36</v>
      </c>
      <c r="F847" s="78">
        <v>1109.1444148613277</v>
      </c>
      <c r="G847" s="78">
        <v>318.11025282829638</v>
      </c>
      <c r="H847" s="78">
        <v>1.7586291888511411E-2</v>
      </c>
    </row>
    <row r="848" spans="1:8" x14ac:dyDescent="0.25">
      <c r="A848" s="8" t="s">
        <v>12</v>
      </c>
      <c r="B848" s="8">
        <v>2016</v>
      </c>
      <c r="C848" s="8" t="s">
        <v>10</v>
      </c>
      <c r="D848" s="8" t="s">
        <v>33</v>
      </c>
      <c r="E848" s="8" t="s">
        <v>42</v>
      </c>
      <c r="F848" s="78">
        <v>2523.2888985360178</v>
      </c>
      <c r="G848" s="78">
        <v>723.69662481912485</v>
      </c>
      <c r="H848" s="78">
        <v>4.0008581834893829E-2</v>
      </c>
    </row>
    <row r="849" spans="1:8" x14ac:dyDescent="0.25">
      <c r="A849" s="8" t="s">
        <v>12</v>
      </c>
      <c r="B849" s="8">
        <v>2016</v>
      </c>
      <c r="C849" s="8" t="s">
        <v>10</v>
      </c>
      <c r="D849" s="8" t="s">
        <v>33</v>
      </c>
      <c r="E849" s="8" t="s">
        <v>40</v>
      </c>
      <c r="F849" s="78">
        <v>10071.066652805301</v>
      </c>
      <c r="G849" s="78">
        <v>2888.4512388542898</v>
      </c>
      <c r="H849" s="78">
        <v>0.15968409109920223</v>
      </c>
    </row>
    <row r="850" spans="1:8" x14ac:dyDescent="0.25">
      <c r="A850" s="8" t="s">
        <v>12</v>
      </c>
      <c r="B850" s="8">
        <v>2017</v>
      </c>
      <c r="C850" s="8" t="s">
        <v>10</v>
      </c>
      <c r="D850" s="8" t="s">
        <v>33</v>
      </c>
      <c r="E850" s="8" t="s">
        <v>34</v>
      </c>
      <c r="F850" s="78">
        <v>1112.4890026837438</v>
      </c>
      <c r="G850" s="78">
        <v>348.46953882027998</v>
      </c>
      <c r="H850" s="78">
        <v>1.6889751176672966E-2</v>
      </c>
    </row>
    <row r="851" spans="1:8" x14ac:dyDescent="0.25">
      <c r="A851" s="8" t="s">
        <v>12</v>
      </c>
      <c r="B851" s="8">
        <v>2017</v>
      </c>
      <c r="C851" s="8" t="s">
        <v>10</v>
      </c>
      <c r="D851" s="8" t="s">
        <v>33</v>
      </c>
      <c r="E851" s="8" t="s">
        <v>35</v>
      </c>
      <c r="F851" s="78">
        <v>10196.824702441536</v>
      </c>
      <c r="G851" s="78">
        <v>3193.9936421116795</v>
      </c>
      <c r="H851" s="78">
        <v>0.15480767144747118</v>
      </c>
    </row>
    <row r="852" spans="1:8" x14ac:dyDescent="0.25">
      <c r="A852" s="8" t="s">
        <v>12</v>
      </c>
      <c r="B852" s="8">
        <v>2017</v>
      </c>
      <c r="C852" s="8" t="s">
        <v>10</v>
      </c>
      <c r="D852" s="8" t="s">
        <v>33</v>
      </c>
      <c r="E852" s="8" t="s">
        <v>36</v>
      </c>
      <c r="F852" s="78">
        <v>708.91917184134945</v>
      </c>
      <c r="G852" s="78">
        <v>222.05768890880171</v>
      </c>
      <c r="H852" s="78">
        <v>1.0762774632278545E-2</v>
      </c>
    </row>
    <row r="853" spans="1:8" x14ac:dyDescent="0.25">
      <c r="A853" s="8" t="s">
        <v>12</v>
      </c>
      <c r="B853" s="8">
        <v>2017</v>
      </c>
      <c r="C853" s="8" t="s">
        <v>10</v>
      </c>
      <c r="D853" s="8" t="s">
        <v>33</v>
      </c>
      <c r="E853" s="8" t="s">
        <v>42</v>
      </c>
      <c r="F853" s="78">
        <v>2872.07949194094</v>
      </c>
      <c r="G853" s="78">
        <v>899.63335691180578</v>
      </c>
      <c r="H853" s="78">
        <v>4.3603764047542438E-2</v>
      </c>
    </row>
    <row r="854" spans="1:8" x14ac:dyDescent="0.25">
      <c r="A854" s="8" t="s">
        <v>12</v>
      </c>
      <c r="B854" s="8">
        <v>2017</v>
      </c>
      <c r="C854" s="8" t="s">
        <v>10</v>
      </c>
      <c r="D854" s="8" t="s">
        <v>33</v>
      </c>
      <c r="E854" s="8" t="s">
        <v>40</v>
      </c>
      <c r="F854" s="78">
        <v>14890.312368907569</v>
      </c>
      <c r="G854" s="78">
        <v>4664.1542267525665</v>
      </c>
      <c r="H854" s="78">
        <v>0.22606396130396511</v>
      </c>
    </row>
    <row r="855" spans="1:8" x14ac:dyDescent="0.25">
      <c r="A855" s="8" t="s">
        <v>12</v>
      </c>
      <c r="B855" s="8">
        <v>2018</v>
      </c>
      <c r="C855" s="8" t="s">
        <v>10</v>
      </c>
      <c r="D855" s="8" t="s">
        <v>33</v>
      </c>
      <c r="E855" s="8" t="s">
        <v>34</v>
      </c>
      <c r="F855" s="78">
        <v>1071.8032666032109</v>
      </c>
      <c r="G855" s="78">
        <v>293.24302779841611</v>
      </c>
      <c r="H855" s="78">
        <v>1.52400764240269E-2</v>
      </c>
    </row>
    <row r="856" spans="1:8" x14ac:dyDescent="0.25">
      <c r="A856" s="8" t="s">
        <v>12</v>
      </c>
      <c r="B856" s="8">
        <v>2018</v>
      </c>
      <c r="C856" s="8" t="s">
        <v>10</v>
      </c>
      <c r="D856" s="8" t="s">
        <v>33</v>
      </c>
      <c r="E856" s="8" t="s">
        <v>35</v>
      </c>
      <c r="F856" s="78">
        <v>9819.5313521542666</v>
      </c>
      <c r="G856" s="78">
        <v>2686.6022851311263</v>
      </c>
      <c r="H856" s="78">
        <v>0.13962488538520276</v>
      </c>
    </row>
    <row r="857" spans="1:8" x14ac:dyDescent="0.25">
      <c r="A857" s="8" t="s">
        <v>12</v>
      </c>
      <c r="B857" s="8">
        <v>2018</v>
      </c>
      <c r="C857" s="8" t="s">
        <v>10</v>
      </c>
      <c r="D857" s="8" t="s">
        <v>33</v>
      </c>
      <c r="E857" s="8" t="s">
        <v>36</v>
      </c>
      <c r="F857" s="78">
        <v>725.72925362092678</v>
      </c>
      <c r="G857" s="78">
        <v>198.55793532720296</v>
      </c>
      <c r="H857" s="78">
        <v>1.031921587940959E-2</v>
      </c>
    </row>
    <row r="858" spans="1:8" x14ac:dyDescent="0.25">
      <c r="A858" s="8" t="s">
        <v>12</v>
      </c>
      <c r="B858" s="8">
        <v>2018</v>
      </c>
      <c r="C858" s="8" t="s">
        <v>10</v>
      </c>
      <c r="D858" s="8" t="s">
        <v>33</v>
      </c>
      <c r="E858" s="8" t="s">
        <v>42</v>
      </c>
      <c r="F858" s="78">
        <v>2986.0953827579915</v>
      </c>
      <c r="G858" s="78">
        <v>816.98916080930007</v>
      </c>
      <c r="H858" s="78">
        <v>4.2459584944998262E-2</v>
      </c>
    </row>
    <row r="859" spans="1:8" x14ac:dyDescent="0.25">
      <c r="A859" s="8" t="s">
        <v>12</v>
      </c>
      <c r="B859" s="8">
        <v>2018</v>
      </c>
      <c r="C859" s="8" t="s">
        <v>10</v>
      </c>
      <c r="D859" s="8" t="s">
        <v>33</v>
      </c>
      <c r="E859" s="8" t="s">
        <v>40</v>
      </c>
      <c r="F859" s="78">
        <v>14603.159255136394</v>
      </c>
      <c r="G859" s="78">
        <v>3995.3924090660448</v>
      </c>
      <c r="H859" s="78">
        <v>0.20764376263363749</v>
      </c>
    </row>
    <row r="860" spans="1:8" x14ac:dyDescent="0.25">
      <c r="A860" s="8" t="s">
        <v>12</v>
      </c>
      <c r="B860" s="8">
        <v>2019</v>
      </c>
      <c r="C860" s="8" t="s">
        <v>10</v>
      </c>
      <c r="D860" s="8" t="s">
        <v>33</v>
      </c>
      <c r="E860" s="8" t="s">
        <v>34</v>
      </c>
      <c r="F860" s="78">
        <v>994.47188562393467</v>
      </c>
      <c r="G860" s="78">
        <v>252.03088970405966</v>
      </c>
      <c r="H860" s="78">
        <v>1.3454684358322389E-2</v>
      </c>
    </row>
    <row r="861" spans="1:8" x14ac:dyDescent="0.25">
      <c r="A861" s="8" t="s">
        <v>12</v>
      </c>
      <c r="B861" s="8">
        <v>2019</v>
      </c>
      <c r="C861" s="8" t="s">
        <v>10</v>
      </c>
      <c r="D861" s="8" t="s">
        <v>33</v>
      </c>
      <c r="E861" s="8" t="s">
        <v>35</v>
      </c>
      <c r="F861" s="78">
        <v>8766.6146880514607</v>
      </c>
      <c r="G861" s="78">
        <v>2221.7397308683762</v>
      </c>
      <c r="H861" s="78">
        <v>0.11860771050833865</v>
      </c>
    </row>
    <row r="862" spans="1:8" x14ac:dyDescent="0.25">
      <c r="A862" s="8" t="s">
        <v>12</v>
      </c>
      <c r="B862" s="8">
        <v>2019</v>
      </c>
      <c r="C862" s="8" t="s">
        <v>10</v>
      </c>
      <c r="D862" s="8" t="s">
        <v>33</v>
      </c>
      <c r="E862" s="8" t="s">
        <v>36</v>
      </c>
      <c r="F862" s="78">
        <v>759.09684147609187</v>
      </c>
      <c r="G862" s="78">
        <v>192.37934736458521</v>
      </c>
      <c r="H862" s="78">
        <v>1.0270183146557614E-2</v>
      </c>
    </row>
    <row r="863" spans="1:8" x14ac:dyDescent="0.25">
      <c r="A863" s="8" t="s">
        <v>12</v>
      </c>
      <c r="B863" s="8">
        <v>2019</v>
      </c>
      <c r="C863" s="8" t="s">
        <v>10</v>
      </c>
      <c r="D863" s="8" t="s">
        <v>33</v>
      </c>
      <c r="E863" s="8" t="s">
        <v>42</v>
      </c>
      <c r="F863" s="78">
        <v>1783.1923330669665</v>
      </c>
      <c r="G863" s="78">
        <v>451.91780352277965</v>
      </c>
      <c r="H863" s="78">
        <v>2.4125659396136361E-2</v>
      </c>
    </row>
    <row r="864" spans="1:8" x14ac:dyDescent="0.25">
      <c r="A864" s="8" t="s">
        <v>12</v>
      </c>
      <c r="B864" s="8">
        <v>2019</v>
      </c>
      <c r="C864" s="8" t="s">
        <v>10</v>
      </c>
      <c r="D864" s="8" t="s">
        <v>33</v>
      </c>
      <c r="E864" s="8" t="s">
        <v>40</v>
      </c>
      <c r="F864" s="78">
        <v>12303.375748218454</v>
      </c>
      <c r="G864" s="78">
        <v>3118.0677714598005</v>
      </c>
      <c r="H864" s="78">
        <v>0.166458237409355</v>
      </c>
    </row>
    <row r="865" spans="1:8" x14ac:dyDescent="0.25">
      <c r="A865" s="8" t="s">
        <v>12</v>
      </c>
      <c r="B865" s="8">
        <v>2020</v>
      </c>
      <c r="C865" s="8" t="s">
        <v>10</v>
      </c>
      <c r="D865" s="8" t="s">
        <v>33</v>
      </c>
      <c r="E865" s="8" t="s">
        <v>34</v>
      </c>
      <c r="F865" s="78">
        <v>995.22226692475533</v>
      </c>
      <c r="G865" s="78">
        <v>192.96602364028217</v>
      </c>
      <c r="H865" s="78">
        <v>1.2996759973069082E-2</v>
      </c>
    </row>
    <row r="866" spans="1:8" x14ac:dyDescent="0.25">
      <c r="A866" s="8" t="s">
        <v>12</v>
      </c>
      <c r="B866" s="8">
        <v>2020</v>
      </c>
      <c r="C866" s="8" t="s">
        <v>10</v>
      </c>
      <c r="D866" s="8" t="s">
        <v>33</v>
      </c>
      <c r="E866" s="8" t="s">
        <v>35</v>
      </c>
      <c r="F866" s="78">
        <v>10224.268627976078</v>
      </c>
      <c r="G866" s="78">
        <v>1982.4078774553716</v>
      </c>
      <c r="H866" s="78">
        <v>0.13352028956164033</v>
      </c>
    </row>
    <row r="867" spans="1:8" x14ac:dyDescent="0.25">
      <c r="A867" s="8" t="s">
        <v>12</v>
      </c>
      <c r="B867" s="8">
        <v>2020</v>
      </c>
      <c r="C867" s="8" t="s">
        <v>10</v>
      </c>
      <c r="D867" s="8" t="s">
        <v>33</v>
      </c>
      <c r="E867" s="8" t="s">
        <v>36</v>
      </c>
      <c r="F867" s="78">
        <v>486.90073483471622</v>
      </c>
      <c r="G867" s="78">
        <v>94.406347035330342</v>
      </c>
      <c r="H867" s="78">
        <v>6.3585112508703617E-3</v>
      </c>
    </row>
    <row r="868" spans="1:8" x14ac:dyDescent="0.25">
      <c r="A868" s="8" t="s">
        <v>12</v>
      </c>
      <c r="B868" s="8">
        <v>2020</v>
      </c>
      <c r="C868" s="8" t="s">
        <v>10</v>
      </c>
      <c r="D868" s="8" t="s">
        <v>33</v>
      </c>
      <c r="E868" s="8" t="s">
        <v>42</v>
      </c>
      <c r="F868" s="78">
        <v>236.90278139797636</v>
      </c>
      <c r="G868" s="78">
        <v>45.933646417445736</v>
      </c>
      <c r="H868" s="78">
        <v>3.0937496970360112E-3</v>
      </c>
    </row>
    <row r="869" spans="1:8" x14ac:dyDescent="0.25">
      <c r="A869" s="8" t="s">
        <v>12</v>
      </c>
      <c r="B869" s="8">
        <v>2020</v>
      </c>
      <c r="C869" s="8" t="s">
        <v>10</v>
      </c>
      <c r="D869" s="8" t="s">
        <v>33</v>
      </c>
      <c r="E869" s="8" t="s">
        <v>40</v>
      </c>
      <c r="F869" s="78">
        <v>11943.294411133526</v>
      </c>
      <c r="G869" s="78">
        <v>2315.7138945484298</v>
      </c>
      <c r="H869" s="78">
        <v>0.15596931048261578</v>
      </c>
    </row>
    <row r="870" spans="1:8" x14ac:dyDescent="0.25">
      <c r="A870" s="8" t="s">
        <v>12</v>
      </c>
      <c r="B870" s="8">
        <v>2021</v>
      </c>
      <c r="C870" s="8" t="s">
        <v>10</v>
      </c>
      <c r="D870" s="8" t="s">
        <v>33</v>
      </c>
      <c r="E870" s="8" t="s">
        <v>34</v>
      </c>
      <c r="F870" s="78">
        <v>1456.7861395379173</v>
      </c>
      <c r="G870" s="78">
        <v>269.94184179207838</v>
      </c>
      <c r="H870" s="78">
        <v>1.6150006499210199E-2</v>
      </c>
    </row>
    <row r="871" spans="1:8" x14ac:dyDescent="0.25">
      <c r="A871" s="8" t="s">
        <v>12</v>
      </c>
      <c r="B871" s="8">
        <v>2021</v>
      </c>
      <c r="C871" s="8" t="s">
        <v>10</v>
      </c>
      <c r="D871" s="8" t="s">
        <v>33</v>
      </c>
      <c r="E871" s="8" t="s">
        <v>35</v>
      </c>
      <c r="F871" s="78">
        <v>11108.827852328652</v>
      </c>
      <c r="G871" s="78">
        <v>2058.4609979608358</v>
      </c>
      <c r="H871" s="78">
        <v>0.12315304020576548</v>
      </c>
    </row>
    <row r="872" spans="1:8" x14ac:dyDescent="0.25">
      <c r="A872" s="8" t="s">
        <v>12</v>
      </c>
      <c r="B872" s="8">
        <v>2021</v>
      </c>
      <c r="C872" s="8" t="s">
        <v>10</v>
      </c>
      <c r="D872" s="8" t="s">
        <v>33</v>
      </c>
      <c r="E872" s="8" t="s">
        <v>36</v>
      </c>
      <c r="F872" s="78">
        <v>573.29279513407823</v>
      </c>
      <c r="G872" s="78">
        <v>106.23090706622814</v>
      </c>
      <c r="H872" s="78">
        <v>6.3555535820120695E-3</v>
      </c>
    </row>
    <row r="873" spans="1:8" x14ac:dyDescent="0.25">
      <c r="A873" s="8" t="s">
        <v>12</v>
      </c>
      <c r="B873" s="8">
        <v>2021</v>
      </c>
      <c r="C873" s="8" t="s">
        <v>10</v>
      </c>
      <c r="D873" s="8" t="s">
        <v>33</v>
      </c>
      <c r="E873" s="8" t="s">
        <v>42</v>
      </c>
      <c r="F873" s="78">
        <v>734.69155966891503</v>
      </c>
      <c r="G873" s="78">
        <v>136.1380283512504</v>
      </c>
      <c r="H873" s="78">
        <v>8.1448286344428314E-3</v>
      </c>
    </row>
    <row r="874" spans="1:8" x14ac:dyDescent="0.25">
      <c r="A874" s="8" t="s">
        <v>12</v>
      </c>
      <c r="B874" s="8">
        <v>2021</v>
      </c>
      <c r="C874" s="8" t="s">
        <v>10</v>
      </c>
      <c r="D874" s="8" t="s">
        <v>33</v>
      </c>
      <c r="E874" s="8" t="s">
        <v>40</v>
      </c>
      <c r="F874" s="78">
        <v>13873.598346669562</v>
      </c>
      <c r="G874" s="78">
        <v>2570.7717751703926</v>
      </c>
      <c r="H874" s="78">
        <v>0.15380342892143056</v>
      </c>
    </row>
    <row r="875" spans="1:8" x14ac:dyDescent="0.25">
      <c r="A875" s="8" t="s">
        <v>12</v>
      </c>
      <c r="B875" s="8">
        <v>2022</v>
      </c>
      <c r="C875" s="8" t="s">
        <v>10</v>
      </c>
      <c r="D875" s="8" t="s">
        <v>33</v>
      </c>
      <c r="E875" s="8" t="s">
        <v>34</v>
      </c>
      <c r="F875" s="78">
        <v>1421.5570519699763</v>
      </c>
      <c r="G875" s="78">
        <v>275.22885807743972</v>
      </c>
      <c r="H875" s="78">
        <v>1.4090811465078821E-2</v>
      </c>
    </row>
    <row r="876" spans="1:8" x14ac:dyDescent="0.25">
      <c r="A876" s="8" t="s">
        <v>12</v>
      </c>
      <c r="B876" s="8">
        <v>2022</v>
      </c>
      <c r="C876" s="8" t="s">
        <v>10</v>
      </c>
      <c r="D876" s="8" t="s">
        <v>33</v>
      </c>
      <c r="E876" s="8" t="s">
        <v>35</v>
      </c>
      <c r="F876" s="78">
        <v>17615.989680636932</v>
      </c>
      <c r="G876" s="78">
        <v>3410.6465983808193</v>
      </c>
      <c r="H876" s="78">
        <v>0.17461387780155843</v>
      </c>
    </row>
    <row r="877" spans="1:8" x14ac:dyDescent="0.25">
      <c r="A877" s="8" t="s">
        <v>12</v>
      </c>
      <c r="B877" s="8">
        <v>2022</v>
      </c>
      <c r="C877" s="8" t="s">
        <v>10</v>
      </c>
      <c r="D877" s="8" t="s">
        <v>33</v>
      </c>
      <c r="E877" s="8" t="s">
        <v>36</v>
      </c>
      <c r="F877" s="78">
        <v>509.16344818203925</v>
      </c>
      <c r="G877" s="78">
        <v>98.579564023628123</v>
      </c>
      <c r="H877" s="78">
        <v>5.0469491486818448E-3</v>
      </c>
    </row>
    <row r="878" spans="1:8" x14ac:dyDescent="0.25">
      <c r="A878" s="8" t="s">
        <v>12</v>
      </c>
      <c r="B878" s="8">
        <v>2022</v>
      </c>
      <c r="C878" s="8" t="s">
        <v>10</v>
      </c>
      <c r="D878" s="8" t="s">
        <v>33</v>
      </c>
      <c r="E878" s="8" t="s">
        <v>42</v>
      </c>
      <c r="F878" s="78">
        <v>1931.234222138421</v>
      </c>
      <c r="G878" s="78">
        <v>373.90788424751617</v>
      </c>
      <c r="H878" s="78">
        <v>1.9142852748223985E-2</v>
      </c>
    </row>
    <row r="879" spans="1:8" x14ac:dyDescent="0.25">
      <c r="A879" s="8" t="s">
        <v>12</v>
      </c>
      <c r="B879" s="8">
        <v>2022</v>
      </c>
      <c r="C879" s="8" t="s">
        <v>10</v>
      </c>
      <c r="D879" s="8" t="s">
        <v>33</v>
      </c>
      <c r="E879" s="8" t="s">
        <v>40</v>
      </c>
      <c r="F879" s="78">
        <v>21477.944402927369</v>
      </c>
      <c r="G879" s="78">
        <v>4158.3629047294035</v>
      </c>
      <c r="H879" s="78">
        <v>0.21289449116354311</v>
      </c>
    </row>
    <row r="880" spans="1:8" x14ac:dyDescent="0.25">
      <c r="A880" s="8" t="s">
        <v>12</v>
      </c>
      <c r="B880" s="8">
        <v>2023</v>
      </c>
      <c r="C880" s="8" t="s">
        <v>10</v>
      </c>
      <c r="D880" s="8" t="s">
        <v>33</v>
      </c>
      <c r="E880" s="8" t="s">
        <v>34</v>
      </c>
      <c r="F880" s="78">
        <v>1038.374559495704</v>
      </c>
      <c r="G880" s="78">
        <v>207.91748229515167</v>
      </c>
      <c r="H880" s="78">
        <v>9.4780646357748889E-3</v>
      </c>
    </row>
    <row r="881" spans="1:8" x14ac:dyDescent="0.25">
      <c r="A881" s="8" t="s">
        <v>12</v>
      </c>
      <c r="B881" s="8">
        <v>2023</v>
      </c>
      <c r="C881" s="8" t="s">
        <v>10</v>
      </c>
      <c r="D881" s="8" t="s">
        <v>33</v>
      </c>
      <c r="E881" s="8" t="s">
        <v>35</v>
      </c>
      <c r="F881" s="78">
        <v>27319.66053146834</v>
      </c>
      <c r="G881" s="78">
        <v>5470.3141394563636</v>
      </c>
      <c r="H881" s="78">
        <v>0.24936811671353007</v>
      </c>
    </row>
    <row r="882" spans="1:8" x14ac:dyDescent="0.25">
      <c r="A882" s="8" t="s">
        <v>12</v>
      </c>
      <c r="B882" s="8">
        <v>2023</v>
      </c>
      <c r="C882" s="8" t="s">
        <v>10</v>
      </c>
      <c r="D882" s="8" t="s">
        <v>33</v>
      </c>
      <c r="E882" s="8" t="s">
        <v>36</v>
      </c>
      <c r="F882" s="78">
        <v>206.7982546640514</v>
      </c>
      <c r="G882" s="78">
        <v>41.407960219733276</v>
      </c>
      <c r="H882" s="78">
        <v>1.8876109842514148E-3</v>
      </c>
    </row>
    <row r="883" spans="1:8" x14ac:dyDescent="0.25">
      <c r="A883" s="8" t="s">
        <v>12</v>
      </c>
      <c r="B883" s="8">
        <v>2023</v>
      </c>
      <c r="C883" s="8" t="s">
        <v>10</v>
      </c>
      <c r="D883" s="8" t="s">
        <v>33</v>
      </c>
      <c r="E883" s="8" t="s">
        <v>42</v>
      </c>
      <c r="F883" s="78">
        <v>1820.5157532857879</v>
      </c>
      <c r="G883" s="78">
        <v>364.52843382995894</v>
      </c>
      <c r="H883" s="78">
        <v>1.6617284988635642E-2</v>
      </c>
    </row>
    <row r="884" spans="1:8" x14ac:dyDescent="0.25">
      <c r="A884" s="8" t="s">
        <v>12</v>
      </c>
      <c r="B884" s="8">
        <v>2023</v>
      </c>
      <c r="C884" s="8" t="s">
        <v>10</v>
      </c>
      <c r="D884" s="8" t="s">
        <v>33</v>
      </c>
      <c r="E884" s="8" t="s">
        <v>40</v>
      </c>
      <c r="F884" s="78">
        <v>30385.349098913885</v>
      </c>
      <c r="G884" s="78">
        <v>6084.1680158012077</v>
      </c>
      <c r="H884" s="78">
        <v>0.27735107732219205</v>
      </c>
    </row>
    <row r="885" spans="1:8" x14ac:dyDescent="0.25">
      <c r="A885" s="8" t="s">
        <v>12</v>
      </c>
      <c r="B885" s="8">
        <v>2008</v>
      </c>
      <c r="C885" s="8" t="s">
        <v>10</v>
      </c>
      <c r="D885" s="8" t="s">
        <v>37</v>
      </c>
      <c r="E885" s="8" t="s">
        <v>40</v>
      </c>
      <c r="F885" s="78">
        <v>25.514596445281654</v>
      </c>
      <c r="G885" s="78">
        <v>13.898100651083993</v>
      </c>
      <c r="H885" s="78">
        <v>8.0766216134442838E-4</v>
      </c>
    </row>
    <row r="886" spans="1:8" x14ac:dyDescent="0.25">
      <c r="A886" s="8" t="s">
        <v>12</v>
      </c>
      <c r="B886" s="8">
        <v>2009</v>
      </c>
      <c r="C886" s="8" t="s">
        <v>10</v>
      </c>
      <c r="D886" s="8" t="s">
        <v>37</v>
      </c>
      <c r="E886" s="8" t="s">
        <v>40</v>
      </c>
      <c r="F886" s="78">
        <v>39.885179287269764</v>
      </c>
      <c r="G886" s="78">
        <v>19.942589643634882</v>
      </c>
      <c r="H886" s="78">
        <v>1.173041411609948E-3</v>
      </c>
    </row>
    <row r="887" spans="1:8" x14ac:dyDescent="0.25">
      <c r="A887" s="8" t="s">
        <v>12</v>
      </c>
      <c r="B887" s="8">
        <v>2010</v>
      </c>
      <c r="C887" s="8" t="s">
        <v>10</v>
      </c>
      <c r="D887" s="8" t="s">
        <v>37</v>
      </c>
      <c r="E887" s="8" t="s">
        <v>40</v>
      </c>
      <c r="F887" s="78">
        <v>74.6764887304778</v>
      </c>
      <c r="G887" s="78">
        <v>42.389681398568207</v>
      </c>
      <c r="H887" s="78">
        <v>1.9151351730576727E-3</v>
      </c>
    </row>
    <row r="888" spans="1:8" x14ac:dyDescent="0.25">
      <c r="A888" s="8" t="s">
        <v>12</v>
      </c>
      <c r="B888" s="8">
        <v>2011</v>
      </c>
      <c r="C888" s="8" t="s">
        <v>10</v>
      </c>
      <c r="D888" s="8" t="s">
        <v>37</v>
      </c>
      <c r="E888" s="8" t="s">
        <v>40</v>
      </c>
      <c r="F888" s="78">
        <v>162.96122114397036</v>
      </c>
      <c r="G888" s="78">
        <v>97.302909821166224</v>
      </c>
      <c r="H888" s="78">
        <v>3.7161531661618124E-3</v>
      </c>
    </row>
    <row r="889" spans="1:8" x14ac:dyDescent="0.25">
      <c r="A889" s="8" t="s">
        <v>12</v>
      </c>
      <c r="B889" s="8">
        <v>2012</v>
      </c>
      <c r="C889" s="8" t="s">
        <v>10</v>
      </c>
      <c r="D889" s="8" t="s">
        <v>37</v>
      </c>
      <c r="E889" s="8" t="s">
        <v>40</v>
      </c>
      <c r="F889" s="78">
        <v>245.81455551464907</v>
      </c>
      <c r="G889" s="78">
        <v>125.78996444246414</v>
      </c>
      <c r="H889" s="78">
        <v>5.0973883466271632E-3</v>
      </c>
    </row>
    <row r="890" spans="1:8" x14ac:dyDescent="0.25">
      <c r="A890" s="8" t="s">
        <v>12</v>
      </c>
      <c r="B890" s="8">
        <v>2013</v>
      </c>
      <c r="C890" s="8" t="s">
        <v>10</v>
      </c>
      <c r="D890" s="8" t="s">
        <v>37</v>
      </c>
      <c r="E890" s="8" t="s">
        <v>40</v>
      </c>
      <c r="F890" s="78">
        <v>593.2511792401591</v>
      </c>
      <c r="G890" s="78">
        <v>274.75932654889613</v>
      </c>
      <c r="H890" s="78">
        <v>1.1099480332048987E-2</v>
      </c>
    </row>
    <row r="891" spans="1:8" x14ac:dyDescent="0.25">
      <c r="A891" s="8" t="s">
        <v>12</v>
      </c>
      <c r="B891" s="8">
        <v>2014</v>
      </c>
      <c r="C891" s="8" t="s">
        <v>10</v>
      </c>
      <c r="D891" s="8" t="s">
        <v>37</v>
      </c>
      <c r="E891" s="8" t="s">
        <v>40</v>
      </c>
      <c r="F891" s="78">
        <v>1789.7381761481279</v>
      </c>
      <c r="G891" s="78">
        <v>760.24276508946912</v>
      </c>
      <c r="H891" s="78">
        <v>3.0902557193951238E-2</v>
      </c>
    </row>
    <row r="892" spans="1:8" x14ac:dyDescent="0.25">
      <c r="A892" s="8" t="s">
        <v>12</v>
      </c>
      <c r="B892" s="8">
        <v>2015</v>
      </c>
      <c r="C892" s="8" t="s">
        <v>10</v>
      </c>
      <c r="D892" s="8" t="s">
        <v>37</v>
      </c>
      <c r="E892" s="8" t="s">
        <v>40</v>
      </c>
      <c r="F892" s="78">
        <v>1153.2098605255271</v>
      </c>
      <c r="G892" s="78">
        <v>346.13602617074315</v>
      </c>
      <c r="H892" s="78">
        <v>1.8996457042196997E-2</v>
      </c>
    </row>
    <row r="893" spans="1:8" x14ac:dyDescent="0.25">
      <c r="A893" s="8" t="s">
        <v>12</v>
      </c>
      <c r="B893" s="8">
        <v>2016</v>
      </c>
      <c r="C893" s="8" t="s">
        <v>10</v>
      </c>
      <c r="D893" s="8" t="s">
        <v>37</v>
      </c>
      <c r="E893" s="8" t="s">
        <v>40</v>
      </c>
      <c r="F893" s="78">
        <v>590.4093344451353</v>
      </c>
      <c r="G893" s="78">
        <v>169.33346112193158</v>
      </c>
      <c r="H893" s="78">
        <v>9.3613696738959525E-3</v>
      </c>
    </row>
    <row r="894" spans="1:8" x14ac:dyDescent="0.25">
      <c r="A894" s="8" t="s">
        <v>12</v>
      </c>
      <c r="B894" s="8">
        <v>2017</v>
      </c>
      <c r="C894" s="8" t="s">
        <v>10</v>
      </c>
      <c r="D894" s="8" t="s">
        <v>37</v>
      </c>
      <c r="E894" s="8" t="s">
        <v>40</v>
      </c>
      <c r="F894" s="78">
        <v>634.44485379517778</v>
      </c>
      <c r="G894" s="78">
        <v>198.72978975573307</v>
      </c>
      <c r="H894" s="78">
        <v>9.6321093422686403E-3</v>
      </c>
    </row>
    <row r="895" spans="1:8" x14ac:dyDescent="0.25">
      <c r="A895" s="8" t="s">
        <v>12</v>
      </c>
      <c r="B895" s="8">
        <v>2018</v>
      </c>
      <c r="C895" s="8" t="s">
        <v>10</v>
      </c>
      <c r="D895" s="8" t="s">
        <v>37</v>
      </c>
      <c r="E895" s="8" t="s">
        <v>40</v>
      </c>
      <c r="F895" s="78">
        <v>436.1980339532854</v>
      </c>
      <c r="G895" s="78">
        <v>119.34282734700011</v>
      </c>
      <c r="H895" s="78">
        <v>6.2023428931378428E-3</v>
      </c>
    </row>
    <row r="896" spans="1:8" x14ac:dyDescent="0.25">
      <c r="A896" s="8" t="s">
        <v>12</v>
      </c>
      <c r="B896" s="8">
        <v>2019</v>
      </c>
      <c r="C896" s="8" t="s">
        <v>10</v>
      </c>
      <c r="D896" s="8" t="s">
        <v>37</v>
      </c>
      <c r="E896" s="8" t="s">
        <v>40</v>
      </c>
      <c r="F896" s="78">
        <v>224.78394011747781</v>
      </c>
      <c r="G896" s="78">
        <v>56.967418825971194</v>
      </c>
      <c r="H896" s="78">
        <v>3.0412091149295685E-3</v>
      </c>
    </row>
    <row r="897" spans="1:8" x14ac:dyDescent="0.25">
      <c r="A897" s="8" t="s">
        <v>12</v>
      </c>
      <c r="B897" s="8">
        <v>2020</v>
      </c>
      <c r="C897" s="8" t="s">
        <v>10</v>
      </c>
      <c r="D897" s="8" t="s">
        <v>37</v>
      </c>
      <c r="E897" s="8" t="s">
        <v>40</v>
      </c>
      <c r="F897" s="78">
        <v>93.245966295542615</v>
      </c>
      <c r="G897" s="78">
        <v>18.079683237138656</v>
      </c>
      <c r="H897" s="78">
        <v>1.2177133517569129E-3</v>
      </c>
    </row>
    <row r="898" spans="1:8" x14ac:dyDescent="0.25">
      <c r="A898" s="8" t="s">
        <v>12</v>
      </c>
      <c r="B898" s="8">
        <v>2021</v>
      </c>
      <c r="C898" s="8" t="s">
        <v>10</v>
      </c>
      <c r="D898" s="8" t="s">
        <v>37</v>
      </c>
      <c r="E898" s="8" t="s">
        <v>40</v>
      </c>
      <c r="F898" s="78">
        <v>56.837227354378712</v>
      </c>
      <c r="G898" s="78">
        <v>10.531913654301174</v>
      </c>
      <c r="H898" s="78">
        <v>6.301004425134512E-4</v>
      </c>
    </row>
    <row r="899" spans="1:8" x14ac:dyDescent="0.25">
      <c r="A899" s="8" t="s">
        <v>12</v>
      </c>
      <c r="B899" s="8">
        <v>2022</v>
      </c>
      <c r="C899" s="8" t="s">
        <v>10</v>
      </c>
      <c r="D899" s="8" t="s">
        <v>37</v>
      </c>
      <c r="E899" s="8" t="s">
        <v>40</v>
      </c>
      <c r="F899" s="78">
        <v>314.29668486255861</v>
      </c>
      <c r="G899" s="78">
        <v>60.851245859159462</v>
      </c>
      <c r="H899" s="78">
        <v>3.1153834623523376E-3</v>
      </c>
    </row>
    <row r="900" spans="1:8" x14ac:dyDescent="0.25">
      <c r="A900" s="8" t="s">
        <v>12</v>
      </c>
      <c r="B900" s="8">
        <v>2023</v>
      </c>
      <c r="C900" s="8" t="s">
        <v>10</v>
      </c>
      <c r="D900" s="8" t="s">
        <v>37</v>
      </c>
      <c r="E900" s="8" t="s">
        <v>40</v>
      </c>
      <c r="F900" s="78">
        <v>126.02386729159285</v>
      </c>
      <c r="G900" s="78">
        <v>25.23421337392146</v>
      </c>
      <c r="H900" s="78">
        <v>1.1503193610792385E-3</v>
      </c>
    </row>
    <row r="901" spans="1:8" x14ac:dyDescent="0.25">
      <c r="A901" s="8" t="s">
        <v>13</v>
      </c>
      <c r="B901" s="8">
        <v>2008</v>
      </c>
      <c r="C901" s="8" t="s">
        <v>10</v>
      </c>
      <c r="D901" s="8" t="s">
        <v>41</v>
      </c>
      <c r="E901" s="8" t="s">
        <v>40</v>
      </c>
      <c r="F901" s="78">
        <v>1012785.5762062734</v>
      </c>
      <c r="G901" s="78">
        <v>1935.2220840485991</v>
      </c>
      <c r="H901" s="78">
        <v>1.0591341031972978</v>
      </c>
    </row>
    <row r="902" spans="1:8" x14ac:dyDescent="0.25">
      <c r="A902" s="8" t="s">
        <v>13</v>
      </c>
      <c r="B902" s="8">
        <v>2009</v>
      </c>
      <c r="C902" s="8" t="s">
        <v>10</v>
      </c>
      <c r="D902" s="8" t="s">
        <v>41</v>
      </c>
      <c r="E902" s="8" t="s">
        <v>40</v>
      </c>
      <c r="F902" s="78">
        <v>1277196.7695089229</v>
      </c>
      <c r="G902" s="78">
        <v>2284.1006784043989</v>
      </c>
      <c r="H902" s="78">
        <v>1.3243143298956979</v>
      </c>
    </row>
    <row r="903" spans="1:8" x14ac:dyDescent="0.25">
      <c r="A903" s="8" t="s">
        <v>13</v>
      </c>
      <c r="B903" s="8">
        <v>2010</v>
      </c>
      <c r="C903" s="8" t="s">
        <v>10</v>
      </c>
      <c r="D903" s="8" t="s">
        <v>41</v>
      </c>
      <c r="E903" s="8" t="s">
        <v>40</v>
      </c>
      <c r="F903" s="78">
        <v>1080239.6789195745</v>
      </c>
      <c r="G903" s="78">
        <v>2117.6083762617304</v>
      </c>
      <c r="H903" s="78">
        <v>0.97173765988992022</v>
      </c>
    </row>
    <row r="904" spans="1:8" x14ac:dyDescent="0.25">
      <c r="A904" s="8" t="s">
        <v>13</v>
      </c>
      <c r="B904" s="8">
        <v>2011</v>
      </c>
      <c r="C904" s="8" t="s">
        <v>10</v>
      </c>
      <c r="D904" s="8" t="s">
        <v>41</v>
      </c>
      <c r="E904" s="8" t="s">
        <v>40</v>
      </c>
      <c r="F904" s="78">
        <v>1272398.8533426151</v>
      </c>
      <c r="G904" s="78">
        <v>2633.8208514647381</v>
      </c>
      <c r="H904" s="78">
        <v>1.0486874733663396</v>
      </c>
    </row>
    <row r="905" spans="1:8" x14ac:dyDescent="0.25">
      <c r="A905" s="8" t="s">
        <v>13</v>
      </c>
      <c r="B905" s="8">
        <v>2012</v>
      </c>
      <c r="C905" s="8" t="s">
        <v>10</v>
      </c>
      <c r="D905" s="8" t="s">
        <v>41</v>
      </c>
      <c r="E905" s="8" t="s">
        <v>40</v>
      </c>
      <c r="F905" s="78">
        <v>1506848.6989103002</v>
      </c>
      <c r="G905" s="78">
        <v>3099.6135185317726</v>
      </c>
      <c r="H905" s="78">
        <v>1.1594709289937026</v>
      </c>
    </row>
    <row r="906" spans="1:8" x14ac:dyDescent="0.25">
      <c r="A906" s="8" t="s">
        <v>13</v>
      </c>
      <c r="B906" s="8">
        <v>2013</v>
      </c>
      <c r="C906" s="8" t="s">
        <v>10</v>
      </c>
      <c r="D906" s="8" t="s">
        <v>41</v>
      </c>
      <c r="E906" s="8" t="s">
        <v>40</v>
      </c>
      <c r="F906" s="78">
        <v>1610433.119018578</v>
      </c>
      <c r="G906" s="78">
        <v>3246.4755190902483</v>
      </c>
      <c r="H906" s="78">
        <v>1.1706351500233527</v>
      </c>
    </row>
    <row r="907" spans="1:8" x14ac:dyDescent="0.25">
      <c r="A907" s="8" t="s">
        <v>13</v>
      </c>
      <c r="B907" s="8">
        <v>2014</v>
      </c>
      <c r="C907" s="8" t="s">
        <v>10</v>
      </c>
      <c r="D907" s="8" t="s">
        <v>41</v>
      </c>
      <c r="E907" s="8" t="s">
        <v>40</v>
      </c>
      <c r="F907" s="78">
        <v>1934053.5758307686</v>
      </c>
      <c r="G907" s="78">
        <v>3386.7337500921844</v>
      </c>
      <c r="H907" s="78">
        <v>1.3056348955416464</v>
      </c>
    </row>
    <row r="908" spans="1:8" x14ac:dyDescent="0.25">
      <c r="A908" s="8" t="s">
        <v>13</v>
      </c>
      <c r="B908" s="8">
        <v>2015</v>
      </c>
      <c r="C908" s="8" t="s">
        <v>10</v>
      </c>
      <c r="D908" s="8" t="s">
        <v>41</v>
      </c>
      <c r="E908" s="8" t="s">
        <v>40</v>
      </c>
      <c r="F908" s="78">
        <v>2354273.6595721324</v>
      </c>
      <c r="G908" s="78">
        <v>3598.247944935375</v>
      </c>
      <c r="H908" s="78">
        <v>1.4812121494395514</v>
      </c>
    </row>
    <row r="909" spans="1:8" x14ac:dyDescent="0.25">
      <c r="A909" s="8" t="s">
        <v>13</v>
      </c>
      <c r="B909" s="8">
        <v>2016</v>
      </c>
      <c r="C909" s="8" t="s">
        <v>10</v>
      </c>
      <c r="D909" s="8" t="s">
        <v>41</v>
      </c>
      <c r="E909" s="8" t="s">
        <v>40</v>
      </c>
      <c r="F909" s="78">
        <v>2383738.2149047689</v>
      </c>
      <c r="G909" s="78">
        <v>3523.7248781820208</v>
      </c>
      <c r="H909" s="78">
        <v>1.4125667476598911</v>
      </c>
    </row>
    <row r="910" spans="1:8" x14ac:dyDescent="0.25">
      <c r="A910" s="8" t="s">
        <v>13</v>
      </c>
      <c r="B910" s="8">
        <v>2017</v>
      </c>
      <c r="C910" s="8" t="s">
        <v>10</v>
      </c>
      <c r="D910" s="8" t="s">
        <v>41</v>
      </c>
      <c r="E910" s="8" t="s">
        <v>40</v>
      </c>
      <c r="F910" s="78">
        <v>2226657.9636848331</v>
      </c>
      <c r="G910" s="78">
        <v>3432.23248382053</v>
      </c>
      <c r="H910" s="78">
        <v>1.2407646148865437</v>
      </c>
    </row>
    <row r="911" spans="1:8" x14ac:dyDescent="0.25">
      <c r="A911" s="8" t="s">
        <v>13</v>
      </c>
      <c r="B911" s="8">
        <v>2018</v>
      </c>
      <c r="C911" s="8" t="s">
        <v>10</v>
      </c>
      <c r="D911" s="8" t="s">
        <v>41</v>
      </c>
      <c r="E911" s="8" t="s">
        <v>40</v>
      </c>
      <c r="F911" s="78">
        <v>2109563.8895109612</v>
      </c>
      <c r="G911" s="78">
        <v>3285.7501968523898</v>
      </c>
      <c r="H911" s="78">
        <v>1.1103981542510275</v>
      </c>
    </row>
    <row r="912" spans="1:8" x14ac:dyDescent="0.25">
      <c r="A912" s="8" t="s">
        <v>13</v>
      </c>
      <c r="B912" s="8">
        <v>2019</v>
      </c>
      <c r="C912" s="8" t="s">
        <v>10</v>
      </c>
      <c r="D912" s="8" t="s">
        <v>41</v>
      </c>
      <c r="E912" s="8" t="s">
        <v>40</v>
      </c>
      <c r="F912" s="78">
        <v>2286927.6316102664</v>
      </c>
      <c r="G912" s="78">
        <v>3251.5751372132754</v>
      </c>
      <c r="H912" s="78">
        <v>1.1674226897756834</v>
      </c>
    </row>
    <row r="913" spans="1:8" x14ac:dyDescent="0.25">
      <c r="A913" s="8" t="s">
        <v>13</v>
      </c>
      <c r="B913" s="8">
        <v>2020</v>
      </c>
      <c r="C913" s="8" t="s">
        <v>10</v>
      </c>
      <c r="D913" s="8" t="s">
        <v>41</v>
      </c>
      <c r="E913" s="8" t="s">
        <v>40</v>
      </c>
      <c r="F913" s="78">
        <v>2253199.8925919901</v>
      </c>
      <c r="G913" s="78">
        <v>2845.0930509015479</v>
      </c>
      <c r="H913" s="78">
        <v>1.117789096833377</v>
      </c>
    </row>
    <row r="914" spans="1:8" x14ac:dyDescent="0.25">
      <c r="A914" s="8" t="s">
        <v>13</v>
      </c>
      <c r="B914" s="8">
        <v>2021</v>
      </c>
      <c r="C914" s="8" t="s">
        <v>10</v>
      </c>
      <c r="D914" s="8" t="s">
        <v>41</v>
      </c>
      <c r="E914" s="8" t="s">
        <v>40</v>
      </c>
      <c r="F914" s="78">
        <v>2627083.0696659856</v>
      </c>
      <c r="G914" s="78">
        <v>3456.2221143411393</v>
      </c>
      <c r="H914" s="78">
        <v>1.0956221089500611</v>
      </c>
    </row>
    <row r="915" spans="1:8" x14ac:dyDescent="0.25">
      <c r="A915" s="8" t="s">
        <v>13</v>
      </c>
      <c r="B915" s="8">
        <v>2022</v>
      </c>
      <c r="C915" s="8" t="s">
        <v>10</v>
      </c>
      <c r="D915" s="8" t="s">
        <v>41</v>
      </c>
      <c r="E915" s="8" t="s">
        <v>40</v>
      </c>
      <c r="F915" s="78">
        <v>3018967.5439089267</v>
      </c>
      <c r="G915" s="78">
        <v>3456.3251704336485</v>
      </c>
      <c r="H915" s="78">
        <v>1.1423257032098773</v>
      </c>
    </row>
    <row r="916" spans="1:8" x14ac:dyDescent="0.25">
      <c r="A916" s="8" t="s">
        <v>13</v>
      </c>
      <c r="B916" s="8">
        <v>2023</v>
      </c>
      <c r="C916" s="8" t="s">
        <v>10</v>
      </c>
      <c r="D916" s="8" t="s">
        <v>41</v>
      </c>
      <c r="E916" s="8" t="s">
        <v>40</v>
      </c>
      <c r="F916" s="78">
        <v>3106645.1484096576</v>
      </c>
      <c r="G916" s="78">
        <v>3697.165696343955</v>
      </c>
      <c r="H916" s="78">
        <v>1.1009449824779685</v>
      </c>
    </row>
    <row r="917" spans="1:8" x14ac:dyDescent="0.25">
      <c r="A917" s="8" t="s">
        <v>13</v>
      </c>
      <c r="B917" s="8">
        <v>2008</v>
      </c>
      <c r="C917" s="8" t="s">
        <v>10</v>
      </c>
      <c r="D917" s="8" t="s">
        <v>25</v>
      </c>
      <c r="E917" s="8" t="s">
        <v>26</v>
      </c>
      <c r="F917" s="78">
        <v>138731.49764394318</v>
      </c>
      <c r="G917" s="78">
        <v>265.08696835845797</v>
      </c>
      <c r="H917" s="78">
        <v>0.14508032479365562</v>
      </c>
    </row>
    <row r="918" spans="1:8" x14ac:dyDescent="0.25">
      <c r="A918" s="8" t="s">
        <v>13</v>
      </c>
      <c r="B918" s="8">
        <v>2008</v>
      </c>
      <c r="C918" s="8" t="s">
        <v>10</v>
      </c>
      <c r="D918" s="8" t="s">
        <v>25</v>
      </c>
      <c r="E918" s="8" t="s">
        <v>27</v>
      </c>
      <c r="F918" s="78">
        <v>0</v>
      </c>
      <c r="G918" s="78" t="s">
        <v>108</v>
      </c>
      <c r="H918" s="78" t="s">
        <v>29</v>
      </c>
    </row>
    <row r="919" spans="1:8" x14ac:dyDescent="0.25">
      <c r="A919" s="8" t="s">
        <v>13</v>
      </c>
      <c r="B919" s="8">
        <v>2008</v>
      </c>
      <c r="C919" s="8" t="s">
        <v>10</v>
      </c>
      <c r="D919" s="8" t="s">
        <v>25</v>
      </c>
      <c r="E919" s="8" t="s">
        <v>28</v>
      </c>
      <c r="F919" s="78">
        <v>0</v>
      </c>
      <c r="G919" s="78" t="s">
        <v>108</v>
      </c>
      <c r="H919" s="78" t="s">
        <v>29</v>
      </c>
    </row>
    <row r="920" spans="1:8" x14ac:dyDescent="0.25">
      <c r="A920" s="8" t="s">
        <v>13</v>
      </c>
      <c r="B920" s="8">
        <v>2008</v>
      </c>
      <c r="C920" s="8" t="s">
        <v>10</v>
      </c>
      <c r="D920" s="8" t="s">
        <v>25</v>
      </c>
      <c r="E920" s="8" t="s">
        <v>40</v>
      </c>
      <c r="F920" s="78">
        <v>138731.49764394318</v>
      </c>
      <c r="G920" s="78">
        <v>265.08696835845797</v>
      </c>
      <c r="H920" s="78">
        <v>0.14508032479365562</v>
      </c>
    </row>
    <row r="921" spans="1:8" x14ac:dyDescent="0.25">
      <c r="A921" s="8" t="s">
        <v>13</v>
      </c>
      <c r="B921" s="8">
        <v>2009</v>
      </c>
      <c r="C921" s="8" t="s">
        <v>10</v>
      </c>
      <c r="D921" s="8" t="s">
        <v>25</v>
      </c>
      <c r="E921" s="8" t="s">
        <v>26</v>
      </c>
      <c r="F921" s="78">
        <v>156297.51846275144</v>
      </c>
      <c r="G921" s="78">
        <v>279.51782879231632</v>
      </c>
      <c r="H921" s="78">
        <v>0.16206355071422929</v>
      </c>
    </row>
    <row r="922" spans="1:8" x14ac:dyDescent="0.25">
      <c r="A922" s="8" t="s">
        <v>13</v>
      </c>
      <c r="B922" s="8">
        <v>2009</v>
      </c>
      <c r="C922" s="8" t="s">
        <v>10</v>
      </c>
      <c r="D922" s="8" t="s">
        <v>25</v>
      </c>
      <c r="E922" s="8" t="s">
        <v>27</v>
      </c>
      <c r="F922" s="78">
        <v>0</v>
      </c>
      <c r="G922" s="78" t="s">
        <v>108</v>
      </c>
      <c r="H922" s="78" t="s">
        <v>29</v>
      </c>
    </row>
    <row r="923" spans="1:8" x14ac:dyDescent="0.25">
      <c r="A923" s="8" t="s">
        <v>13</v>
      </c>
      <c r="B923" s="8">
        <v>2009</v>
      </c>
      <c r="C923" s="8" t="s">
        <v>10</v>
      </c>
      <c r="D923" s="8" t="s">
        <v>25</v>
      </c>
      <c r="E923" s="8" t="s">
        <v>28</v>
      </c>
      <c r="F923" s="78">
        <v>0</v>
      </c>
      <c r="G923" s="78" t="s">
        <v>108</v>
      </c>
      <c r="H923" s="78" t="s">
        <v>29</v>
      </c>
    </row>
    <row r="924" spans="1:8" x14ac:dyDescent="0.25">
      <c r="A924" s="8" t="s">
        <v>13</v>
      </c>
      <c r="B924" s="8">
        <v>2009</v>
      </c>
      <c r="C924" s="8" t="s">
        <v>10</v>
      </c>
      <c r="D924" s="8" t="s">
        <v>25</v>
      </c>
      <c r="E924" s="8" t="s">
        <v>40</v>
      </c>
      <c r="F924" s="78">
        <v>156297.51846275144</v>
      </c>
      <c r="G924" s="78">
        <v>279.51782879231632</v>
      </c>
      <c r="H924" s="78">
        <v>0.16206355071422929</v>
      </c>
    </row>
    <row r="925" spans="1:8" x14ac:dyDescent="0.25">
      <c r="A925" s="8" t="s">
        <v>13</v>
      </c>
      <c r="B925" s="8">
        <v>2010</v>
      </c>
      <c r="C925" s="8" t="s">
        <v>10</v>
      </c>
      <c r="D925" s="8" t="s">
        <v>25</v>
      </c>
      <c r="E925" s="8" t="s">
        <v>26</v>
      </c>
      <c r="F925" s="78">
        <v>169606.6607494468</v>
      </c>
      <c r="G925" s="78">
        <v>332.48221897572995</v>
      </c>
      <c r="H925" s="78">
        <v>0.15257093664921892</v>
      </c>
    </row>
    <row r="926" spans="1:8" x14ac:dyDescent="0.25">
      <c r="A926" s="8" t="s">
        <v>13</v>
      </c>
      <c r="B926" s="8">
        <v>2010</v>
      </c>
      <c r="C926" s="8" t="s">
        <v>10</v>
      </c>
      <c r="D926" s="8" t="s">
        <v>25</v>
      </c>
      <c r="E926" s="8" t="s">
        <v>27</v>
      </c>
      <c r="F926" s="78">
        <v>0</v>
      </c>
      <c r="G926" s="78" t="s">
        <v>108</v>
      </c>
      <c r="H926" s="78" t="s">
        <v>29</v>
      </c>
    </row>
    <row r="927" spans="1:8" x14ac:dyDescent="0.25">
      <c r="A927" s="8" t="s">
        <v>13</v>
      </c>
      <c r="B927" s="8">
        <v>2010</v>
      </c>
      <c r="C927" s="8" t="s">
        <v>10</v>
      </c>
      <c r="D927" s="8" t="s">
        <v>25</v>
      </c>
      <c r="E927" s="8" t="s">
        <v>28</v>
      </c>
      <c r="F927" s="78">
        <v>0</v>
      </c>
      <c r="G927" s="78" t="s">
        <v>108</v>
      </c>
      <c r="H927" s="78" t="s">
        <v>29</v>
      </c>
    </row>
    <row r="928" spans="1:8" x14ac:dyDescent="0.25">
      <c r="A928" s="8" t="s">
        <v>13</v>
      </c>
      <c r="B928" s="8">
        <v>2010</v>
      </c>
      <c r="C928" s="8" t="s">
        <v>10</v>
      </c>
      <c r="D928" s="8" t="s">
        <v>25</v>
      </c>
      <c r="E928" s="8" t="s">
        <v>40</v>
      </c>
      <c r="F928" s="78">
        <v>169606.6607494468</v>
      </c>
      <c r="G928" s="78">
        <v>332.48221897572995</v>
      </c>
      <c r="H928" s="78">
        <v>0.15257093664921892</v>
      </c>
    </row>
    <row r="929" spans="1:8" x14ac:dyDescent="0.25">
      <c r="A929" s="8" t="s">
        <v>13</v>
      </c>
      <c r="B929" s="8">
        <v>2011</v>
      </c>
      <c r="C929" s="8" t="s">
        <v>10</v>
      </c>
      <c r="D929" s="8" t="s">
        <v>25</v>
      </c>
      <c r="E929" s="8" t="s">
        <v>26</v>
      </c>
      <c r="F929" s="78">
        <v>173230.07884392946</v>
      </c>
      <c r="G929" s="78">
        <v>358.58016734408909</v>
      </c>
      <c r="H929" s="78">
        <v>0.14277300959259506</v>
      </c>
    </row>
    <row r="930" spans="1:8" x14ac:dyDescent="0.25">
      <c r="A930" s="8" t="s">
        <v>13</v>
      </c>
      <c r="B930" s="8">
        <v>2011</v>
      </c>
      <c r="C930" s="8" t="s">
        <v>10</v>
      </c>
      <c r="D930" s="8" t="s">
        <v>25</v>
      </c>
      <c r="E930" s="8" t="s">
        <v>27</v>
      </c>
      <c r="F930" s="78">
        <v>0</v>
      </c>
      <c r="G930" s="78" t="s">
        <v>108</v>
      </c>
      <c r="H930" s="78" t="s">
        <v>29</v>
      </c>
    </row>
    <row r="931" spans="1:8" x14ac:dyDescent="0.25">
      <c r="A931" s="8" t="s">
        <v>13</v>
      </c>
      <c r="B931" s="8">
        <v>2011</v>
      </c>
      <c r="C931" s="8" t="s">
        <v>10</v>
      </c>
      <c r="D931" s="8" t="s">
        <v>25</v>
      </c>
      <c r="E931" s="8" t="s">
        <v>28</v>
      </c>
      <c r="F931" s="78">
        <v>0</v>
      </c>
      <c r="G931" s="78" t="s">
        <v>108</v>
      </c>
      <c r="H931" s="78" t="s">
        <v>29</v>
      </c>
    </row>
    <row r="932" spans="1:8" x14ac:dyDescent="0.25">
      <c r="A932" s="8" t="s">
        <v>13</v>
      </c>
      <c r="B932" s="8">
        <v>2011</v>
      </c>
      <c r="C932" s="8" t="s">
        <v>10</v>
      </c>
      <c r="D932" s="8" t="s">
        <v>25</v>
      </c>
      <c r="E932" s="8" t="s">
        <v>40</v>
      </c>
      <c r="F932" s="78">
        <v>173230.07884392946</v>
      </c>
      <c r="G932" s="78">
        <v>358.58016734408909</v>
      </c>
      <c r="H932" s="78">
        <v>0.14277300959259506</v>
      </c>
    </row>
    <row r="933" spans="1:8" x14ac:dyDescent="0.25">
      <c r="A933" s="8" t="s">
        <v>13</v>
      </c>
      <c r="B933" s="8">
        <v>2012</v>
      </c>
      <c r="C933" s="8" t="s">
        <v>10</v>
      </c>
      <c r="D933" s="8" t="s">
        <v>25</v>
      </c>
      <c r="E933" s="8" t="s">
        <v>26</v>
      </c>
      <c r="F933" s="78">
        <v>200418.50992384605</v>
      </c>
      <c r="G933" s="78">
        <v>412.26429911190934</v>
      </c>
      <c r="H933" s="78">
        <v>0.15421550687669175</v>
      </c>
    </row>
    <row r="934" spans="1:8" x14ac:dyDescent="0.25">
      <c r="A934" s="8" t="s">
        <v>13</v>
      </c>
      <c r="B934" s="8">
        <v>2012</v>
      </c>
      <c r="C934" s="8" t="s">
        <v>10</v>
      </c>
      <c r="D934" s="8" t="s">
        <v>25</v>
      </c>
      <c r="E934" s="8" t="s">
        <v>27</v>
      </c>
      <c r="F934" s="78">
        <v>0</v>
      </c>
      <c r="G934" s="78" t="s">
        <v>108</v>
      </c>
      <c r="H934" s="78" t="s">
        <v>29</v>
      </c>
    </row>
    <row r="935" spans="1:8" x14ac:dyDescent="0.25">
      <c r="A935" s="8" t="s">
        <v>13</v>
      </c>
      <c r="B935" s="8">
        <v>2012</v>
      </c>
      <c r="C935" s="8" t="s">
        <v>10</v>
      </c>
      <c r="D935" s="8" t="s">
        <v>25</v>
      </c>
      <c r="E935" s="8" t="s">
        <v>28</v>
      </c>
      <c r="F935" s="78">
        <v>0</v>
      </c>
      <c r="G935" s="78" t="s">
        <v>108</v>
      </c>
      <c r="H935" s="78" t="s">
        <v>29</v>
      </c>
    </row>
    <row r="936" spans="1:8" x14ac:dyDescent="0.25">
      <c r="A936" s="8" t="s">
        <v>13</v>
      </c>
      <c r="B936" s="8">
        <v>2012</v>
      </c>
      <c r="C936" s="8" t="s">
        <v>10</v>
      </c>
      <c r="D936" s="8" t="s">
        <v>25</v>
      </c>
      <c r="E936" s="8" t="s">
        <v>40</v>
      </c>
      <c r="F936" s="78">
        <v>200418.50992384605</v>
      </c>
      <c r="G936" s="78">
        <v>412.26429911190934</v>
      </c>
      <c r="H936" s="78">
        <v>0.15421550687669175</v>
      </c>
    </row>
    <row r="937" spans="1:8" x14ac:dyDescent="0.25">
      <c r="A937" s="8" t="s">
        <v>13</v>
      </c>
      <c r="B937" s="8">
        <v>2013</v>
      </c>
      <c r="C937" s="8" t="s">
        <v>10</v>
      </c>
      <c r="D937" s="8" t="s">
        <v>25</v>
      </c>
      <c r="E937" s="8" t="s">
        <v>26</v>
      </c>
      <c r="F937" s="78">
        <v>204073.90277379187</v>
      </c>
      <c r="G937" s="78">
        <v>411.39301074736278</v>
      </c>
      <c r="H937" s="78">
        <v>0.14834275386427459</v>
      </c>
    </row>
    <row r="938" spans="1:8" x14ac:dyDescent="0.25">
      <c r="A938" s="8" t="s">
        <v>13</v>
      </c>
      <c r="B938" s="8">
        <v>2013</v>
      </c>
      <c r="C938" s="8" t="s">
        <v>10</v>
      </c>
      <c r="D938" s="8" t="s">
        <v>25</v>
      </c>
      <c r="E938" s="8" t="s">
        <v>27</v>
      </c>
      <c r="F938" s="78">
        <v>0</v>
      </c>
      <c r="G938" s="78" t="s">
        <v>108</v>
      </c>
      <c r="H938" s="78" t="s">
        <v>29</v>
      </c>
    </row>
    <row r="939" spans="1:8" x14ac:dyDescent="0.25">
      <c r="A939" s="8" t="s">
        <v>13</v>
      </c>
      <c r="B939" s="8">
        <v>2013</v>
      </c>
      <c r="C939" s="8" t="s">
        <v>10</v>
      </c>
      <c r="D939" s="8" t="s">
        <v>25</v>
      </c>
      <c r="E939" s="8" t="s">
        <v>28</v>
      </c>
      <c r="F939" s="78">
        <v>0</v>
      </c>
      <c r="G939" s="78" t="s">
        <v>108</v>
      </c>
      <c r="H939" s="78" t="s">
        <v>29</v>
      </c>
    </row>
    <row r="940" spans="1:8" x14ac:dyDescent="0.25">
      <c r="A940" s="8" t="s">
        <v>13</v>
      </c>
      <c r="B940" s="8">
        <v>2013</v>
      </c>
      <c r="C940" s="8" t="s">
        <v>10</v>
      </c>
      <c r="D940" s="8" t="s">
        <v>25</v>
      </c>
      <c r="E940" s="8" t="s">
        <v>40</v>
      </c>
      <c r="F940" s="78">
        <v>204073.90277379187</v>
      </c>
      <c r="G940" s="78">
        <v>411.39301074736278</v>
      </c>
      <c r="H940" s="78">
        <v>0.14834275386427459</v>
      </c>
    </row>
    <row r="941" spans="1:8" x14ac:dyDescent="0.25">
      <c r="A941" s="8" t="s">
        <v>13</v>
      </c>
      <c r="B941" s="8">
        <v>2014</v>
      </c>
      <c r="C941" s="8" t="s">
        <v>10</v>
      </c>
      <c r="D941" s="8" t="s">
        <v>25</v>
      </c>
      <c r="E941" s="8" t="s">
        <v>26</v>
      </c>
      <c r="F941" s="78">
        <v>222342.71483402574</v>
      </c>
      <c r="G941" s="78">
        <v>389.34576881721642</v>
      </c>
      <c r="H941" s="78">
        <v>0.15009843102824708</v>
      </c>
    </row>
    <row r="942" spans="1:8" x14ac:dyDescent="0.25">
      <c r="A942" s="8" t="s">
        <v>13</v>
      </c>
      <c r="B942" s="8">
        <v>2014</v>
      </c>
      <c r="C942" s="8" t="s">
        <v>10</v>
      </c>
      <c r="D942" s="8" t="s">
        <v>25</v>
      </c>
      <c r="E942" s="8" t="s">
        <v>27</v>
      </c>
      <c r="F942" s="78">
        <v>0</v>
      </c>
      <c r="G942" s="78" t="s">
        <v>108</v>
      </c>
      <c r="H942" s="78" t="s">
        <v>29</v>
      </c>
    </row>
    <row r="943" spans="1:8" x14ac:dyDescent="0.25">
      <c r="A943" s="8" t="s">
        <v>13</v>
      </c>
      <c r="B943" s="8">
        <v>2014</v>
      </c>
      <c r="C943" s="8" t="s">
        <v>10</v>
      </c>
      <c r="D943" s="8" t="s">
        <v>25</v>
      </c>
      <c r="E943" s="8" t="s">
        <v>28</v>
      </c>
      <c r="F943" s="78">
        <v>0</v>
      </c>
      <c r="G943" s="78" t="s">
        <v>108</v>
      </c>
      <c r="H943" s="78" t="s">
        <v>29</v>
      </c>
    </row>
    <row r="944" spans="1:8" x14ac:dyDescent="0.25">
      <c r="A944" s="8" t="s">
        <v>13</v>
      </c>
      <c r="B944" s="8">
        <v>2014</v>
      </c>
      <c r="C944" s="8" t="s">
        <v>10</v>
      </c>
      <c r="D944" s="8" t="s">
        <v>25</v>
      </c>
      <c r="E944" s="8" t="s">
        <v>40</v>
      </c>
      <c r="F944" s="78">
        <v>222342.71483402574</v>
      </c>
      <c r="G944" s="78">
        <v>389.34576881721642</v>
      </c>
      <c r="H944" s="78">
        <v>0.15009843102824708</v>
      </c>
    </row>
    <row r="945" spans="1:8" x14ac:dyDescent="0.25">
      <c r="A945" s="8" t="s">
        <v>13</v>
      </c>
      <c r="B945" s="8">
        <v>2015</v>
      </c>
      <c r="C945" s="8" t="s">
        <v>10</v>
      </c>
      <c r="D945" s="8" t="s">
        <v>25</v>
      </c>
      <c r="E945" s="8" t="s">
        <v>26</v>
      </c>
      <c r="F945" s="78">
        <v>272355.72935962636</v>
      </c>
      <c r="G945" s="78">
        <v>416.2657299737013</v>
      </c>
      <c r="H945" s="78">
        <v>0.17135502224081553</v>
      </c>
    </row>
    <row r="946" spans="1:8" x14ac:dyDescent="0.25">
      <c r="A946" s="8" t="s">
        <v>13</v>
      </c>
      <c r="B946" s="8">
        <v>2015</v>
      </c>
      <c r="C946" s="8" t="s">
        <v>10</v>
      </c>
      <c r="D946" s="8" t="s">
        <v>25</v>
      </c>
      <c r="E946" s="8" t="s">
        <v>27</v>
      </c>
      <c r="F946" s="78">
        <v>0</v>
      </c>
      <c r="G946" s="78" t="s">
        <v>108</v>
      </c>
      <c r="H946" s="78" t="s">
        <v>29</v>
      </c>
    </row>
    <row r="947" spans="1:8" x14ac:dyDescent="0.25">
      <c r="A947" s="8" t="s">
        <v>13</v>
      </c>
      <c r="B947" s="8">
        <v>2015</v>
      </c>
      <c r="C947" s="8" t="s">
        <v>10</v>
      </c>
      <c r="D947" s="8" t="s">
        <v>25</v>
      </c>
      <c r="E947" s="8" t="s">
        <v>28</v>
      </c>
      <c r="F947" s="78">
        <v>0</v>
      </c>
      <c r="G947" s="78" t="s">
        <v>108</v>
      </c>
      <c r="H947" s="78" t="s">
        <v>29</v>
      </c>
    </row>
    <row r="948" spans="1:8" x14ac:dyDescent="0.25">
      <c r="A948" s="8" t="s">
        <v>13</v>
      </c>
      <c r="B948" s="8">
        <v>2015</v>
      </c>
      <c r="C948" s="8" t="s">
        <v>10</v>
      </c>
      <c r="D948" s="8" t="s">
        <v>25</v>
      </c>
      <c r="E948" s="8" t="s">
        <v>40</v>
      </c>
      <c r="F948" s="78">
        <v>272355.72935962636</v>
      </c>
      <c r="G948" s="78">
        <v>416.2657299737013</v>
      </c>
      <c r="H948" s="78">
        <v>0.17135502224081553</v>
      </c>
    </row>
    <row r="949" spans="1:8" x14ac:dyDescent="0.25">
      <c r="A949" s="8" t="s">
        <v>13</v>
      </c>
      <c r="B949" s="8">
        <v>2016</v>
      </c>
      <c r="C949" s="8" t="s">
        <v>10</v>
      </c>
      <c r="D949" s="8" t="s">
        <v>25</v>
      </c>
      <c r="E949" s="8" t="s">
        <v>26</v>
      </c>
      <c r="F949" s="78">
        <v>267309.66066683515</v>
      </c>
      <c r="G949" s="78">
        <v>395.14645340690288</v>
      </c>
      <c r="H949" s="78">
        <v>0.1584036097694165</v>
      </c>
    </row>
    <row r="950" spans="1:8" x14ac:dyDescent="0.25">
      <c r="A950" s="8" t="s">
        <v>13</v>
      </c>
      <c r="B950" s="8">
        <v>2016</v>
      </c>
      <c r="C950" s="8" t="s">
        <v>10</v>
      </c>
      <c r="D950" s="8" t="s">
        <v>25</v>
      </c>
      <c r="E950" s="8" t="s">
        <v>27</v>
      </c>
      <c r="F950" s="78">
        <v>0</v>
      </c>
      <c r="G950" s="78" t="s">
        <v>108</v>
      </c>
      <c r="H950" s="78" t="s">
        <v>29</v>
      </c>
    </row>
    <row r="951" spans="1:8" x14ac:dyDescent="0.25">
      <c r="A951" s="8" t="s">
        <v>13</v>
      </c>
      <c r="B951" s="8">
        <v>2016</v>
      </c>
      <c r="C951" s="8" t="s">
        <v>10</v>
      </c>
      <c r="D951" s="8" t="s">
        <v>25</v>
      </c>
      <c r="E951" s="8" t="s">
        <v>28</v>
      </c>
      <c r="F951" s="78">
        <v>0</v>
      </c>
      <c r="G951" s="78" t="s">
        <v>108</v>
      </c>
      <c r="H951" s="78" t="s">
        <v>29</v>
      </c>
    </row>
    <row r="952" spans="1:8" x14ac:dyDescent="0.25">
      <c r="A952" s="8" t="s">
        <v>13</v>
      </c>
      <c r="B952" s="8">
        <v>2016</v>
      </c>
      <c r="C952" s="8" t="s">
        <v>10</v>
      </c>
      <c r="D952" s="8" t="s">
        <v>25</v>
      </c>
      <c r="E952" s="8" t="s">
        <v>40</v>
      </c>
      <c r="F952" s="78">
        <v>267309.66066683515</v>
      </c>
      <c r="G952" s="78">
        <v>395.14645340690288</v>
      </c>
      <c r="H952" s="78">
        <v>0.1584036097694165</v>
      </c>
    </row>
    <row r="953" spans="1:8" x14ac:dyDescent="0.25">
      <c r="A953" s="8" t="s">
        <v>13</v>
      </c>
      <c r="B953" s="8">
        <v>2017</v>
      </c>
      <c r="C953" s="8" t="s">
        <v>10</v>
      </c>
      <c r="D953" s="8" t="s">
        <v>25</v>
      </c>
      <c r="E953" s="8" t="s">
        <v>26</v>
      </c>
      <c r="F953" s="78">
        <v>315475.25677319791</v>
      </c>
      <c r="G953" s="78">
        <v>486.28233064889912</v>
      </c>
      <c r="H953" s="78">
        <v>0.17579284374177662</v>
      </c>
    </row>
    <row r="954" spans="1:8" x14ac:dyDescent="0.25">
      <c r="A954" s="8" t="s">
        <v>13</v>
      </c>
      <c r="B954" s="8">
        <v>2017</v>
      </c>
      <c r="C954" s="8" t="s">
        <v>10</v>
      </c>
      <c r="D954" s="8" t="s">
        <v>25</v>
      </c>
      <c r="E954" s="8" t="s">
        <v>27</v>
      </c>
      <c r="F954" s="78">
        <v>0</v>
      </c>
      <c r="G954" s="78" t="s">
        <v>108</v>
      </c>
      <c r="H954" s="78" t="s">
        <v>29</v>
      </c>
    </row>
    <row r="955" spans="1:8" x14ac:dyDescent="0.25">
      <c r="A955" s="8" t="s">
        <v>13</v>
      </c>
      <c r="B955" s="8">
        <v>2017</v>
      </c>
      <c r="C955" s="8" t="s">
        <v>10</v>
      </c>
      <c r="D955" s="8" t="s">
        <v>25</v>
      </c>
      <c r="E955" s="8" t="s">
        <v>28</v>
      </c>
      <c r="F955" s="78">
        <v>0</v>
      </c>
      <c r="G955" s="78" t="s">
        <v>108</v>
      </c>
      <c r="H955" s="78" t="s">
        <v>29</v>
      </c>
    </row>
    <row r="956" spans="1:8" x14ac:dyDescent="0.25">
      <c r="A956" s="8" t="s">
        <v>13</v>
      </c>
      <c r="B956" s="8">
        <v>2017</v>
      </c>
      <c r="C956" s="8" t="s">
        <v>10</v>
      </c>
      <c r="D956" s="8" t="s">
        <v>25</v>
      </c>
      <c r="E956" s="8" t="s">
        <v>40</v>
      </c>
      <c r="F956" s="78">
        <v>315475.25677319791</v>
      </c>
      <c r="G956" s="78">
        <v>486.28233064889912</v>
      </c>
      <c r="H956" s="78">
        <v>0.17579284374177662</v>
      </c>
    </row>
    <row r="957" spans="1:8" x14ac:dyDescent="0.25">
      <c r="A957" s="8" t="s">
        <v>13</v>
      </c>
      <c r="B957" s="8">
        <v>2018</v>
      </c>
      <c r="C957" s="8" t="s">
        <v>10</v>
      </c>
      <c r="D957" s="8" t="s">
        <v>25</v>
      </c>
      <c r="E957" s="8" t="s">
        <v>26</v>
      </c>
      <c r="F957" s="78">
        <v>279032.75525603263</v>
      </c>
      <c r="G957" s="78">
        <v>434.60733048635649</v>
      </c>
      <c r="H957" s="78">
        <v>0.14687275315643739</v>
      </c>
    </row>
    <row r="958" spans="1:8" x14ac:dyDescent="0.25">
      <c r="A958" s="8" t="s">
        <v>13</v>
      </c>
      <c r="B958" s="8">
        <v>2018</v>
      </c>
      <c r="C958" s="8" t="s">
        <v>10</v>
      </c>
      <c r="D958" s="8" t="s">
        <v>25</v>
      </c>
      <c r="E958" s="8" t="s">
        <v>27</v>
      </c>
      <c r="F958" s="78">
        <v>0</v>
      </c>
      <c r="G958" s="78" t="s">
        <v>108</v>
      </c>
      <c r="H958" s="78" t="s">
        <v>29</v>
      </c>
    </row>
    <row r="959" spans="1:8" x14ac:dyDescent="0.25">
      <c r="A959" s="8" t="s">
        <v>13</v>
      </c>
      <c r="B959" s="8">
        <v>2018</v>
      </c>
      <c r="C959" s="8" t="s">
        <v>10</v>
      </c>
      <c r="D959" s="8" t="s">
        <v>25</v>
      </c>
      <c r="E959" s="8" t="s">
        <v>28</v>
      </c>
      <c r="F959" s="78">
        <v>0</v>
      </c>
      <c r="G959" s="78" t="s">
        <v>108</v>
      </c>
      <c r="H959" s="78" t="s">
        <v>29</v>
      </c>
    </row>
    <row r="960" spans="1:8" x14ac:dyDescent="0.25">
      <c r="A960" s="8" t="s">
        <v>13</v>
      </c>
      <c r="B960" s="8">
        <v>2018</v>
      </c>
      <c r="C960" s="8" t="s">
        <v>10</v>
      </c>
      <c r="D960" s="8" t="s">
        <v>25</v>
      </c>
      <c r="E960" s="8" t="s">
        <v>40</v>
      </c>
      <c r="F960" s="78">
        <v>279032.75525603263</v>
      </c>
      <c r="G960" s="78">
        <v>434.60733048635649</v>
      </c>
      <c r="H960" s="78">
        <v>0.14687275315643739</v>
      </c>
    </row>
    <row r="961" spans="1:8" x14ac:dyDescent="0.25">
      <c r="A961" s="8" t="s">
        <v>13</v>
      </c>
      <c r="B961" s="8">
        <v>2019</v>
      </c>
      <c r="C961" s="8" t="s">
        <v>10</v>
      </c>
      <c r="D961" s="8" t="s">
        <v>25</v>
      </c>
      <c r="E961" s="8" t="s">
        <v>26</v>
      </c>
      <c r="F961" s="78">
        <v>310498.69001188182</v>
      </c>
      <c r="G961" s="78">
        <v>441.46994711373645</v>
      </c>
      <c r="H961" s="78">
        <v>0.15850226778285342</v>
      </c>
    </row>
    <row r="962" spans="1:8" x14ac:dyDescent="0.25">
      <c r="A962" s="8" t="s">
        <v>13</v>
      </c>
      <c r="B962" s="8">
        <v>2019</v>
      </c>
      <c r="C962" s="8" t="s">
        <v>10</v>
      </c>
      <c r="D962" s="8" t="s">
        <v>25</v>
      </c>
      <c r="E962" s="8" t="s">
        <v>27</v>
      </c>
      <c r="F962" s="78">
        <v>0</v>
      </c>
      <c r="G962" s="78" t="s">
        <v>108</v>
      </c>
      <c r="H962" s="78" t="s">
        <v>29</v>
      </c>
    </row>
    <row r="963" spans="1:8" x14ac:dyDescent="0.25">
      <c r="A963" s="8" t="s">
        <v>13</v>
      </c>
      <c r="B963" s="8">
        <v>2019</v>
      </c>
      <c r="C963" s="8" t="s">
        <v>10</v>
      </c>
      <c r="D963" s="8" t="s">
        <v>25</v>
      </c>
      <c r="E963" s="8" t="s">
        <v>28</v>
      </c>
      <c r="F963" s="78">
        <v>0</v>
      </c>
      <c r="G963" s="78" t="s">
        <v>108</v>
      </c>
      <c r="H963" s="78" t="s">
        <v>29</v>
      </c>
    </row>
    <row r="964" spans="1:8" x14ac:dyDescent="0.25">
      <c r="A964" s="8" t="s">
        <v>13</v>
      </c>
      <c r="B964" s="8">
        <v>2019</v>
      </c>
      <c r="C964" s="8" t="s">
        <v>10</v>
      </c>
      <c r="D964" s="8" t="s">
        <v>25</v>
      </c>
      <c r="E964" s="8" t="s">
        <v>40</v>
      </c>
      <c r="F964" s="78">
        <v>310498.69001188182</v>
      </c>
      <c r="G964" s="78">
        <v>441.46994711373645</v>
      </c>
      <c r="H964" s="78">
        <v>0.15850226778285342</v>
      </c>
    </row>
    <row r="965" spans="1:8" x14ac:dyDescent="0.25">
      <c r="A965" s="8" t="s">
        <v>13</v>
      </c>
      <c r="B965" s="8">
        <v>2020</v>
      </c>
      <c r="C965" s="8" t="s">
        <v>10</v>
      </c>
      <c r="D965" s="8" t="s">
        <v>25</v>
      </c>
      <c r="E965" s="8" t="s">
        <v>26</v>
      </c>
      <c r="F965" s="78">
        <v>343320.81710822252</v>
      </c>
      <c r="G965" s="78">
        <v>433.50777451919606</v>
      </c>
      <c r="H965" s="78">
        <v>0.17031789649077014</v>
      </c>
    </row>
    <row r="966" spans="1:8" x14ac:dyDescent="0.25">
      <c r="A966" s="8" t="s">
        <v>13</v>
      </c>
      <c r="B966" s="8">
        <v>2020</v>
      </c>
      <c r="C966" s="8" t="s">
        <v>10</v>
      </c>
      <c r="D966" s="8" t="s">
        <v>25</v>
      </c>
      <c r="E966" s="8" t="s">
        <v>27</v>
      </c>
      <c r="F966" s="78">
        <v>0</v>
      </c>
      <c r="G966" s="78" t="s">
        <v>108</v>
      </c>
      <c r="H966" s="78" t="s">
        <v>29</v>
      </c>
    </row>
    <row r="967" spans="1:8" x14ac:dyDescent="0.25">
      <c r="A967" s="8" t="s">
        <v>13</v>
      </c>
      <c r="B967" s="8">
        <v>2020</v>
      </c>
      <c r="C967" s="8" t="s">
        <v>10</v>
      </c>
      <c r="D967" s="8" t="s">
        <v>25</v>
      </c>
      <c r="E967" s="8" t="s">
        <v>28</v>
      </c>
      <c r="F967" s="78">
        <v>0</v>
      </c>
      <c r="G967" s="78" t="s">
        <v>108</v>
      </c>
      <c r="H967" s="78" t="s">
        <v>29</v>
      </c>
    </row>
    <row r="968" spans="1:8" x14ac:dyDescent="0.25">
      <c r="A968" s="8" t="s">
        <v>13</v>
      </c>
      <c r="B968" s="8">
        <v>2020</v>
      </c>
      <c r="C968" s="8" t="s">
        <v>10</v>
      </c>
      <c r="D968" s="8" t="s">
        <v>25</v>
      </c>
      <c r="E968" s="8" t="s">
        <v>40</v>
      </c>
      <c r="F968" s="78">
        <v>343320.81710822252</v>
      </c>
      <c r="G968" s="78">
        <v>433.50777451919606</v>
      </c>
      <c r="H968" s="78">
        <v>0.17031789649077014</v>
      </c>
    </row>
    <row r="969" spans="1:8" x14ac:dyDescent="0.25">
      <c r="A969" s="8" t="s">
        <v>13</v>
      </c>
      <c r="B969" s="8">
        <v>2021</v>
      </c>
      <c r="C969" s="8" t="s">
        <v>10</v>
      </c>
      <c r="D969" s="8" t="s">
        <v>25</v>
      </c>
      <c r="E969" s="8" t="s">
        <v>26</v>
      </c>
      <c r="F969" s="78">
        <v>489837.34063988982</v>
      </c>
      <c r="G969" s="78">
        <v>644.43590257878361</v>
      </c>
      <c r="H969" s="78">
        <v>0.20428612493879006</v>
      </c>
    </row>
    <row r="970" spans="1:8" x14ac:dyDescent="0.25">
      <c r="A970" s="8" t="s">
        <v>13</v>
      </c>
      <c r="B970" s="8">
        <v>2021</v>
      </c>
      <c r="C970" s="8" t="s">
        <v>10</v>
      </c>
      <c r="D970" s="8" t="s">
        <v>25</v>
      </c>
      <c r="E970" s="8" t="s">
        <v>27</v>
      </c>
      <c r="F970" s="78">
        <v>0</v>
      </c>
      <c r="G970" s="78" t="s">
        <v>108</v>
      </c>
      <c r="H970" s="78" t="s">
        <v>29</v>
      </c>
    </row>
    <row r="971" spans="1:8" x14ac:dyDescent="0.25">
      <c r="A971" s="8" t="s">
        <v>13</v>
      </c>
      <c r="B971" s="8">
        <v>2021</v>
      </c>
      <c r="C971" s="8" t="s">
        <v>10</v>
      </c>
      <c r="D971" s="8" t="s">
        <v>25</v>
      </c>
      <c r="E971" s="8" t="s">
        <v>28</v>
      </c>
      <c r="F971" s="78">
        <v>0</v>
      </c>
      <c r="G971" s="78" t="s">
        <v>108</v>
      </c>
      <c r="H971" s="78" t="s">
        <v>29</v>
      </c>
    </row>
    <row r="972" spans="1:8" x14ac:dyDescent="0.25">
      <c r="A972" s="8" t="s">
        <v>13</v>
      </c>
      <c r="B972" s="8">
        <v>2021</v>
      </c>
      <c r="C972" s="8" t="s">
        <v>10</v>
      </c>
      <c r="D972" s="8" t="s">
        <v>25</v>
      </c>
      <c r="E972" s="8" t="s">
        <v>40</v>
      </c>
      <c r="F972" s="78">
        <v>489837.34063988982</v>
      </c>
      <c r="G972" s="78">
        <v>644.43590257878361</v>
      </c>
      <c r="H972" s="78">
        <v>0.20428612493879006</v>
      </c>
    </row>
    <row r="973" spans="1:8" x14ac:dyDescent="0.25">
      <c r="A973" s="8" t="s">
        <v>13</v>
      </c>
      <c r="B973" s="8">
        <v>2022</v>
      </c>
      <c r="C973" s="8" t="s">
        <v>10</v>
      </c>
      <c r="D973" s="8" t="s">
        <v>25</v>
      </c>
      <c r="E973" s="8" t="s">
        <v>26</v>
      </c>
      <c r="F973" s="78">
        <v>483642.35799017834</v>
      </c>
      <c r="G973" s="78">
        <v>553.70759410183405</v>
      </c>
      <c r="H973" s="78">
        <v>0.18300199941131937</v>
      </c>
    </row>
    <row r="974" spans="1:8" x14ac:dyDescent="0.25">
      <c r="A974" s="8" t="s">
        <v>13</v>
      </c>
      <c r="B974" s="8">
        <v>2022</v>
      </c>
      <c r="C974" s="8" t="s">
        <v>10</v>
      </c>
      <c r="D974" s="8" t="s">
        <v>25</v>
      </c>
      <c r="E974" s="8" t="s">
        <v>27</v>
      </c>
      <c r="F974" s="78">
        <v>0</v>
      </c>
      <c r="G974" s="78" t="s">
        <v>108</v>
      </c>
      <c r="H974" s="78" t="s">
        <v>29</v>
      </c>
    </row>
    <row r="975" spans="1:8" x14ac:dyDescent="0.25">
      <c r="A975" s="8" t="s">
        <v>13</v>
      </c>
      <c r="B975" s="8">
        <v>2022</v>
      </c>
      <c r="C975" s="8" t="s">
        <v>10</v>
      </c>
      <c r="D975" s="8" t="s">
        <v>25</v>
      </c>
      <c r="E975" s="8" t="s">
        <v>28</v>
      </c>
      <c r="F975" s="78">
        <v>0</v>
      </c>
      <c r="G975" s="78" t="s">
        <v>108</v>
      </c>
      <c r="H975" s="78" t="s">
        <v>29</v>
      </c>
    </row>
    <row r="976" spans="1:8" x14ac:dyDescent="0.25">
      <c r="A976" s="8" t="s">
        <v>13</v>
      </c>
      <c r="B976" s="8">
        <v>2022</v>
      </c>
      <c r="C976" s="8" t="s">
        <v>10</v>
      </c>
      <c r="D976" s="8" t="s">
        <v>25</v>
      </c>
      <c r="E976" s="8" t="s">
        <v>40</v>
      </c>
      <c r="F976" s="78">
        <v>483642.35799017834</v>
      </c>
      <c r="G976" s="78">
        <v>553.70759410183405</v>
      </c>
      <c r="H976" s="78">
        <v>0.18300199941131937</v>
      </c>
    </row>
    <row r="977" spans="1:8" x14ac:dyDescent="0.25">
      <c r="A977" s="8" t="s">
        <v>13</v>
      </c>
      <c r="B977" s="8">
        <v>2023</v>
      </c>
      <c r="C977" s="8" t="s">
        <v>10</v>
      </c>
      <c r="D977" s="8" t="s">
        <v>25</v>
      </c>
      <c r="E977" s="8" t="s">
        <v>26</v>
      </c>
      <c r="F977" s="78">
        <v>508695.36208688165</v>
      </c>
      <c r="G977" s="78">
        <v>605.38972195123824</v>
      </c>
      <c r="H977" s="78">
        <v>0.18027343959320946</v>
      </c>
    </row>
    <row r="978" spans="1:8" x14ac:dyDescent="0.25">
      <c r="A978" s="8" t="s">
        <v>13</v>
      </c>
      <c r="B978" s="8">
        <v>2023</v>
      </c>
      <c r="C978" s="8" t="s">
        <v>10</v>
      </c>
      <c r="D978" s="8" t="s">
        <v>25</v>
      </c>
      <c r="E978" s="8" t="s">
        <v>27</v>
      </c>
      <c r="F978" s="78">
        <v>0</v>
      </c>
      <c r="G978" s="78" t="s">
        <v>108</v>
      </c>
      <c r="H978" s="78" t="s">
        <v>29</v>
      </c>
    </row>
    <row r="979" spans="1:8" x14ac:dyDescent="0.25">
      <c r="A979" s="8" t="s">
        <v>13</v>
      </c>
      <c r="B979" s="8">
        <v>2023</v>
      </c>
      <c r="C979" s="8" t="s">
        <v>10</v>
      </c>
      <c r="D979" s="8" t="s">
        <v>25</v>
      </c>
      <c r="E979" s="8" t="s">
        <v>28</v>
      </c>
      <c r="F979" s="78">
        <v>0</v>
      </c>
      <c r="G979" s="78" t="s">
        <v>108</v>
      </c>
      <c r="H979" s="78" t="s">
        <v>29</v>
      </c>
    </row>
    <row r="980" spans="1:8" x14ac:dyDescent="0.25">
      <c r="A980" s="8" t="s">
        <v>13</v>
      </c>
      <c r="B980" s="8">
        <v>2023</v>
      </c>
      <c r="C980" s="8" t="s">
        <v>10</v>
      </c>
      <c r="D980" s="8" t="s">
        <v>25</v>
      </c>
      <c r="E980" s="8" t="s">
        <v>40</v>
      </c>
      <c r="F980" s="78">
        <v>508695.36208688165</v>
      </c>
      <c r="G980" s="78">
        <v>605.38972195123824</v>
      </c>
      <c r="H980" s="78">
        <v>0.18027343959320946</v>
      </c>
    </row>
    <row r="981" spans="1:8" x14ac:dyDescent="0.25">
      <c r="A981" s="8" t="s">
        <v>13</v>
      </c>
      <c r="B981" s="8">
        <v>2008</v>
      </c>
      <c r="C981" s="8" t="s">
        <v>10</v>
      </c>
      <c r="D981" s="8" t="s">
        <v>30</v>
      </c>
      <c r="E981" s="8" t="s">
        <v>31</v>
      </c>
      <c r="F981" s="78">
        <v>15975.639482210583</v>
      </c>
      <c r="G981" s="78">
        <v>30.526116345949937</v>
      </c>
      <c r="H981" s="78">
        <v>1.6706739307421076E-2</v>
      </c>
    </row>
    <row r="982" spans="1:8" x14ac:dyDescent="0.25">
      <c r="A982" s="8" t="s">
        <v>13</v>
      </c>
      <c r="B982" s="8">
        <v>2008</v>
      </c>
      <c r="C982" s="8" t="s">
        <v>10</v>
      </c>
      <c r="D982" s="8" t="s">
        <v>30</v>
      </c>
      <c r="E982" s="8" t="s">
        <v>32</v>
      </c>
      <c r="F982" s="78">
        <v>0</v>
      </c>
      <c r="G982" s="78" t="s">
        <v>108</v>
      </c>
      <c r="H982" s="78" t="s">
        <v>29</v>
      </c>
    </row>
    <row r="983" spans="1:8" x14ac:dyDescent="0.25">
      <c r="A983" s="8" t="s">
        <v>13</v>
      </c>
      <c r="B983" s="8">
        <v>2008</v>
      </c>
      <c r="C983" s="8" t="s">
        <v>10</v>
      </c>
      <c r="D983" s="8" t="s">
        <v>30</v>
      </c>
      <c r="E983" s="8" t="s">
        <v>40</v>
      </c>
      <c r="F983" s="78">
        <v>15975.639482210583</v>
      </c>
      <c r="G983" s="78">
        <v>30.526116345949937</v>
      </c>
      <c r="H983" s="78">
        <v>1.6706739307421076E-2</v>
      </c>
    </row>
    <row r="984" spans="1:8" x14ac:dyDescent="0.25">
      <c r="A984" s="8" t="s">
        <v>13</v>
      </c>
      <c r="B984" s="8">
        <v>2009</v>
      </c>
      <c r="C984" s="8" t="s">
        <v>10</v>
      </c>
      <c r="D984" s="8" t="s">
        <v>30</v>
      </c>
      <c r="E984" s="8" t="s">
        <v>31</v>
      </c>
      <c r="F984" s="78">
        <v>18698.260274572778</v>
      </c>
      <c r="G984" s="78">
        <v>33.439411998007976</v>
      </c>
      <c r="H984" s="78">
        <v>1.9388065031872289E-2</v>
      </c>
    </row>
    <row r="985" spans="1:8" x14ac:dyDescent="0.25">
      <c r="A985" s="8" t="s">
        <v>13</v>
      </c>
      <c r="B985" s="8">
        <v>2009</v>
      </c>
      <c r="C985" s="8" t="s">
        <v>10</v>
      </c>
      <c r="D985" s="8" t="s">
        <v>30</v>
      </c>
      <c r="E985" s="8" t="s">
        <v>32</v>
      </c>
      <c r="F985" s="78">
        <v>0</v>
      </c>
      <c r="G985" s="78" t="s">
        <v>108</v>
      </c>
      <c r="H985" s="78" t="s">
        <v>29</v>
      </c>
    </row>
    <row r="986" spans="1:8" x14ac:dyDescent="0.25">
      <c r="A986" s="8" t="s">
        <v>13</v>
      </c>
      <c r="B986" s="8">
        <v>2009</v>
      </c>
      <c r="C986" s="8" t="s">
        <v>10</v>
      </c>
      <c r="D986" s="8" t="s">
        <v>30</v>
      </c>
      <c r="E986" s="8" t="s">
        <v>40</v>
      </c>
      <c r="F986" s="78">
        <v>18698.260274572778</v>
      </c>
      <c r="G986" s="78">
        <v>33.439411998007976</v>
      </c>
      <c r="H986" s="78">
        <v>1.9388065031872289E-2</v>
      </c>
    </row>
    <row r="987" spans="1:8" x14ac:dyDescent="0.25">
      <c r="A987" s="8" t="s">
        <v>13</v>
      </c>
      <c r="B987" s="8">
        <v>2010</v>
      </c>
      <c r="C987" s="8" t="s">
        <v>10</v>
      </c>
      <c r="D987" s="8" t="s">
        <v>30</v>
      </c>
      <c r="E987" s="8" t="s">
        <v>31</v>
      </c>
      <c r="F987" s="78">
        <v>17815.825571659567</v>
      </c>
      <c r="G987" s="78">
        <v>34.924602564402797</v>
      </c>
      <c r="H987" s="78">
        <v>1.6026358768201101E-2</v>
      </c>
    </row>
    <row r="988" spans="1:8" x14ac:dyDescent="0.25">
      <c r="A988" s="8" t="s">
        <v>13</v>
      </c>
      <c r="B988" s="8">
        <v>2010</v>
      </c>
      <c r="C988" s="8" t="s">
        <v>10</v>
      </c>
      <c r="D988" s="8" t="s">
        <v>30</v>
      </c>
      <c r="E988" s="8" t="s">
        <v>32</v>
      </c>
      <c r="F988" s="78">
        <v>0</v>
      </c>
      <c r="G988" s="78" t="s">
        <v>108</v>
      </c>
      <c r="H988" s="78" t="s">
        <v>29</v>
      </c>
    </row>
    <row r="989" spans="1:8" x14ac:dyDescent="0.25">
      <c r="A989" s="8" t="s">
        <v>13</v>
      </c>
      <c r="B989" s="8">
        <v>2010</v>
      </c>
      <c r="C989" s="8" t="s">
        <v>10</v>
      </c>
      <c r="D989" s="8" t="s">
        <v>30</v>
      </c>
      <c r="E989" s="8" t="s">
        <v>40</v>
      </c>
      <c r="F989" s="78">
        <v>17815.825571659567</v>
      </c>
      <c r="G989" s="78">
        <v>34.924602564402797</v>
      </c>
      <c r="H989" s="78">
        <v>1.6026358768201101E-2</v>
      </c>
    </row>
    <row r="990" spans="1:8" x14ac:dyDescent="0.25">
      <c r="A990" s="8" t="s">
        <v>13</v>
      </c>
      <c r="B990" s="8">
        <v>2011</v>
      </c>
      <c r="C990" s="8" t="s">
        <v>10</v>
      </c>
      <c r="D990" s="8" t="s">
        <v>30</v>
      </c>
      <c r="E990" s="8" t="s">
        <v>31</v>
      </c>
      <c r="F990" s="78">
        <v>19931.370139778639</v>
      </c>
      <c r="G990" s="78">
        <v>41.2572348163499</v>
      </c>
      <c r="H990" s="78">
        <v>1.6427064624983282E-2</v>
      </c>
    </row>
    <row r="991" spans="1:8" x14ac:dyDescent="0.25">
      <c r="A991" s="8" t="s">
        <v>13</v>
      </c>
      <c r="B991" s="8">
        <v>2011</v>
      </c>
      <c r="C991" s="8" t="s">
        <v>10</v>
      </c>
      <c r="D991" s="8" t="s">
        <v>30</v>
      </c>
      <c r="E991" s="8" t="s">
        <v>32</v>
      </c>
      <c r="F991" s="78">
        <v>0</v>
      </c>
      <c r="G991" s="78" t="s">
        <v>108</v>
      </c>
      <c r="H991" s="78" t="s">
        <v>29</v>
      </c>
    </row>
    <row r="992" spans="1:8" x14ac:dyDescent="0.25">
      <c r="A992" s="8" t="s">
        <v>13</v>
      </c>
      <c r="B992" s="8">
        <v>2011</v>
      </c>
      <c r="C992" s="8" t="s">
        <v>10</v>
      </c>
      <c r="D992" s="8" t="s">
        <v>30</v>
      </c>
      <c r="E992" s="8" t="s">
        <v>40</v>
      </c>
      <c r="F992" s="78">
        <v>19931.370139778639</v>
      </c>
      <c r="G992" s="78">
        <v>41.2572348163499</v>
      </c>
      <c r="H992" s="78">
        <v>1.6427064624983282E-2</v>
      </c>
    </row>
    <row r="993" spans="1:8" x14ac:dyDescent="0.25">
      <c r="A993" s="8" t="s">
        <v>13</v>
      </c>
      <c r="B993" s="8">
        <v>2012</v>
      </c>
      <c r="C993" s="8" t="s">
        <v>10</v>
      </c>
      <c r="D993" s="8" t="s">
        <v>30</v>
      </c>
      <c r="E993" s="8" t="s">
        <v>31</v>
      </c>
      <c r="F993" s="78">
        <v>21197.864487610677</v>
      </c>
      <c r="G993" s="78">
        <v>43.604369421640214</v>
      </c>
      <c r="H993" s="78">
        <v>1.6311065369672969E-2</v>
      </c>
    </row>
    <row r="994" spans="1:8" x14ac:dyDescent="0.25">
      <c r="A994" s="8" t="s">
        <v>13</v>
      </c>
      <c r="B994" s="8">
        <v>2012</v>
      </c>
      <c r="C994" s="8" t="s">
        <v>10</v>
      </c>
      <c r="D994" s="8" t="s">
        <v>30</v>
      </c>
      <c r="E994" s="8" t="s">
        <v>32</v>
      </c>
      <c r="F994" s="78">
        <v>0</v>
      </c>
      <c r="G994" s="78" t="s">
        <v>108</v>
      </c>
      <c r="H994" s="78" t="s">
        <v>29</v>
      </c>
    </row>
    <row r="995" spans="1:8" x14ac:dyDescent="0.25">
      <c r="A995" s="8" t="s">
        <v>13</v>
      </c>
      <c r="B995" s="8">
        <v>2012</v>
      </c>
      <c r="C995" s="8" t="s">
        <v>10</v>
      </c>
      <c r="D995" s="8" t="s">
        <v>30</v>
      </c>
      <c r="E995" s="8" t="s">
        <v>40</v>
      </c>
      <c r="F995" s="78">
        <v>21197.864487610677</v>
      </c>
      <c r="G995" s="78">
        <v>43.604369421640214</v>
      </c>
      <c r="H995" s="78">
        <v>1.6311065369672969E-2</v>
      </c>
    </row>
    <row r="996" spans="1:8" x14ac:dyDescent="0.25">
      <c r="A996" s="8" t="s">
        <v>13</v>
      </c>
      <c r="B996" s="8">
        <v>2013</v>
      </c>
      <c r="C996" s="8" t="s">
        <v>10</v>
      </c>
      <c r="D996" s="8" t="s">
        <v>30</v>
      </c>
      <c r="E996" s="8" t="s">
        <v>31</v>
      </c>
      <c r="F996" s="78">
        <v>21748.461403489393</v>
      </c>
      <c r="G996" s="78">
        <v>43.842769184563046</v>
      </c>
      <c r="H996" s="78">
        <v>1.5809109411116878E-2</v>
      </c>
    </row>
    <row r="997" spans="1:8" x14ac:dyDescent="0.25">
      <c r="A997" s="8" t="s">
        <v>13</v>
      </c>
      <c r="B997" s="8">
        <v>2013</v>
      </c>
      <c r="C997" s="8" t="s">
        <v>10</v>
      </c>
      <c r="D997" s="8" t="s">
        <v>30</v>
      </c>
      <c r="E997" s="8" t="s">
        <v>32</v>
      </c>
      <c r="F997" s="78">
        <v>0</v>
      </c>
      <c r="G997" s="78" t="s">
        <v>108</v>
      </c>
      <c r="H997" s="78" t="s">
        <v>29</v>
      </c>
    </row>
    <row r="998" spans="1:8" x14ac:dyDescent="0.25">
      <c r="A998" s="8" t="s">
        <v>13</v>
      </c>
      <c r="B998" s="8">
        <v>2013</v>
      </c>
      <c r="C998" s="8" t="s">
        <v>10</v>
      </c>
      <c r="D998" s="8" t="s">
        <v>30</v>
      </c>
      <c r="E998" s="8" t="s">
        <v>40</v>
      </c>
      <c r="F998" s="78">
        <v>21748.461403489393</v>
      </c>
      <c r="G998" s="78">
        <v>43.842769184563046</v>
      </c>
      <c r="H998" s="78">
        <v>1.5809109411116878E-2</v>
      </c>
    </row>
    <row r="999" spans="1:8" x14ac:dyDescent="0.25">
      <c r="A999" s="8" t="s">
        <v>13</v>
      </c>
      <c r="B999" s="8">
        <v>2014</v>
      </c>
      <c r="C999" s="8" t="s">
        <v>10</v>
      </c>
      <c r="D999" s="8" t="s">
        <v>30</v>
      </c>
      <c r="E999" s="8" t="s">
        <v>31</v>
      </c>
      <c r="F999" s="78">
        <v>25299.404694832618</v>
      </c>
      <c r="G999" s="78">
        <v>44.301951511568454</v>
      </c>
      <c r="H999" s="78">
        <v>1.7079043734253785E-2</v>
      </c>
    </row>
    <row r="1000" spans="1:8" x14ac:dyDescent="0.25">
      <c r="A1000" s="8" t="s">
        <v>13</v>
      </c>
      <c r="B1000" s="8">
        <v>2014</v>
      </c>
      <c r="C1000" s="8" t="s">
        <v>10</v>
      </c>
      <c r="D1000" s="8" t="s">
        <v>30</v>
      </c>
      <c r="E1000" s="8" t="s">
        <v>32</v>
      </c>
      <c r="F1000" s="78">
        <v>0</v>
      </c>
      <c r="G1000" s="78" t="s">
        <v>108</v>
      </c>
      <c r="H1000" s="78" t="s">
        <v>29</v>
      </c>
    </row>
    <row r="1001" spans="1:8" x14ac:dyDescent="0.25">
      <c r="A1001" s="8" t="s">
        <v>13</v>
      </c>
      <c r="B1001" s="8">
        <v>2014</v>
      </c>
      <c r="C1001" s="8" t="s">
        <v>10</v>
      </c>
      <c r="D1001" s="8" t="s">
        <v>30</v>
      </c>
      <c r="E1001" s="8" t="s">
        <v>40</v>
      </c>
      <c r="F1001" s="78">
        <v>25299.404694832618</v>
      </c>
      <c r="G1001" s="78">
        <v>44.301951511568454</v>
      </c>
      <c r="H1001" s="78">
        <v>1.7079043734253785E-2</v>
      </c>
    </row>
    <row r="1002" spans="1:8" x14ac:dyDescent="0.25">
      <c r="A1002" s="8" t="s">
        <v>13</v>
      </c>
      <c r="B1002" s="8">
        <v>2015</v>
      </c>
      <c r="C1002" s="8" t="s">
        <v>10</v>
      </c>
      <c r="D1002" s="8" t="s">
        <v>30</v>
      </c>
      <c r="E1002" s="8" t="s">
        <v>31</v>
      </c>
      <c r="F1002" s="78">
        <v>25887.370868275393</v>
      </c>
      <c r="G1002" s="78">
        <v>39.565994653094336</v>
      </c>
      <c r="H1002" s="78">
        <v>1.6287268938015392E-2</v>
      </c>
    </row>
    <row r="1003" spans="1:8" x14ac:dyDescent="0.25">
      <c r="A1003" s="8" t="s">
        <v>13</v>
      </c>
      <c r="B1003" s="8">
        <v>2015</v>
      </c>
      <c r="C1003" s="8" t="s">
        <v>10</v>
      </c>
      <c r="D1003" s="8" t="s">
        <v>30</v>
      </c>
      <c r="E1003" s="8" t="s">
        <v>32</v>
      </c>
      <c r="F1003" s="78">
        <v>0</v>
      </c>
      <c r="G1003" s="78" t="s">
        <v>108</v>
      </c>
      <c r="H1003" s="78" t="s">
        <v>29</v>
      </c>
    </row>
    <row r="1004" spans="1:8" x14ac:dyDescent="0.25">
      <c r="A1004" s="8" t="s">
        <v>13</v>
      </c>
      <c r="B1004" s="8">
        <v>2015</v>
      </c>
      <c r="C1004" s="8" t="s">
        <v>10</v>
      </c>
      <c r="D1004" s="8" t="s">
        <v>30</v>
      </c>
      <c r="E1004" s="8" t="s">
        <v>40</v>
      </c>
      <c r="F1004" s="78">
        <v>25887.370868275393</v>
      </c>
      <c r="G1004" s="78">
        <v>39.565994653094336</v>
      </c>
      <c r="H1004" s="78">
        <v>1.6287268938015392E-2</v>
      </c>
    </row>
    <row r="1005" spans="1:8" x14ac:dyDescent="0.25">
      <c r="A1005" s="8" t="s">
        <v>13</v>
      </c>
      <c r="B1005" s="8">
        <v>2016</v>
      </c>
      <c r="C1005" s="8" t="s">
        <v>10</v>
      </c>
      <c r="D1005" s="8" t="s">
        <v>30</v>
      </c>
      <c r="E1005" s="8" t="s">
        <v>31</v>
      </c>
      <c r="F1005" s="78">
        <v>31263.097116256075</v>
      </c>
      <c r="G1005" s="78">
        <v>46.214199356607267</v>
      </c>
      <c r="H1005" s="78">
        <v>1.8526032405387027E-2</v>
      </c>
    </row>
    <row r="1006" spans="1:8" x14ac:dyDescent="0.25">
      <c r="A1006" s="8" t="s">
        <v>13</v>
      </c>
      <c r="B1006" s="8">
        <v>2016</v>
      </c>
      <c r="C1006" s="8" t="s">
        <v>10</v>
      </c>
      <c r="D1006" s="8" t="s">
        <v>30</v>
      </c>
      <c r="E1006" s="8" t="s">
        <v>32</v>
      </c>
      <c r="F1006" s="78">
        <v>0</v>
      </c>
      <c r="G1006" s="78" t="s">
        <v>108</v>
      </c>
      <c r="H1006" s="78" t="s">
        <v>29</v>
      </c>
    </row>
    <row r="1007" spans="1:8" x14ac:dyDescent="0.25">
      <c r="A1007" s="8" t="s">
        <v>13</v>
      </c>
      <c r="B1007" s="8">
        <v>2016</v>
      </c>
      <c r="C1007" s="8" t="s">
        <v>10</v>
      </c>
      <c r="D1007" s="8" t="s">
        <v>30</v>
      </c>
      <c r="E1007" s="8" t="s">
        <v>40</v>
      </c>
      <c r="F1007" s="78">
        <v>31263.097116256075</v>
      </c>
      <c r="G1007" s="78">
        <v>46.214199356607267</v>
      </c>
      <c r="H1007" s="78">
        <v>1.8526032405387027E-2</v>
      </c>
    </row>
    <row r="1008" spans="1:8" x14ac:dyDescent="0.25">
      <c r="A1008" s="8" t="s">
        <v>13</v>
      </c>
      <c r="B1008" s="8">
        <v>2017</v>
      </c>
      <c r="C1008" s="8" t="s">
        <v>10</v>
      </c>
      <c r="D1008" s="8" t="s">
        <v>30</v>
      </c>
      <c r="E1008" s="8" t="s">
        <v>31</v>
      </c>
      <c r="F1008" s="78">
        <v>35778.553069823065</v>
      </c>
      <c r="G1008" s="78">
        <v>55.15005630551569</v>
      </c>
      <c r="H1008" s="78">
        <v>1.9936947364566245E-2</v>
      </c>
    </row>
    <row r="1009" spans="1:8" x14ac:dyDescent="0.25">
      <c r="A1009" s="8" t="s">
        <v>13</v>
      </c>
      <c r="B1009" s="8">
        <v>2017</v>
      </c>
      <c r="C1009" s="8" t="s">
        <v>10</v>
      </c>
      <c r="D1009" s="8" t="s">
        <v>30</v>
      </c>
      <c r="E1009" s="8" t="s">
        <v>32</v>
      </c>
      <c r="F1009" s="78">
        <v>0</v>
      </c>
      <c r="G1009" s="78" t="s">
        <v>108</v>
      </c>
      <c r="H1009" s="78" t="s">
        <v>29</v>
      </c>
    </row>
    <row r="1010" spans="1:8" x14ac:dyDescent="0.25">
      <c r="A1010" s="8" t="s">
        <v>13</v>
      </c>
      <c r="B1010" s="8">
        <v>2017</v>
      </c>
      <c r="C1010" s="8" t="s">
        <v>10</v>
      </c>
      <c r="D1010" s="8" t="s">
        <v>30</v>
      </c>
      <c r="E1010" s="8" t="s">
        <v>40</v>
      </c>
      <c r="F1010" s="78">
        <v>35778.553069823065</v>
      </c>
      <c r="G1010" s="78">
        <v>55.15005630551569</v>
      </c>
      <c r="H1010" s="78">
        <v>1.9936947364566245E-2</v>
      </c>
    </row>
    <row r="1011" spans="1:8" x14ac:dyDescent="0.25">
      <c r="A1011" s="8" t="s">
        <v>13</v>
      </c>
      <c r="B1011" s="8">
        <v>2018</v>
      </c>
      <c r="C1011" s="8" t="s">
        <v>10</v>
      </c>
      <c r="D1011" s="8" t="s">
        <v>30</v>
      </c>
      <c r="E1011" s="8" t="s">
        <v>31</v>
      </c>
      <c r="F1011" s="78">
        <v>30020.155404957699</v>
      </c>
      <c r="G1011" s="78">
        <v>46.75787826186459</v>
      </c>
      <c r="H1011" s="78">
        <v>1.5801524342418279E-2</v>
      </c>
    </row>
    <row r="1012" spans="1:8" x14ac:dyDescent="0.25">
      <c r="A1012" s="8" t="s">
        <v>13</v>
      </c>
      <c r="B1012" s="8">
        <v>2018</v>
      </c>
      <c r="C1012" s="8" t="s">
        <v>10</v>
      </c>
      <c r="D1012" s="8" t="s">
        <v>30</v>
      </c>
      <c r="E1012" s="8" t="s">
        <v>32</v>
      </c>
      <c r="F1012" s="78">
        <v>0</v>
      </c>
      <c r="G1012" s="78" t="s">
        <v>108</v>
      </c>
      <c r="H1012" s="78" t="s">
        <v>29</v>
      </c>
    </row>
    <row r="1013" spans="1:8" x14ac:dyDescent="0.25">
      <c r="A1013" s="8" t="s">
        <v>13</v>
      </c>
      <c r="B1013" s="8">
        <v>2018</v>
      </c>
      <c r="C1013" s="8" t="s">
        <v>10</v>
      </c>
      <c r="D1013" s="8" t="s">
        <v>30</v>
      </c>
      <c r="E1013" s="8" t="s">
        <v>40</v>
      </c>
      <c r="F1013" s="78">
        <v>30020.155404957699</v>
      </c>
      <c r="G1013" s="78">
        <v>46.75787826186459</v>
      </c>
      <c r="H1013" s="78">
        <v>1.5801524342418279E-2</v>
      </c>
    </row>
    <row r="1014" spans="1:8" x14ac:dyDescent="0.25">
      <c r="A1014" s="8" t="s">
        <v>13</v>
      </c>
      <c r="B1014" s="8">
        <v>2019</v>
      </c>
      <c r="C1014" s="8" t="s">
        <v>10</v>
      </c>
      <c r="D1014" s="8" t="s">
        <v>30</v>
      </c>
      <c r="E1014" s="8" t="s">
        <v>31</v>
      </c>
      <c r="F1014" s="78">
        <v>35627.567321570175</v>
      </c>
      <c r="G1014" s="78">
        <v>50.655609080485299</v>
      </c>
      <c r="H1014" s="78">
        <v>1.818703394799849E-2</v>
      </c>
    </row>
    <row r="1015" spans="1:8" x14ac:dyDescent="0.25">
      <c r="A1015" s="8" t="s">
        <v>13</v>
      </c>
      <c r="B1015" s="8">
        <v>2019</v>
      </c>
      <c r="C1015" s="8" t="s">
        <v>10</v>
      </c>
      <c r="D1015" s="8" t="s">
        <v>30</v>
      </c>
      <c r="E1015" s="8" t="s">
        <v>32</v>
      </c>
      <c r="F1015" s="78">
        <v>0</v>
      </c>
      <c r="G1015" s="78" t="s">
        <v>108</v>
      </c>
      <c r="H1015" s="78" t="s">
        <v>29</v>
      </c>
    </row>
    <row r="1016" spans="1:8" x14ac:dyDescent="0.25">
      <c r="A1016" s="8" t="s">
        <v>13</v>
      </c>
      <c r="B1016" s="8">
        <v>2019</v>
      </c>
      <c r="C1016" s="8" t="s">
        <v>10</v>
      </c>
      <c r="D1016" s="8" t="s">
        <v>30</v>
      </c>
      <c r="E1016" s="8" t="s">
        <v>40</v>
      </c>
      <c r="F1016" s="78">
        <v>35627.567321570175</v>
      </c>
      <c r="G1016" s="78">
        <v>50.655609080485299</v>
      </c>
      <c r="H1016" s="78">
        <v>1.818703394799849E-2</v>
      </c>
    </row>
    <row r="1017" spans="1:8" x14ac:dyDescent="0.25">
      <c r="A1017" s="8" t="s">
        <v>13</v>
      </c>
      <c r="B1017" s="8">
        <v>2020</v>
      </c>
      <c r="C1017" s="8" t="s">
        <v>10</v>
      </c>
      <c r="D1017" s="8" t="s">
        <v>30</v>
      </c>
      <c r="E1017" s="8" t="s">
        <v>31</v>
      </c>
      <c r="F1017" s="78">
        <v>28328.403435215681</v>
      </c>
      <c r="G1017" s="78">
        <v>35.769992720864288</v>
      </c>
      <c r="H1017" s="78">
        <v>1.4053427125879597E-2</v>
      </c>
    </row>
    <row r="1018" spans="1:8" x14ac:dyDescent="0.25">
      <c r="A1018" s="8" t="s">
        <v>13</v>
      </c>
      <c r="B1018" s="8">
        <v>2020</v>
      </c>
      <c r="C1018" s="8" t="s">
        <v>10</v>
      </c>
      <c r="D1018" s="8" t="s">
        <v>30</v>
      </c>
      <c r="E1018" s="8" t="s">
        <v>32</v>
      </c>
      <c r="F1018" s="78">
        <v>0</v>
      </c>
      <c r="G1018" s="78" t="s">
        <v>108</v>
      </c>
      <c r="H1018" s="78" t="s">
        <v>29</v>
      </c>
    </row>
    <row r="1019" spans="1:8" x14ac:dyDescent="0.25">
      <c r="A1019" s="8" t="s">
        <v>13</v>
      </c>
      <c r="B1019" s="8">
        <v>2020</v>
      </c>
      <c r="C1019" s="8" t="s">
        <v>10</v>
      </c>
      <c r="D1019" s="8" t="s">
        <v>30</v>
      </c>
      <c r="E1019" s="8" t="s">
        <v>40</v>
      </c>
      <c r="F1019" s="78">
        <v>28328.403435215681</v>
      </c>
      <c r="G1019" s="78">
        <v>35.769992720864288</v>
      </c>
      <c r="H1019" s="78">
        <v>1.4053427125879597E-2</v>
      </c>
    </row>
    <row r="1020" spans="1:8" x14ac:dyDescent="0.25">
      <c r="A1020" s="8" t="s">
        <v>13</v>
      </c>
      <c r="B1020" s="8">
        <v>2021</v>
      </c>
      <c r="C1020" s="8" t="s">
        <v>10</v>
      </c>
      <c r="D1020" s="8" t="s">
        <v>30</v>
      </c>
      <c r="E1020" s="8" t="s">
        <v>31</v>
      </c>
      <c r="F1020" s="78">
        <v>32417.058101756516</v>
      </c>
      <c r="G1020" s="78">
        <v>42.64827191300715</v>
      </c>
      <c r="H1020" s="78">
        <v>1.3519498478561183E-2</v>
      </c>
    </row>
    <row r="1021" spans="1:8" x14ac:dyDescent="0.25">
      <c r="A1021" s="8" t="s">
        <v>13</v>
      </c>
      <c r="B1021" s="8">
        <v>2021</v>
      </c>
      <c r="C1021" s="8" t="s">
        <v>10</v>
      </c>
      <c r="D1021" s="8" t="s">
        <v>30</v>
      </c>
      <c r="E1021" s="8" t="s">
        <v>32</v>
      </c>
      <c r="F1021" s="78">
        <v>0</v>
      </c>
      <c r="G1021" s="78" t="s">
        <v>108</v>
      </c>
      <c r="H1021" s="78" t="s">
        <v>29</v>
      </c>
    </row>
    <row r="1022" spans="1:8" x14ac:dyDescent="0.25">
      <c r="A1022" s="8" t="s">
        <v>13</v>
      </c>
      <c r="B1022" s="8">
        <v>2021</v>
      </c>
      <c r="C1022" s="8" t="s">
        <v>10</v>
      </c>
      <c r="D1022" s="8" t="s">
        <v>30</v>
      </c>
      <c r="E1022" s="8" t="s">
        <v>40</v>
      </c>
      <c r="F1022" s="78">
        <v>32417.058101756516</v>
      </c>
      <c r="G1022" s="78">
        <v>42.64827191300715</v>
      </c>
      <c r="H1022" s="78">
        <v>1.3519498478561183E-2</v>
      </c>
    </row>
    <row r="1023" spans="1:8" x14ac:dyDescent="0.25">
      <c r="A1023" s="8" t="s">
        <v>13</v>
      </c>
      <c r="B1023" s="8">
        <v>2022</v>
      </c>
      <c r="C1023" s="8" t="s">
        <v>10</v>
      </c>
      <c r="D1023" s="8" t="s">
        <v>30</v>
      </c>
      <c r="E1023" s="8" t="s">
        <v>31</v>
      </c>
      <c r="F1023" s="78">
        <v>30025.068143948491</v>
      </c>
      <c r="G1023" s="78">
        <v>34.374797761338669</v>
      </c>
      <c r="H1023" s="78">
        <v>1.1360972445914816E-2</v>
      </c>
    </row>
    <row r="1024" spans="1:8" x14ac:dyDescent="0.25">
      <c r="A1024" s="8" t="s">
        <v>13</v>
      </c>
      <c r="B1024" s="8">
        <v>2022</v>
      </c>
      <c r="C1024" s="8" t="s">
        <v>10</v>
      </c>
      <c r="D1024" s="8" t="s">
        <v>30</v>
      </c>
      <c r="E1024" s="8" t="s">
        <v>32</v>
      </c>
      <c r="F1024" s="78">
        <v>0</v>
      </c>
      <c r="G1024" s="78" t="s">
        <v>108</v>
      </c>
      <c r="H1024" s="78" t="s">
        <v>29</v>
      </c>
    </row>
    <row r="1025" spans="1:8" x14ac:dyDescent="0.25">
      <c r="A1025" s="8" t="s">
        <v>13</v>
      </c>
      <c r="B1025" s="8">
        <v>2022</v>
      </c>
      <c r="C1025" s="8" t="s">
        <v>10</v>
      </c>
      <c r="D1025" s="8" t="s">
        <v>30</v>
      </c>
      <c r="E1025" s="8" t="s">
        <v>40</v>
      </c>
      <c r="F1025" s="78">
        <v>30025.068143948491</v>
      </c>
      <c r="G1025" s="78">
        <v>34.374797761338669</v>
      </c>
      <c r="H1025" s="78">
        <v>1.1360972445914816E-2</v>
      </c>
    </row>
    <row r="1026" spans="1:8" x14ac:dyDescent="0.25">
      <c r="A1026" s="8" t="s">
        <v>13</v>
      </c>
      <c r="B1026" s="8">
        <v>2023</v>
      </c>
      <c r="C1026" s="8" t="s">
        <v>10</v>
      </c>
      <c r="D1026" s="8" t="s">
        <v>30</v>
      </c>
      <c r="E1026" s="8" t="s">
        <v>31</v>
      </c>
      <c r="F1026" s="78">
        <v>33620.471761812441</v>
      </c>
      <c r="G1026" s="78">
        <v>40.011153174769575</v>
      </c>
      <c r="H1026" s="78">
        <v>1.1914553457660864E-2</v>
      </c>
    </row>
    <row r="1027" spans="1:8" x14ac:dyDescent="0.25">
      <c r="A1027" s="8" t="s">
        <v>13</v>
      </c>
      <c r="B1027" s="8">
        <v>2023</v>
      </c>
      <c r="C1027" s="8" t="s">
        <v>10</v>
      </c>
      <c r="D1027" s="8" t="s">
        <v>30</v>
      </c>
      <c r="E1027" s="8" t="s">
        <v>32</v>
      </c>
      <c r="F1027" s="78">
        <v>0</v>
      </c>
      <c r="G1027" s="78" t="s">
        <v>108</v>
      </c>
      <c r="H1027" s="78" t="s">
        <v>29</v>
      </c>
    </row>
    <row r="1028" spans="1:8" x14ac:dyDescent="0.25">
      <c r="A1028" s="8" t="s">
        <v>13</v>
      </c>
      <c r="B1028" s="8">
        <v>2023</v>
      </c>
      <c r="C1028" s="8" t="s">
        <v>10</v>
      </c>
      <c r="D1028" s="8" t="s">
        <v>30</v>
      </c>
      <c r="E1028" s="8" t="s">
        <v>40</v>
      </c>
      <c r="F1028" s="78">
        <v>33620.471761812441</v>
      </c>
      <c r="G1028" s="78">
        <v>40.011153174769575</v>
      </c>
      <c r="H1028" s="78">
        <v>1.1914553457660864E-2</v>
      </c>
    </row>
    <row r="1029" spans="1:8" x14ac:dyDescent="0.25">
      <c r="A1029" s="8" t="s">
        <v>13</v>
      </c>
      <c r="B1029" s="8">
        <v>2008</v>
      </c>
      <c r="C1029" s="8" t="s">
        <v>10</v>
      </c>
      <c r="D1029" s="8" t="s">
        <v>33</v>
      </c>
      <c r="E1029" s="8" t="s">
        <v>34</v>
      </c>
      <c r="F1029" s="78">
        <v>15681.290999999999</v>
      </c>
      <c r="G1029" s="78">
        <v>29.963677764119172</v>
      </c>
      <c r="H1029" s="78">
        <v>1.6398920433359526E-2</v>
      </c>
    </row>
    <row r="1030" spans="1:8" x14ac:dyDescent="0.25">
      <c r="A1030" s="8" t="s">
        <v>13</v>
      </c>
      <c r="B1030" s="8">
        <v>2008</v>
      </c>
      <c r="C1030" s="8" t="s">
        <v>10</v>
      </c>
      <c r="D1030" s="8" t="s">
        <v>33</v>
      </c>
      <c r="E1030" s="8" t="s">
        <v>35</v>
      </c>
      <c r="F1030" s="78">
        <v>613518.18900000001</v>
      </c>
      <c r="G1030" s="78">
        <v>1172.3053489423776</v>
      </c>
      <c r="H1030" s="78">
        <v>0.64159487671198967</v>
      </c>
    </row>
    <row r="1031" spans="1:8" x14ac:dyDescent="0.25">
      <c r="A1031" s="8" t="s">
        <v>13</v>
      </c>
      <c r="B1031" s="8">
        <v>2008</v>
      </c>
      <c r="C1031" s="8" t="s">
        <v>10</v>
      </c>
      <c r="D1031" s="8" t="s">
        <v>33</v>
      </c>
      <c r="E1031" s="8" t="s">
        <v>36</v>
      </c>
      <c r="F1031" s="78">
        <v>214064.736</v>
      </c>
      <c r="G1031" s="78">
        <v>409.03308089654365</v>
      </c>
      <c r="H1031" s="78">
        <v>0.22386106942675277</v>
      </c>
    </row>
    <row r="1032" spans="1:8" x14ac:dyDescent="0.25">
      <c r="A1032" s="8" t="s">
        <v>13</v>
      </c>
      <c r="B1032" s="8">
        <v>2008</v>
      </c>
      <c r="C1032" s="8" t="s">
        <v>10</v>
      </c>
      <c r="D1032" s="8" t="s">
        <v>33</v>
      </c>
      <c r="E1032" s="8" t="s">
        <v>42</v>
      </c>
      <c r="F1032" s="78">
        <v>13950.674999999999</v>
      </c>
      <c r="G1032" s="78">
        <v>26.656831398126165</v>
      </c>
      <c r="H1032" s="78">
        <v>1.4589105534528879E-2</v>
      </c>
    </row>
    <row r="1033" spans="1:8" x14ac:dyDescent="0.25">
      <c r="A1033" s="8" t="s">
        <v>13</v>
      </c>
      <c r="B1033" s="8">
        <v>2008</v>
      </c>
      <c r="C1033" s="8" t="s">
        <v>10</v>
      </c>
      <c r="D1033" s="8" t="s">
        <v>33</v>
      </c>
      <c r="E1033" s="8" t="s">
        <v>40</v>
      </c>
      <c r="F1033" s="78">
        <v>857214.89100000006</v>
      </c>
      <c r="G1033" s="78">
        <v>1637.9589390011668</v>
      </c>
      <c r="H1033" s="78">
        <v>0.89644397210663085</v>
      </c>
    </row>
    <row r="1034" spans="1:8" x14ac:dyDescent="0.25">
      <c r="A1034" s="8" t="s">
        <v>13</v>
      </c>
      <c r="B1034" s="8">
        <v>2009</v>
      </c>
      <c r="C1034" s="8" t="s">
        <v>10</v>
      </c>
      <c r="D1034" s="8" t="s">
        <v>33</v>
      </c>
      <c r="E1034" s="8" t="s">
        <v>34</v>
      </c>
      <c r="F1034" s="78">
        <v>25520.703000000001</v>
      </c>
      <c r="G1034" s="78">
        <v>45.640465453158143</v>
      </c>
      <c r="H1034" s="78">
        <v>2.6462197132636898E-2</v>
      </c>
    </row>
    <row r="1035" spans="1:8" x14ac:dyDescent="0.25">
      <c r="A1035" s="8" t="s">
        <v>13</v>
      </c>
      <c r="B1035" s="8">
        <v>2009</v>
      </c>
      <c r="C1035" s="8" t="s">
        <v>10</v>
      </c>
      <c r="D1035" s="8" t="s">
        <v>33</v>
      </c>
      <c r="E1035" s="8" t="s">
        <v>35</v>
      </c>
      <c r="F1035" s="78">
        <v>700068.40100000007</v>
      </c>
      <c r="G1035" s="78">
        <v>1251.9814861952732</v>
      </c>
      <c r="H1035" s="78">
        <v>0.72589489535581764</v>
      </c>
    </row>
    <row r="1036" spans="1:8" x14ac:dyDescent="0.25">
      <c r="A1036" s="8" t="s">
        <v>13</v>
      </c>
      <c r="B1036" s="8">
        <v>2009</v>
      </c>
      <c r="C1036" s="8" t="s">
        <v>10</v>
      </c>
      <c r="D1036" s="8" t="s">
        <v>33</v>
      </c>
      <c r="E1036" s="8" t="s">
        <v>36</v>
      </c>
      <c r="F1036" s="78">
        <v>344987.44799999997</v>
      </c>
      <c r="G1036" s="78">
        <v>616.96528117650951</v>
      </c>
      <c r="H1036" s="78">
        <v>0.3577145134779916</v>
      </c>
    </row>
    <row r="1037" spans="1:8" x14ac:dyDescent="0.25">
      <c r="A1037" s="8" t="s">
        <v>13</v>
      </c>
      <c r="B1037" s="8">
        <v>2009</v>
      </c>
      <c r="C1037" s="8" t="s">
        <v>10</v>
      </c>
      <c r="D1037" s="8" t="s">
        <v>33</v>
      </c>
      <c r="E1037" s="8" t="s">
        <v>42</v>
      </c>
      <c r="F1037" s="78">
        <v>30613.722000000002</v>
      </c>
      <c r="G1037" s="78">
        <v>54.74866900545755</v>
      </c>
      <c r="H1037" s="78">
        <v>3.1743104667913857E-2</v>
      </c>
    </row>
    <row r="1038" spans="1:8" x14ac:dyDescent="0.25">
      <c r="A1038" s="8" t="s">
        <v>13</v>
      </c>
      <c r="B1038" s="8">
        <v>2009</v>
      </c>
      <c r="C1038" s="8" t="s">
        <v>10</v>
      </c>
      <c r="D1038" s="8" t="s">
        <v>33</v>
      </c>
      <c r="E1038" s="8" t="s">
        <v>40</v>
      </c>
      <c r="F1038" s="78">
        <v>1101190.2740000002</v>
      </c>
      <c r="G1038" s="78">
        <v>1969.3359018303986</v>
      </c>
      <c r="H1038" s="78">
        <v>1.1418147106343601</v>
      </c>
    </row>
    <row r="1039" spans="1:8" x14ac:dyDescent="0.25">
      <c r="A1039" s="8" t="s">
        <v>13</v>
      </c>
      <c r="B1039" s="8">
        <v>2010</v>
      </c>
      <c r="C1039" s="8" t="s">
        <v>10</v>
      </c>
      <c r="D1039" s="8" t="s">
        <v>33</v>
      </c>
      <c r="E1039" s="8" t="s">
        <v>34</v>
      </c>
      <c r="F1039" s="78">
        <v>35687.347999999998</v>
      </c>
      <c r="G1039" s="78">
        <v>69.958388426309369</v>
      </c>
      <c r="H1039" s="78">
        <v>3.2102820059231603E-2</v>
      </c>
    </row>
    <row r="1040" spans="1:8" x14ac:dyDescent="0.25">
      <c r="A1040" s="8" t="s">
        <v>13</v>
      </c>
      <c r="B1040" s="8">
        <v>2010</v>
      </c>
      <c r="C1040" s="8" t="s">
        <v>10</v>
      </c>
      <c r="D1040" s="8" t="s">
        <v>33</v>
      </c>
      <c r="E1040" s="8" t="s">
        <v>35</v>
      </c>
      <c r="F1040" s="78">
        <v>593441.58499999996</v>
      </c>
      <c r="G1040" s="78">
        <v>1163.3315233105773</v>
      </c>
      <c r="H1040" s="78">
        <v>0.53383480383356574</v>
      </c>
    </row>
    <row r="1041" spans="1:8" x14ac:dyDescent="0.25">
      <c r="A1041" s="8" t="s">
        <v>13</v>
      </c>
      <c r="B1041" s="8">
        <v>2010</v>
      </c>
      <c r="C1041" s="8" t="s">
        <v>10</v>
      </c>
      <c r="D1041" s="8" t="s">
        <v>33</v>
      </c>
      <c r="E1041" s="8" t="s">
        <v>36</v>
      </c>
      <c r="F1041" s="78">
        <v>225437.66899999999</v>
      </c>
      <c r="G1041" s="78">
        <v>441.92849560644748</v>
      </c>
      <c r="H1041" s="78">
        <v>0.20279413652366698</v>
      </c>
    </row>
    <row r="1042" spans="1:8" x14ac:dyDescent="0.25">
      <c r="A1042" s="8" t="s">
        <v>13</v>
      </c>
      <c r="B1042" s="8">
        <v>2010</v>
      </c>
      <c r="C1042" s="8" t="s">
        <v>10</v>
      </c>
      <c r="D1042" s="8" t="s">
        <v>33</v>
      </c>
      <c r="E1042" s="8" t="s">
        <v>42</v>
      </c>
      <c r="F1042" s="78">
        <v>37287.572999999997</v>
      </c>
      <c r="G1042" s="78">
        <v>73.095331023430646</v>
      </c>
      <c r="H1042" s="78">
        <v>3.3542314392889676E-2</v>
      </c>
    </row>
    <row r="1043" spans="1:8" x14ac:dyDescent="0.25">
      <c r="A1043" s="8" t="s">
        <v>13</v>
      </c>
      <c r="B1043" s="8">
        <v>2010</v>
      </c>
      <c r="C1043" s="8" t="s">
        <v>10</v>
      </c>
      <c r="D1043" s="8" t="s">
        <v>33</v>
      </c>
      <c r="E1043" s="8" t="s">
        <v>40</v>
      </c>
      <c r="F1043" s="78">
        <v>891854.17499999993</v>
      </c>
      <c r="G1043" s="78">
        <v>1748.3137383667647</v>
      </c>
      <c r="H1043" s="78">
        <v>0.80227407480935398</v>
      </c>
    </row>
    <row r="1044" spans="1:8" x14ac:dyDescent="0.25">
      <c r="A1044" s="8" t="s">
        <v>13</v>
      </c>
      <c r="B1044" s="8">
        <v>2011</v>
      </c>
      <c r="C1044" s="8" t="s">
        <v>10</v>
      </c>
      <c r="D1044" s="8" t="s">
        <v>33</v>
      </c>
      <c r="E1044" s="8" t="s">
        <v>34</v>
      </c>
      <c r="F1044" s="78">
        <v>33823.737999999998</v>
      </c>
      <c r="G1044" s="78">
        <v>70.013947422893807</v>
      </c>
      <c r="H1044" s="78">
        <v>2.7876895872582179E-2</v>
      </c>
    </row>
    <row r="1045" spans="1:8" x14ac:dyDescent="0.25">
      <c r="A1045" s="8" t="s">
        <v>13</v>
      </c>
      <c r="B1045" s="8">
        <v>2011</v>
      </c>
      <c r="C1045" s="8" t="s">
        <v>10</v>
      </c>
      <c r="D1045" s="8" t="s">
        <v>33</v>
      </c>
      <c r="E1045" s="8" t="s">
        <v>35</v>
      </c>
      <c r="F1045" s="78">
        <v>895970.17400000012</v>
      </c>
      <c r="G1045" s="78">
        <v>1854.6267315255643</v>
      </c>
      <c r="H1045" s="78">
        <v>0.73844195592862449</v>
      </c>
    </row>
    <row r="1046" spans="1:8" x14ac:dyDescent="0.25">
      <c r="A1046" s="8" t="s">
        <v>13</v>
      </c>
      <c r="B1046" s="8">
        <v>2011</v>
      </c>
      <c r="C1046" s="8" t="s">
        <v>10</v>
      </c>
      <c r="D1046" s="8" t="s">
        <v>33</v>
      </c>
      <c r="E1046" s="8" t="s">
        <v>36</v>
      </c>
      <c r="F1046" s="78">
        <v>107427.30899999999</v>
      </c>
      <c r="G1046" s="78">
        <v>222.37074932726142</v>
      </c>
      <c r="H1046" s="78">
        <v>8.8539590357065517E-2</v>
      </c>
    </row>
    <row r="1047" spans="1:8" x14ac:dyDescent="0.25">
      <c r="A1047" s="8" t="s">
        <v>13</v>
      </c>
      <c r="B1047" s="8">
        <v>2011</v>
      </c>
      <c r="C1047" s="8" t="s">
        <v>10</v>
      </c>
      <c r="D1047" s="8" t="s">
        <v>33</v>
      </c>
      <c r="E1047" s="8" t="s">
        <v>42</v>
      </c>
      <c r="F1047" s="78">
        <v>40938.811999999998</v>
      </c>
      <c r="G1047" s="78">
        <v>84.741900227696121</v>
      </c>
      <c r="H1047" s="78">
        <v>3.3741007551300738E-2</v>
      </c>
    </row>
    <row r="1048" spans="1:8" x14ac:dyDescent="0.25">
      <c r="A1048" s="8" t="s">
        <v>13</v>
      </c>
      <c r="B1048" s="8">
        <v>2011</v>
      </c>
      <c r="C1048" s="8" t="s">
        <v>10</v>
      </c>
      <c r="D1048" s="8" t="s">
        <v>33</v>
      </c>
      <c r="E1048" s="8" t="s">
        <v>40</v>
      </c>
      <c r="F1048" s="78">
        <v>1078160.0330000001</v>
      </c>
      <c r="G1048" s="78">
        <v>2231.7533285034156</v>
      </c>
      <c r="H1048" s="78">
        <v>0.88859944970957294</v>
      </c>
    </row>
    <row r="1049" spans="1:8" x14ac:dyDescent="0.25">
      <c r="A1049" s="8" t="s">
        <v>13</v>
      </c>
      <c r="B1049" s="8">
        <v>2012</v>
      </c>
      <c r="C1049" s="8" t="s">
        <v>10</v>
      </c>
      <c r="D1049" s="8" t="s">
        <v>33</v>
      </c>
      <c r="E1049" s="8" t="s">
        <v>34</v>
      </c>
      <c r="F1049" s="78">
        <v>33113.462999999996</v>
      </c>
      <c r="G1049" s="78">
        <v>68.114959142498179</v>
      </c>
      <c r="H1049" s="78">
        <v>2.5479729806034176E-2</v>
      </c>
    </row>
    <row r="1050" spans="1:8" x14ac:dyDescent="0.25">
      <c r="A1050" s="8" t="s">
        <v>13</v>
      </c>
      <c r="B1050" s="8">
        <v>2012</v>
      </c>
      <c r="C1050" s="8" t="s">
        <v>10</v>
      </c>
      <c r="D1050" s="8" t="s">
        <v>33</v>
      </c>
      <c r="E1050" s="8" t="s">
        <v>35</v>
      </c>
      <c r="F1050" s="78">
        <v>1000198.4609999998</v>
      </c>
      <c r="G1050" s="78">
        <v>2057.425322908829</v>
      </c>
      <c r="H1050" s="78">
        <v>0.76962009496533812</v>
      </c>
    </row>
    <row r="1051" spans="1:8" x14ac:dyDescent="0.25">
      <c r="A1051" s="8" t="s">
        <v>13</v>
      </c>
      <c r="B1051" s="8">
        <v>2012</v>
      </c>
      <c r="C1051" s="8" t="s">
        <v>10</v>
      </c>
      <c r="D1051" s="8" t="s">
        <v>33</v>
      </c>
      <c r="E1051" s="8" t="s">
        <v>36</v>
      </c>
      <c r="F1051" s="78">
        <v>199241.818986</v>
      </c>
      <c r="G1051" s="78">
        <v>409.84382574871165</v>
      </c>
      <c r="H1051" s="78">
        <v>0.15331008157697223</v>
      </c>
    </row>
    <row r="1052" spans="1:8" x14ac:dyDescent="0.25">
      <c r="A1052" s="8" t="s">
        <v>13</v>
      </c>
      <c r="B1052" s="8">
        <v>2012</v>
      </c>
      <c r="C1052" s="8" t="s">
        <v>10</v>
      </c>
      <c r="D1052" s="8" t="s">
        <v>33</v>
      </c>
      <c r="E1052" s="8" t="s">
        <v>42</v>
      </c>
      <c r="F1052" s="78">
        <v>51532.750999999997</v>
      </c>
      <c r="G1052" s="78">
        <v>106.00374925647411</v>
      </c>
      <c r="H1052" s="78">
        <v>3.9652771189822029E-2</v>
      </c>
    </row>
    <row r="1053" spans="1:8" x14ac:dyDescent="0.25">
      <c r="A1053" s="8" t="s">
        <v>13</v>
      </c>
      <c r="B1053" s="8">
        <v>2012</v>
      </c>
      <c r="C1053" s="8" t="s">
        <v>10</v>
      </c>
      <c r="D1053" s="8" t="s">
        <v>33</v>
      </c>
      <c r="E1053" s="8" t="s">
        <v>40</v>
      </c>
      <c r="F1053" s="78">
        <v>1284086.4939859996</v>
      </c>
      <c r="G1053" s="78">
        <v>2641.3878570565125</v>
      </c>
      <c r="H1053" s="78">
        <v>0.98806267753816657</v>
      </c>
    </row>
    <row r="1054" spans="1:8" x14ac:dyDescent="0.25">
      <c r="A1054" s="8" t="s">
        <v>13</v>
      </c>
      <c r="B1054" s="8">
        <v>2013</v>
      </c>
      <c r="C1054" s="8" t="s">
        <v>10</v>
      </c>
      <c r="D1054" s="8" t="s">
        <v>33</v>
      </c>
      <c r="E1054" s="8" t="s">
        <v>34</v>
      </c>
      <c r="F1054" s="78">
        <v>26545.622999999992</v>
      </c>
      <c r="G1054" s="78">
        <v>53.513377358395495</v>
      </c>
      <c r="H1054" s="78">
        <v>1.9296199883175571E-2</v>
      </c>
    </row>
    <row r="1055" spans="1:8" x14ac:dyDescent="0.25">
      <c r="A1055" s="8" t="s">
        <v>13</v>
      </c>
      <c r="B1055" s="8">
        <v>2013</v>
      </c>
      <c r="C1055" s="8" t="s">
        <v>10</v>
      </c>
      <c r="D1055" s="8" t="s">
        <v>33</v>
      </c>
      <c r="E1055" s="8" t="s">
        <v>35</v>
      </c>
      <c r="F1055" s="78">
        <v>1125775.1940000001</v>
      </c>
      <c r="G1055" s="78">
        <v>2269.4525864864022</v>
      </c>
      <c r="H1055" s="78">
        <v>0.81833389884821184</v>
      </c>
    </row>
    <row r="1056" spans="1:8" x14ac:dyDescent="0.25">
      <c r="A1056" s="8" t="s">
        <v>13</v>
      </c>
      <c r="B1056" s="8">
        <v>2013</v>
      </c>
      <c r="C1056" s="8" t="s">
        <v>10</v>
      </c>
      <c r="D1056" s="8" t="s">
        <v>33</v>
      </c>
      <c r="E1056" s="8" t="s">
        <v>36</v>
      </c>
      <c r="F1056" s="78">
        <v>185123.715333</v>
      </c>
      <c r="G1056" s="78">
        <v>373.19128794238577</v>
      </c>
      <c r="H1056" s="78">
        <v>0.13456772945888906</v>
      </c>
    </row>
    <row r="1057" spans="1:8" x14ac:dyDescent="0.25">
      <c r="A1057" s="8" t="s">
        <v>13</v>
      </c>
      <c r="B1057" s="8">
        <v>2013</v>
      </c>
      <c r="C1057" s="8" t="s">
        <v>10</v>
      </c>
      <c r="D1057" s="8" t="s">
        <v>33</v>
      </c>
      <c r="E1057" s="8" t="s">
        <v>42</v>
      </c>
      <c r="F1057" s="78">
        <v>45990.63</v>
      </c>
      <c r="G1057" s="78">
        <v>92.712607955757733</v>
      </c>
      <c r="H1057" s="78">
        <v>3.3430912103029994E-2</v>
      </c>
    </row>
    <row r="1058" spans="1:8" x14ac:dyDescent="0.25">
      <c r="A1058" s="8" t="s">
        <v>13</v>
      </c>
      <c r="B1058" s="8">
        <v>2013</v>
      </c>
      <c r="C1058" s="8" t="s">
        <v>10</v>
      </c>
      <c r="D1058" s="8" t="s">
        <v>33</v>
      </c>
      <c r="E1058" s="8" t="s">
        <v>40</v>
      </c>
      <c r="F1058" s="78">
        <v>1383435.162333</v>
      </c>
      <c r="G1058" s="78">
        <v>2788.8698597429407</v>
      </c>
      <c r="H1058" s="78">
        <v>1.0056287402933064</v>
      </c>
    </row>
    <row r="1059" spans="1:8" x14ac:dyDescent="0.25">
      <c r="A1059" s="8" t="s">
        <v>13</v>
      </c>
      <c r="B1059" s="8">
        <v>2014</v>
      </c>
      <c r="C1059" s="8" t="s">
        <v>10</v>
      </c>
      <c r="D1059" s="8" t="s">
        <v>33</v>
      </c>
      <c r="E1059" s="8" t="s">
        <v>34</v>
      </c>
      <c r="F1059" s="78">
        <v>47857.692999999999</v>
      </c>
      <c r="G1059" s="78">
        <v>83.80391634964343</v>
      </c>
      <c r="H1059" s="78">
        <v>3.2307623109188693E-2</v>
      </c>
    </row>
    <row r="1060" spans="1:8" x14ac:dyDescent="0.25">
      <c r="A1060" s="8" t="s">
        <v>13</v>
      </c>
      <c r="B1060" s="8">
        <v>2014</v>
      </c>
      <c r="C1060" s="8" t="s">
        <v>10</v>
      </c>
      <c r="D1060" s="8" t="s">
        <v>33</v>
      </c>
      <c r="E1060" s="8" t="s">
        <v>35</v>
      </c>
      <c r="F1060" s="78">
        <v>1159677.5520000001</v>
      </c>
      <c r="G1060" s="78">
        <v>2030.7188764900825</v>
      </c>
      <c r="H1060" s="78">
        <v>0.78287152868406307</v>
      </c>
    </row>
    <row r="1061" spans="1:8" x14ac:dyDescent="0.25">
      <c r="A1061" s="8" t="s">
        <v>13</v>
      </c>
      <c r="B1061" s="8">
        <v>2014</v>
      </c>
      <c r="C1061" s="8" t="s">
        <v>10</v>
      </c>
      <c r="D1061" s="8" t="s">
        <v>33</v>
      </c>
      <c r="E1061" s="8" t="s">
        <v>36</v>
      </c>
      <c r="F1061" s="78">
        <v>413520.44691299996</v>
      </c>
      <c r="G1061" s="78">
        <v>724.11833437028019</v>
      </c>
      <c r="H1061" s="78">
        <v>0.27915810205912928</v>
      </c>
    </row>
    <row r="1062" spans="1:8" x14ac:dyDescent="0.25">
      <c r="A1062" s="8" t="s">
        <v>13</v>
      </c>
      <c r="B1062" s="8">
        <v>2014</v>
      </c>
      <c r="C1062" s="8" t="s">
        <v>10</v>
      </c>
      <c r="D1062" s="8" t="s">
        <v>33</v>
      </c>
      <c r="E1062" s="8" t="s">
        <v>42</v>
      </c>
      <c r="F1062" s="78">
        <v>63988.228999999999</v>
      </c>
      <c r="G1062" s="78">
        <v>112.0502024716868</v>
      </c>
      <c r="H1062" s="78">
        <v>4.3196975373561333E-2</v>
      </c>
    </row>
    <row r="1063" spans="1:8" x14ac:dyDescent="0.25">
      <c r="A1063" s="8" t="s">
        <v>13</v>
      </c>
      <c r="B1063" s="8">
        <v>2014</v>
      </c>
      <c r="C1063" s="8" t="s">
        <v>10</v>
      </c>
      <c r="D1063" s="8" t="s">
        <v>33</v>
      </c>
      <c r="E1063" s="8" t="s">
        <v>40</v>
      </c>
      <c r="F1063" s="78">
        <v>1685043.9209130001</v>
      </c>
      <c r="G1063" s="78">
        <v>2950.6913296816929</v>
      </c>
      <c r="H1063" s="78">
        <v>1.1375342292259423</v>
      </c>
    </row>
    <row r="1064" spans="1:8" x14ac:dyDescent="0.25">
      <c r="A1064" s="8" t="s">
        <v>13</v>
      </c>
      <c r="B1064" s="8">
        <v>2015</v>
      </c>
      <c r="C1064" s="8" t="s">
        <v>10</v>
      </c>
      <c r="D1064" s="8" t="s">
        <v>33</v>
      </c>
      <c r="E1064" s="8" t="s">
        <v>34</v>
      </c>
      <c r="F1064" s="78">
        <v>41707.946000000004</v>
      </c>
      <c r="G1064" s="78">
        <v>63.746000967980272</v>
      </c>
      <c r="H1064" s="78">
        <v>2.6240924071076931E-2</v>
      </c>
    </row>
    <row r="1065" spans="1:8" x14ac:dyDescent="0.25">
      <c r="A1065" s="8" t="s">
        <v>13</v>
      </c>
      <c r="B1065" s="8">
        <v>2015</v>
      </c>
      <c r="C1065" s="8" t="s">
        <v>10</v>
      </c>
      <c r="D1065" s="8" t="s">
        <v>33</v>
      </c>
      <c r="E1065" s="8" t="s">
        <v>35</v>
      </c>
      <c r="F1065" s="78">
        <v>1334240.2169999997</v>
      </c>
      <c r="G1065" s="78">
        <v>2039.2391935196279</v>
      </c>
      <c r="H1065" s="78">
        <v>0.83944906389957918</v>
      </c>
    </row>
    <row r="1066" spans="1:8" x14ac:dyDescent="0.25">
      <c r="A1066" s="8" t="s">
        <v>13</v>
      </c>
      <c r="B1066" s="8">
        <v>2015</v>
      </c>
      <c r="C1066" s="8" t="s">
        <v>10</v>
      </c>
      <c r="D1066" s="8" t="s">
        <v>33</v>
      </c>
      <c r="E1066" s="8" t="s">
        <v>36</v>
      </c>
      <c r="F1066" s="78">
        <v>601064.38500000001</v>
      </c>
      <c r="G1066" s="78">
        <v>918.66070000254786</v>
      </c>
      <c r="H1066" s="78">
        <v>0.37816498776069074</v>
      </c>
    </row>
    <row r="1067" spans="1:8" x14ac:dyDescent="0.25">
      <c r="A1067" s="8" t="s">
        <v>13</v>
      </c>
      <c r="B1067" s="8">
        <v>2015</v>
      </c>
      <c r="C1067" s="8" t="s">
        <v>10</v>
      </c>
      <c r="D1067" s="8" t="s">
        <v>33</v>
      </c>
      <c r="E1067" s="8" t="s">
        <v>42</v>
      </c>
      <c r="F1067" s="78">
        <v>77618.694000000003</v>
      </c>
      <c r="G1067" s="78">
        <v>118.63162340474318</v>
      </c>
      <c r="H1067" s="78">
        <v>4.8834489613805356E-2</v>
      </c>
    </row>
    <row r="1068" spans="1:8" x14ac:dyDescent="0.25">
      <c r="A1068" s="8" t="s">
        <v>13</v>
      </c>
      <c r="B1068" s="8">
        <v>2015</v>
      </c>
      <c r="C1068" s="8" t="s">
        <v>10</v>
      </c>
      <c r="D1068" s="8" t="s">
        <v>33</v>
      </c>
      <c r="E1068" s="8" t="s">
        <v>40</v>
      </c>
      <c r="F1068" s="78">
        <v>2054631.2419999996</v>
      </c>
      <c r="G1068" s="78">
        <v>3140.2775178948991</v>
      </c>
      <c r="H1068" s="78">
        <v>1.2926894653451524</v>
      </c>
    </row>
    <row r="1069" spans="1:8" x14ac:dyDescent="0.25">
      <c r="A1069" s="8" t="s">
        <v>13</v>
      </c>
      <c r="B1069" s="8">
        <v>2016</v>
      </c>
      <c r="C1069" s="8" t="s">
        <v>10</v>
      </c>
      <c r="D1069" s="8" t="s">
        <v>33</v>
      </c>
      <c r="E1069" s="8" t="s">
        <v>34</v>
      </c>
      <c r="F1069" s="78">
        <v>43861.930999999997</v>
      </c>
      <c r="G1069" s="78">
        <v>64.838234544130856</v>
      </c>
      <c r="H1069" s="78">
        <v>2.5991908352749969E-2</v>
      </c>
    </row>
    <row r="1070" spans="1:8" x14ac:dyDescent="0.25">
      <c r="A1070" s="8" t="s">
        <v>13</v>
      </c>
      <c r="B1070" s="8">
        <v>2016</v>
      </c>
      <c r="C1070" s="8" t="s">
        <v>10</v>
      </c>
      <c r="D1070" s="8" t="s">
        <v>33</v>
      </c>
      <c r="E1070" s="8" t="s">
        <v>35</v>
      </c>
      <c r="F1070" s="78">
        <v>1299901.4270000001</v>
      </c>
      <c r="G1070" s="78">
        <v>1921.5595776683067</v>
      </c>
      <c r="H1070" s="78">
        <v>0.77030167135580296</v>
      </c>
    </row>
    <row r="1071" spans="1:8" x14ac:dyDescent="0.25">
      <c r="A1071" s="8" t="s">
        <v>13</v>
      </c>
      <c r="B1071" s="8">
        <v>2016</v>
      </c>
      <c r="C1071" s="8" t="s">
        <v>10</v>
      </c>
      <c r="D1071" s="8" t="s">
        <v>33</v>
      </c>
      <c r="E1071" s="8" t="s">
        <v>36</v>
      </c>
      <c r="F1071" s="78">
        <v>622279.63098025799</v>
      </c>
      <c r="G1071" s="78">
        <v>919.87543059910354</v>
      </c>
      <c r="H1071" s="78">
        <v>0.36875337609331282</v>
      </c>
    </row>
    <row r="1072" spans="1:8" x14ac:dyDescent="0.25">
      <c r="A1072" s="8" t="s">
        <v>13</v>
      </c>
      <c r="B1072" s="8">
        <v>2016</v>
      </c>
      <c r="C1072" s="8" t="s">
        <v>10</v>
      </c>
      <c r="D1072" s="8" t="s">
        <v>33</v>
      </c>
      <c r="E1072" s="8" t="s">
        <v>42</v>
      </c>
      <c r="F1072" s="78">
        <v>117432.571</v>
      </c>
      <c r="G1072" s="78">
        <v>173.59291777688264</v>
      </c>
      <c r="H1072" s="78">
        <v>6.9588742526173863E-2</v>
      </c>
    </row>
    <row r="1073" spans="1:8" x14ac:dyDescent="0.25">
      <c r="A1073" s="8" t="s">
        <v>13</v>
      </c>
      <c r="B1073" s="8">
        <v>2016</v>
      </c>
      <c r="C1073" s="8" t="s">
        <v>10</v>
      </c>
      <c r="D1073" s="8" t="s">
        <v>33</v>
      </c>
      <c r="E1073" s="8" t="s">
        <v>40</v>
      </c>
      <c r="F1073" s="78">
        <v>2083475.5599802583</v>
      </c>
      <c r="G1073" s="78">
        <v>3079.866160588424</v>
      </c>
      <c r="H1073" s="78">
        <v>1.2346356983280398</v>
      </c>
    </row>
    <row r="1074" spans="1:8" x14ac:dyDescent="0.25">
      <c r="A1074" s="8" t="s">
        <v>13</v>
      </c>
      <c r="B1074" s="8">
        <v>2017</v>
      </c>
      <c r="C1074" s="8" t="s">
        <v>10</v>
      </c>
      <c r="D1074" s="8" t="s">
        <v>33</v>
      </c>
      <c r="E1074" s="8" t="s">
        <v>34</v>
      </c>
      <c r="F1074" s="78">
        <v>49138.957999999984</v>
      </c>
      <c r="G1074" s="78">
        <v>75.744155869178968</v>
      </c>
      <c r="H1074" s="78">
        <v>2.738178979132417E-2</v>
      </c>
    </row>
    <row r="1075" spans="1:8" x14ac:dyDescent="0.25">
      <c r="A1075" s="8" t="s">
        <v>13</v>
      </c>
      <c r="B1075" s="8">
        <v>2017</v>
      </c>
      <c r="C1075" s="8" t="s">
        <v>10</v>
      </c>
      <c r="D1075" s="8" t="s">
        <v>33</v>
      </c>
      <c r="E1075" s="8" t="s">
        <v>35</v>
      </c>
      <c r="F1075" s="78">
        <v>1197811.0079999999</v>
      </c>
      <c r="G1075" s="78">
        <v>1846.3391855352406</v>
      </c>
      <c r="H1075" s="78">
        <v>0.66745837855963741</v>
      </c>
    </row>
    <row r="1076" spans="1:8" x14ac:dyDescent="0.25">
      <c r="A1076" s="8" t="s">
        <v>13</v>
      </c>
      <c r="B1076" s="8">
        <v>2017</v>
      </c>
      <c r="C1076" s="8" t="s">
        <v>10</v>
      </c>
      <c r="D1076" s="8" t="s">
        <v>33</v>
      </c>
      <c r="E1076" s="8" t="s">
        <v>36</v>
      </c>
      <c r="F1076" s="78">
        <v>528179.36400020006</v>
      </c>
      <c r="G1076" s="78">
        <v>814.15035446447564</v>
      </c>
      <c r="H1076" s="78">
        <v>0.29431833530472451</v>
      </c>
    </row>
    <row r="1077" spans="1:8" x14ac:dyDescent="0.25">
      <c r="A1077" s="8" t="s">
        <v>13</v>
      </c>
      <c r="B1077" s="8">
        <v>2017</v>
      </c>
      <c r="C1077" s="8" t="s">
        <v>10</v>
      </c>
      <c r="D1077" s="8" t="s">
        <v>33</v>
      </c>
      <c r="E1077" s="8" t="s">
        <v>42</v>
      </c>
      <c r="F1077" s="78">
        <v>98340.847999999998</v>
      </c>
      <c r="G1077" s="78">
        <v>151.58531687259708</v>
      </c>
      <c r="H1077" s="78">
        <v>5.4798647293997617E-2</v>
      </c>
    </row>
    <row r="1078" spans="1:8" x14ac:dyDescent="0.25">
      <c r="A1078" s="8" t="s">
        <v>13</v>
      </c>
      <c r="B1078" s="8">
        <v>2017</v>
      </c>
      <c r="C1078" s="8" t="s">
        <v>10</v>
      </c>
      <c r="D1078" s="8" t="s">
        <v>33</v>
      </c>
      <c r="E1078" s="8" t="s">
        <v>40</v>
      </c>
      <c r="F1078" s="78">
        <v>1873470.1780002001</v>
      </c>
      <c r="G1078" s="78">
        <v>2887.8190127414923</v>
      </c>
      <c r="H1078" s="78">
        <v>1.0439571509496837</v>
      </c>
    </row>
    <row r="1079" spans="1:8" x14ac:dyDescent="0.25">
      <c r="A1079" s="8" t="s">
        <v>13</v>
      </c>
      <c r="B1079" s="8">
        <v>2018</v>
      </c>
      <c r="C1079" s="8" t="s">
        <v>10</v>
      </c>
      <c r="D1079" s="8" t="s">
        <v>33</v>
      </c>
      <c r="E1079" s="8" t="s">
        <v>34</v>
      </c>
      <c r="F1079" s="78">
        <v>34976.005000000034</v>
      </c>
      <c r="G1079" s="78">
        <v>54.476859357173382</v>
      </c>
      <c r="H1079" s="78">
        <v>1.8410104376633978E-2</v>
      </c>
    </row>
    <row r="1080" spans="1:8" x14ac:dyDescent="0.25">
      <c r="A1080" s="8" t="s">
        <v>13</v>
      </c>
      <c r="B1080" s="8">
        <v>2018</v>
      </c>
      <c r="C1080" s="8" t="s">
        <v>10</v>
      </c>
      <c r="D1080" s="8" t="s">
        <v>33</v>
      </c>
      <c r="E1080" s="8" t="s">
        <v>35</v>
      </c>
      <c r="F1080" s="78">
        <v>1239968.2289999998</v>
      </c>
      <c r="G1080" s="78">
        <v>1931.3119042210876</v>
      </c>
      <c r="H1080" s="78">
        <v>0.65267444122334617</v>
      </c>
    </row>
    <row r="1081" spans="1:8" x14ac:dyDescent="0.25">
      <c r="A1081" s="8" t="s">
        <v>13</v>
      </c>
      <c r="B1081" s="8">
        <v>2018</v>
      </c>
      <c r="C1081" s="8" t="s">
        <v>10</v>
      </c>
      <c r="D1081" s="8" t="s">
        <v>33</v>
      </c>
      <c r="E1081" s="8" t="s">
        <v>36</v>
      </c>
      <c r="F1081" s="78">
        <v>446557.11300000001</v>
      </c>
      <c r="G1081" s="78">
        <v>695.53481136128494</v>
      </c>
      <c r="H1081" s="78">
        <v>0.23505151776077135</v>
      </c>
    </row>
    <row r="1082" spans="1:8" x14ac:dyDescent="0.25">
      <c r="A1082" s="8" t="s">
        <v>13</v>
      </c>
      <c r="B1082" s="8">
        <v>2018</v>
      </c>
      <c r="C1082" s="8" t="s">
        <v>10</v>
      </c>
      <c r="D1082" s="8" t="s">
        <v>33</v>
      </c>
      <c r="E1082" s="8" t="s">
        <v>42</v>
      </c>
      <c r="F1082" s="78">
        <v>77386.920746999982</v>
      </c>
      <c r="G1082" s="78">
        <v>120.53396028560256</v>
      </c>
      <c r="H1082" s="78">
        <v>4.0733676940478761E-2</v>
      </c>
    </row>
    <row r="1083" spans="1:8" x14ac:dyDescent="0.25">
      <c r="A1083" s="8" t="s">
        <v>13</v>
      </c>
      <c r="B1083" s="8">
        <v>2018</v>
      </c>
      <c r="C1083" s="8" t="s">
        <v>10</v>
      </c>
      <c r="D1083" s="8" t="s">
        <v>33</v>
      </c>
      <c r="E1083" s="8" t="s">
        <v>40</v>
      </c>
      <c r="F1083" s="78">
        <v>1798888.2677470001</v>
      </c>
      <c r="G1083" s="78">
        <v>2801.8575352251487</v>
      </c>
      <c r="H1083" s="78">
        <v>0.94686974030123028</v>
      </c>
    </row>
    <row r="1084" spans="1:8" x14ac:dyDescent="0.25">
      <c r="A1084" s="8" t="s">
        <v>13</v>
      </c>
      <c r="B1084" s="8">
        <v>2019</v>
      </c>
      <c r="C1084" s="8" t="s">
        <v>10</v>
      </c>
      <c r="D1084" s="8" t="s">
        <v>33</v>
      </c>
      <c r="E1084" s="8" t="s">
        <v>34</v>
      </c>
      <c r="F1084" s="78">
        <v>53512.03899999999</v>
      </c>
      <c r="G1084" s="78">
        <v>76.083918506626176</v>
      </c>
      <c r="H1084" s="78">
        <v>2.7316635490023881E-2</v>
      </c>
    </row>
    <row r="1085" spans="1:8" x14ac:dyDescent="0.25">
      <c r="A1085" s="8" t="s">
        <v>13</v>
      </c>
      <c r="B1085" s="8">
        <v>2019</v>
      </c>
      <c r="C1085" s="8" t="s">
        <v>10</v>
      </c>
      <c r="D1085" s="8" t="s">
        <v>33</v>
      </c>
      <c r="E1085" s="8" t="s">
        <v>35</v>
      </c>
      <c r="F1085" s="78">
        <v>1380025.9669999999</v>
      </c>
      <c r="G1085" s="78">
        <v>1962.1338519777951</v>
      </c>
      <c r="H1085" s="78">
        <v>0.7044707511015742</v>
      </c>
    </row>
    <row r="1086" spans="1:8" x14ac:dyDescent="0.25">
      <c r="A1086" s="8" t="s">
        <v>13</v>
      </c>
      <c r="B1086" s="8">
        <v>2019</v>
      </c>
      <c r="C1086" s="8" t="s">
        <v>10</v>
      </c>
      <c r="D1086" s="8" t="s">
        <v>33</v>
      </c>
      <c r="E1086" s="8" t="s">
        <v>36</v>
      </c>
      <c r="F1086" s="78">
        <v>423166.47</v>
      </c>
      <c r="G1086" s="78">
        <v>601.66205250031066</v>
      </c>
      <c r="H1086" s="78">
        <v>0.21601651569640481</v>
      </c>
    </row>
    <row r="1087" spans="1:8" x14ac:dyDescent="0.25">
      <c r="A1087" s="8" t="s">
        <v>13</v>
      </c>
      <c r="B1087" s="8">
        <v>2019</v>
      </c>
      <c r="C1087" s="8" t="s">
        <v>10</v>
      </c>
      <c r="D1087" s="8" t="s">
        <v>33</v>
      </c>
      <c r="E1087" s="8" t="s">
        <v>42</v>
      </c>
      <c r="F1087" s="78">
        <v>82171.083826999995</v>
      </c>
      <c r="G1087" s="78">
        <v>116.83161700294427</v>
      </c>
      <c r="H1087" s="78">
        <v>4.1946402840720681E-2</v>
      </c>
    </row>
    <row r="1088" spans="1:8" x14ac:dyDescent="0.25">
      <c r="A1088" s="8" t="s">
        <v>13</v>
      </c>
      <c r="B1088" s="8">
        <v>2019</v>
      </c>
      <c r="C1088" s="8" t="s">
        <v>10</v>
      </c>
      <c r="D1088" s="8" t="s">
        <v>33</v>
      </c>
      <c r="E1088" s="8" t="s">
        <v>40</v>
      </c>
      <c r="F1088" s="78">
        <v>1938875.5598269999</v>
      </c>
      <c r="G1088" s="78">
        <v>2756.7114399876764</v>
      </c>
      <c r="H1088" s="78">
        <v>0.98975030512872375</v>
      </c>
    </row>
    <row r="1089" spans="1:8" x14ac:dyDescent="0.25">
      <c r="A1089" s="8" t="s">
        <v>13</v>
      </c>
      <c r="B1089" s="8">
        <v>2020</v>
      </c>
      <c r="C1089" s="8" t="s">
        <v>10</v>
      </c>
      <c r="D1089" s="8" t="s">
        <v>33</v>
      </c>
      <c r="E1089" s="8" t="s">
        <v>34</v>
      </c>
      <c r="F1089" s="78">
        <v>59289.348233999997</v>
      </c>
      <c r="G1089" s="78">
        <v>74.864069187837757</v>
      </c>
      <c r="H1089" s="78">
        <v>2.941283071786616E-2</v>
      </c>
    </row>
    <row r="1090" spans="1:8" x14ac:dyDescent="0.25">
      <c r="A1090" s="8" t="s">
        <v>13</v>
      </c>
      <c r="B1090" s="8">
        <v>2020</v>
      </c>
      <c r="C1090" s="8" t="s">
        <v>10</v>
      </c>
      <c r="D1090" s="8" t="s">
        <v>33</v>
      </c>
      <c r="E1090" s="8" t="s">
        <v>35</v>
      </c>
      <c r="F1090" s="78">
        <v>1299594.2495469996</v>
      </c>
      <c r="G1090" s="78">
        <v>1640.9847082516787</v>
      </c>
      <c r="H1090" s="78">
        <v>0.6447152279862286</v>
      </c>
    </row>
    <row r="1091" spans="1:8" x14ac:dyDescent="0.25">
      <c r="A1091" s="8" t="s">
        <v>13</v>
      </c>
      <c r="B1091" s="8">
        <v>2020</v>
      </c>
      <c r="C1091" s="8" t="s">
        <v>10</v>
      </c>
      <c r="D1091" s="8" t="s">
        <v>33</v>
      </c>
      <c r="E1091" s="8" t="s">
        <v>36</v>
      </c>
      <c r="F1091" s="78">
        <v>440864.33399999997</v>
      </c>
      <c r="G1091" s="78">
        <v>556.67500126268999</v>
      </c>
      <c r="H1091" s="78">
        <v>0.21870822351274774</v>
      </c>
    </row>
    <row r="1092" spans="1:8" x14ac:dyDescent="0.25">
      <c r="A1092" s="8" t="s">
        <v>13</v>
      </c>
      <c r="B1092" s="8">
        <v>2020</v>
      </c>
      <c r="C1092" s="8" t="s">
        <v>10</v>
      </c>
      <c r="D1092" s="8" t="s">
        <v>33</v>
      </c>
      <c r="E1092" s="8" t="s">
        <v>42</v>
      </c>
      <c r="F1092" s="78">
        <v>80271.475217000028</v>
      </c>
      <c r="G1092" s="78">
        <v>101.35799183923433</v>
      </c>
      <c r="H1092" s="78">
        <v>3.9821846290377466E-2</v>
      </c>
    </row>
    <row r="1093" spans="1:8" x14ac:dyDescent="0.25">
      <c r="A1093" s="8" t="s">
        <v>13</v>
      </c>
      <c r="B1093" s="8">
        <v>2020</v>
      </c>
      <c r="C1093" s="8" t="s">
        <v>10</v>
      </c>
      <c r="D1093" s="8" t="s">
        <v>33</v>
      </c>
      <c r="E1093" s="8" t="s">
        <v>40</v>
      </c>
      <c r="F1093" s="78">
        <v>1880019.4069979996</v>
      </c>
      <c r="G1093" s="78">
        <v>2373.8817705414408</v>
      </c>
      <c r="H1093" s="78">
        <v>0.93265812850722007</v>
      </c>
    </row>
    <row r="1094" spans="1:8" x14ac:dyDescent="0.25">
      <c r="A1094" s="8" t="s">
        <v>13</v>
      </c>
      <c r="B1094" s="8">
        <v>2021</v>
      </c>
      <c r="C1094" s="8" t="s">
        <v>10</v>
      </c>
      <c r="D1094" s="8" t="s">
        <v>33</v>
      </c>
      <c r="E1094" s="8" t="s">
        <v>34</v>
      </c>
      <c r="F1094" s="78">
        <v>70751.855297706206</v>
      </c>
      <c r="G1094" s="78">
        <v>93.081992622976784</v>
      </c>
      <c r="H1094" s="78">
        <v>2.9506983547063163E-2</v>
      </c>
    </row>
    <row r="1095" spans="1:8" x14ac:dyDescent="0.25">
      <c r="A1095" s="8" t="s">
        <v>13</v>
      </c>
      <c r="B1095" s="8">
        <v>2021</v>
      </c>
      <c r="C1095" s="8" t="s">
        <v>10</v>
      </c>
      <c r="D1095" s="8" t="s">
        <v>33</v>
      </c>
      <c r="E1095" s="8" t="s">
        <v>35</v>
      </c>
      <c r="F1095" s="78">
        <v>1550846.9401077279</v>
      </c>
      <c r="G1095" s="78">
        <v>2040.3129053091234</v>
      </c>
      <c r="H1095" s="78">
        <v>0.64677901311876351</v>
      </c>
    </row>
    <row r="1096" spans="1:8" x14ac:dyDescent="0.25">
      <c r="A1096" s="8" t="s">
        <v>13</v>
      </c>
      <c r="B1096" s="8">
        <v>2021</v>
      </c>
      <c r="C1096" s="8" t="s">
        <v>10</v>
      </c>
      <c r="D1096" s="8" t="s">
        <v>33</v>
      </c>
      <c r="E1096" s="8" t="s">
        <v>36</v>
      </c>
      <c r="F1096" s="78">
        <v>392143.91399999999</v>
      </c>
      <c r="G1096" s="78">
        <v>515.9092543439865</v>
      </c>
      <c r="H1096" s="78">
        <v>0.16354318865266684</v>
      </c>
    </row>
    <row r="1097" spans="1:8" x14ac:dyDescent="0.25">
      <c r="A1097" s="8" t="s">
        <v>13</v>
      </c>
      <c r="B1097" s="8">
        <v>2021</v>
      </c>
      <c r="C1097" s="8" t="s">
        <v>10</v>
      </c>
      <c r="D1097" s="8" t="s">
        <v>33</v>
      </c>
      <c r="E1097" s="8" t="s">
        <v>42</v>
      </c>
      <c r="F1097" s="78">
        <v>89333.688108000031</v>
      </c>
      <c r="G1097" s="78">
        <v>117.52847557796485</v>
      </c>
      <c r="H1097" s="78">
        <v>3.7256516512672817E-2</v>
      </c>
    </row>
    <row r="1098" spans="1:8" x14ac:dyDescent="0.25">
      <c r="A1098" s="8" t="s">
        <v>13</v>
      </c>
      <c r="B1098" s="8">
        <v>2021</v>
      </c>
      <c r="C1098" s="8" t="s">
        <v>10</v>
      </c>
      <c r="D1098" s="8" t="s">
        <v>33</v>
      </c>
      <c r="E1098" s="8" t="s">
        <v>40</v>
      </c>
      <c r="F1098" s="78">
        <v>2103076.3975134338</v>
      </c>
      <c r="G1098" s="78">
        <v>2766.8326278540512</v>
      </c>
      <c r="H1098" s="78">
        <v>0.87708570183116619</v>
      </c>
    </row>
    <row r="1099" spans="1:8" x14ac:dyDescent="0.25">
      <c r="A1099" s="8" t="s">
        <v>13</v>
      </c>
      <c r="B1099" s="8">
        <v>2022</v>
      </c>
      <c r="C1099" s="8" t="s">
        <v>10</v>
      </c>
      <c r="D1099" s="8" t="s">
        <v>33</v>
      </c>
      <c r="E1099" s="8" t="s">
        <v>34</v>
      </c>
      <c r="F1099" s="78">
        <v>77292.728923432878</v>
      </c>
      <c r="G1099" s="78">
        <v>88.490121402121645</v>
      </c>
      <c r="H1099" s="78">
        <v>2.9246247147840958E-2</v>
      </c>
    </row>
    <row r="1100" spans="1:8" x14ac:dyDescent="0.25">
      <c r="A1100" s="8" t="s">
        <v>13</v>
      </c>
      <c r="B1100" s="8">
        <v>2022</v>
      </c>
      <c r="C1100" s="8" t="s">
        <v>10</v>
      </c>
      <c r="D1100" s="8" t="s">
        <v>33</v>
      </c>
      <c r="E1100" s="8" t="s">
        <v>35</v>
      </c>
      <c r="F1100" s="78">
        <v>1694219.7718929381</v>
      </c>
      <c r="G1100" s="78">
        <v>1939.6612771324869</v>
      </c>
      <c r="H1100" s="78">
        <v>0.64106379554309711</v>
      </c>
    </row>
    <row r="1101" spans="1:8" x14ac:dyDescent="0.25">
      <c r="A1101" s="8" t="s">
        <v>13</v>
      </c>
      <c r="B1101" s="8">
        <v>2022</v>
      </c>
      <c r="C1101" s="8" t="s">
        <v>10</v>
      </c>
      <c r="D1101" s="8" t="s">
        <v>33</v>
      </c>
      <c r="E1101" s="8" t="s">
        <v>36</v>
      </c>
      <c r="F1101" s="78">
        <v>636431.60699999996</v>
      </c>
      <c r="G1101" s="78">
        <v>728.63141141473454</v>
      </c>
      <c r="H1101" s="78">
        <v>0.24081483899291603</v>
      </c>
    </row>
    <row r="1102" spans="1:8" x14ac:dyDescent="0.25">
      <c r="A1102" s="8" t="s">
        <v>13</v>
      </c>
      <c r="B1102" s="8">
        <v>2022</v>
      </c>
      <c r="C1102" s="8" t="s">
        <v>10</v>
      </c>
      <c r="D1102" s="8" t="s">
        <v>33</v>
      </c>
      <c r="E1102" s="8" t="s">
        <v>42</v>
      </c>
      <c r="F1102" s="78">
        <v>95733.033301999982</v>
      </c>
      <c r="G1102" s="78">
        <v>109.60187144484487</v>
      </c>
      <c r="H1102" s="78">
        <v>3.6223743050091149E-2</v>
      </c>
    </row>
    <row r="1103" spans="1:8" x14ac:dyDescent="0.25">
      <c r="A1103" s="8" t="s">
        <v>13</v>
      </c>
      <c r="B1103" s="8">
        <v>2022</v>
      </c>
      <c r="C1103" s="8" t="s">
        <v>10</v>
      </c>
      <c r="D1103" s="8" t="s">
        <v>33</v>
      </c>
      <c r="E1103" s="8" t="s">
        <v>40</v>
      </c>
      <c r="F1103" s="78">
        <v>2503677.1411183705</v>
      </c>
      <c r="G1103" s="78">
        <v>2866.3846813941877</v>
      </c>
      <c r="H1103" s="78">
        <v>0.94734862473394499</v>
      </c>
    </row>
    <row r="1104" spans="1:8" x14ac:dyDescent="0.25">
      <c r="A1104" s="8" t="s">
        <v>13</v>
      </c>
      <c r="B1104" s="8">
        <v>2023</v>
      </c>
      <c r="C1104" s="8" t="s">
        <v>10</v>
      </c>
      <c r="D1104" s="8" t="s">
        <v>33</v>
      </c>
      <c r="E1104" s="8" t="s">
        <v>34</v>
      </c>
      <c r="F1104" s="78">
        <v>82963.157689306492</v>
      </c>
      <c r="G1104" s="78">
        <v>98.733046748611599</v>
      </c>
      <c r="H1104" s="78">
        <v>2.9400806279831413E-2</v>
      </c>
    </row>
    <row r="1105" spans="1:8" x14ac:dyDescent="0.25">
      <c r="A1105" s="8" t="s">
        <v>13</v>
      </c>
      <c r="B1105" s="8">
        <v>2023</v>
      </c>
      <c r="C1105" s="8" t="s">
        <v>10</v>
      </c>
      <c r="D1105" s="8" t="s">
        <v>33</v>
      </c>
      <c r="E1105" s="8" t="s">
        <v>35</v>
      </c>
      <c r="F1105" s="78">
        <v>1818512.8672987209</v>
      </c>
      <c r="G1105" s="78">
        <v>2164.1813178369298</v>
      </c>
      <c r="H1105" s="78">
        <v>0.64445165803666027</v>
      </c>
    </row>
    <row r="1106" spans="1:8" x14ac:dyDescent="0.25">
      <c r="A1106" s="8" t="s">
        <v>13</v>
      </c>
      <c r="B1106" s="8">
        <v>2023</v>
      </c>
      <c r="C1106" s="8" t="s">
        <v>10</v>
      </c>
      <c r="D1106" s="8" t="s">
        <v>33</v>
      </c>
      <c r="E1106" s="8" t="s">
        <v>36</v>
      </c>
      <c r="F1106" s="78">
        <v>546280.29500000004</v>
      </c>
      <c r="G1106" s="78">
        <v>650.11891309716134</v>
      </c>
      <c r="H1106" s="78">
        <v>0.19359293420257975</v>
      </c>
    </row>
    <row r="1107" spans="1:8" x14ac:dyDescent="0.25">
      <c r="A1107" s="8" t="s">
        <v>13</v>
      </c>
      <c r="B1107" s="8">
        <v>2023</v>
      </c>
      <c r="C1107" s="8" t="s">
        <v>10</v>
      </c>
      <c r="D1107" s="8" t="s">
        <v>33</v>
      </c>
      <c r="E1107" s="8" t="s">
        <v>42</v>
      </c>
      <c r="F1107" s="78">
        <v>114755.67177499998</v>
      </c>
      <c r="G1107" s="78">
        <v>136.56877849876972</v>
      </c>
      <c r="H1107" s="78">
        <v>4.06675609913962E-2</v>
      </c>
    </row>
    <row r="1108" spans="1:8" x14ac:dyDescent="0.25">
      <c r="A1108" s="8" t="s">
        <v>13</v>
      </c>
      <c r="B1108" s="8">
        <v>2023</v>
      </c>
      <c r="C1108" s="8" t="s">
        <v>10</v>
      </c>
      <c r="D1108" s="8" t="s">
        <v>33</v>
      </c>
      <c r="E1108" s="8" t="s">
        <v>40</v>
      </c>
      <c r="F1108" s="78">
        <v>2562511.9917630274</v>
      </c>
      <c r="G1108" s="78">
        <v>3049.6020561814726</v>
      </c>
      <c r="H1108" s="78">
        <v>0.90811295951046767</v>
      </c>
    </row>
    <row r="1109" spans="1:8" x14ac:dyDescent="0.25">
      <c r="A1109" s="8" t="s">
        <v>13</v>
      </c>
      <c r="B1109" s="8">
        <v>2008</v>
      </c>
      <c r="C1109" s="8" t="s">
        <v>10</v>
      </c>
      <c r="D1109" s="8" t="s">
        <v>37</v>
      </c>
      <c r="E1109" s="8" t="s">
        <v>40</v>
      </c>
      <c r="F1109" s="78">
        <v>863.54808011949092</v>
      </c>
      <c r="G1109" s="78">
        <v>1.6500603430243208</v>
      </c>
      <c r="H1109" s="78">
        <v>9.0306698959032841E-4</v>
      </c>
    </row>
    <row r="1110" spans="1:8" x14ac:dyDescent="0.25">
      <c r="A1110" s="8" t="s">
        <v>13</v>
      </c>
      <c r="B1110" s="8">
        <v>2009</v>
      </c>
      <c r="C1110" s="8" t="s">
        <v>10</v>
      </c>
      <c r="D1110" s="8" t="s">
        <v>37</v>
      </c>
      <c r="E1110" s="8" t="s">
        <v>40</v>
      </c>
      <c r="F1110" s="78">
        <v>1010.7167715985286</v>
      </c>
      <c r="G1110" s="78">
        <v>1.807535783676107</v>
      </c>
      <c r="H1110" s="78">
        <v>1.0480035152363402E-3</v>
      </c>
    </row>
    <row r="1111" spans="1:8" x14ac:dyDescent="0.25">
      <c r="A1111" s="8" t="s">
        <v>13</v>
      </c>
      <c r="B1111" s="8">
        <v>2010</v>
      </c>
      <c r="C1111" s="8" t="s">
        <v>10</v>
      </c>
      <c r="D1111" s="8" t="s">
        <v>37</v>
      </c>
      <c r="E1111" s="8" t="s">
        <v>40</v>
      </c>
      <c r="F1111" s="78">
        <v>963.01759846808454</v>
      </c>
      <c r="G1111" s="78">
        <v>1.8878163548325835</v>
      </c>
      <c r="H1111" s="78">
        <v>8.6628966314600546E-4</v>
      </c>
    </row>
    <row r="1112" spans="1:8" x14ac:dyDescent="0.25">
      <c r="A1112" s="8" t="s">
        <v>13</v>
      </c>
      <c r="B1112" s="8">
        <v>2011</v>
      </c>
      <c r="C1112" s="8" t="s">
        <v>10</v>
      </c>
      <c r="D1112" s="8" t="s">
        <v>37</v>
      </c>
      <c r="E1112" s="8" t="s">
        <v>40</v>
      </c>
      <c r="F1112" s="78">
        <v>1077.3713589069534</v>
      </c>
      <c r="G1112" s="78">
        <v>2.2301208008837783</v>
      </c>
      <c r="H1112" s="78">
        <v>8.8794943918828553E-4</v>
      </c>
    </row>
    <row r="1113" spans="1:8" x14ac:dyDescent="0.25">
      <c r="A1113" s="8" t="s">
        <v>13</v>
      </c>
      <c r="B1113" s="8">
        <v>2012</v>
      </c>
      <c r="C1113" s="8" t="s">
        <v>10</v>
      </c>
      <c r="D1113" s="8" t="s">
        <v>37</v>
      </c>
      <c r="E1113" s="8" t="s">
        <v>40</v>
      </c>
      <c r="F1113" s="78">
        <v>1145.8305128438203</v>
      </c>
      <c r="G1113" s="78">
        <v>2.3569929417102817</v>
      </c>
      <c r="H1113" s="78">
        <v>8.8167920917151194E-4</v>
      </c>
    </row>
    <row r="1114" spans="1:8" x14ac:dyDescent="0.25">
      <c r="A1114" s="8" t="s">
        <v>13</v>
      </c>
      <c r="B1114" s="8">
        <v>2013</v>
      </c>
      <c r="C1114" s="8" t="s">
        <v>10</v>
      </c>
      <c r="D1114" s="8" t="s">
        <v>37</v>
      </c>
      <c r="E1114" s="8" t="s">
        <v>40</v>
      </c>
      <c r="F1114" s="78">
        <v>1175.5925082967237</v>
      </c>
      <c r="G1114" s="78">
        <v>2.3698794153817859</v>
      </c>
      <c r="H1114" s="78">
        <v>8.5454645465496621E-4</v>
      </c>
    </row>
    <row r="1115" spans="1:8" x14ac:dyDescent="0.25">
      <c r="A1115" s="8" t="s">
        <v>13</v>
      </c>
      <c r="B1115" s="8">
        <v>2014</v>
      </c>
      <c r="C1115" s="8" t="s">
        <v>10</v>
      </c>
      <c r="D1115" s="8" t="s">
        <v>37</v>
      </c>
      <c r="E1115" s="8" t="s">
        <v>40</v>
      </c>
      <c r="F1115" s="78">
        <v>1367.5353889098712</v>
      </c>
      <c r="G1115" s="78">
        <v>2.3947000817064028</v>
      </c>
      <c r="H1115" s="78">
        <v>9.2319155320290738E-4</v>
      </c>
    </row>
    <row r="1116" spans="1:8" x14ac:dyDescent="0.25">
      <c r="A1116" s="8" t="s">
        <v>13</v>
      </c>
      <c r="B1116" s="8">
        <v>2015</v>
      </c>
      <c r="C1116" s="8" t="s">
        <v>10</v>
      </c>
      <c r="D1116" s="8" t="s">
        <v>37</v>
      </c>
      <c r="E1116" s="8" t="s">
        <v>40</v>
      </c>
      <c r="F1116" s="78">
        <v>1399.3173442311022</v>
      </c>
      <c r="G1116" s="78">
        <v>2.1387024136807748</v>
      </c>
      <c r="H1116" s="78">
        <v>8.8039291556839955E-4</v>
      </c>
    </row>
    <row r="1117" spans="1:8" x14ac:dyDescent="0.25">
      <c r="A1117" s="8" t="s">
        <v>13</v>
      </c>
      <c r="B1117" s="8">
        <v>2016</v>
      </c>
      <c r="C1117" s="8" t="s">
        <v>10</v>
      </c>
      <c r="D1117" s="8" t="s">
        <v>37</v>
      </c>
      <c r="E1117" s="8" t="s">
        <v>40</v>
      </c>
      <c r="F1117" s="78">
        <v>1689.897141419247</v>
      </c>
      <c r="G1117" s="78">
        <v>2.4980648300868791</v>
      </c>
      <c r="H1117" s="78">
        <v>1.0014071570479473E-3</v>
      </c>
    </row>
    <row r="1118" spans="1:8" x14ac:dyDescent="0.25">
      <c r="A1118" s="8" t="s">
        <v>13</v>
      </c>
      <c r="B1118" s="8">
        <v>2017</v>
      </c>
      <c r="C1118" s="8" t="s">
        <v>10</v>
      </c>
      <c r="D1118" s="8" t="s">
        <v>37</v>
      </c>
      <c r="E1118" s="8" t="s">
        <v>40</v>
      </c>
      <c r="F1118" s="78">
        <v>1933.9758416120571</v>
      </c>
      <c r="G1118" s="78">
        <v>2.9810841246224689</v>
      </c>
      <c r="H1118" s="78">
        <v>1.0776728305170939E-3</v>
      </c>
    </row>
    <row r="1119" spans="1:8" x14ac:dyDescent="0.25">
      <c r="A1119" s="8" t="s">
        <v>13</v>
      </c>
      <c r="B1119" s="8">
        <v>2018</v>
      </c>
      <c r="C1119" s="8" t="s">
        <v>10</v>
      </c>
      <c r="D1119" s="8" t="s">
        <v>37</v>
      </c>
      <c r="E1119" s="8" t="s">
        <v>40</v>
      </c>
      <c r="F1119" s="78">
        <v>1622.7111029706864</v>
      </c>
      <c r="G1119" s="78">
        <v>2.5274528790197075</v>
      </c>
      <c r="H1119" s="78">
        <v>8.541364509415285E-4</v>
      </c>
    </row>
    <row r="1120" spans="1:8" x14ac:dyDescent="0.25">
      <c r="A1120" s="8" t="s">
        <v>13</v>
      </c>
      <c r="B1120" s="8">
        <v>2019</v>
      </c>
      <c r="C1120" s="8" t="s">
        <v>10</v>
      </c>
      <c r="D1120" s="8" t="s">
        <v>37</v>
      </c>
      <c r="E1120" s="8" t="s">
        <v>40</v>
      </c>
      <c r="F1120" s="78">
        <v>1925.8144498146039</v>
      </c>
      <c r="G1120" s="78">
        <v>2.7381410313775834</v>
      </c>
      <c r="H1120" s="78">
        <v>9.8308291610802617E-4</v>
      </c>
    </row>
    <row r="1121" spans="1:8" x14ac:dyDescent="0.25">
      <c r="A1121" s="8" t="s">
        <v>13</v>
      </c>
      <c r="B1121" s="8">
        <v>2020</v>
      </c>
      <c r="C1121" s="8" t="s">
        <v>10</v>
      </c>
      <c r="D1121" s="8" t="s">
        <v>37</v>
      </c>
      <c r="E1121" s="8" t="s">
        <v>40</v>
      </c>
      <c r="F1121" s="78">
        <v>1531.265050552199</v>
      </c>
      <c r="G1121" s="78">
        <v>1.9335131200467182</v>
      </c>
      <c r="H1121" s="78">
        <v>7.5964470950700531E-4</v>
      </c>
    </row>
    <row r="1122" spans="1:8" x14ac:dyDescent="0.25">
      <c r="A1122" s="8" t="s">
        <v>13</v>
      </c>
      <c r="B1122" s="8">
        <v>2021</v>
      </c>
      <c r="C1122" s="8" t="s">
        <v>10</v>
      </c>
      <c r="D1122" s="8" t="s">
        <v>37</v>
      </c>
      <c r="E1122" s="8" t="s">
        <v>40</v>
      </c>
      <c r="F1122" s="78">
        <v>1752.2734109057574</v>
      </c>
      <c r="G1122" s="78">
        <v>2.3053119952976835</v>
      </c>
      <c r="H1122" s="78">
        <v>7.3078370154384769E-4</v>
      </c>
    </row>
    <row r="1123" spans="1:8" x14ac:dyDescent="0.25">
      <c r="A1123" s="8" t="s">
        <v>13</v>
      </c>
      <c r="B1123" s="8">
        <v>2022</v>
      </c>
      <c r="C1123" s="8" t="s">
        <v>10</v>
      </c>
      <c r="D1123" s="8" t="s">
        <v>37</v>
      </c>
      <c r="E1123" s="8" t="s">
        <v>40</v>
      </c>
      <c r="F1123" s="78">
        <v>1622.9766564296478</v>
      </c>
      <c r="G1123" s="78">
        <v>1.8580971762885765</v>
      </c>
      <c r="H1123" s="78">
        <v>6.1410661869809808E-4</v>
      </c>
    </row>
    <row r="1124" spans="1:8" x14ac:dyDescent="0.25">
      <c r="A1124" s="8" t="s">
        <v>13</v>
      </c>
      <c r="B1124" s="8">
        <v>2023</v>
      </c>
      <c r="C1124" s="8" t="s">
        <v>10</v>
      </c>
      <c r="D1124" s="8" t="s">
        <v>37</v>
      </c>
      <c r="E1124" s="8" t="s">
        <v>40</v>
      </c>
      <c r="F1124" s="78">
        <v>1817.3227979358076</v>
      </c>
      <c r="G1124" s="78">
        <v>2.1627650364740307</v>
      </c>
      <c r="H1124" s="78">
        <v>6.4402991663031685E-4</v>
      </c>
    </row>
    <row r="1125" spans="1:8" x14ac:dyDescent="0.25">
      <c r="A1125" s="8" t="s">
        <v>14</v>
      </c>
      <c r="B1125" s="8">
        <v>2008</v>
      </c>
      <c r="C1125" s="8" t="s">
        <v>10</v>
      </c>
      <c r="D1125" s="8" t="s">
        <v>41</v>
      </c>
      <c r="E1125" s="8" t="s">
        <v>40</v>
      </c>
      <c r="F1125" s="78">
        <v>10022232.08808738</v>
      </c>
      <c r="G1125" s="78">
        <v>5092.6385780139808</v>
      </c>
      <c r="H1125" s="78">
        <v>2.0899372814326656</v>
      </c>
    </row>
    <row r="1126" spans="1:8" x14ac:dyDescent="0.25">
      <c r="A1126" s="8" t="s">
        <v>14</v>
      </c>
      <c r="B1126" s="8">
        <v>2009</v>
      </c>
      <c r="C1126" s="8" t="s">
        <v>10</v>
      </c>
      <c r="D1126" s="8" t="s">
        <v>41</v>
      </c>
      <c r="E1126" s="8" t="s">
        <v>40</v>
      </c>
      <c r="F1126" s="78">
        <v>16467058.740430068</v>
      </c>
      <c r="G1126" s="78">
        <v>7635.3800591944682</v>
      </c>
      <c r="H1126" s="78">
        <v>3.2503345460902673</v>
      </c>
    </row>
    <row r="1127" spans="1:8" x14ac:dyDescent="0.25">
      <c r="A1127" s="8" t="s">
        <v>14</v>
      </c>
      <c r="B1127" s="8">
        <v>2010</v>
      </c>
      <c r="C1127" s="8" t="s">
        <v>10</v>
      </c>
      <c r="D1127" s="8" t="s">
        <v>41</v>
      </c>
      <c r="E1127" s="8" t="s">
        <v>40</v>
      </c>
      <c r="F1127" s="78">
        <v>11986190.483951379</v>
      </c>
      <c r="G1127" s="78">
        <v>6313.8908838444759</v>
      </c>
      <c r="H1127" s="78">
        <v>2.1994997789295483</v>
      </c>
    </row>
    <row r="1128" spans="1:8" x14ac:dyDescent="0.25">
      <c r="A1128" s="8" t="s">
        <v>14</v>
      </c>
      <c r="B1128" s="8">
        <v>2011</v>
      </c>
      <c r="C1128" s="8" t="s">
        <v>10</v>
      </c>
      <c r="D1128" s="8" t="s">
        <v>41</v>
      </c>
      <c r="E1128" s="8" t="s">
        <v>40</v>
      </c>
      <c r="F1128" s="78">
        <v>13120703.376727005</v>
      </c>
      <c r="G1128" s="78">
        <v>7107.0976180799398</v>
      </c>
      <c r="H1128" s="78">
        <v>2.1212338857548847</v>
      </c>
    </row>
    <row r="1129" spans="1:8" x14ac:dyDescent="0.25">
      <c r="A1129" s="8" t="s">
        <v>14</v>
      </c>
      <c r="B1129" s="8">
        <v>2012</v>
      </c>
      <c r="C1129" s="8" t="s">
        <v>10</v>
      </c>
      <c r="D1129" s="8" t="s">
        <v>41</v>
      </c>
      <c r="E1129" s="8" t="s">
        <v>40</v>
      </c>
      <c r="F1129" s="78">
        <v>14911170.443489</v>
      </c>
      <c r="G1129" s="78">
        <v>8304.0324358053203</v>
      </c>
      <c r="H1129" s="78">
        <v>2.2389374330799399</v>
      </c>
    </row>
    <row r="1130" spans="1:8" x14ac:dyDescent="0.25">
      <c r="A1130" s="8" t="s">
        <v>14</v>
      </c>
      <c r="B1130" s="8">
        <v>2013</v>
      </c>
      <c r="C1130" s="8" t="s">
        <v>10</v>
      </c>
      <c r="D1130" s="8" t="s">
        <v>41</v>
      </c>
      <c r="E1130" s="8" t="s">
        <v>40</v>
      </c>
      <c r="F1130" s="78">
        <v>20404955.721179098</v>
      </c>
      <c r="G1130" s="78">
        <v>10920.958627921638</v>
      </c>
      <c r="H1130" s="78">
        <v>2.8591734399405024</v>
      </c>
    </row>
    <row r="1131" spans="1:8" x14ac:dyDescent="0.25">
      <c r="A1131" s="8" t="s">
        <v>14</v>
      </c>
      <c r="B1131" s="8">
        <v>2014</v>
      </c>
      <c r="C1131" s="8" t="s">
        <v>10</v>
      </c>
      <c r="D1131" s="8" t="s">
        <v>41</v>
      </c>
      <c r="E1131" s="8" t="s">
        <v>40</v>
      </c>
      <c r="F1131" s="78">
        <v>15004576.783690941</v>
      </c>
      <c r="G1131" s="78">
        <v>7495.6204128531899</v>
      </c>
      <c r="H1131" s="78">
        <v>1.9637725385757512</v>
      </c>
    </row>
    <row r="1132" spans="1:8" x14ac:dyDescent="0.25">
      <c r="A1132" s="8" t="s">
        <v>14</v>
      </c>
      <c r="B1132" s="8">
        <v>2015</v>
      </c>
      <c r="C1132" s="8" t="s">
        <v>10</v>
      </c>
      <c r="D1132" s="8" t="s">
        <v>41</v>
      </c>
      <c r="E1132" s="8" t="s">
        <v>40</v>
      </c>
      <c r="F1132" s="78">
        <v>18242008.185011309</v>
      </c>
      <c r="G1132" s="78">
        <v>6644.8786587169216</v>
      </c>
      <c r="H1132" s="78">
        <v>2.2536502963144431</v>
      </c>
    </row>
    <row r="1133" spans="1:8" x14ac:dyDescent="0.25">
      <c r="A1133" s="8" t="s">
        <v>14</v>
      </c>
      <c r="B1133" s="8">
        <v>2016</v>
      </c>
      <c r="C1133" s="8" t="s">
        <v>10</v>
      </c>
      <c r="D1133" s="8" t="s">
        <v>41</v>
      </c>
      <c r="E1133" s="8" t="s">
        <v>40</v>
      </c>
      <c r="F1133" s="78">
        <v>15053508.679386832</v>
      </c>
      <c r="G1133" s="78">
        <v>4930.8209337071567</v>
      </c>
      <c r="H1133" s="78">
        <v>1.7391941921950824</v>
      </c>
    </row>
    <row r="1134" spans="1:8" x14ac:dyDescent="0.25">
      <c r="A1134" s="8" t="s">
        <v>14</v>
      </c>
      <c r="B1134" s="8">
        <v>2017</v>
      </c>
      <c r="C1134" s="8" t="s">
        <v>10</v>
      </c>
      <c r="D1134" s="8" t="s">
        <v>41</v>
      </c>
      <c r="E1134" s="8" t="s">
        <v>40</v>
      </c>
      <c r="F1134" s="78">
        <v>8688678.6175525002</v>
      </c>
      <c r="G1134" s="78">
        <v>2945.445416947302</v>
      </c>
      <c r="H1134" s="78">
        <v>0.94470880361351539</v>
      </c>
    </row>
    <row r="1135" spans="1:8" x14ac:dyDescent="0.25">
      <c r="A1135" s="8" t="s">
        <v>14</v>
      </c>
      <c r="B1135" s="8">
        <v>2018</v>
      </c>
      <c r="C1135" s="8" t="s">
        <v>10</v>
      </c>
      <c r="D1135" s="8" t="s">
        <v>41</v>
      </c>
      <c r="E1135" s="8" t="s">
        <v>40</v>
      </c>
      <c r="F1135" s="78">
        <v>12711906.682496883</v>
      </c>
      <c r="G1135" s="78">
        <v>4298.5069969874503</v>
      </c>
      <c r="H1135" s="78">
        <v>1.2860014362706775</v>
      </c>
    </row>
    <row r="1136" spans="1:8" x14ac:dyDescent="0.25">
      <c r="A1136" s="8" t="s">
        <v>14</v>
      </c>
      <c r="B1136" s="8">
        <v>2019</v>
      </c>
      <c r="C1136" s="8" t="s">
        <v>10</v>
      </c>
      <c r="D1136" s="8" t="s">
        <v>41</v>
      </c>
      <c r="E1136" s="8" t="s">
        <v>40</v>
      </c>
      <c r="F1136" s="78">
        <v>15054594.127438571</v>
      </c>
      <c r="G1136" s="78">
        <v>4587.8220978503459</v>
      </c>
      <c r="H1136" s="78">
        <v>1.4204287111262446</v>
      </c>
    </row>
    <row r="1137" spans="1:8" x14ac:dyDescent="0.25">
      <c r="A1137" s="8" t="s">
        <v>14</v>
      </c>
      <c r="B1137" s="8">
        <v>2008</v>
      </c>
      <c r="C1137" s="8" t="s">
        <v>10</v>
      </c>
      <c r="D1137" s="8" t="s">
        <v>25</v>
      </c>
      <c r="E1137" s="8" t="s">
        <v>26</v>
      </c>
      <c r="F1137" s="78">
        <v>3192456.3107636501</v>
      </c>
      <c r="G1137" s="78">
        <v>1622.1961359429863</v>
      </c>
      <c r="H1137" s="78">
        <v>0.66572330440645533</v>
      </c>
    </row>
    <row r="1138" spans="1:8" x14ac:dyDescent="0.25">
      <c r="A1138" s="8" t="s">
        <v>14</v>
      </c>
      <c r="B1138" s="8">
        <v>2008</v>
      </c>
      <c r="C1138" s="8" t="s">
        <v>10</v>
      </c>
      <c r="D1138" s="8" t="s">
        <v>25</v>
      </c>
      <c r="E1138" s="8" t="s">
        <v>27</v>
      </c>
      <c r="F1138" s="78"/>
      <c r="G1138" s="78" t="s">
        <v>108</v>
      </c>
      <c r="H1138" s="78" t="s">
        <v>29</v>
      </c>
    </row>
    <row r="1139" spans="1:8" x14ac:dyDescent="0.25">
      <c r="A1139" s="8" t="s">
        <v>14</v>
      </c>
      <c r="B1139" s="8">
        <v>2008</v>
      </c>
      <c r="C1139" s="8" t="s">
        <v>10</v>
      </c>
      <c r="D1139" s="8" t="s">
        <v>25</v>
      </c>
      <c r="E1139" s="8" t="s">
        <v>28</v>
      </c>
      <c r="F1139" s="78">
        <v>178723.83925799999</v>
      </c>
      <c r="G1139" s="78">
        <v>90.815689620470195</v>
      </c>
      <c r="H1139" s="78">
        <v>3.7269304029593199E-2</v>
      </c>
    </row>
    <row r="1140" spans="1:8" x14ac:dyDescent="0.25">
      <c r="A1140" s="8" t="s">
        <v>14</v>
      </c>
      <c r="B1140" s="8">
        <v>2008</v>
      </c>
      <c r="C1140" s="8" t="s">
        <v>10</v>
      </c>
      <c r="D1140" s="8" t="s">
        <v>25</v>
      </c>
      <c r="E1140" s="8" t="s">
        <v>40</v>
      </c>
      <c r="F1140" s="78">
        <v>3371180.1500216499</v>
      </c>
      <c r="G1140" s="78">
        <v>1713.0118255634563</v>
      </c>
      <c r="H1140" s="78">
        <v>0.70299260843604849</v>
      </c>
    </row>
    <row r="1141" spans="1:8" x14ac:dyDescent="0.25">
      <c r="A1141" s="8" t="s">
        <v>14</v>
      </c>
      <c r="B1141" s="8">
        <v>2009</v>
      </c>
      <c r="C1141" s="8" t="s">
        <v>10</v>
      </c>
      <c r="D1141" s="8" t="s">
        <v>25</v>
      </c>
      <c r="E1141" s="8" t="s">
        <v>26</v>
      </c>
      <c r="F1141" s="78">
        <v>3534011.2282257318</v>
      </c>
      <c r="G1141" s="78">
        <v>1638.6362183013246</v>
      </c>
      <c r="H1141" s="78">
        <v>0.69755740611835537</v>
      </c>
    </row>
    <row r="1142" spans="1:8" x14ac:dyDescent="0.25">
      <c r="A1142" s="8" t="s">
        <v>14</v>
      </c>
      <c r="B1142" s="8">
        <v>2009</v>
      </c>
      <c r="C1142" s="8" t="s">
        <v>10</v>
      </c>
      <c r="D1142" s="8" t="s">
        <v>25</v>
      </c>
      <c r="E1142" s="8" t="s">
        <v>27</v>
      </c>
      <c r="F1142" s="78"/>
      <c r="G1142" s="78" t="s">
        <v>108</v>
      </c>
      <c r="H1142" s="78" t="s">
        <v>29</v>
      </c>
    </row>
    <row r="1143" spans="1:8" x14ac:dyDescent="0.25">
      <c r="A1143" s="8" t="s">
        <v>14</v>
      </c>
      <c r="B1143" s="8">
        <v>2009</v>
      </c>
      <c r="C1143" s="8" t="s">
        <v>10</v>
      </c>
      <c r="D1143" s="8" t="s">
        <v>25</v>
      </c>
      <c r="E1143" s="8" t="s">
        <v>28</v>
      </c>
      <c r="F1143" s="78">
        <v>264925.655669</v>
      </c>
      <c r="G1143" s="78">
        <v>122.83967042017565</v>
      </c>
      <c r="H1143" s="78">
        <v>5.2292095652297178E-2</v>
      </c>
    </row>
    <row r="1144" spans="1:8" x14ac:dyDescent="0.25">
      <c r="A1144" s="8" t="s">
        <v>14</v>
      </c>
      <c r="B1144" s="8">
        <v>2009</v>
      </c>
      <c r="C1144" s="8" t="s">
        <v>10</v>
      </c>
      <c r="D1144" s="8" t="s">
        <v>25</v>
      </c>
      <c r="E1144" s="8" t="s">
        <v>40</v>
      </c>
      <c r="F1144" s="78">
        <v>3798936.8838947318</v>
      </c>
      <c r="G1144" s="78">
        <v>1761.4758887215003</v>
      </c>
      <c r="H1144" s="78">
        <v>0.74984950177065246</v>
      </c>
    </row>
    <row r="1145" spans="1:8" x14ac:dyDescent="0.25">
      <c r="A1145" s="8" t="s">
        <v>14</v>
      </c>
      <c r="B1145" s="8">
        <v>2010</v>
      </c>
      <c r="C1145" s="8" t="s">
        <v>10</v>
      </c>
      <c r="D1145" s="8" t="s">
        <v>25</v>
      </c>
      <c r="E1145" s="8" t="s">
        <v>26</v>
      </c>
      <c r="F1145" s="78">
        <v>3763588.9100655476</v>
      </c>
      <c r="G1145" s="78">
        <v>1982.5222819224987</v>
      </c>
      <c r="H1145" s="78">
        <v>0.69062918587473787</v>
      </c>
    </row>
    <row r="1146" spans="1:8" x14ac:dyDescent="0.25">
      <c r="A1146" s="8" t="s">
        <v>14</v>
      </c>
      <c r="B1146" s="8">
        <v>2010</v>
      </c>
      <c r="C1146" s="8" t="s">
        <v>10</v>
      </c>
      <c r="D1146" s="8" t="s">
        <v>25</v>
      </c>
      <c r="E1146" s="8" t="s">
        <v>27</v>
      </c>
      <c r="F1146" s="78"/>
      <c r="G1146" s="78" t="s">
        <v>108</v>
      </c>
      <c r="H1146" s="78" t="s">
        <v>29</v>
      </c>
    </row>
    <row r="1147" spans="1:8" x14ac:dyDescent="0.25">
      <c r="A1147" s="8" t="s">
        <v>14</v>
      </c>
      <c r="B1147" s="8">
        <v>2010</v>
      </c>
      <c r="C1147" s="8" t="s">
        <v>10</v>
      </c>
      <c r="D1147" s="8" t="s">
        <v>25</v>
      </c>
      <c r="E1147" s="8" t="s">
        <v>28</v>
      </c>
      <c r="F1147" s="78">
        <v>237283.963364</v>
      </c>
      <c r="G1147" s="78">
        <v>124.9925950344611</v>
      </c>
      <c r="H1147" s="78">
        <v>4.3542276894517777E-2</v>
      </c>
    </row>
    <row r="1148" spans="1:8" x14ac:dyDescent="0.25">
      <c r="A1148" s="8" t="s">
        <v>14</v>
      </c>
      <c r="B1148" s="8">
        <v>2010</v>
      </c>
      <c r="C1148" s="8" t="s">
        <v>10</v>
      </c>
      <c r="D1148" s="8" t="s">
        <v>25</v>
      </c>
      <c r="E1148" s="8" t="s">
        <v>40</v>
      </c>
      <c r="F1148" s="78">
        <v>4000872.8734295475</v>
      </c>
      <c r="G1148" s="78">
        <v>2107.5148769569601</v>
      </c>
      <c r="H1148" s="78">
        <v>0.73417146276925571</v>
      </c>
    </row>
    <row r="1149" spans="1:8" x14ac:dyDescent="0.25">
      <c r="A1149" s="8" t="s">
        <v>14</v>
      </c>
      <c r="B1149" s="8">
        <v>2011</v>
      </c>
      <c r="C1149" s="8" t="s">
        <v>10</v>
      </c>
      <c r="D1149" s="8" t="s">
        <v>25</v>
      </c>
      <c r="E1149" s="8" t="s">
        <v>26</v>
      </c>
      <c r="F1149" s="78">
        <v>4184293.5070216018</v>
      </c>
      <c r="G1149" s="78">
        <v>2266.5082475569884</v>
      </c>
      <c r="H1149" s="78">
        <v>0.67647784727623916</v>
      </c>
    </row>
    <row r="1150" spans="1:8" x14ac:dyDescent="0.25">
      <c r="A1150" s="8" t="s">
        <v>14</v>
      </c>
      <c r="B1150" s="8">
        <v>2011</v>
      </c>
      <c r="C1150" s="8" t="s">
        <v>10</v>
      </c>
      <c r="D1150" s="8" t="s">
        <v>25</v>
      </c>
      <c r="E1150" s="8" t="s">
        <v>27</v>
      </c>
      <c r="F1150" s="78"/>
      <c r="G1150" s="78" t="s">
        <v>108</v>
      </c>
      <c r="H1150" s="78" t="s">
        <v>29</v>
      </c>
    </row>
    <row r="1151" spans="1:8" x14ac:dyDescent="0.25">
      <c r="A1151" s="8" t="s">
        <v>14</v>
      </c>
      <c r="B1151" s="8">
        <v>2011</v>
      </c>
      <c r="C1151" s="8" t="s">
        <v>10</v>
      </c>
      <c r="D1151" s="8" t="s">
        <v>25</v>
      </c>
      <c r="E1151" s="8" t="s">
        <v>28</v>
      </c>
      <c r="F1151" s="78">
        <v>134505.564816</v>
      </c>
      <c r="G1151" s="78">
        <v>72.857693057668484</v>
      </c>
      <c r="H1151" s="78">
        <v>2.1745614828575788E-2</v>
      </c>
    </row>
    <row r="1152" spans="1:8" x14ac:dyDescent="0.25">
      <c r="A1152" s="8" t="s">
        <v>14</v>
      </c>
      <c r="B1152" s="8">
        <v>2011</v>
      </c>
      <c r="C1152" s="8" t="s">
        <v>10</v>
      </c>
      <c r="D1152" s="8" t="s">
        <v>25</v>
      </c>
      <c r="E1152" s="8" t="s">
        <v>40</v>
      </c>
      <c r="F1152" s="78">
        <v>4318799.0718376022</v>
      </c>
      <c r="G1152" s="78">
        <v>2339.3659406146571</v>
      </c>
      <c r="H1152" s="78">
        <v>0.69822346210481501</v>
      </c>
    </row>
    <row r="1153" spans="1:8" x14ac:dyDescent="0.25">
      <c r="A1153" s="8" t="s">
        <v>14</v>
      </c>
      <c r="B1153" s="8">
        <v>2012</v>
      </c>
      <c r="C1153" s="8" t="s">
        <v>10</v>
      </c>
      <c r="D1153" s="8" t="s">
        <v>25</v>
      </c>
      <c r="E1153" s="8" t="s">
        <v>26</v>
      </c>
      <c r="F1153" s="78">
        <v>4244968.2683430016</v>
      </c>
      <c r="G1153" s="78">
        <v>2364.0232886397448</v>
      </c>
      <c r="H1153" s="78">
        <v>0.63738915695781062</v>
      </c>
    </row>
    <row r="1154" spans="1:8" x14ac:dyDescent="0.25">
      <c r="A1154" s="8" t="s">
        <v>14</v>
      </c>
      <c r="B1154" s="8">
        <v>2012</v>
      </c>
      <c r="C1154" s="8" t="s">
        <v>10</v>
      </c>
      <c r="D1154" s="8" t="s">
        <v>25</v>
      </c>
      <c r="E1154" s="8" t="s">
        <v>27</v>
      </c>
      <c r="F1154" s="78"/>
      <c r="G1154" s="78" t="s">
        <v>108</v>
      </c>
      <c r="H1154" s="78" t="s">
        <v>29</v>
      </c>
    </row>
    <row r="1155" spans="1:8" x14ac:dyDescent="0.25">
      <c r="A1155" s="8" t="s">
        <v>14</v>
      </c>
      <c r="B1155" s="8">
        <v>2012</v>
      </c>
      <c r="C1155" s="8" t="s">
        <v>10</v>
      </c>
      <c r="D1155" s="8" t="s">
        <v>25</v>
      </c>
      <c r="E1155" s="8" t="s">
        <v>28</v>
      </c>
      <c r="F1155" s="78">
        <v>64530.973575000011</v>
      </c>
      <c r="G1155" s="78">
        <v>35.937306176718266</v>
      </c>
      <c r="H1155" s="78">
        <v>9.6894347011671281E-3</v>
      </c>
    </row>
    <row r="1156" spans="1:8" x14ac:dyDescent="0.25">
      <c r="A1156" s="8" t="s">
        <v>14</v>
      </c>
      <c r="B1156" s="8">
        <v>2012</v>
      </c>
      <c r="C1156" s="8" t="s">
        <v>10</v>
      </c>
      <c r="D1156" s="8" t="s">
        <v>25</v>
      </c>
      <c r="E1156" s="8" t="s">
        <v>40</v>
      </c>
      <c r="F1156" s="78">
        <v>4309499.2419180013</v>
      </c>
      <c r="G1156" s="78">
        <v>2399.9605948164626</v>
      </c>
      <c r="H1156" s="78">
        <v>0.64707859165897763</v>
      </c>
    </row>
    <row r="1157" spans="1:8" x14ac:dyDescent="0.25">
      <c r="A1157" s="8" t="s">
        <v>14</v>
      </c>
      <c r="B1157" s="8">
        <v>2013</v>
      </c>
      <c r="C1157" s="8" t="s">
        <v>10</v>
      </c>
      <c r="D1157" s="8" t="s">
        <v>25</v>
      </c>
      <c r="E1157" s="8" t="s">
        <v>26</v>
      </c>
      <c r="F1157" s="78">
        <v>4132585.5523738498</v>
      </c>
      <c r="G1157" s="78">
        <v>2211.8056250902546</v>
      </c>
      <c r="H1157" s="78">
        <v>0.57906417495261231</v>
      </c>
    </row>
    <row r="1158" spans="1:8" x14ac:dyDescent="0.25">
      <c r="A1158" s="8" t="s">
        <v>14</v>
      </c>
      <c r="B1158" s="8">
        <v>2013</v>
      </c>
      <c r="C1158" s="8" t="s">
        <v>10</v>
      </c>
      <c r="D1158" s="8" t="s">
        <v>25</v>
      </c>
      <c r="E1158" s="8" t="s">
        <v>27</v>
      </c>
      <c r="F1158" s="78"/>
      <c r="G1158" s="78" t="s">
        <v>108</v>
      </c>
      <c r="H1158" s="78" t="s">
        <v>29</v>
      </c>
    </row>
    <row r="1159" spans="1:8" x14ac:dyDescent="0.25">
      <c r="A1159" s="8" t="s">
        <v>14</v>
      </c>
      <c r="B1159" s="8">
        <v>2013</v>
      </c>
      <c r="C1159" s="8" t="s">
        <v>10</v>
      </c>
      <c r="D1159" s="8" t="s">
        <v>25</v>
      </c>
      <c r="E1159" s="8" t="s">
        <v>28</v>
      </c>
      <c r="F1159" s="78">
        <v>107410.36054185001</v>
      </c>
      <c r="G1159" s="78">
        <v>57.487216327069184</v>
      </c>
      <c r="H1159" s="78">
        <v>1.5050503134242766E-2</v>
      </c>
    </row>
    <row r="1160" spans="1:8" x14ac:dyDescent="0.25">
      <c r="A1160" s="8" t="s">
        <v>14</v>
      </c>
      <c r="B1160" s="8">
        <v>2013</v>
      </c>
      <c r="C1160" s="8" t="s">
        <v>10</v>
      </c>
      <c r="D1160" s="8" t="s">
        <v>25</v>
      </c>
      <c r="E1160" s="8" t="s">
        <v>40</v>
      </c>
      <c r="F1160" s="78">
        <v>4239995.9129157001</v>
      </c>
      <c r="G1160" s="78">
        <v>2269.2928414173243</v>
      </c>
      <c r="H1160" s="78">
        <v>0.59411467808685525</v>
      </c>
    </row>
    <row r="1161" spans="1:8" x14ac:dyDescent="0.25">
      <c r="A1161" s="8" t="s">
        <v>14</v>
      </c>
      <c r="B1161" s="8">
        <v>2014</v>
      </c>
      <c r="C1161" s="8" t="s">
        <v>10</v>
      </c>
      <c r="D1161" s="8" t="s">
        <v>25</v>
      </c>
      <c r="E1161" s="8" t="s">
        <v>26</v>
      </c>
      <c r="F1161" s="78">
        <v>3575793.451378379</v>
      </c>
      <c r="G1161" s="78">
        <v>1786.3076561700518</v>
      </c>
      <c r="H1161" s="78">
        <v>0.46799353854941117</v>
      </c>
    </row>
    <row r="1162" spans="1:8" x14ac:dyDescent="0.25">
      <c r="A1162" s="8" t="s">
        <v>14</v>
      </c>
      <c r="B1162" s="8">
        <v>2014</v>
      </c>
      <c r="C1162" s="8" t="s">
        <v>10</v>
      </c>
      <c r="D1162" s="8" t="s">
        <v>25</v>
      </c>
      <c r="E1162" s="8" t="s">
        <v>27</v>
      </c>
      <c r="F1162" s="78"/>
      <c r="G1162" s="78" t="s">
        <v>108</v>
      </c>
      <c r="H1162" s="78" t="s">
        <v>29</v>
      </c>
    </row>
    <row r="1163" spans="1:8" x14ac:dyDescent="0.25">
      <c r="A1163" s="8" t="s">
        <v>14</v>
      </c>
      <c r="B1163" s="8">
        <v>2014</v>
      </c>
      <c r="C1163" s="8" t="s">
        <v>10</v>
      </c>
      <c r="D1163" s="8" t="s">
        <v>25</v>
      </c>
      <c r="E1163" s="8" t="s">
        <v>28</v>
      </c>
      <c r="F1163" s="78">
        <v>122683.48224137998</v>
      </c>
      <c r="G1163" s="78">
        <v>61.287221030315003</v>
      </c>
      <c r="H1163" s="78">
        <v>1.6056597719192978E-2</v>
      </c>
    </row>
    <row r="1164" spans="1:8" x14ac:dyDescent="0.25">
      <c r="A1164" s="8" t="s">
        <v>14</v>
      </c>
      <c r="B1164" s="8">
        <v>2014</v>
      </c>
      <c r="C1164" s="8" t="s">
        <v>10</v>
      </c>
      <c r="D1164" s="8" t="s">
        <v>25</v>
      </c>
      <c r="E1164" s="8" t="s">
        <v>40</v>
      </c>
      <c r="F1164" s="78">
        <v>3698476.933619759</v>
      </c>
      <c r="G1164" s="78">
        <v>1847.5948772003669</v>
      </c>
      <c r="H1164" s="78">
        <v>0.48405013626860421</v>
      </c>
    </row>
    <row r="1165" spans="1:8" x14ac:dyDescent="0.25">
      <c r="A1165" s="8" t="s">
        <v>14</v>
      </c>
      <c r="B1165" s="8">
        <v>2015</v>
      </c>
      <c r="C1165" s="8" t="s">
        <v>10</v>
      </c>
      <c r="D1165" s="8" t="s">
        <v>25</v>
      </c>
      <c r="E1165" s="8" t="s">
        <v>26</v>
      </c>
      <c r="F1165" s="78">
        <v>5545046.5147859799</v>
      </c>
      <c r="G1165" s="78">
        <v>2019.8522483927479</v>
      </c>
      <c r="H1165" s="78">
        <v>0.68504495746212424</v>
      </c>
    </row>
    <row r="1166" spans="1:8" x14ac:dyDescent="0.25">
      <c r="A1166" s="8" t="s">
        <v>14</v>
      </c>
      <c r="B1166" s="8">
        <v>2015</v>
      </c>
      <c r="C1166" s="8" t="s">
        <v>10</v>
      </c>
      <c r="D1166" s="8" t="s">
        <v>25</v>
      </c>
      <c r="E1166" s="8" t="s">
        <v>27</v>
      </c>
      <c r="F1166" s="78"/>
      <c r="G1166" s="78" t="s">
        <v>108</v>
      </c>
      <c r="H1166" s="78" t="s">
        <v>29</v>
      </c>
    </row>
    <row r="1167" spans="1:8" x14ac:dyDescent="0.25">
      <c r="A1167" s="8" t="s">
        <v>14</v>
      </c>
      <c r="B1167" s="8">
        <v>2015</v>
      </c>
      <c r="C1167" s="8" t="s">
        <v>10</v>
      </c>
      <c r="D1167" s="8" t="s">
        <v>25</v>
      </c>
      <c r="E1167" s="8" t="s">
        <v>28</v>
      </c>
      <c r="F1167" s="78">
        <v>87174.046690000003</v>
      </c>
      <c r="G1167" s="78">
        <v>31.754232131105383</v>
      </c>
      <c r="H1167" s="78">
        <v>1.0769637539976019E-2</v>
      </c>
    </row>
    <row r="1168" spans="1:8" x14ac:dyDescent="0.25">
      <c r="A1168" s="8" t="s">
        <v>14</v>
      </c>
      <c r="B1168" s="8">
        <v>2015</v>
      </c>
      <c r="C1168" s="8" t="s">
        <v>10</v>
      </c>
      <c r="D1168" s="8" t="s">
        <v>25</v>
      </c>
      <c r="E1168" s="8" t="s">
        <v>40</v>
      </c>
      <c r="F1168" s="78">
        <v>5632220.5614759801</v>
      </c>
      <c r="G1168" s="78">
        <v>2051.6064805238534</v>
      </c>
      <c r="H1168" s="78">
        <v>0.6958145950021003</v>
      </c>
    </row>
    <row r="1169" spans="1:8" x14ac:dyDescent="0.25">
      <c r="A1169" s="8" t="s">
        <v>14</v>
      </c>
      <c r="B1169" s="8">
        <v>2016</v>
      </c>
      <c r="C1169" s="8" t="s">
        <v>10</v>
      </c>
      <c r="D1169" s="8" t="s">
        <v>25</v>
      </c>
      <c r="E1169" s="8" t="s">
        <v>26</v>
      </c>
      <c r="F1169" s="78">
        <v>6091688.9455792997</v>
      </c>
      <c r="G1169" s="78">
        <v>1995.3505866459814</v>
      </c>
      <c r="H1169" s="78">
        <v>0.70379804871126228</v>
      </c>
    </row>
    <row r="1170" spans="1:8" x14ac:dyDescent="0.25">
      <c r="A1170" s="8" t="s">
        <v>14</v>
      </c>
      <c r="B1170" s="8">
        <v>2016</v>
      </c>
      <c r="C1170" s="8" t="s">
        <v>10</v>
      </c>
      <c r="D1170" s="8" t="s">
        <v>25</v>
      </c>
      <c r="E1170" s="8" t="s">
        <v>27</v>
      </c>
      <c r="F1170" s="78"/>
      <c r="G1170" s="78" t="s">
        <v>108</v>
      </c>
      <c r="H1170" s="78" t="s">
        <v>29</v>
      </c>
    </row>
    <row r="1171" spans="1:8" x14ac:dyDescent="0.25">
      <c r="A1171" s="8" t="s">
        <v>14</v>
      </c>
      <c r="B1171" s="8">
        <v>2016</v>
      </c>
      <c r="C1171" s="8" t="s">
        <v>10</v>
      </c>
      <c r="D1171" s="8" t="s">
        <v>25</v>
      </c>
      <c r="E1171" s="8" t="s">
        <v>28</v>
      </c>
      <c r="F1171" s="78">
        <v>29722.696304000001</v>
      </c>
      <c r="G1171" s="78">
        <v>9.7357563783563847</v>
      </c>
      <c r="H1171" s="78">
        <v>3.4339861815126447E-3</v>
      </c>
    </row>
    <row r="1172" spans="1:8" x14ac:dyDescent="0.25">
      <c r="A1172" s="8" t="s">
        <v>14</v>
      </c>
      <c r="B1172" s="8">
        <v>2016</v>
      </c>
      <c r="C1172" s="8" t="s">
        <v>10</v>
      </c>
      <c r="D1172" s="8" t="s">
        <v>25</v>
      </c>
      <c r="E1172" s="8" t="s">
        <v>40</v>
      </c>
      <c r="F1172" s="78">
        <v>6121411.6418832997</v>
      </c>
      <c r="G1172" s="78">
        <v>2005.0863430243378</v>
      </c>
      <c r="H1172" s="78">
        <v>0.70723203489277497</v>
      </c>
    </row>
    <row r="1173" spans="1:8" x14ac:dyDescent="0.25">
      <c r="A1173" s="8" t="s">
        <v>14</v>
      </c>
      <c r="B1173" s="8">
        <v>2017</v>
      </c>
      <c r="C1173" s="8" t="s">
        <v>10</v>
      </c>
      <c r="D1173" s="8" t="s">
        <v>25</v>
      </c>
      <c r="E1173" s="8" t="s">
        <v>26</v>
      </c>
      <c r="F1173" s="78">
        <v>3432557.9956410713</v>
      </c>
      <c r="G1173" s="78">
        <v>1163.630588918571</v>
      </c>
      <c r="H1173" s="78">
        <v>0.37321759730474796</v>
      </c>
    </row>
    <row r="1174" spans="1:8" x14ac:dyDescent="0.25">
      <c r="A1174" s="8" t="s">
        <v>14</v>
      </c>
      <c r="B1174" s="8">
        <v>2017</v>
      </c>
      <c r="C1174" s="8" t="s">
        <v>10</v>
      </c>
      <c r="D1174" s="8" t="s">
        <v>25</v>
      </c>
      <c r="E1174" s="8" t="s">
        <v>27</v>
      </c>
      <c r="F1174" s="78"/>
      <c r="G1174" s="78" t="s">
        <v>108</v>
      </c>
      <c r="H1174" s="78" t="s">
        <v>29</v>
      </c>
    </row>
    <row r="1175" spans="1:8" x14ac:dyDescent="0.25">
      <c r="A1175" s="8" t="s">
        <v>14</v>
      </c>
      <c r="B1175" s="8">
        <v>2017</v>
      </c>
      <c r="C1175" s="8" t="s">
        <v>10</v>
      </c>
      <c r="D1175" s="8" t="s">
        <v>25</v>
      </c>
      <c r="E1175" s="8" t="s">
        <v>28</v>
      </c>
      <c r="F1175" s="78">
        <v>4611.7643193800004</v>
      </c>
      <c r="G1175" s="78">
        <v>1.5633792750853623</v>
      </c>
      <c r="H1175" s="78">
        <v>5.0143117779815314E-4</v>
      </c>
    </row>
    <row r="1176" spans="1:8" x14ac:dyDescent="0.25">
      <c r="A1176" s="8" t="s">
        <v>14</v>
      </c>
      <c r="B1176" s="8">
        <v>2017</v>
      </c>
      <c r="C1176" s="8" t="s">
        <v>10</v>
      </c>
      <c r="D1176" s="8" t="s">
        <v>25</v>
      </c>
      <c r="E1176" s="8" t="s">
        <v>40</v>
      </c>
      <c r="F1176" s="78">
        <v>3437169.7599604512</v>
      </c>
      <c r="G1176" s="78">
        <v>1165.1939681936562</v>
      </c>
      <c r="H1176" s="78">
        <v>0.37371902848254607</v>
      </c>
    </row>
    <row r="1177" spans="1:8" x14ac:dyDescent="0.25">
      <c r="A1177" s="8" t="s">
        <v>14</v>
      </c>
      <c r="B1177" s="8">
        <v>2018</v>
      </c>
      <c r="C1177" s="8" t="s">
        <v>10</v>
      </c>
      <c r="D1177" s="8" t="s">
        <v>25</v>
      </c>
      <c r="E1177" s="8" t="s">
        <v>26</v>
      </c>
      <c r="F1177" s="78">
        <v>2351804.1907845014</v>
      </c>
      <c r="G1177" s="78">
        <v>795.25810109596569</v>
      </c>
      <c r="H1177" s="78">
        <v>0.23792052936799937</v>
      </c>
    </row>
    <row r="1178" spans="1:8" x14ac:dyDescent="0.25">
      <c r="A1178" s="8" t="s">
        <v>14</v>
      </c>
      <c r="B1178" s="8">
        <v>2018</v>
      </c>
      <c r="C1178" s="8" t="s">
        <v>10</v>
      </c>
      <c r="D1178" s="8" t="s">
        <v>25</v>
      </c>
      <c r="E1178" s="8" t="s">
        <v>27</v>
      </c>
      <c r="F1178" s="78">
        <v>4868.9708035000003</v>
      </c>
      <c r="G1178" s="78">
        <v>1.6464331897425013</v>
      </c>
      <c r="H1178" s="78">
        <v>4.9256996632004112E-4</v>
      </c>
    </row>
    <row r="1179" spans="1:8" x14ac:dyDescent="0.25">
      <c r="A1179" s="8" t="s">
        <v>14</v>
      </c>
      <c r="B1179" s="8">
        <v>2018</v>
      </c>
      <c r="C1179" s="8" t="s">
        <v>10</v>
      </c>
      <c r="D1179" s="8" t="s">
        <v>25</v>
      </c>
      <c r="E1179" s="8" t="s">
        <v>28</v>
      </c>
      <c r="F1179" s="78">
        <v>53358.784383150007</v>
      </c>
      <c r="G1179" s="78">
        <v>18.043171158385448</v>
      </c>
      <c r="H1179" s="78">
        <v>5.3980472849813289E-3</v>
      </c>
    </row>
    <row r="1180" spans="1:8" x14ac:dyDescent="0.25">
      <c r="A1180" s="8" t="s">
        <v>14</v>
      </c>
      <c r="B1180" s="8">
        <v>2018</v>
      </c>
      <c r="C1180" s="8" t="s">
        <v>10</v>
      </c>
      <c r="D1180" s="8" t="s">
        <v>25</v>
      </c>
      <c r="E1180" s="8" t="s">
        <v>40</v>
      </c>
      <c r="F1180" s="78">
        <v>2410031.9459711513</v>
      </c>
      <c r="G1180" s="78">
        <v>814.94770544409369</v>
      </c>
      <c r="H1180" s="78">
        <v>0.24381114661930078</v>
      </c>
    </row>
    <row r="1181" spans="1:8" x14ac:dyDescent="0.25">
      <c r="A1181" s="8" t="s">
        <v>14</v>
      </c>
      <c r="B1181" s="8">
        <v>2019</v>
      </c>
      <c r="C1181" s="8" t="s">
        <v>10</v>
      </c>
      <c r="D1181" s="8" t="s">
        <v>25</v>
      </c>
      <c r="E1181" s="8" t="s">
        <v>26</v>
      </c>
      <c r="F1181" s="78">
        <v>2871072.9129027226</v>
      </c>
      <c r="G1181" s="78">
        <v>874.94698580730096</v>
      </c>
      <c r="H1181" s="78">
        <v>0.27089102254779651</v>
      </c>
    </row>
    <row r="1182" spans="1:8" x14ac:dyDescent="0.25">
      <c r="A1182" s="8" t="s">
        <v>14</v>
      </c>
      <c r="B1182" s="8">
        <v>2019</v>
      </c>
      <c r="C1182" s="8" t="s">
        <v>10</v>
      </c>
      <c r="D1182" s="8" t="s">
        <v>25</v>
      </c>
      <c r="E1182" s="8" t="s">
        <v>27</v>
      </c>
      <c r="F1182" s="78"/>
      <c r="G1182" s="78" t="s">
        <v>108</v>
      </c>
      <c r="H1182" s="78" t="s">
        <v>29</v>
      </c>
    </row>
    <row r="1183" spans="1:8" x14ac:dyDescent="0.25">
      <c r="A1183" s="8" t="s">
        <v>14</v>
      </c>
      <c r="B1183" s="8">
        <v>2019</v>
      </c>
      <c r="C1183" s="8" t="s">
        <v>10</v>
      </c>
      <c r="D1183" s="8" t="s">
        <v>25</v>
      </c>
      <c r="E1183" s="8" t="s">
        <v>28</v>
      </c>
      <c r="F1183" s="78">
        <v>21607.296368160001</v>
      </c>
      <c r="G1183" s="78">
        <v>6.5847296123361039</v>
      </c>
      <c r="H1183" s="78">
        <v>2.0386882483407242E-3</v>
      </c>
    </row>
    <row r="1184" spans="1:8" x14ac:dyDescent="0.25">
      <c r="A1184" s="8" t="s">
        <v>14</v>
      </c>
      <c r="B1184" s="8">
        <v>2019</v>
      </c>
      <c r="C1184" s="8" t="s">
        <v>10</v>
      </c>
      <c r="D1184" s="8" t="s">
        <v>25</v>
      </c>
      <c r="E1184" s="8" t="s">
        <v>40</v>
      </c>
      <c r="F1184" s="78">
        <v>2892680.2092708824</v>
      </c>
      <c r="G1184" s="78">
        <v>881.53171541963695</v>
      </c>
      <c r="H1184" s="78">
        <v>0.2729297107961372</v>
      </c>
    </row>
    <row r="1185" spans="1:8" x14ac:dyDescent="0.25">
      <c r="A1185" s="8" t="s">
        <v>14</v>
      </c>
      <c r="B1185" s="8">
        <v>2008</v>
      </c>
      <c r="C1185" s="8" t="s">
        <v>10</v>
      </c>
      <c r="D1185" s="8" t="s">
        <v>30</v>
      </c>
      <c r="E1185" s="8" t="s">
        <v>31</v>
      </c>
      <c r="F1185" s="78">
        <v>600221.12494500005</v>
      </c>
      <c r="G1185" s="78">
        <v>304.99286280419722</v>
      </c>
      <c r="H1185" s="78">
        <v>0.12516418449509298</v>
      </c>
    </row>
    <row r="1186" spans="1:8" x14ac:dyDescent="0.25">
      <c r="A1186" s="8" t="s">
        <v>14</v>
      </c>
      <c r="B1186" s="8">
        <v>2008</v>
      </c>
      <c r="C1186" s="8" t="s">
        <v>10</v>
      </c>
      <c r="D1186" s="8" t="s">
        <v>30</v>
      </c>
      <c r="E1186" s="8" t="s">
        <v>32</v>
      </c>
      <c r="F1186" s="78"/>
      <c r="G1186" s="78" t="s">
        <v>108</v>
      </c>
      <c r="H1186" s="78" t="s">
        <v>29</v>
      </c>
    </row>
    <row r="1187" spans="1:8" x14ac:dyDescent="0.25">
      <c r="A1187" s="8" t="s">
        <v>14</v>
      </c>
      <c r="B1187" s="8">
        <v>2008</v>
      </c>
      <c r="C1187" s="8" t="s">
        <v>10</v>
      </c>
      <c r="D1187" s="8" t="s">
        <v>30</v>
      </c>
      <c r="E1187" s="8" t="s">
        <v>40</v>
      </c>
      <c r="F1187" s="78">
        <v>600221.12494500005</v>
      </c>
      <c r="G1187" s="78">
        <v>304.99286280419722</v>
      </c>
      <c r="H1187" s="78">
        <v>0.12516418449509298</v>
      </c>
    </row>
    <row r="1188" spans="1:8" x14ac:dyDescent="0.25">
      <c r="A1188" s="8" t="s">
        <v>14</v>
      </c>
      <c r="B1188" s="8">
        <v>2009</v>
      </c>
      <c r="C1188" s="8" t="s">
        <v>10</v>
      </c>
      <c r="D1188" s="8" t="s">
        <v>30</v>
      </c>
      <c r="E1188" s="8" t="s">
        <v>31</v>
      </c>
      <c r="F1188" s="78">
        <v>5350402.5818548799</v>
      </c>
      <c r="G1188" s="78">
        <v>2480.8533099998167</v>
      </c>
      <c r="H1188" s="78">
        <v>1.0560840658566379</v>
      </c>
    </row>
    <row r="1189" spans="1:8" x14ac:dyDescent="0.25">
      <c r="A1189" s="8" t="s">
        <v>14</v>
      </c>
      <c r="B1189" s="8">
        <v>2009</v>
      </c>
      <c r="C1189" s="8" t="s">
        <v>10</v>
      </c>
      <c r="D1189" s="8" t="s">
        <v>30</v>
      </c>
      <c r="E1189" s="8" t="s">
        <v>32</v>
      </c>
      <c r="F1189" s="78"/>
      <c r="G1189" s="78" t="s">
        <v>108</v>
      </c>
      <c r="H1189" s="78" t="s">
        <v>29</v>
      </c>
    </row>
    <row r="1190" spans="1:8" x14ac:dyDescent="0.25">
      <c r="A1190" s="8" t="s">
        <v>14</v>
      </c>
      <c r="B1190" s="8">
        <v>2009</v>
      </c>
      <c r="C1190" s="8" t="s">
        <v>10</v>
      </c>
      <c r="D1190" s="8" t="s">
        <v>30</v>
      </c>
      <c r="E1190" s="8" t="s">
        <v>40</v>
      </c>
      <c r="F1190" s="78">
        <v>5350402.5818548799</v>
      </c>
      <c r="G1190" s="78">
        <v>2480.8533099998167</v>
      </c>
      <c r="H1190" s="78">
        <v>1.0560840658566379</v>
      </c>
    </row>
    <row r="1191" spans="1:8" x14ac:dyDescent="0.25">
      <c r="A1191" s="8" t="s">
        <v>14</v>
      </c>
      <c r="B1191" s="8">
        <v>2010</v>
      </c>
      <c r="C1191" s="8" t="s">
        <v>10</v>
      </c>
      <c r="D1191" s="8" t="s">
        <v>30</v>
      </c>
      <c r="E1191" s="8" t="s">
        <v>31</v>
      </c>
      <c r="F1191" s="78">
        <v>457111.49485942005</v>
      </c>
      <c r="G1191" s="78">
        <v>240.78977421206153</v>
      </c>
      <c r="H1191" s="78">
        <v>8.388124927896215E-2</v>
      </c>
    </row>
    <row r="1192" spans="1:8" x14ac:dyDescent="0.25">
      <c r="A1192" s="8" t="s">
        <v>14</v>
      </c>
      <c r="B1192" s="8">
        <v>2010</v>
      </c>
      <c r="C1192" s="8" t="s">
        <v>10</v>
      </c>
      <c r="D1192" s="8" t="s">
        <v>30</v>
      </c>
      <c r="E1192" s="8" t="s">
        <v>32</v>
      </c>
      <c r="F1192" s="78"/>
      <c r="G1192" s="78" t="s">
        <v>108</v>
      </c>
      <c r="H1192" s="78" t="s">
        <v>29</v>
      </c>
    </row>
    <row r="1193" spans="1:8" x14ac:dyDescent="0.25">
      <c r="A1193" s="8" t="s">
        <v>14</v>
      </c>
      <c r="B1193" s="8">
        <v>2010</v>
      </c>
      <c r="C1193" s="8" t="s">
        <v>10</v>
      </c>
      <c r="D1193" s="8" t="s">
        <v>30</v>
      </c>
      <c r="E1193" s="8" t="s">
        <v>40</v>
      </c>
      <c r="F1193" s="78">
        <v>457111.49485942005</v>
      </c>
      <c r="G1193" s="78">
        <v>240.78977421206153</v>
      </c>
      <c r="H1193" s="78">
        <v>8.388124927896215E-2</v>
      </c>
    </row>
    <row r="1194" spans="1:8" x14ac:dyDescent="0.25">
      <c r="A1194" s="8" t="s">
        <v>14</v>
      </c>
      <c r="B1194" s="8">
        <v>2011</v>
      </c>
      <c r="C1194" s="8" t="s">
        <v>10</v>
      </c>
      <c r="D1194" s="8" t="s">
        <v>30</v>
      </c>
      <c r="E1194" s="8" t="s">
        <v>31</v>
      </c>
      <c r="F1194" s="78">
        <v>400187.87765640003</v>
      </c>
      <c r="G1194" s="78">
        <v>216.7699574034387</v>
      </c>
      <c r="H1194" s="78">
        <v>6.4698672196097193E-2</v>
      </c>
    </row>
    <row r="1195" spans="1:8" x14ac:dyDescent="0.25">
      <c r="A1195" s="8" t="s">
        <v>14</v>
      </c>
      <c r="B1195" s="8">
        <v>2011</v>
      </c>
      <c r="C1195" s="8" t="s">
        <v>10</v>
      </c>
      <c r="D1195" s="8" t="s">
        <v>30</v>
      </c>
      <c r="E1195" s="8" t="s">
        <v>32</v>
      </c>
      <c r="F1195" s="78"/>
      <c r="G1195" s="78" t="s">
        <v>108</v>
      </c>
      <c r="H1195" s="78" t="s">
        <v>29</v>
      </c>
    </row>
    <row r="1196" spans="1:8" x14ac:dyDescent="0.25">
      <c r="A1196" s="8" t="s">
        <v>14</v>
      </c>
      <c r="B1196" s="8">
        <v>2011</v>
      </c>
      <c r="C1196" s="8" t="s">
        <v>10</v>
      </c>
      <c r="D1196" s="8" t="s">
        <v>30</v>
      </c>
      <c r="E1196" s="8" t="s">
        <v>40</v>
      </c>
      <c r="F1196" s="78">
        <v>400187.87765640003</v>
      </c>
      <c r="G1196" s="78">
        <v>216.7699574034387</v>
      </c>
      <c r="H1196" s="78">
        <v>6.4698672196097193E-2</v>
      </c>
    </row>
    <row r="1197" spans="1:8" x14ac:dyDescent="0.25">
      <c r="A1197" s="8" t="s">
        <v>14</v>
      </c>
      <c r="B1197" s="8">
        <v>2012</v>
      </c>
      <c r="C1197" s="8" t="s">
        <v>10</v>
      </c>
      <c r="D1197" s="8" t="s">
        <v>30</v>
      </c>
      <c r="E1197" s="8" t="s">
        <v>31</v>
      </c>
      <c r="F1197" s="78">
        <v>422778.32227100001</v>
      </c>
      <c r="G1197" s="78">
        <v>235.44529348644949</v>
      </c>
      <c r="H1197" s="78">
        <v>6.3480879332353163E-2</v>
      </c>
    </row>
    <row r="1198" spans="1:8" x14ac:dyDescent="0.25">
      <c r="A1198" s="8" t="s">
        <v>14</v>
      </c>
      <c r="B1198" s="8">
        <v>2012</v>
      </c>
      <c r="C1198" s="8" t="s">
        <v>10</v>
      </c>
      <c r="D1198" s="8" t="s">
        <v>30</v>
      </c>
      <c r="E1198" s="8" t="s">
        <v>32</v>
      </c>
      <c r="F1198" s="78"/>
      <c r="G1198" s="78" t="s">
        <v>108</v>
      </c>
      <c r="H1198" s="78" t="s">
        <v>29</v>
      </c>
    </row>
    <row r="1199" spans="1:8" x14ac:dyDescent="0.25">
      <c r="A1199" s="8" t="s">
        <v>14</v>
      </c>
      <c r="B1199" s="8">
        <v>2012</v>
      </c>
      <c r="C1199" s="8" t="s">
        <v>10</v>
      </c>
      <c r="D1199" s="8" t="s">
        <v>30</v>
      </c>
      <c r="E1199" s="8" t="s">
        <v>40</v>
      </c>
      <c r="F1199" s="78">
        <v>422778.32227100001</v>
      </c>
      <c r="G1199" s="78">
        <v>235.44529348644949</v>
      </c>
      <c r="H1199" s="78">
        <v>6.3480879332353163E-2</v>
      </c>
    </row>
    <row r="1200" spans="1:8" x14ac:dyDescent="0.25">
      <c r="A1200" s="8" t="s">
        <v>14</v>
      </c>
      <c r="B1200" s="8">
        <v>2013</v>
      </c>
      <c r="C1200" s="8" t="s">
        <v>10</v>
      </c>
      <c r="D1200" s="8" t="s">
        <v>30</v>
      </c>
      <c r="E1200" s="8" t="s">
        <v>31</v>
      </c>
      <c r="F1200" s="78">
        <v>421347.51908140001</v>
      </c>
      <c r="G1200" s="78">
        <v>225.5098656788212</v>
      </c>
      <c r="H1200" s="78">
        <v>5.9039855415709233E-2</v>
      </c>
    </row>
    <row r="1201" spans="1:8" x14ac:dyDescent="0.25">
      <c r="A1201" s="8" t="s">
        <v>14</v>
      </c>
      <c r="B1201" s="8">
        <v>2013</v>
      </c>
      <c r="C1201" s="8" t="s">
        <v>10</v>
      </c>
      <c r="D1201" s="8" t="s">
        <v>30</v>
      </c>
      <c r="E1201" s="8" t="s">
        <v>32</v>
      </c>
      <c r="F1201" s="78"/>
      <c r="G1201" s="78" t="s">
        <v>108</v>
      </c>
      <c r="H1201" s="78" t="s">
        <v>29</v>
      </c>
    </row>
    <row r="1202" spans="1:8" x14ac:dyDescent="0.25">
      <c r="A1202" s="8" t="s">
        <v>14</v>
      </c>
      <c r="B1202" s="8">
        <v>2013</v>
      </c>
      <c r="C1202" s="8" t="s">
        <v>10</v>
      </c>
      <c r="D1202" s="8" t="s">
        <v>30</v>
      </c>
      <c r="E1202" s="8" t="s">
        <v>40</v>
      </c>
      <c r="F1202" s="78">
        <v>421347.51908140001</v>
      </c>
      <c r="G1202" s="78">
        <v>225.5098656788212</v>
      </c>
      <c r="H1202" s="78">
        <v>5.9039855415709233E-2</v>
      </c>
    </row>
    <row r="1203" spans="1:8" x14ac:dyDescent="0.25">
      <c r="A1203" s="8" t="s">
        <v>14</v>
      </c>
      <c r="B1203" s="8">
        <v>2014</v>
      </c>
      <c r="C1203" s="8" t="s">
        <v>10</v>
      </c>
      <c r="D1203" s="8" t="s">
        <v>30</v>
      </c>
      <c r="E1203" s="8" t="s">
        <v>31</v>
      </c>
      <c r="F1203" s="78">
        <v>318939.71256952995</v>
      </c>
      <c r="G1203" s="78">
        <v>159.32812064410837</v>
      </c>
      <c r="H1203" s="78">
        <v>4.174226691192405E-2</v>
      </c>
    </row>
    <row r="1204" spans="1:8" x14ac:dyDescent="0.25">
      <c r="A1204" s="8" t="s">
        <v>14</v>
      </c>
      <c r="B1204" s="8">
        <v>2014</v>
      </c>
      <c r="C1204" s="8" t="s">
        <v>10</v>
      </c>
      <c r="D1204" s="8" t="s">
        <v>30</v>
      </c>
      <c r="E1204" s="8" t="s">
        <v>32</v>
      </c>
      <c r="F1204" s="78"/>
      <c r="G1204" s="78" t="s">
        <v>108</v>
      </c>
      <c r="H1204" s="78" t="s">
        <v>29</v>
      </c>
    </row>
    <row r="1205" spans="1:8" x14ac:dyDescent="0.25">
      <c r="A1205" s="8" t="s">
        <v>14</v>
      </c>
      <c r="B1205" s="8">
        <v>2014</v>
      </c>
      <c r="C1205" s="8" t="s">
        <v>10</v>
      </c>
      <c r="D1205" s="8" t="s">
        <v>30</v>
      </c>
      <c r="E1205" s="8" t="s">
        <v>40</v>
      </c>
      <c r="F1205" s="78">
        <v>318939.71256952995</v>
      </c>
      <c r="G1205" s="78">
        <v>159.32812064410837</v>
      </c>
      <c r="H1205" s="78">
        <v>4.174226691192405E-2</v>
      </c>
    </row>
    <row r="1206" spans="1:8" x14ac:dyDescent="0.25">
      <c r="A1206" s="8" t="s">
        <v>14</v>
      </c>
      <c r="B1206" s="8">
        <v>2015</v>
      </c>
      <c r="C1206" s="8" t="s">
        <v>10</v>
      </c>
      <c r="D1206" s="8" t="s">
        <v>30</v>
      </c>
      <c r="E1206" s="8" t="s">
        <v>31</v>
      </c>
      <c r="F1206" s="78">
        <v>369213.34763133002</v>
      </c>
      <c r="G1206" s="78">
        <v>134.49055988280358</v>
      </c>
      <c r="H1206" s="78">
        <v>4.5613276885616005E-2</v>
      </c>
    </row>
    <row r="1207" spans="1:8" x14ac:dyDescent="0.25">
      <c r="A1207" s="8" t="s">
        <v>14</v>
      </c>
      <c r="B1207" s="8">
        <v>2015</v>
      </c>
      <c r="C1207" s="8" t="s">
        <v>10</v>
      </c>
      <c r="D1207" s="8" t="s">
        <v>30</v>
      </c>
      <c r="E1207" s="8" t="s">
        <v>32</v>
      </c>
      <c r="F1207" s="78"/>
      <c r="G1207" s="78" t="s">
        <v>108</v>
      </c>
      <c r="H1207" s="78" t="s">
        <v>29</v>
      </c>
    </row>
    <row r="1208" spans="1:8" x14ac:dyDescent="0.25">
      <c r="A1208" s="8" t="s">
        <v>14</v>
      </c>
      <c r="B1208" s="8">
        <v>2015</v>
      </c>
      <c r="C1208" s="8" t="s">
        <v>10</v>
      </c>
      <c r="D1208" s="8" t="s">
        <v>30</v>
      </c>
      <c r="E1208" s="8" t="s">
        <v>40</v>
      </c>
      <c r="F1208" s="78">
        <v>369213.34763133002</v>
      </c>
      <c r="G1208" s="78">
        <v>134.49055988280358</v>
      </c>
      <c r="H1208" s="78">
        <v>4.5613276885616005E-2</v>
      </c>
    </row>
    <row r="1209" spans="1:8" x14ac:dyDescent="0.25">
      <c r="A1209" s="8" t="s">
        <v>14</v>
      </c>
      <c r="B1209" s="8">
        <v>2016</v>
      </c>
      <c r="C1209" s="8" t="s">
        <v>10</v>
      </c>
      <c r="D1209" s="8" t="s">
        <v>30</v>
      </c>
      <c r="E1209" s="8" t="s">
        <v>31</v>
      </c>
      <c r="F1209" s="78">
        <v>145998.92661775</v>
      </c>
      <c r="G1209" s="78">
        <v>47.822376762657825</v>
      </c>
      <c r="H1209" s="78">
        <v>1.6867860553201584E-2</v>
      </c>
    </row>
    <row r="1210" spans="1:8" x14ac:dyDescent="0.25">
      <c r="A1210" s="8" t="s">
        <v>14</v>
      </c>
      <c r="B1210" s="8">
        <v>2016</v>
      </c>
      <c r="C1210" s="8" t="s">
        <v>10</v>
      </c>
      <c r="D1210" s="8" t="s">
        <v>30</v>
      </c>
      <c r="E1210" s="8" t="s">
        <v>32</v>
      </c>
      <c r="F1210" s="78"/>
      <c r="G1210" s="78" t="s">
        <v>108</v>
      </c>
      <c r="H1210" s="78" t="s">
        <v>29</v>
      </c>
    </row>
    <row r="1211" spans="1:8" x14ac:dyDescent="0.25">
      <c r="A1211" s="8" t="s">
        <v>14</v>
      </c>
      <c r="B1211" s="8">
        <v>2016</v>
      </c>
      <c r="C1211" s="8" t="s">
        <v>10</v>
      </c>
      <c r="D1211" s="8" t="s">
        <v>30</v>
      </c>
      <c r="E1211" s="8" t="s">
        <v>40</v>
      </c>
      <c r="F1211" s="78">
        <v>145998.92661775</v>
      </c>
      <c r="G1211" s="78">
        <v>47.822376762657825</v>
      </c>
      <c r="H1211" s="78">
        <v>1.6867860553201584E-2</v>
      </c>
    </row>
    <row r="1212" spans="1:8" x14ac:dyDescent="0.25">
      <c r="A1212" s="8" t="s">
        <v>14</v>
      </c>
      <c r="B1212" s="8">
        <v>2017</v>
      </c>
      <c r="C1212" s="8" t="s">
        <v>10</v>
      </c>
      <c r="D1212" s="8" t="s">
        <v>30</v>
      </c>
      <c r="E1212" s="8" t="s">
        <v>31</v>
      </c>
      <c r="F1212" s="78">
        <v>78253.655342450002</v>
      </c>
      <c r="G1212" s="78">
        <v>26.527839345117819</v>
      </c>
      <c r="H1212" s="78">
        <v>8.5084188713812365E-3</v>
      </c>
    </row>
    <row r="1213" spans="1:8" x14ac:dyDescent="0.25">
      <c r="A1213" s="8" t="s">
        <v>14</v>
      </c>
      <c r="B1213" s="8">
        <v>2017</v>
      </c>
      <c r="C1213" s="8" t="s">
        <v>10</v>
      </c>
      <c r="D1213" s="8" t="s">
        <v>30</v>
      </c>
      <c r="E1213" s="8" t="s">
        <v>32</v>
      </c>
      <c r="F1213" s="78"/>
      <c r="G1213" s="78" t="s">
        <v>108</v>
      </c>
      <c r="H1213" s="78" t="s">
        <v>29</v>
      </c>
    </row>
    <row r="1214" spans="1:8" x14ac:dyDescent="0.25">
      <c r="A1214" s="8" t="s">
        <v>14</v>
      </c>
      <c r="B1214" s="8">
        <v>2017</v>
      </c>
      <c r="C1214" s="8" t="s">
        <v>10</v>
      </c>
      <c r="D1214" s="8" t="s">
        <v>30</v>
      </c>
      <c r="E1214" s="8" t="s">
        <v>40</v>
      </c>
      <c r="F1214" s="78">
        <v>78253.655342450002</v>
      </c>
      <c r="G1214" s="78">
        <v>26.527839345117819</v>
      </c>
      <c r="H1214" s="78">
        <v>8.5084188713812365E-3</v>
      </c>
    </row>
    <row r="1215" spans="1:8" x14ac:dyDescent="0.25">
      <c r="A1215" s="8" t="s">
        <v>14</v>
      </c>
      <c r="B1215" s="8">
        <v>2018</v>
      </c>
      <c r="C1215" s="8" t="s">
        <v>10</v>
      </c>
      <c r="D1215" s="8" t="s">
        <v>30</v>
      </c>
      <c r="E1215" s="8" t="s">
        <v>31</v>
      </c>
      <c r="F1215" s="78">
        <v>2106724.3160294001</v>
      </c>
      <c r="G1215" s="78">
        <v>712.38480893231633</v>
      </c>
      <c r="H1215" s="78">
        <v>0.21312699690995657</v>
      </c>
    </row>
    <row r="1216" spans="1:8" x14ac:dyDescent="0.25">
      <c r="A1216" s="8" t="s">
        <v>14</v>
      </c>
      <c r="B1216" s="8">
        <v>2018</v>
      </c>
      <c r="C1216" s="8" t="s">
        <v>10</v>
      </c>
      <c r="D1216" s="8" t="s">
        <v>30</v>
      </c>
      <c r="E1216" s="8" t="s">
        <v>32</v>
      </c>
      <c r="F1216" s="78"/>
      <c r="G1216" s="78" t="s">
        <v>108</v>
      </c>
      <c r="H1216" s="78" t="s">
        <v>29</v>
      </c>
    </row>
    <row r="1217" spans="1:8" x14ac:dyDescent="0.25">
      <c r="A1217" s="8" t="s">
        <v>14</v>
      </c>
      <c r="B1217" s="8">
        <v>2018</v>
      </c>
      <c r="C1217" s="8" t="s">
        <v>10</v>
      </c>
      <c r="D1217" s="8" t="s">
        <v>30</v>
      </c>
      <c r="E1217" s="8" t="s">
        <v>40</v>
      </c>
      <c r="F1217" s="78">
        <v>2106724.3160294001</v>
      </c>
      <c r="G1217" s="78">
        <v>712.38480893231633</v>
      </c>
      <c r="H1217" s="78">
        <v>0.21312699690995657</v>
      </c>
    </row>
    <row r="1218" spans="1:8" x14ac:dyDescent="0.25">
      <c r="A1218" s="8" t="s">
        <v>14</v>
      </c>
      <c r="B1218" s="8">
        <v>2019</v>
      </c>
      <c r="C1218" s="8" t="s">
        <v>10</v>
      </c>
      <c r="D1218" s="8" t="s">
        <v>30</v>
      </c>
      <c r="E1218" s="8" t="s">
        <v>31</v>
      </c>
      <c r="F1218" s="78">
        <v>2061787.2081385204</v>
      </c>
      <c r="G1218" s="78">
        <v>628.32068632942094</v>
      </c>
      <c r="H1218" s="78">
        <v>0.19453342427445833</v>
      </c>
    </row>
    <row r="1219" spans="1:8" x14ac:dyDescent="0.25">
      <c r="A1219" s="8" t="s">
        <v>14</v>
      </c>
      <c r="B1219" s="8">
        <v>2019</v>
      </c>
      <c r="C1219" s="8" t="s">
        <v>10</v>
      </c>
      <c r="D1219" s="8" t="s">
        <v>30</v>
      </c>
      <c r="E1219" s="8" t="s">
        <v>32</v>
      </c>
      <c r="F1219" s="78"/>
      <c r="G1219" s="78" t="s">
        <v>108</v>
      </c>
      <c r="H1219" s="78" t="s">
        <v>29</v>
      </c>
    </row>
    <row r="1220" spans="1:8" x14ac:dyDescent="0.25">
      <c r="A1220" s="8" t="s">
        <v>14</v>
      </c>
      <c r="B1220" s="8">
        <v>2019</v>
      </c>
      <c r="C1220" s="8" t="s">
        <v>10</v>
      </c>
      <c r="D1220" s="8" t="s">
        <v>30</v>
      </c>
      <c r="E1220" s="8" t="s">
        <v>40</v>
      </c>
      <c r="F1220" s="78">
        <v>2061787.2081385204</v>
      </c>
      <c r="G1220" s="78">
        <v>628.32068632942094</v>
      </c>
      <c r="H1220" s="78">
        <v>0.19453342427445833</v>
      </c>
    </row>
    <row r="1221" spans="1:8" x14ac:dyDescent="0.25">
      <c r="A1221" s="8" t="s">
        <v>14</v>
      </c>
      <c r="B1221" s="8">
        <v>2008</v>
      </c>
      <c r="C1221" s="8" t="s">
        <v>10</v>
      </c>
      <c r="D1221" s="8" t="s">
        <v>33</v>
      </c>
      <c r="E1221" s="8" t="s">
        <v>34</v>
      </c>
      <c r="F1221" s="78">
        <v>100265.690338</v>
      </c>
      <c r="G1221" s="78">
        <v>50.948423283215689</v>
      </c>
      <c r="H1221" s="78">
        <v>2.0908416652518278E-2</v>
      </c>
    </row>
    <row r="1222" spans="1:8" x14ac:dyDescent="0.25">
      <c r="A1222" s="8" t="s">
        <v>14</v>
      </c>
      <c r="B1222" s="8">
        <v>2008</v>
      </c>
      <c r="C1222" s="8" t="s">
        <v>10</v>
      </c>
      <c r="D1222" s="8" t="s">
        <v>33</v>
      </c>
      <c r="E1222" s="8" t="s">
        <v>35</v>
      </c>
      <c r="F1222" s="78">
        <v>5440394.0845147297</v>
      </c>
      <c r="G1222" s="78">
        <v>2764.450129560521</v>
      </c>
      <c r="H1222" s="78">
        <v>1.1344860429272807</v>
      </c>
    </row>
    <row r="1223" spans="1:8" x14ac:dyDescent="0.25">
      <c r="A1223" s="8" t="s">
        <v>14</v>
      </c>
      <c r="B1223" s="8">
        <v>2008</v>
      </c>
      <c r="C1223" s="8" t="s">
        <v>10</v>
      </c>
      <c r="D1223" s="8" t="s">
        <v>33</v>
      </c>
      <c r="E1223" s="8" t="s">
        <v>36</v>
      </c>
      <c r="F1223" s="78">
        <v>41044.138597999998</v>
      </c>
      <c r="G1223" s="78">
        <v>20.855929276869993</v>
      </c>
      <c r="H1223" s="78">
        <v>8.5589392349244287E-3</v>
      </c>
    </row>
    <row r="1224" spans="1:8" x14ac:dyDescent="0.25">
      <c r="A1224" s="8" t="s">
        <v>14</v>
      </c>
      <c r="B1224" s="8">
        <v>2008</v>
      </c>
      <c r="C1224" s="8" t="s">
        <v>10</v>
      </c>
      <c r="D1224" s="8" t="s">
        <v>33</v>
      </c>
      <c r="E1224" s="8" t="s">
        <v>42</v>
      </c>
      <c r="F1224" s="78">
        <v>90782.862894999998</v>
      </c>
      <c r="G1224" s="78">
        <v>46.129874636525194</v>
      </c>
      <c r="H1224" s="78">
        <v>1.893096148760794E-2</v>
      </c>
    </row>
    <row r="1225" spans="1:8" x14ac:dyDescent="0.25">
      <c r="A1225" s="8" t="s">
        <v>14</v>
      </c>
      <c r="B1225" s="8">
        <v>2008</v>
      </c>
      <c r="C1225" s="8" t="s">
        <v>10</v>
      </c>
      <c r="D1225" s="8" t="s">
        <v>33</v>
      </c>
      <c r="E1225" s="8" t="s">
        <v>40</v>
      </c>
      <c r="F1225" s="78">
        <v>5672486.7763457289</v>
      </c>
      <c r="G1225" s="78">
        <v>2882.3843567571312</v>
      </c>
      <c r="H1225" s="78">
        <v>1.1828843603023311</v>
      </c>
    </row>
    <row r="1226" spans="1:8" x14ac:dyDescent="0.25">
      <c r="A1226" s="8" t="s">
        <v>14</v>
      </c>
      <c r="B1226" s="8">
        <v>2009</v>
      </c>
      <c r="C1226" s="8" t="s">
        <v>10</v>
      </c>
      <c r="D1226" s="8" t="s">
        <v>33</v>
      </c>
      <c r="E1226" s="8" t="s">
        <v>34</v>
      </c>
      <c r="F1226" s="78">
        <v>123208.70513</v>
      </c>
      <c r="G1226" s="78">
        <v>57.128920537524223</v>
      </c>
      <c r="H1226" s="78">
        <v>2.4319431719755261E-2</v>
      </c>
    </row>
    <row r="1227" spans="1:8" x14ac:dyDescent="0.25">
      <c r="A1227" s="8" t="s">
        <v>14</v>
      </c>
      <c r="B1227" s="8">
        <v>2009</v>
      </c>
      <c r="C1227" s="8" t="s">
        <v>10</v>
      </c>
      <c r="D1227" s="8" t="s">
        <v>33</v>
      </c>
      <c r="E1227" s="8" t="s">
        <v>35</v>
      </c>
      <c r="F1227" s="78">
        <v>6530349.3675424559</v>
      </c>
      <c r="G1227" s="78">
        <v>3027.9663251632173</v>
      </c>
      <c r="H1227" s="78">
        <v>1.2889867268918005</v>
      </c>
    </row>
    <row r="1228" spans="1:8" x14ac:dyDescent="0.25">
      <c r="A1228" s="8" t="s">
        <v>14</v>
      </c>
      <c r="B1228" s="8">
        <v>2009</v>
      </c>
      <c r="C1228" s="8" t="s">
        <v>10</v>
      </c>
      <c r="D1228" s="8" t="s">
        <v>33</v>
      </c>
      <c r="E1228" s="8" t="s">
        <v>36</v>
      </c>
      <c r="F1228" s="78">
        <v>20692.318778000001</v>
      </c>
      <c r="G1228" s="78">
        <v>9.5945317659023637</v>
      </c>
      <c r="H1228" s="78">
        <v>4.0843334333724012E-3</v>
      </c>
    </row>
    <row r="1229" spans="1:8" x14ac:dyDescent="0.25">
      <c r="A1229" s="8" t="s">
        <v>14</v>
      </c>
      <c r="B1229" s="8">
        <v>2009</v>
      </c>
      <c r="C1229" s="8" t="s">
        <v>10</v>
      </c>
      <c r="D1229" s="8" t="s">
        <v>33</v>
      </c>
      <c r="E1229" s="8" t="s">
        <v>42</v>
      </c>
      <c r="F1229" s="78">
        <v>91403.353000999996</v>
      </c>
      <c r="G1229" s="78">
        <v>42.381541831381192</v>
      </c>
      <c r="H1229" s="78">
        <v>1.804156289053686E-2</v>
      </c>
    </row>
    <row r="1230" spans="1:8" x14ac:dyDescent="0.25">
      <c r="A1230" s="8" t="s">
        <v>14</v>
      </c>
      <c r="B1230" s="8">
        <v>2009</v>
      </c>
      <c r="C1230" s="8" t="s">
        <v>10</v>
      </c>
      <c r="D1230" s="8" t="s">
        <v>33</v>
      </c>
      <c r="E1230" s="8" t="s">
        <v>40</v>
      </c>
      <c r="F1230" s="78">
        <v>6765653.7444514558</v>
      </c>
      <c r="G1230" s="78">
        <v>3137.0713192980252</v>
      </c>
      <c r="H1230" s="78">
        <v>1.3354320549354652</v>
      </c>
    </row>
    <row r="1231" spans="1:8" x14ac:dyDescent="0.25">
      <c r="A1231" s="8" t="s">
        <v>14</v>
      </c>
      <c r="B1231" s="8">
        <v>2010</v>
      </c>
      <c r="C1231" s="8" t="s">
        <v>10</v>
      </c>
      <c r="D1231" s="8" t="s">
        <v>33</v>
      </c>
      <c r="E1231" s="8" t="s">
        <v>34</v>
      </c>
      <c r="F1231" s="78">
        <v>125885.172712</v>
      </c>
      <c r="G1231" s="78">
        <v>66.311748128956921</v>
      </c>
      <c r="H1231" s="78">
        <v>2.3100284441606337E-2</v>
      </c>
    </row>
    <row r="1232" spans="1:8" x14ac:dyDescent="0.25">
      <c r="A1232" s="8" t="s">
        <v>14</v>
      </c>
      <c r="B1232" s="8">
        <v>2010</v>
      </c>
      <c r="C1232" s="8" t="s">
        <v>10</v>
      </c>
      <c r="D1232" s="8" t="s">
        <v>33</v>
      </c>
      <c r="E1232" s="8" t="s">
        <v>35</v>
      </c>
      <c r="F1232" s="78">
        <v>6699922.2184524117</v>
      </c>
      <c r="G1232" s="78">
        <v>3529.2762845871471</v>
      </c>
      <c r="H1232" s="78">
        <v>1.229454634319578</v>
      </c>
    </row>
    <row r="1233" spans="1:8" x14ac:dyDescent="0.25">
      <c r="A1233" s="8" t="s">
        <v>14</v>
      </c>
      <c r="B1233" s="8">
        <v>2010</v>
      </c>
      <c r="C1233" s="8" t="s">
        <v>10</v>
      </c>
      <c r="D1233" s="8" t="s">
        <v>33</v>
      </c>
      <c r="E1233" s="8" t="s">
        <v>36</v>
      </c>
      <c r="F1233" s="78">
        <v>29131.348935999999</v>
      </c>
      <c r="G1233" s="78">
        <v>15.345339182401148</v>
      </c>
      <c r="H1233" s="78">
        <v>5.3456847386534031E-3</v>
      </c>
    </row>
    <row r="1234" spans="1:8" x14ac:dyDescent="0.25">
      <c r="A1234" s="8" t="s">
        <v>14</v>
      </c>
      <c r="B1234" s="8">
        <v>2010</v>
      </c>
      <c r="C1234" s="8" t="s">
        <v>10</v>
      </c>
      <c r="D1234" s="8" t="s">
        <v>33</v>
      </c>
      <c r="E1234" s="8" t="s">
        <v>42</v>
      </c>
      <c r="F1234" s="78">
        <v>53290.101406000002</v>
      </c>
      <c r="G1234" s="78">
        <v>28.071294705102233</v>
      </c>
      <c r="H1234" s="78">
        <v>9.778883993089198E-3</v>
      </c>
    </row>
    <row r="1235" spans="1:8" x14ac:dyDescent="0.25">
      <c r="A1235" s="8" t="s">
        <v>14</v>
      </c>
      <c r="B1235" s="8">
        <v>2010</v>
      </c>
      <c r="C1235" s="8" t="s">
        <v>10</v>
      </c>
      <c r="D1235" s="8" t="s">
        <v>33</v>
      </c>
      <c r="E1235" s="8" t="s">
        <v>40</v>
      </c>
      <c r="F1235" s="78">
        <v>6908228.8415064113</v>
      </c>
      <c r="G1235" s="78">
        <v>3639.0046666036069</v>
      </c>
      <c r="H1235" s="78">
        <v>1.2676794874929269</v>
      </c>
    </row>
    <row r="1236" spans="1:8" x14ac:dyDescent="0.25">
      <c r="A1236" s="8" t="s">
        <v>14</v>
      </c>
      <c r="B1236" s="8">
        <v>2011</v>
      </c>
      <c r="C1236" s="8" t="s">
        <v>10</v>
      </c>
      <c r="D1236" s="8" t="s">
        <v>33</v>
      </c>
      <c r="E1236" s="8" t="s">
        <v>34</v>
      </c>
      <c r="F1236" s="78">
        <v>90108.085630000001</v>
      </c>
      <c r="G1236" s="78">
        <v>48.808889459893237</v>
      </c>
      <c r="H1236" s="78">
        <v>1.4567841306274486E-2</v>
      </c>
    </row>
    <row r="1237" spans="1:8" ht="14.45" customHeight="1" x14ac:dyDescent="0.25">
      <c r="A1237" s="8" t="s">
        <v>14</v>
      </c>
      <c r="B1237" s="8">
        <v>2011</v>
      </c>
      <c r="C1237" s="8" t="s">
        <v>10</v>
      </c>
      <c r="D1237" s="8" t="s">
        <v>33</v>
      </c>
      <c r="E1237" s="8" t="s">
        <v>35</v>
      </c>
      <c r="F1237" s="78">
        <v>7498546.3383920025</v>
      </c>
      <c r="G1237" s="78">
        <v>4061.7411498820056</v>
      </c>
      <c r="H1237" s="78">
        <v>1.2122955706104963</v>
      </c>
    </row>
    <row r="1238" spans="1:8" ht="14.45" customHeight="1" x14ac:dyDescent="0.25">
      <c r="A1238" s="8" t="s">
        <v>14</v>
      </c>
      <c r="B1238" s="8">
        <v>2011</v>
      </c>
      <c r="C1238" s="8" t="s">
        <v>10</v>
      </c>
      <c r="D1238" s="8" t="s">
        <v>33</v>
      </c>
      <c r="E1238" s="8" t="s">
        <v>36</v>
      </c>
      <c r="F1238" s="78">
        <v>35264.80298</v>
      </c>
      <c r="G1238" s="78">
        <v>19.101902547829475</v>
      </c>
      <c r="H1238" s="78">
        <v>5.7012869590765888E-3</v>
      </c>
    </row>
    <row r="1239" spans="1:8" ht="14.45" customHeight="1" x14ac:dyDescent="0.25">
      <c r="A1239" s="8" t="s">
        <v>14</v>
      </c>
      <c r="B1239" s="8">
        <v>2011</v>
      </c>
      <c r="C1239" s="8" t="s">
        <v>10</v>
      </c>
      <c r="D1239" s="8" t="s">
        <v>33</v>
      </c>
      <c r="E1239" s="8" t="s">
        <v>42</v>
      </c>
      <c r="F1239" s="78">
        <v>71164.253005999999</v>
      </c>
      <c r="G1239" s="78">
        <v>38.547574661926916</v>
      </c>
      <c r="H1239" s="78">
        <v>1.1505177778694477E-2</v>
      </c>
    </row>
    <row r="1240" spans="1:8" ht="14.45" customHeight="1" x14ac:dyDescent="0.25">
      <c r="A1240" s="8" t="s">
        <v>14</v>
      </c>
      <c r="B1240" s="8">
        <v>2011</v>
      </c>
      <c r="C1240" s="8" t="s">
        <v>10</v>
      </c>
      <c r="D1240" s="8" t="s">
        <v>33</v>
      </c>
      <c r="E1240" s="8" t="s">
        <v>40</v>
      </c>
      <c r="F1240" s="78">
        <v>7695083.4800080024</v>
      </c>
      <c r="G1240" s="78">
        <v>4168.1995165516546</v>
      </c>
      <c r="H1240" s="78">
        <v>1.2440698766545417</v>
      </c>
    </row>
    <row r="1241" spans="1:8" ht="14.45" customHeight="1" x14ac:dyDescent="0.25">
      <c r="A1241" s="8" t="s">
        <v>14</v>
      </c>
      <c r="B1241" s="8">
        <v>2012</v>
      </c>
      <c r="C1241" s="8" t="s">
        <v>10</v>
      </c>
      <c r="D1241" s="8" t="s">
        <v>33</v>
      </c>
      <c r="E1241" s="8" t="s">
        <v>34</v>
      </c>
      <c r="F1241" s="78">
        <v>212324.54737799999</v>
      </c>
      <c r="G1241" s="78">
        <v>118.24356344303469</v>
      </c>
      <c r="H1241" s="78">
        <v>3.1880889490733158E-2</v>
      </c>
    </row>
    <row r="1242" spans="1:8" ht="14.45" customHeight="1" x14ac:dyDescent="0.25">
      <c r="A1242" s="8" t="s">
        <v>14</v>
      </c>
      <c r="B1242" s="8">
        <v>2012</v>
      </c>
      <c r="C1242" s="8" t="s">
        <v>10</v>
      </c>
      <c r="D1242" s="8" t="s">
        <v>33</v>
      </c>
      <c r="E1242" s="8" t="s">
        <v>35</v>
      </c>
      <c r="F1242" s="78">
        <v>9126900.5127229989</v>
      </c>
      <c r="G1242" s="78">
        <v>5082.7718845581239</v>
      </c>
      <c r="H1242" s="78">
        <v>1.3704195310070253</v>
      </c>
    </row>
    <row r="1243" spans="1:8" ht="14.45" customHeight="1" x14ac:dyDescent="0.25">
      <c r="A1243" s="8" t="s">
        <v>14</v>
      </c>
      <c r="B1243" s="8">
        <v>2012</v>
      </c>
      <c r="C1243" s="8" t="s">
        <v>10</v>
      </c>
      <c r="D1243" s="8" t="s">
        <v>33</v>
      </c>
      <c r="E1243" s="8" t="s">
        <v>36</v>
      </c>
      <c r="F1243" s="78">
        <v>41024.23416</v>
      </c>
      <c r="G1243" s="78">
        <v>22.846400449232711</v>
      </c>
      <c r="H1243" s="78">
        <v>6.15985806562674E-3</v>
      </c>
    </row>
    <row r="1244" spans="1:8" ht="14.45" customHeight="1" x14ac:dyDescent="0.25">
      <c r="A1244" s="8" t="s">
        <v>14</v>
      </c>
      <c r="B1244" s="8">
        <v>2012</v>
      </c>
      <c r="C1244" s="8" t="s">
        <v>10</v>
      </c>
      <c r="D1244" s="8" t="s">
        <v>33</v>
      </c>
      <c r="E1244" s="8" t="s">
        <v>42</v>
      </c>
      <c r="F1244" s="78">
        <v>37917.615933000001</v>
      </c>
      <c r="G1244" s="78">
        <v>21.116324421972454</v>
      </c>
      <c r="H1244" s="78">
        <v>5.6933940905096233E-3</v>
      </c>
    </row>
    <row r="1245" spans="1:8" ht="14.45" customHeight="1" x14ac:dyDescent="0.25">
      <c r="A1245" s="8" t="s">
        <v>14</v>
      </c>
      <c r="B1245" s="8">
        <v>2012</v>
      </c>
      <c r="C1245" s="8" t="s">
        <v>10</v>
      </c>
      <c r="D1245" s="8" t="s">
        <v>33</v>
      </c>
      <c r="E1245" s="8" t="s">
        <v>40</v>
      </c>
      <c r="F1245" s="78">
        <v>9418166.9101939984</v>
      </c>
      <c r="G1245" s="78">
        <v>5244.9781728723638</v>
      </c>
      <c r="H1245" s="78">
        <v>1.4141536726538948</v>
      </c>
    </row>
    <row r="1246" spans="1:8" ht="14.45" customHeight="1" x14ac:dyDescent="0.25">
      <c r="A1246" s="8" t="s">
        <v>14</v>
      </c>
      <c r="B1246" s="8">
        <v>2013</v>
      </c>
      <c r="C1246" s="8" t="s">
        <v>10</v>
      </c>
      <c r="D1246" s="8" t="s">
        <v>33</v>
      </c>
      <c r="E1246" s="8" t="s">
        <v>34</v>
      </c>
      <c r="F1246" s="78">
        <v>360160.36634499999</v>
      </c>
      <c r="G1246" s="78">
        <v>192.76182286386069</v>
      </c>
      <c r="H1246" s="78">
        <v>5.0466218483583195E-2</v>
      </c>
    </row>
    <row r="1247" spans="1:8" ht="14.45" customHeight="1" x14ac:dyDescent="0.25">
      <c r="A1247" s="8" t="s">
        <v>14</v>
      </c>
      <c r="B1247" s="8">
        <v>2013</v>
      </c>
      <c r="C1247" s="8" t="s">
        <v>10</v>
      </c>
      <c r="D1247" s="8" t="s">
        <v>33</v>
      </c>
      <c r="E1247" s="8" t="s">
        <v>35</v>
      </c>
      <c r="F1247" s="78">
        <v>14268426.838202002</v>
      </c>
      <c r="G1247" s="78">
        <v>7636.6203051249013</v>
      </c>
      <c r="H1247" s="78">
        <v>1.9993136766857937</v>
      </c>
    </row>
    <row r="1248" spans="1:8" ht="14.45" customHeight="1" x14ac:dyDescent="0.25">
      <c r="A1248" s="8" t="s">
        <v>14</v>
      </c>
      <c r="B1248" s="8">
        <v>2013</v>
      </c>
      <c r="C1248" s="8" t="s">
        <v>10</v>
      </c>
      <c r="D1248" s="8" t="s">
        <v>33</v>
      </c>
      <c r="E1248" s="8" t="s">
        <v>36</v>
      </c>
      <c r="F1248" s="78">
        <v>34710.043316000003</v>
      </c>
      <c r="G1248" s="78">
        <v>18.577200176619627</v>
      </c>
      <c r="H1248" s="78">
        <v>4.8636240776197513E-3</v>
      </c>
    </row>
    <row r="1249" spans="1:8" ht="14.45" customHeight="1" x14ac:dyDescent="0.25">
      <c r="A1249" s="8" t="s">
        <v>14</v>
      </c>
      <c r="B1249" s="8">
        <v>2013</v>
      </c>
      <c r="C1249" s="8" t="s">
        <v>10</v>
      </c>
      <c r="D1249" s="8" t="s">
        <v>33</v>
      </c>
      <c r="E1249" s="8" t="s">
        <v>42</v>
      </c>
      <c r="F1249" s="78">
        <v>137210.85639</v>
      </c>
      <c r="G1249" s="78">
        <v>73.43677224359584</v>
      </c>
      <c r="H1249" s="78">
        <v>1.9226193951236321E-2</v>
      </c>
    </row>
    <row r="1250" spans="1:8" ht="14.45" customHeight="1" x14ac:dyDescent="0.25">
      <c r="A1250" s="8" t="s">
        <v>14</v>
      </c>
      <c r="B1250" s="8">
        <v>2013</v>
      </c>
      <c r="C1250" s="8" t="s">
        <v>10</v>
      </c>
      <c r="D1250" s="8" t="s">
        <v>33</v>
      </c>
      <c r="E1250" s="8" t="s">
        <v>40</v>
      </c>
      <c r="F1250" s="78">
        <v>14800508.104253</v>
      </c>
      <c r="G1250" s="78">
        <v>7921.3961004089761</v>
      </c>
      <c r="H1250" s="78">
        <v>2.0738697131982327</v>
      </c>
    </row>
    <row r="1251" spans="1:8" ht="14.45" customHeight="1" x14ac:dyDescent="0.25">
      <c r="A1251" s="8" t="s">
        <v>14</v>
      </c>
      <c r="B1251" s="8">
        <v>2014</v>
      </c>
      <c r="C1251" s="8" t="s">
        <v>10</v>
      </c>
      <c r="D1251" s="8" t="s">
        <v>33</v>
      </c>
      <c r="E1251" s="8" t="s">
        <v>34</v>
      </c>
      <c r="F1251" s="78">
        <v>543332.05651699996</v>
      </c>
      <c r="G1251" s="78">
        <v>271.42457348167312</v>
      </c>
      <c r="H1251" s="78">
        <v>7.1110341017796327E-2</v>
      </c>
    </row>
    <row r="1252" spans="1:8" ht="14.45" customHeight="1" x14ac:dyDescent="0.25">
      <c r="A1252" s="8" t="s">
        <v>14</v>
      </c>
      <c r="B1252" s="8">
        <v>2014</v>
      </c>
      <c r="C1252" s="8" t="s">
        <v>10</v>
      </c>
      <c r="D1252" s="8" t="s">
        <v>33</v>
      </c>
      <c r="E1252" s="8" t="s">
        <v>35</v>
      </c>
      <c r="F1252" s="78">
        <v>9040613.1438238826</v>
      </c>
      <c r="G1252" s="78">
        <v>4516.2889565276892</v>
      </c>
      <c r="H1252" s="78">
        <v>1.1832194989348532</v>
      </c>
    </row>
    <row r="1253" spans="1:8" ht="14.45" customHeight="1" x14ac:dyDescent="0.25">
      <c r="A1253" s="8" t="s">
        <v>14</v>
      </c>
      <c r="B1253" s="8">
        <v>2014</v>
      </c>
      <c r="C1253" s="8" t="s">
        <v>10</v>
      </c>
      <c r="D1253" s="8" t="s">
        <v>33</v>
      </c>
      <c r="E1253" s="8" t="s">
        <v>36</v>
      </c>
      <c r="F1253" s="78">
        <v>73847.509218000007</v>
      </c>
      <c r="G1253" s="78">
        <v>36.890937046252546</v>
      </c>
      <c r="H1253" s="78">
        <v>9.6650317256635754E-3</v>
      </c>
    </row>
    <row r="1254" spans="1:8" ht="14.45" customHeight="1" x14ac:dyDescent="0.25">
      <c r="A1254" s="8" t="s">
        <v>14</v>
      </c>
      <c r="B1254" s="8">
        <v>2014</v>
      </c>
      <c r="C1254" s="8" t="s">
        <v>10</v>
      </c>
      <c r="D1254" s="8" t="s">
        <v>33</v>
      </c>
      <c r="E1254" s="8" t="s">
        <v>42</v>
      </c>
      <c r="F1254" s="78">
        <v>70864.33977377</v>
      </c>
      <c r="G1254" s="78">
        <v>35.400678033717448</v>
      </c>
      <c r="H1254" s="78">
        <v>9.2745997716703939E-3</v>
      </c>
    </row>
    <row r="1255" spans="1:8" ht="14.45" customHeight="1" x14ac:dyDescent="0.25">
      <c r="A1255" s="8" t="s">
        <v>14</v>
      </c>
      <c r="B1255" s="8">
        <v>2014</v>
      </c>
      <c r="C1255" s="8" t="s">
        <v>10</v>
      </c>
      <c r="D1255" s="8" t="s">
        <v>33</v>
      </c>
      <c r="E1255" s="8" t="s">
        <v>40</v>
      </c>
      <c r="F1255" s="78">
        <v>9728657.0493326522</v>
      </c>
      <c r="G1255" s="78">
        <v>4860.0051450893325</v>
      </c>
      <c r="H1255" s="78">
        <v>1.2732694714499837</v>
      </c>
    </row>
    <row r="1256" spans="1:8" ht="14.45" customHeight="1" x14ac:dyDescent="0.25">
      <c r="A1256" s="8" t="s">
        <v>14</v>
      </c>
      <c r="B1256" s="8">
        <v>2015</v>
      </c>
      <c r="C1256" s="8" t="s">
        <v>10</v>
      </c>
      <c r="D1256" s="8" t="s">
        <v>33</v>
      </c>
      <c r="E1256" s="8" t="s">
        <v>34</v>
      </c>
      <c r="F1256" s="78">
        <v>402200.63232899999</v>
      </c>
      <c r="G1256" s="78">
        <v>146.50658914194355</v>
      </c>
      <c r="H1256" s="78">
        <v>4.9688584997504504E-2</v>
      </c>
    </row>
    <row r="1257" spans="1:8" ht="14.45" customHeight="1" x14ac:dyDescent="0.25">
      <c r="A1257" s="8" t="s">
        <v>14</v>
      </c>
      <c r="B1257" s="8">
        <v>2015</v>
      </c>
      <c r="C1257" s="8" t="s">
        <v>10</v>
      </c>
      <c r="D1257" s="8" t="s">
        <v>33</v>
      </c>
      <c r="E1257" s="8" t="s">
        <v>35</v>
      </c>
      <c r="F1257" s="78">
        <v>10873605.491026998</v>
      </c>
      <c r="G1257" s="78">
        <v>3960.8462148372637</v>
      </c>
      <c r="H1257" s="78">
        <v>1.3433446574700216</v>
      </c>
    </row>
    <row r="1258" spans="1:8" ht="14.45" customHeight="1" x14ac:dyDescent="0.25">
      <c r="A1258" s="8" t="s">
        <v>14</v>
      </c>
      <c r="B1258" s="8">
        <v>2015</v>
      </c>
      <c r="C1258" s="8" t="s">
        <v>10</v>
      </c>
      <c r="D1258" s="8" t="s">
        <v>33</v>
      </c>
      <c r="E1258" s="8" t="s">
        <v>36</v>
      </c>
      <c r="F1258" s="78">
        <v>67618.351395000005</v>
      </c>
      <c r="G1258" s="78">
        <v>24.630826582538262</v>
      </c>
      <c r="H1258" s="78">
        <v>8.3536919900544064E-3</v>
      </c>
    </row>
    <row r="1259" spans="1:8" ht="14.45" customHeight="1" x14ac:dyDescent="0.25">
      <c r="A1259" s="8" t="s">
        <v>14</v>
      </c>
      <c r="B1259" s="8">
        <v>2015</v>
      </c>
      <c r="C1259" s="8" t="s">
        <v>10</v>
      </c>
      <c r="D1259" s="8" t="s">
        <v>33</v>
      </c>
      <c r="E1259" s="8" t="s">
        <v>42</v>
      </c>
      <c r="F1259" s="78">
        <v>43785.147165000002</v>
      </c>
      <c r="G1259" s="78">
        <v>15.949285134327871</v>
      </c>
      <c r="H1259" s="78">
        <v>5.4092953408305128E-3</v>
      </c>
    </row>
    <row r="1260" spans="1:8" ht="14.45" customHeight="1" x14ac:dyDescent="0.25">
      <c r="A1260" s="8" t="s">
        <v>14</v>
      </c>
      <c r="B1260" s="8">
        <v>2015</v>
      </c>
      <c r="C1260" s="8" t="s">
        <v>10</v>
      </c>
      <c r="D1260" s="8" t="s">
        <v>33</v>
      </c>
      <c r="E1260" s="8" t="s">
        <v>40</v>
      </c>
      <c r="F1260" s="78">
        <v>11387209.621915998</v>
      </c>
      <c r="G1260" s="78">
        <v>4147.9329156960739</v>
      </c>
      <c r="H1260" s="78">
        <v>1.4067962297984113</v>
      </c>
    </row>
    <row r="1261" spans="1:8" ht="14.45" customHeight="1" x14ac:dyDescent="0.25">
      <c r="A1261" s="8" t="s">
        <v>14</v>
      </c>
      <c r="B1261" s="8">
        <v>2016</v>
      </c>
      <c r="C1261" s="8" t="s">
        <v>10</v>
      </c>
      <c r="D1261" s="8" t="s">
        <v>33</v>
      </c>
      <c r="E1261" s="8" t="s">
        <v>34</v>
      </c>
      <c r="F1261" s="78">
        <v>350669.67462880001</v>
      </c>
      <c r="G1261" s="78">
        <v>114.86288076105821</v>
      </c>
      <c r="H1261" s="78">
        <v>4.05143195837444E-2</v>
      </c>
    </row>
    <row r="1262" spans="1:8" ht="14.45" customHeight="1" x14ac:dyDescent="0.25">
      <c r="A1262" s="8" t="s">
        <v>14</v>
      </c>
      <c r="B1262" s="8">
        <v>2016</v>
      </c>
      <c r="C1262" s="8" t="s">
        <v>10</v>
      </c>
      <c r="D1262" s="8" t="s">
        <v>33</v>
      </c>
      <c r="E1262" s="8" t="s">
        <v>35</v>
      </c>
      <c r="F1262" s="78">
        <v>7444579.4490763824</v>
      </c>
      <c r="G1262" s="78">
        <v>2438.4938403375022</v>
      </c>
      <c r="H1262" s="78">
        <v>0.86010309070987279</v>
      </c>
    </row>
    <row r="1263" spans="1:8" ht="14.45" customHeight="1" x14ac:dyDescent="0.25">
      <c r="A1263" s="8" t="s">
        <v>14</v>
      </c>
      <c r="B1263" s="8">
        <v>2016</v>
      </c>
      <c r="C1263" s="8" t="s">
        <v>10</v>
      </c>
      <c r="D1263" s="8" t="s">
        <v>33</v>
      </c>
      <c r="E1263" s="8" t="s">
        <v>36</v>
      </c>
      <c r="F1263" s="78">
        <v>34588.905967999999</v>
      </c>
      <c r="G1263" s="78">
        <v>11.32969763086421</v>
      </c>
      <c r="H1263" s="78">
        <v>3.996199534285436E-3</v>
      </c>
    </row>
    <row r="1264" spans="1:8" ht="14.45" customHeight="1" x14ac:dyDescent="0.25">
      <c r="A1264" s="8" t="s">
        <v>14</v>
      </c>
      <c r="B1264" s="8">
        <v>2016</v>
      </c>
      <c r="C1264" s="8" t="s">
        <v>10</v>
      </c>
      <c r="D1264" s="8" t="s">
        <v>33</v>
      </c>
      <c r="E1264" s="8" t="s">
        <v>42</v>
      </c>
      <c r="F1264" s="78">
        <v>125147.85725959999</v>
      </c>
      <c r="G1264" s="78">
        <v>40.992547819048795</v>
      </c>
      <c r="H1264" s="78">
        <v>1.4458850168904356E-2</v>
      </c>
    </row>
    <row r="1265" spans="1:8" ht="14.45" customHeight="1" x14ac:dyDescent="0.25">
      <c r="A1265" s="8" t="s">
        <v>14</v>
      </c>
      <c r="B1265" s="8">
        <v>2016</v>
      </c>
      <c r="C1265" s="8" t="s">
        <v>10</v>
      </c>
      <c r="D1265" s="8" t="s">
        <v>33</v>
      </c>
      <c r="E1265" s="8" t="s">
        <v>40</v>
      </c>
      <c r="F1265" s="78">
        <v>7954985.8869327828</v>
      </c>
      <c r="G1265" s="78">
        <v>2605.6789665484735</v>
      </c>
      <c r="H1265" s="78">
        <v>0.91907245999680698</v>
      </c>
    </row>
    <row r="1266" spans="1:8" x14ac:dyDescent="0.25">
      <c r="A1266" s="8" t="s">
        <v>14</v>
      </c>
      <c r="B1266" s="8">
        <v>2017</v>
      </c>
      <c r="C1266" s="8" t="s">
        <v>10</v>
      </c>
      <c r="D1266" s="8" t="s">
        <v>33</v>
      </c>
      <c r="E1266" s="8" t="s">
        <v>34</v>
      </c>
      <c r="F1266" s="78">
        <v>64131.371382910002</v>
      </c>
      <c r="G1266" s="78">
        <v>21.740412119829021</v>
      </c>
      <c r="H1266" s="78">
        <v>6.9729211770879354E-3</v>
      </c>
    </row>
    <row r="1267" spans="1:8" x14ac:dyDescent="0.25">
      <c r="A1267" s="8" t="s">
        <v>14</v>
      </c>
      <c r="B1267" s="8">
        <v>2017</v>
      </c>
      <c r="C1267" s="8" t="s">
        <v>10</v>
      </c>
      <c r="D1267" s="8" t="s">
        <v>33</v>
      </c>
      <c r="E1267" s="8" t="s">
        <v>35</v>
      </c>
      <c r="F1267" s="78">
        <v>4810096.5061578481</v>
      </c>
      <c r="G1267" s="78">
        <v>1630.6135066977295</v>
      </c>
      <c r="H1267" s="78">
        <v>0.52299558029664617</v>
      </c>
    </row>
    <row r="1268" spans="1:8" x14ac:dyDescent="0.25">
      <c r="A1268" s="8" t="s">
        <v>14</v>
      </c>
      <c r="B1268" s="8">
        <v>2017</v>
      </c>
      <c r="C1268" s="8" t="s">
        <v>10</v>
      </c>
      <c r="D1268" s="8" t="s">
        <v>33</v>
      </c>
      <c r="E1268" s="8" t="s">
        <v>36</v>
      </c>
      <c r="F1268" s="78">
        <v>20097.881721000002</v>
      </c>
      <c r="G1268" s="78">
        <v>6.8131434261914929</v>
      </c>
      <c r="H1268" s="78">
        <v>2.1852167206939657E-3</v>
      </c>
    </row>
    <row r="1269" spans="1:8" x14ac:dyDescent="0.25">
      <c r="A1269" s="8" t="s">
        <v>14</v>
      </c>
      <c r="B1269" s="8">
        <v>2017</v>
      </c>
      <c r="C1269" s="8" t="s">
        <v>10</v>
      </c>
      <c r="D1269" s="8" t="s">
        <v>33</v>
      </c>
      <c r="E1269" s="8" t="s">
        <v>42</v>
      </c>
      <c r="F1269" s="78">
        <v>50793.021124839994</v>
      </c>
      <c r="G1269" s="78">
        <v>17.218736918503993</v>
      </c>
      <c r="H1269" s="78">
        <v>5.5226595816108481E-3</v>
      </c>
    </row>
    <row r="1270" spans="1:8" x14ac:dyDescent="0.25">
      <c r="A1270" s="8" t="s">
        <v>14</v>
      </c>
      <c r="B1270" s="8">
        <v>2017</v>
      </c>
      <c r="C1270" s="8" t="s">
        <v>10</v>
      </c>
      <c r="D1270" s="8" t="s">
        <v>33</v>
      </c>
      <c r="E1270" s="8" t="s">
        <v>40</v>
      </c>
      <c r="F1270" s="78">
        <v>4945118.7803865978</v>
      </c>
      <c r="G1270" s="78">
        <v>1676.385799162254</v>
      </c>
      <c r="H1270" s="78">
        <v>0.53767637777603894</v>
      </c>
    </row>
    <row r="1271" spans="1:8" x14ac:dyDescent="0.25">
      <c r="A1271" s="8" t="s">
        <v>14</v>
      </c>
      <c r="B1271" s="8">
        <v>2018</v>
      </c>
      <c r="C1271" s="8" t="s">
        <v>10</v>
      </c>
      <c r="D1271" s="8" t="s">
        <v>33</v>
      </c>
      <c r="E1271" s="8" t="s">
        <v>34</v>
      </c>
      <c r="F1271" s="78">
        <v>272841.10200708004</v>
      </c>
      <c r="G1271" s="78">
        <v>92.260698204939629</v>
      </c>
      <c r="H1271" s="78">
        <v>2.7602000063287155E-2</v>
      </c>
    </row>
    <row r="1272" spans="1:8" x14ac:dyDescent="0.25">
      <c r="A1272" s="8" t="s">
        <v>14</v>
      </c>
      <c r="B1272" s="8">
        <v>2018</v>
      </c>
      <c r="C1272" s="8" t="s">
        <v>10</v>
      </c>
      <c r="D1272" s="8" t="s">
        <v>33</v>
      </c>
      <c r="E1272" s="8" t="s">
        <v>35</v>
      </c>
      <c r="F1272" s="78">
        <v>6750802.6671946421</v>
      </c>
      <c r="G1272" s="78">
        <v>2282.7710448955168</v>
      </c>
      <c r="H1272" s="78">
        <v>0.68294569357922585</v>
      </c>
    </row>
    <row r="1273" spans="1:8" x14ac:dyDescent="0.25">
      <c r="A1273" s="8" t="s">
        <v>14</v>
      </c>
      <c r="B1273" s="8">
        <v>2018</v>
      </c>
      <c r="C1273" s="8" t="s">
        <v>10</v>
      </c>
      <c r="D1273" s="8" t="s">
        <v>33</v>
      </c>
      <c r="E1273" s="8" t="s">
        <v>36</v>
      </c>
      <c r="F1273" s="78">
        <v>136535.79647810999</v>
      </c>
      <c r="G1273" s="78">
        <v>46.169319139867291</v>
      </c>
      <c r="H1273" s="78">
        <v>1.3812658852741182E-2</v>
      </c>
    </row>
    <row r="1274" spans="1:8" x14ac:dyDescent="0.25">
      <c r="A1274" s="8" t="s">
        <v>14</v>
      </c>
      <c r="B1274" s="8">
        <v>2018</v>
      </c>
      <c r="C1274" s="8" t="s">
        <v>10</v>
      </c>
      <c r="D1274" s="8" t="s">
        <v>33</v>
      </c>
      <c r="E1274" s="8" t="s">
        <v>42</v>
      </c>
      <c r="F1274" s="78">
        <v>33436.505943620003</v>
      </c>
      <c r="G1274" s="78">
        <v>11.306490705392125</v>
      </c>
      <c r="H1274" s="78">
        <v>3.3826077976622142E-3</v>
      </c>
    </row>
    <row r="1275" spans="1:8" x14ac:dyDescent="0.25">
      <c r="A1275" s="8" t="s">
        <v>14</v>
      </c>
      <c r="B1275" s="8">
        <v>2018</v>
      </c>
      <c r="C1275" s="8" t="s">
        <v>10</v>
      </c>
      <c r="D1275" s="8" t="s">
        <v>33</v>
      </c>
      <c r="E1275" s="8" t="s">
        <v>40</v>
      </c>
      <c r="F1275" s="78">
        <v>7193616.071623452</v>
      </c>
      <c r="G1275" s="78">
        <v>2432.5075529457158</v>
      </c>
      <c r="H1275" s="78">
        <v>0.72774296029291641</v>
      </c>
    </row>
    <row r="1276" spans="1:8" x14ac:dyDescent="0.25">
      <c r="A1276" s="8" t="s">
        <v>14</v>
      </c>
      <c r="B1276" s="8">
        <v>2019</v>
      </c>
      <c r="C1276" s="8" t="s">
        <v>10</v>
      </c>
      <c r="D1276" s="8" t="s">
        <v>33</v>
      </c>
      <c r="E1276" s="8" t="s">
        <v>34</v>
      </c>
      <c r="F1276" s="78">
        <v>514253.15576353006</v>
      </c>
      <c r="G1276" s="78">
        <v>156.71641307161676</v>
      </c>
      <c r="H1276" s="78">
        <v>4.852073334228621E-2</v>
      </c>
    </row>
    <row r="1277" spans="1:8" x14ac:dyDescent="0.25">
      <c r="A1277" s="8" t="s">
        <v>14</v>
      </c>
      <c r="B1277" s="8">
        <v>2019</v>
      </c>
      <c r="C1277" s="8" t="s">
        <v>10</v>
      </c>
      <c r="D1277" s="8" t="s">
        <v>33</v>
      </c>
      <c r="E1277" s="8" t="s">
        <v>35</v>
      </c>
      <c r="F1277" s="78">
        <v>8306691.3645845773</v>
      </c>
      <c r="G1277" s="78">
        <v>2531.4280730428327</v>
      </c>
      <c r="H1277" s="78">
        <v>0.7837516447697086</v>
      </c>
    </row>
    <row r="1278" spans="1:8" x14ac:dyDescent="0.25">
      <c r="A1278" s="8" t="s">
        <v>14</v>
      </c>
      <c r="B1278" s="8">
        <v>2019</v>
      </c>
      <c r="C1278" s="8" t="s">
        <v>10</v>
      </c>
      <c r="D1278" s="8" t="s">
        <v>33</v>
      </c>
      <c r="E1278" s="8" t="s">
        <v>36</v>
      </c>
      <c r="F1278" s="78">
        <v>70011.823535949996</v>
      </c>
      <c r="G1278" s="78">
        <v>21.335798787401814</v>
      </c>
      <c r="H1278" s="78">
        <v>6.6057446269850171E-3</v>
      </c>
    </row>
    <row r="1279" spans="1:8" x14ac:dyDescent="0.25">
      <c r="A1279" s="8" t="s">
        <v>14</v>
      </c>
      <c r="B1279" s="8">
        <v>2019</v>
      </c>
      <c r="C1279" s="8" t="s">
        <v>10</v>
      </c>
      <c r="D1279" s="8" t="s">
        <v>33</v>
      </c>
      <c r="E1279" s="8" t="s">
        <v>42</v>
      </c>
      <c r="F1279" s="78">
        <v>58891.336731019997</v>
      </c>
      <c r="G1279" s="78">
        <v>17.94687878925162</v>
      </c>
      <c r="H1279" s="78">
        <v>5.5565061948021442E-3</v>
      </c>
    </row>
    <row r="1280" spans="1:8" x14ac:dyDescent="0.25">
      <c r="A1280" s="8" t="s">
        <v>14</v>
      </c>
      <c r="B1280" s="8">
        <v>2019</v>
      </c>
      <c r="C1280" s="8" t="s">
        <v>10</v>
      </c>
      <c r="D1280" s="8" t="s">
        <v>33</v>
      </c>
      <c r="E1280" s="8" t="s">
        <v>40</v>
      </c>
      <c r="F1280" s="78">
        <v>8949847.6806150787</v>
      </c>
      <c r="G1280" s="78">
        <v>2727.427163691103</v>
      </c>
      <c r="H1280" s="78">
        <v>0.84443462893378196</v>
      </c>
    </row>
    <row r="1281" spans="1:8" x14ac:dyDescent="0.25">
      <c r="A1281" s="8" t="s">
        <v>14</v>
      </c>
      <c r="B1281" s="8">
        <v>2008</v>
      </c>
      <c r="C1281" s="8" t="s">
        <v>10</v>
      </c>
      <c r="D1281" s="8" t="s">
        <v>37</v>
      </c>
      <c r="E1281" s="8" t="s">
        <v>40</v>
      </c>
      <c r="F1281" s="78">
        <v>378344.03677499999</v>
      </c>
      <c r="G1281" s="78">
        <v>192.24953288919551</v>
      </c>
      <c r="H1281" s="78">
        <v>7.8896128199192631E-2</v>
      </c>
    </row>
    <row r="1282" spans="1:8" x14ac:dyDescent="0.25">
      <c r="A1282" s="8" t="s">
        <v>14</v>
      </c>
      <c r="B1282" s="8">
        <v>2009</v>
      </c>
      <c r="C1282" s="8" t="s">
        <v>10</v>
      </c>
      <c r="D1282" s="8" t="s">
        <v>37</v>
      </c>
      <c r="E1282" s="8" t="s">
        <v>40</v>
      </c>
      <c r="F1282" s="78">
        <v>552065.53022900003</v>
      </c>
      <c r="G1282" s="78">
        <v>255.97954117512541</v>
      </c>
      <c r="H1282" s="78">
        <v>0.10896892352751122</v>
      </c>
    </row>
    <row r="1283" spans="1:8" x14ac:dyDescent="0.25">
      <c r="A1283" s="8" t="s">
        <v>14</v>
      </c>
      <c r="B1283" s="8">
        <v>2010</v>
      </c>
      <c r="C1283" s="8" t="s">
        <v>10</v>
      </c>
      <c r="D1283" s="8" t="s">
        <v>37</v>
      </c>
      <c r="E1283" s="8" t="s">
        <v>40</v>
      </c>
      <c r="F1283" s="78">
        <v>619977.274156</v>
      </c>
      <c r="G1283" s="78">
        <v>326.58156607184736</v>
      </c>
      <c r="H1283" s="78">
        <v>0.11376757938840357</v>
      </c>
    </row>
    <row r="1284" spans="1:8" x14ac:dyDescent="0.25">
      <c r="A1284" s="8" t="s">
        <v>14</v>
      </c>
      <c r="B1284" s="8">
        <v>2011</v>
      </c>
      <c r="C1284" s="8" t="s">
        <v>10</v>
      </c>
      <c r="D1284" s="8" t="s">
        <v>37</v>
      </c>
      <c r="E1284" s="8" t="s">
        <v>40</v>
      </c>
      <c r="F1284" s="78">
        <v>706632.94722500001</v>
      </c>
      <c r="G1284" s="78">
        <v>382.76220351018895</v>
      </c>
      <c r="H1284" s="78">
        <v>0.11424187479943061</v>
      </c>
    </row>
    <row r="1285" spans="1:8" x14ac:dyDescent="0.25">
      <c r="A1285" s="8" t="s">
        <v>14</v>
      </c>
      <c r="B1285" s="8">
        <v>2012</v>
      </c>
      <c r="C1285" s="8" t="s">
        <v>10</v>
      </c>
      <c r="D1285" s="8" t="s">
        <v>37</v>
      </c>
      <c r="E1285" s="8" t="s">
        <v>40</v>
      </c>
      <c r="F1285" s="78">
        <v>760725.96910600003</v>
      </c>
      <c r="G1285" s="78">
        <v>423.64837463004352</v>
      </c>
      <c r="H1285" s="78">
        <v>0.1142242894347138</v>
      </c>
    </row>
    <row r="1286" spans="1:8" x14ac:dyDescent="0.25">
      <c r="A1286" s="8" t="s">
        <v>14</v>
      </c>
      <c r="B1286" s="8">
        <v>2013</v>
      </c>
      <c r="C1286" s="8" t="s">
        <v>10</v>
      </c>
      <c r="D1286" s="8" t="s">
        <v>37</v>
      </c>
      <c r="E1286" s="8" t="s">
        <v>40</v>
      </c>
      <c r="F1286" s="78">
        <v>943104.18492899998</v>
      </c>
      <c r="G1286" s="78">
        <v>504.75982041651821</v>
      </c>
      <c r="H1286" s="78">
        <v>0.13214919323970559</v>
      </c>
    </row>
    <row r="1287" spans="1:8" x14ac:dyDescent="0.25">
      <c r="A1287" s="8" t="s">
        <v>14</v>
      </c>
      <c r="B1287" s="8">
        <v>2014</v>
      </c>
      <c r="C1287" s="8" t="s">
        <v>10</v>
      </c>
      <c r="D1287" s="8" t="s">
        <v>37</v>
      </c>
      <c r="E1287" s="8" t="s">
        <v>40</v>
      </c>
      <c r="F1287" s="78">
        <v>1258503.0881690001</v>
      </c>
      <c r="G1287" s="78">
        <v>628.69226991938319</v>
      </c>
      <c r="H1287" s="78">
        <v>0.16471066394523939</v>
      </c>
    </row>
    <row r="1288" spans="1:8" x14ac:dyDescent="0.25">
      <c r="A1288" s="8" t="s">
        <v>14</v>
      </c>
      <c r="B1288" s="8">
        <v>2015</v>
      </c>
      <c r="C1288" s="8" t="s">
        <v>10</v>
      </c>
      <c r="D1288" s="8" t="s">
        <v>37</v>
      </c>
      <c r="E1288" s="8" t="s">
        <v>40</v>
      </c>
      <c r="F1288" s="78">
        <v>853364.65398800001</v>
      </c>
      <c r="G1288" s="78">
        <v>310.84870261419059</v>
      </c>
      <c r="H1288" s="78">
        <v>0.10542619462831559</v>
      </c>
    </row>
    <row r="1289" spans="1:8" x14ac:dyDescent="0.25">
      <c r="A1289" s="8" t="s">
        <v>14</v>
      </c>
      <c r="B1289" s="8">
        <v>2016</v>
      </c>
      <c r="C1289" s="8" t="s">
        <v>10</v>
      </c>
      <c r="D1289" s="8" t="s">
        <v>37</v>
      </c>
      <c r="E1289" s="8" t="s">
        <v>40</v>
      </c>
      <c r="F1289" s="78">
        <v>831112.22395300004</v>
      </c>
      <c r="G1289" s="78">
        <v>272.2332473716877</v>
      </c>
      <c r="H1289" s="78">
        <v>9.6021836752298848E-2</v>
      </c>
    </row>
    <row r="1290" spans="1:8" x14ac:dyDescent="0.25">
      <c r="A1290" s="8" t="s">
        <v>14</v>
      </c>
      <c r="B1290" s="8">
        <v>2017</v>
      </c>
      <c r="C1290" s="8" t="s">
        <v>10</v>
      </c>
      <c r="D1290" s="8" t="s">
        <v>37</v>
      </c>
      <c r="E1290" s="8" t="s">
        <v>40</v>
      </c>
      <c r="F1290" s="78">
        <v>228136.421863</v>
      </c>
      <c r="G1290" s="78">
        <v>77.337810246273548</v>
      </c>
      <c r="H1290" s="78">
        <v>2.4804978483549109E-2</v>
      </c>
    </row>
    <row r="1291" spans="1:8" x14ac:dyDescent="0.25">
      <c r="A1291" s="8" t="s">
        <v>14</v>
      </c>
      <c r="B1291" s="8">
        <v>2018</v>
      </c>
      <c r="C1291" s="8" t="s">
        <v>10</v>
      </c>
      <c r="D1291" s="8" t="s">
        <v>37</v>
      </c>
      <c r="E1291" s="8" t="s">
        <v>40</v>
      </c>
      <c r="F1291" s="78">
        <v>1001534.34887288</v>
      </c>
      <c r="G1291" s="78">
        <v>338.66692966532486</v>
      </c>
      <c r="H1291" s="78">
        <v>0.10132033244850382</v>
      </c>
    </row>
    <row r="1292" spans="1:8" x14ac:dyDescent="0.25">
      <c r="A1292" s="8" t="s">
        <v>14</v>
      </c>
      <c r="B1292" s="8">
        <v>2019</v>
      </c>
      <c r="C1292" s="8" t="s">
        <v>10</v>
      </c>
      <c r="D1292" s="8" t="s">
        <v>37</v>
      </c>
      <c r="E1292" s="8" t="s">
        <v>40</v>
      </c>
      <c r="F1292" s="78">
        <v>1150279.0294140899</v>
      </c>
      <c r="G1292" s="78">
        <v>350.54253241018455</v>
      </c>
      <c r="H1292" s="78">
        <v>0.10853094712186688</v>
      </c>
    </row>
    <row r="1293" spans="1:8" x14ac:dyDescent="0.25">
      <c r="A1293" s="51" t="s">
        <v>15</v>
      </c>
      <c r="B1293" s="52">
        <v>2008</v>
      </c>
      <c r="C1293" s="51" t="s">
        <v>10</v>
      </c>
      <c r="D1293" s="51" t="s">
        <v>41</v>
      </c>
      <c r="E1293" s="51" t="s">
        <v>40</v>
      </c>
      <c r="F1293" s="79">
        <v>551998.10520625999</v>
      </c>
      <c r="G1293" s="78">
        <v>1048.3116431162557</v>
      </c>
      <c r="H1293" s="78">
        <v>3.4016599030628738</v>
      </c>
    </row>
    <row r="1294" spans="1:8" x14ac:dyDescent="0.25">
      <c r="A1294" s="51" t="s">
        <v>15</v>
      </c>
      <c r="B1294" s="52">
        <v>2009</v>
      </c>
      <c r="C1294" s="51" t="s">
        <v>10</v>
      </c>
      <c r="D1294" s="51" t="s">
        <v>41</v>
      </c>
      <c r="E1294" s="51" t="s">
        <v>40</v>
      </c>
      <c r="F1294" s="79">
        <v>742756.95286374004</v>
      </c>
      <c r="G1294" s="78">
        <v>1295.8114315238304</v>
      </c>
      <c r="H1294" s="78">
        <v>4.2141332924124493</v>
      </c>
    </row>
    <row r="1295" spans="1:8" x14ac:dyDescent="0.25">
      <c r="A1295" s="51" t="s">
        <v>15</v>
      </c>
      <c r="B1295" s="52">
        <v>2010</v>
      </c>
      <c r="C1295" s="51" t="s">
        <v>10</v>
      </c>
      <c r="D1295" s="51" t="s">
        <v>41</v>
      </c>
      <c r="E1295" s="51" t="s">
        <v>40</v>
      </c>
      <c r="F1295" s="79">
        <v>723341.39373189001</v>
      </c>
      <c r="G1295" s="78">
        <v>1376.4145316013144</v>
      </c>
      <c r="H1295" s="78">
        <v>3.649695826364225</v>
      </c>
    </row>
    <row r="1296" spans="1:8" x14ac:dyDescent="0.25">
      <c r="A1296" s="51" t="s">
        <v>15</v>
      </c>
      <c r="B1296" s="52">
        <v>2011</v>
      </c>
      <c r="C1296" s="51" t="s">
        <v>10</v>
      </c>
      <c r="D1296" s="51" t="s">
        <v>41</v>
      </c>
      <c r="E1296" s="51" t="s">
        <v>40</v>
      </c>
      <c r="F1296" s="79">
        <v>774341.61095237499</v>
      </c>
      <c r="G1296" s="78">
        <v>1531.3904941164051</v>
      </c>
      <c r="H1296" s="78">
        <v>3.581740015414173</v>
      </c>
    </row>
    <row r="1297" spans="1:8" x14ac:dyDescent="0.25">
      <c r="A1297" s="51" t="s">
        <v>15</v>
      </c>
      <c r="B1297" s="52">
        <v>2012</v>
      </c>
      <c r="C1297" s="51" t="s">
        <v>10</v>
      </c>
      <c r="D1297" s="51" t="s">
        <v>41</v>
      </c>
      <c r="E1297" s="51" t="s">
        <v>40</v>
      </c>
      <c r="F1297" s="79">
        <v>858937.80577139009</v>
      </c>
      <c r="G1297" s="78">
        <v>1707.4431339940763</v>
      </c>
      <c r="H1297" s="78">
        <v>3.6144739024050572</v>
      </c>
    </row>
    <row r="1298" spans="1:8" x14ac:dyDescent="0.25">
      <c r="A1298" s="51" t="s">
        <v>15</v>
      </c>
      <c r="B1298" s="52">
        <v>2013</v>
      </c>
      <c r="C1298" s="51" t="s">
        <v>10</v>
      </c>
      <c r="D1298" s="51" t="s">
        <v>41</v>
      </c>
      <c r="E1298" s="51" t="s">
        <v>40</v>
      </c>
      <c r="F1298" s="79">
        <v>731358.17525174096</v>
      </c>
      <c r="G1298" s="78">
        <v>1462.253303624002</v>
      </c>
      <c r="H1298" s="78">
        <v>2.8700305572410123</v>
      </c>
    </row>
    <row r="1299" spans="1:8" x14ac:dyDescent="0.25">
      <c r="A1299" s="51" t="s">
        <v>15</v>
      </c>
      <c r="B1299" s="52">
        <v>2014</v>
      </c>
      <c r="C1299" s="51" t="s">
        <v>10</v>
      </c>
      <c r="D1299" s="51" t="s">
        <v>41</v>
      </c>
      <c r="E1299" s="51" t="s">
        <v>40</v>
      </c>
      <c r="F1299" s="79">
        <v>767484.94049245003</v>
      </c>
      <c r="G1299" s="78">
        <v>1424.6277156488438</v>
      </c>
      <c r="H1299" s="78">
        <v>2.7376202069736735</v>
      </c>
    </row>
    <row r="1300" spans="1:8" x14ac:dyDescent="0.25">
      <c r="A1300" s="51" t="s">
        <v>15</v>
      </c>
      <c r="B1300" s="52">
        <v>2015</v>
      </c>
      <c r="C1300" s="51" t="s">
        <v>10</v>
      </c>
      <c r="D1300" s="51" t="s">
        <v>41</v>
      </c>
      <c r="E1300" s="51" t="s">
        <v>40</v>
      </c>
      <c r="F1300" s="79">
        <v>723934.87377486296</v>
      </c>
      <c r="G1300" s="78">
        <v>1352.0668009254837</v>
      </c>
      <c r="H1300" s="78">
        <v>2.395509564424124</v>
      </c>
    </row>
    <row r="1301" spans="1:8" x14ac:dyDescent="0.25">
      <c r="A1301" s="51" t="s">
        <v>15</v>
      </c>
      <c r="B1301" s="52">
        <v>2016</v>
      </c>
      <c r="C1301" s="51" t="s">
        <v>10</v>
      </c>
      <c r="D1301" s="51" t="s">
        <v>41</v>
      </c>
      <c r="E1301" s="51" t="s">
        <v>40</v>
      </c>
      <c r="F1301" s="79">
        <v>774902.18764934002</v>
      </c>
      <c r="G1301" s="78">
        <v>1420.3381827139958</v>
      </c>
      <c r="H1301" s="78">
        <v>2.4142658363014298</v>
      </c>
    </row>
    <row r="1302" spans="1:8" x14ac:dyDescent="0.25">
      <c r="A1302" s="51" t="s">
        <v>15</v>
      </c>
      <c r="B1302" s="52">
        <v>2017</v>
      </c>
      <c r="C1302" s="51" t="s">
        <v>10</v>
      </c>
      <c r="D1302" s="51" t="s">
        <v>41</v>
      </c>
      <c r="E1302" s="51" t="s">
        <v>40</v>
      </c>
      <c r="F1302" s="79">
        <v>790528.94807005092</v>
      </c>
      <c r="G1302" s="78">
        <v>1390.9355519903779</v>
      </c>
      <c r="H1302" s="78">
        <v>2.297991719891697</v>
      </c>
    </row>
    <row r="1303" spans="1:8" x14ac:dyDescent="0.25">
      <c r="A1303" s="51" t="s">
        <v>15</v>
      </c>
      <c r="B1303" s="52">
        <v>2018</v>
      </c>
      <c r="C1303" s="51" t="s">
        <v>10</v>
      </c>
      <c r="D1303" s="51" t="s">
        <v>41</v>
      </c>
      <c r="E1303" s="51" t="s">
        <v>40</v>
      </c>
      <c r="F1303" s="79">
        <v>748478.37219309108</v>
      </c>
      <c r="G1303" s="78">
        <v>1294.8986075065175</v>
      </c>
      <c r="H1303" s="78">
        <v>2.0738522291116976</v>
      </c>
    </row>
    <row r="1304" spans="1:8" x14ac:dyDescent="0.25">
      <c r="A1304" s="51" t="s">
        <v>15</v>
      </c>
      <c r="B1304" s="52">
        <v>2019</v>
      </c>
      <c r="C1304" s="51" t="s">
        <v>10</v>
      </c>
      <c r="D1304" s="51" t="s">
        <v>41</v>
      </c>
      <c r="E1304" s="51" t="s">
        <v>40</v>
      </c>
      <c r="F1304" s="79">
        <v>909593.35322673025</v>
      </c>
      <c r="G1304" s="78">
        <v>1547.7346800373166</v>
      </c>
      <c r="H1304" s="78">
        <v>2.4011335666162208</v>
      </c>
    </row>
    <row r="1305" spans="1:8" x14ac:dyDescent="0.25">
      <c r="A1305" s="51" t="s">
        <v>15</v>
      </c>
      <c r="B1305" s="52">
        <v>2020</v>
      </c>
      <c r="C1305" s="51" t="s">
        <v>10</v>
      </c>
      <c r="D1305" s="51" t="s">
        <v>41</v>
      </c>
      <c r="E1305" s="51" t="s">
        <v>40</v>
      </c>
      <c r="F1305" s="79">
        <v>639898.08411419985</v>
      </c>
      <c r="G1305" s="78">
        <v>1093.4924004942004</v>
      </c>
      <c r="H1305" s="78">
        <v>1.7522931009717249</v>
      </c>
    </row>
    <row r="1306" spans="1:8" x14ac:dyDescent="0.25">
      <c r="A1306" s="51" t="s">
        <v>15</v>
      </c>
      <c r="B1306" s="52">
        <v>2021</v>
      </c>
      <c r="C1306" s="51" t="s">
        <v>10</v>
      </c>
      <c r="D1306" s="51" t="s">
        <v>41</v>
      </c>
      <c r="E1306" s="51" t="s">
        <v>40</v>
      </c>
      <c r="F1306" s="79">
        <v>487117.17718966899</v>
      </c>
      <c r="G1306" s="78">
        <v>783.68101053317855</v>
      </c>
      <c r="H1306" s="78">
        <v>1.2069731231870569</v>
      </c>
    </row>
    <row r="1307" spans="1:8" x14ac:dyDescent="0.25">
      <c r="A1307" s="51" t="s">
        <v>15</v>
      </c>
      <c r="B1307" s="52">
        <v>2022</v>
      </c>
      <c r="C1307" s="51" t="s">
        <v>10</v>
      </c>
      <c r="D1307" s="51" t="s">
        <v>41</v>
      </c>
      <c r="E1307" s="51" t="s">
        <v>40</v>
      </c>
      <c r="F1307" s="79">
        <v>442250.64015512395</v>
      </c>
      <c r="G1307" s="78">
        <v>683.33445121659452</v>
      </c>
      <c r="H1307" s="78">
        <v>0.98400209781693648</v>
      </c>
    </row>
    <row r="1308" spans="1:8" x14ac:dyDescent="0.25">
      <c r="A1308" s="51" t="s">
        <v>15</v>
      </c>
      <c r="B1308" s="52">
        <v>2023</v>
      </c>
      <c r="C1308" s="51" t="s">
        <v>10</v>
      </c>
      <c r="D1308" s="51" t="s">
        <v>41</v>
      </c>
      <c r="E1308" s="51" t="s">
        <v>40</v>
      </c>
      <c r="F1308" s="79">
        <v>480183.99808296497</v>
      </c>
      <c r="G1308" s="78">
        <v>883.32985507222986</v>
      </c>
      <c r="H1308" s="78">
        <v>1.0204345186002994</v>
      </c>
    </row>
    <row r="1309" spans="1:8" x14ac:dyDescent="0.25">
      <c r="A1309" s="51" t="s">
        <v>15</v>
      </c>
      <c r="B1309" s="52">
        <v>2008</v>
      </c>
      <c r="C1309" s="51" t="s">
        <v>10</v>
      </c>
      <c r="D1309" s="51" t="s">
        <v>25</v>
      </c>
      <c r="E1309" s="51" t="s">
        <v>40</v>
      </c>
      <c r="F1309" s="79">
        <v>11715.369999999999</v>
      </c>
      <c r="G1309" s="78">
        <v>22.248914731013116</v>
      </c>
      <c r="H1309" s="78">
        <v>7.2195364445417201E-2</v>
      </c>
    </row>
    <row r="1310" spans="1:8" x14ac:dyDescent="0.25">
      <c r="A1310" s="51" t="s">
        <v>15</v>
      </c>
      <c r="B1310" s="52">
        <v>2009</v>
      </c>
      <c r="C1310" s="51" t="s">
        <v>10</v>
      </c>
      <c r="D1310" s="51" t="s">
        <v>25</v>
      </c>
      <c r="E1310" s="51" t="s">
        <v>40</v>
      </c>
      <c r="F1310" s="79">
        <v>11239.593601570001</v>
      </c>
      <c r="G1310" s="78">
        <v>19.608559460053105</v>
      </c>
      <c r="H1310" s="78">
        <v>6.3769373557451298E-2</v>
      </c>
    </row>
    <row r="1311" spans="1:8" x14ac:dyDescent="0.25">
      <c r="A1311" s="51" t="s">
        <v>15</v>
      </c>
      <c r="B1311" s="52">
        <v>2010</v>
      </c>
      <c r="C1311" s="51" t="s">
        <v>10</v>
      </c>
      <c r="D1311" s="51" t="s">
        <v>25</v>
      </c>
      <c r="E1311" s="51" t="s">
        <v>40</v>
      </c>
      <c r="F1311" s="79">
        <v>17749.367691529998</v>
      </c>
      <c r="G1311" s="78">
        <v>33.77449131082362</v>
      </c>
      <c r="H1311" s="78">
        <v>8.9556319803802076E-2</v>
      </c>
    </row>
    <row r="1312" spans="1:8" x14ac:dyDescent="0.25">
      <c r="A1312" s="51" t="s">
        <v>15</v>
      </c>
      <c r="B1312" s="52">
        <v>2011</v>
      </c>
      <c r="C1312" s="51" t="s">
        <v>10</v>
      </c>
      <c r="D1312" s="51" t="s">
        <v>25</v>
      </c>
      <c r="E1312" s="51" t="s">
        <v>40</v>
      </c>
      <c r="F1312" s="79">
        <v>18871.045581085</v>
      </c>
      <c r="G1312" s="78">
        <v>37.32065978136923</v>
      </c>
      <c r="H1312" s="78">
        <v>8.7288579271034505E-2</v>
      </c>
    </row>
    <row r="1313" spans="1:8" x14ac:dyDescent="0.25">
      <c r="A1313" s="51" t="s">
        <v>15</v>
      </c>
      <c r="B1313" s="52">
        <v>2012</v>
      </c>
      <c r="C1313" s="51" t="s">
        <v>10</v>
      </c>
      <c r="D1313" s="51" t="s">
        <v>25</v>
      </c>
      <c r="E1313" s="51" t="s">
        <v>40</v>
      </c>
      <c r="F1313" s="79">
        <v>19838.975686040001</v>
      </c>
      <c r="G1313" s="78">
        <v>39.436991354901551</v>
      </c>
      <c r="H1313" s="78">
        <v>8.3483879025724586E-2</v>
      </c>
    </row>
    <row r="1314" spans="1:8" x14ac:dyDescent="0.25">
      <c r="A1314" s="51" t="s">
        <v>15</v>
      </c>
      <c r="B1314" s="52">
        <v>2013</v>
      </c>
      <c r="C1314" s="51" t="s">
        <v>10</v>
      </c>
      <c r="D1314" s="51" t="s">
        <v>25</v>
      </c>
      <c r="E1314" s="51" t="s">
        <v>40</v>
      </c>
      <c r="F1314" s="79">
        <v>34851.0420476</v>
      </c>
      <c r="G1314" s="78">
        <v>69.680018755927335</v>
      </c>
      <c r="H1314" s="78">
        <v>0.13676411779204389</v>
      </c>
    </row>
    <row r="1315" spans="1:8" x14ac:dyDescent="0.25">
      <c r="A1315" s="51" t="s">
        <v>15</v>
      </c>
      <c r="B1315" s="52">
        <v>2014</v>
      </c>
      <c r="C1315" s="51" t="s">
        <v>10</v>
      </c>
      <c r="D1315" s="51" t="s">
        <v>25</v>
      </c>
      <c r="E1315" s="51" t="s">
        <v>40</v>
      </c>
      <c r="F1315" s="79">
        <v>41656.889033830004</v>
      </c>
      <c r="G1315" s="78">
        <v>77.324720700348934</v>
      </c>
      <c r="H1315" s="78">
        <v>0.14859020048719107</v>
      </c>
    </row>
    <row r="1316" spans="1:8" x14ac:dyDescent="0.25">
      <c r="A1316" s="51" t="s">
        <v>15</v>
      </c>
      <c r="B1316" s="52">
        <v>2015</v>
      </c>
      <c r="C1316" s="51" t="s">
        <v>10</v>
      </c>
      <c r="D1316" s="51" t="s">
        <v>25</v>
      </c>
      <c r="E1316" s="51" t="s">
        <v>40</v>
      </c>
      <c r="F1316" s="79">
        <v>53021.21994825</v>
      </c>
      <c r="G1316" s="78">
        <v>99.02580167576123</v>
      </c>
      <c r="H1316" s="78">
        <v>0.17544788088626859</v>
      </c>
    </row>
    <row r="1317" spans="1:8" x14ac:dyDescent="0.25">
      <c r="A1317" s="51" t="s">
        <v>15</v>
      </c>
      <c r="B1317" s="52">
        <v>2016</v>
      </c>
      <c r="C1317" s="51" t="s">
        <v>10</v>
      </c>
      <c r="D1317" s="51" t="s">
        <v>25</v>
      </c>
      <c r="E1317" s="51" t="s">
        <v>40</v>
      </c>
      <c r="F1317" s="79">
        <v>47843.163028049996</v>
      </c>
      <c r="G1317" s="78">
        <v>87.692966046058416</v>
      </c>
      <c r="H1317" s="78">
        <v>0.14905895975027209</v>
      </c>
    </row>
    <row r="1318" spans="1:8" x14ac:dyDescent="0.25">
      <c r="A1318" s="51" t="s">
        <v>15</v>
      </c>
      <c r="B1318" s="52">
        <v>2017</v>
      </c>
      <c r="C1318" s="51" t="s">
        <v>10</v>
      </c>
      <c r="D1318" s="51" t="s">
        <v>25</v>
      </c>
      <c r="E1318" s="51" t="s">
        <v>40</v>
      </c>
      <c r="F1318" s="79">
        <v>60736.427576809998</v>
      </c>
      <c r="G1318" s="78">
        <v>106.8657341691525</v>
      </c>
      <c r="H1318" s="78">
        <v>0.17655496109036006</v>
      </c>
    </row>
    <row r="1319" spans="1:8" x14ac:dyDescent="0.25">
      <c r="A1319" s="51" t="s">
        <v>15</v>
      </c>
      <c r="B1319" s="52">
        <v>2018</v>
      </c>
      <c r="C1319" s="51" t="s">
        <v>10</v>
      </c>
      <c r="D1319" s="51" t="s">
        <v>25</v>
      </c>
      <c r="E1319" s="51" t="s">
        <v>40</v>
      </c>
      <c r="F1319" s="79">
        <v>49093.136495320003</v>
      </c>
      <c r="G1319" s="78">
        <v>84.93316099388565</v>
      </c>
      <c r="H1319" s="78">
        <v>0.13602518701587679</v>
      </c>
    </row>
    <row r="1320" spans="1:8" x14ac:dyDescent="0.25">
      <c r="A1320" s="51" t="s">
        <v>15</v>
      </c>
      <c r="B1320" s="52">
        <v>2019</v>
      </c>
      <c r="C1320" s="51" t="s">
        <v>10</v>
      </c>
      <c r="D1320" s="51" t="s">
        <v>25</v>
      </c>
      <c r="E1320" s="51" t="s">
        <v>40</v>
      </c>
      <c r="F1320" s="79">
        <v>55621.708062289996</v>
      </c>
      <c r="G1320" s="78">
        <v>94.644102472304183</v>
      </c>
      <c r="H1320" s="78">
        <v>0.14682951429571614</v>
      </c>
    </row>
    <row r="1321" spans="1:8" x14ac:dyDescent="0.25">
      <c r="A1321" s="51" t="s">
        <v>15</v>
      </c>
      <c r="B1321" s="52">
        <v>2020</v>
      </c>
      <c r="C1321" s="51" t="s">
        <v>10</v>
      </c>
      <c r="D1321" s="51" t="s">
        <v>25</v>
      </c>
      <c r="E1321" s="51" t="s">
        <v>40</v>
      </c>
      <c r="F1321" s="79">
        <v>59414.29399654</v>
      </c>
      <c r="G1321" s="78">
        <v>101.53035394047207</v>
      </c>
      <c r="H1321" s="78">
        <v>0.16269974868476481</v>
      </c>
    </row>
    <row r="1322" spans="1:8" x14ac:dyDescent="0.25">
      <c r="A1322" s="51" t="s">
        <v>15</v>
      </c>
      <c r="B1322" s="52">
        <v>2021</v>
      </c>
      <c r="C1322" s="51" t="s">
        <v>10</v>
      </c>
      <c r="D1322" s="51" t="s">
        <v>25</v>
      </c>
      <c r="E1322" s="51" t="s">
        <v>40</v>
      </c>
      <c r="F1322" s="79">
        <v>60769.707589329999</v>
      </c>
      <c r="G1322" s="78">
        <v>97.767165855595579</v>
      </c>
      <c r="H1322" s="78">
        <v>0.15057445559079213</v>
      </c>
    </row>
    <row r="1323" spans="1:8" x14ac:dyDescent="0.25">
      <c r="A1323" s="51" t="s">
        <v>15</v>
      </c>
      <c r="B1323" s="52">
        <v>2022</v>
      </c>
      <c r="C1323" s="51" t="s">
        <v>10</v>
      </c>
      <c r="D1323" s="51" t="s">
        <v>25</v>
      </c>
      <c r="E1323" s="51" t="s">
        <v>40</v>
      </c>
      <c r="F1323" s="79">
        <v>52690.174043640996</v>
      </c>
      <c r="G1323" s="78">
        <v>81.413135212170971</v>
      </c>
      <c r="H1323" s="78">
        <v>0.11723497285407274</v>
      </c>
    </row>
    <row r="1324" spans="1:8" x14ac:dyDescent="0.25">
      <c r="A1324" s="51" t="s">
        <v>15</v>
      </c>
      <c r="B1324" s="52">
        <v>2023</v>
      </c>
      <c r="C1324" s="51" t="s">
        <v>10</v>
      </c>
      <c r="D1324" s="51" t="s">
        <v>25</v>
      </c>
      <c r="E1324" s="51" t="s">
        <v>40</v>
      </c>
      <c r="F1324" s="79">
        <v>49711.063724359999</v>
      </c>
      <c r="G1324" s="78">
        <v>91.446751433683602</v>
      </c>
      <c r="H1324" s="78">
        <v>0.10564051610047955</v>
      </c>
    </row>
    <row r="1325" spans="1:8" x14ac:dyDescent="0.25">
      <c r="A1325" s="51" t="s">
        <v>15</v>
      </c>
      <c r="B1325" s="52">
        <v>2008</v>
      </c>
      <c r="C1325" s="51" t="s">
        <v>10</v>
      </c>
      <c r="D1325" s="51" t="s">
        <v>25</v>
      </c>
      <c r="E1325" s="51" t="s">
        <v>26</v>
      </c>
      <c r="F1325" s="79">
        <v>10738.97</v>
      </c>
      <c r="G1325" s="78">
        <v>20.394612191412474</v>
      </c>
      <c r="H1325" s="78">
        <v>6.6178349716517884E-2</v>
      </c>
    </row>
    <row r="1326" spans="1:8" x14ac:dyDescent="0.25">
      <c r="A1326" s="51" t="s">
        <v>15</v>
      </c>
      <c r="B1326" s="52">
        <v>2009</v>
      </c>
      <c r="C1326" s="51" t="s">
        <v>10</v>
      </c>
      <c r="D1326" s="51" t="s">
        <v>25</v>
      </c>
      <c r="E1326" s="51" t="s">
        <v>26</v>
      </c>
      <c r="F1326" s="79">
        <v>10155.42</v>
      </c>
      <c r="G1326" s="78">
        <v>17.717113622684419</v>
      </c>
      <c r="H1326" s="78">
        <v>5.7618166151697119E-2</v>
      </c>
    </row>
    <row r="1327" spans="1:8" x14ac:dyDescent="0.25">
      <c r="A1327" s="51" t="s">
        <v>15</v>
      </c>
      <c r="B1327" s="52">
        <v>2010</v>
      </c>
      <c r="C1327" s="51" t="s">
        <v>10</v>
      </c>
      <c r="D1327" s="51" t="s">
        <v>25</v>
      </c>
      <c r="E1327" s="51" t="s">
        <v>26</v>
      </c>
      <c r="F1327" s="79">
        <v>16075.25</v>
      </c>
      <c r="G1327" s="78">
        <v>30.588886369366573</v>
      </c>
      <c r="H1327" s="78">
        <v>8.1109381187312146E-2</v>
      </c>
    </row>
    <row r="1328" spans="1:8" x14ac:dyDescent="0.25">
      <c r="A1328" s="51" t="s">
        <v>15</v>
      </c>
      <c r="B1328" s="52">
        <v>2011</v>
      </c>
      <c r="C1328" s="51" t="s">
        <v>10</v>
      </c>
      <c r="D1328" s="51" t="s">
        <v>25</v>
      </c>
      <c r="E1328" s="51" t="s">
        <v>26</v>
      </c>
      <c r="F1328" s="79">
        <v>17357.48</v>
      </c>
      <c r="G1328" s="78">
        <v>34.327329821683129</v>
      </c>
      <c r="H1328" s="78">
        <v>8.0287536926095651E-2</v>
      </c>
    </row>
    <row r="1329" spans="1:8" x14ac:dyDescent="0.25">
      <c r="A1329" s="51" t="s">
        <v>15</v>
      </c>
      <c r="B1329" s="52">
        <v>2012</v>
      </c>
      <c r="C1329" s="51" t="s">
        <v>10</v>
      </c>
      <c r="D1329" s="51" t="s">
        <v>25</v>
      </c>
      <c r="E1329" s="51" t="s">
        <v>26</v>
      </c>
      <c r="F1329" s="79">
        <v>18256.86</v>
      </c>
      <c r="G1329" s="78">
        <v>36.291976026478217</v>
      </c>
      <c r="H1329" s="78">
        <v>7.6826219042250468E-2</v>
      </c>
    </row>
    <row r="1330" spans="1:8" x14ac:dyDescent="0.25">
      <c r="A1330" s="51" t="s">
        <v>15</v>
      </c>
      <c r="B1330" s="52">
        <v>2013</v>
      </c>
      <c r="C1330" s="51" t="s">
        <v>10</v>
      </c>
      <c r="D1330" s="51" t="s">
        <v>25</v>
      </c>
      <c r="E1330" s="51" t="s">
        <v>26</v>
      </c>
      <c r="F1330" s="79">
        <v>32839.747687039999</v>
      </c>
      <c r="G1330" s="78">
        <v>65.658703451320449</v>
      </c>
      <c r="H1330" s="78">
        <v>0.12887130074323358</v>
      </c>
    </row>
    <row r="1331" spans="1:8" x14ac:dyDescent="0.25">
      <c r="A1331" s="51" t="s">
        <v>15</v>
      </c>
      <c r="B1331" s="52">
        <v>2014</v>
      </c>
      <c r="C1331" s="51" t="s">
        <v>10</v>
      </c>
      <c r="D1331" s="51" t="s">
        <v>25</v>
      </c>
      <c r="E1331" s="51" t="s">
        <v>26</v>
      </c>
      <c r="F1331" s="79">
        <v>37304.050000000003</v>
      </c>
      <c r="G1331" s="78">
        <v>69.244855152272606</v>
      </c>
      <c r="H1331" s="78">
        <v>0.13306361557586929</v>
      </c>
    </row>
    <row r="1332" spans="1:8" x14ac:dyDescent="0.25">
      <c r="A1332" s="51" t="s">
        <v>15</v>
      </c>
      <c r="B1332" s="52">
        <v>2015</v>
      </c>
      <c r="C1332" s="51" t="s">
        <v>10</v>
      </c>
      <c r="D1332" s="51" t="s">
        <v>25</v>
      </c>
      <c r="E1332" s="51" t="s">
        <v>26</v>
      </c>
      <c r="F1332" s="79">
        <v>43607.54</v>
      </c>
      <c r="G1332" s="78">
        <v>81.444214445132772</v>
      </c>
      <c r="H1332" s="78">
        <v>0.14429789603352408</v>
      </c>
    </row>
    <row r="1333" spans="1:8" x14ac:dyDescent="0.25">
      <c r="A1333" s="51" t="s">
        <v>15</v>
      </c>
      <c r="B1333" s="52">
        <v>2016</v>
      </c>
      <c r="C1333" s="51" t="s">
        <v>10</v>
      </c>
      <c r="D1333" s="51" t="s">
        <v>25</v>
      </c>
      <c r="E1333" s="51" t="s">
        <v>26</v>
      </c>
      <c r="F1333" s="79">
        <v>41082.49</v>
      </c>
      <c r="G1333" s="78">
        <v>75.301154284998617</v>
      </c>
      <c r="H1333" s="78">
        <v>0.12799557629082089</v>
      </c>
    </row>
    <row r="1334" spans="1:8" x14ac:dyDescent="0.25">
      <c r="A1334" s="51" t="s">
        <v>15</v>
      </c>
      <c r="B1334" s="52">
        <v>2017</v>
      </c>
      <c r="C1334" s="51" t="s">
        <v>10</v>
      </c>
      <c r="D1334" s="51" t="s">
        <v>25</v>
      </c>
      <c r="E1334" s="51" t="s">
        <v>26</v>
      </c>
      <c r="F1334" s="79">
        <v>54419.444755500001</v>
      </c>
      <c r="G1334" s="78">
        <v>95.751003950956928</v>
      </c>
      <c r="H1334" s="78">
        <v>0.15819209878973481</v>
      </c>
    </row>
    <row r="1335" spans="1:8" x14ac:dyDescent="0.25">
      <c r="A1335" s="51" t="s">
        <v>15</v>
      </c>
      <c r="B1335" s="52">
        <v>2018</v>
      </c>
      <c r="C1335" s="51" t="s">
        <v>10</v>
      </c>
      <c r="D1335" s="51" t="s">
        <v>25</v>
      </c>
      <c r="E1335" s="51" t="s">
        <v>26</v>
      </c>
      <c r="F1335" s="79">
        <v>46363.505381030001</v>
      </c>
      <c r="G1335" s="78">
        <v>80.210786025930346</v>
      </c>
      <c r="H1335" s="78">
        <v>0.12846204052917698</v>
      </c>
    </row>
    <row r="1336" spans="1:8" x14ac:dyDescent="0.25">
      <c r="A1336" s="51" t="s">
        <v>15</v>
      </c>
      <c r="B1336" s="52">
        <v>2019</v>
      </c>
      <c r="C1336" s="51" t="s">
        <v>10</v>
      </c>
      <c r="D1336" s="51" t="s">
        <v>25</v>
      </c>
      <c r="E1336" s="51" t="s">
        <v>26</v>
      </c>
      <c r="F1336" s="79">
        <v>52417.46</v>
      </c>
      <c r="G1336" s="78">
        <v>89.191857431313423</v>
      </c>
      <c r="H1336" s="78">
        <v>0.13837097889543415</v>
      </c>
    </row>
    <row r="1337" spans="1:8" x14ac:dyDescent="0.25">
      <c r="A1337" s="51" t="s">
        <v>15</v>
      </c>
      <c r="B1337" s="52">
        <v>2020</v>
      </c>
      <c r="C1337" s="51" t="s">
        <v>10</v>
      </c>
      <c r="D1337" s="51" t="s">
        <v>25</v>
      </c>
      <c r="E1337" s="51" t="s">
        <v>26</v>
      </c>
      <c r="F1337" s="79">
        <v>55283.12</v>
      </c>
      <c r="G1337" s="78">
        <v>94.470780732671159</v>
      </c>
      <c r="H1337" s="78">
        <v>0.15138696642652177</v>
      </c>
    </row>
    <row r="1338" spans="1:8" x14ac:dyDescent="0.25">
      <c r="A1338" s="51" t="s">
        <v>15</v>
      </c>
      <c r="B1338" s="52">
        <v>2021</v>
      </c>
      <c r="C1338" s="51" t="s">
        <v>10</v>
      </c>
      <c r="D1338" s="51" t="s">
        <v>25</v>
      </c>
      <c r="E1338" s="51" t="s">
        <v>26</v>
      </c>
      <c r="F1338" s="79">
        <v>57695.64</v>
      </c>
      <c r="G1338" s="78">
        <v>92.821562399868128</v>
      </c>
      <c r="H1338" s="78">
        <v>0.14295756763667047</v>
      </c>
    </row>
    <row r="1339" spans="1:8" x14ac:dyDescent="0.25">
      <c r="A1339" s="51" t="s">
        <v>15</v>
      </c>
      <c r="B1339" s="52">
        <v>2022</v>
      </c>
      <c r="C1339" s="51" t="s">
        <v>10</v>
      </c>
      <c r="D1339" s="51" t="s">
        <v>25</v>
      </c>
      <c r="E1339" s="51" t="s">
        <v>26</v>
      </c>
      <c r="F1339" s="79">
        <v>50677.45</v>
      </c>
      <c r="G1339" s="78">
        <v>78.303216186775231</v>
      </c>
      <c r="H1339" s="78">
        <v>0.1127566872362732</v>
      </c>
    </row>
    <row r="1340" spans="1:8" x14ac:dyDescent="0.25">
      <c r="A1340" s="51" t="s">
        <v>15</v>
      </c>
      <c r="B1340" s="52">
        <v>2023</v>
      </c>
      <c r="C1340" s="51" t="s">
        <v>10</v>
      </c>
      <c r="D1340" s="51" t="s">
        <v>25</v>
      </c>
      <c r="E1340" s="51" t="s">
        <v>26</v>
      </c>
      <c r="F1340" s="79">
        <v>45478.06</v>
      </c>
      <c r="G1340" s="78">
        <v>83.659864362713179</v>
      </c>
      <c r="H1340" s="78">
        <v>9.6644999517367047E-2</v>
      </c>
    </row>
    <row r="1341" spans="1:8" x14ac:dyDescent="0.25">
      <c r="A1341" s="51" t="s">
        <v>15</v>
      </c>
      <c r="B1341" s="52">
        <v>2008</v>
      </c>
      <c r="C1341" s="51" t="s">
        <v>10</v>
      </c>
      <c r="D1341" s="51" t="s">
        <v>25</v>
      </c>
      <c r="E1341" s="51" t="s">
        <v>27</v>
      </c>
      <c r="F1341" s="79"/>
      <c r="G1341" s="78" t="s">
        <v>108</v>
      </c>
      <c r="H1341" s="78" t="s">
        <v>29</v>
      </c>
    </row>
    <row r="1342" spans="1:8" x14ac:dyDescent="0.25">
      <c r="A1342" s="51" t="s">
        <v>15</v>
      </c>
      <c r="B1342" s="52">
        <v>2009</v>
      </c>
      <c r="C1342" s="51" t="s">
        <v>10</v>
      </c>
      <c r="D1342" s="51" t="s">
        <v>25</v>
      </c>
      <c r="E1342" s="51" t="s">
        <v>27</v>
      </c>
      <c r="F1342" s="79"/>
      <c r="G1342" s="78" t="s">
        <v>108</v>
      </c>
      <c r="H1342" s="78" t="s">
        <v>29</v>
      </c>
    </row>
    <row r="1343" spans="1:8" x14ac:dyDescent="0.25">
      <c r="A1343" s="51" t="s">
        <v>15</v>
      </c>
      <c r="B1343" s="52">
        <v>2010</v>
      </c>
      <c r="C1343" s="51" t="s">
        <v>10</v>
      </c>
      <c r="D1343" s="51" t="s">
        <v>25</v>
      </c>
      <c r="E1343" s="51" t="s">
        <v>27</v>
      </c>
      <c r="F1343" s="79"/>
      <c r="G1343" s="78" t="s">
        <v>108</v>
      </c>
      <c r="H1343" s="78" t="s">
        <v>29</v>
      </c>
    </row>
    <row r="1344" spans="1:8" x14ac:dyDescent="0.25">
      <c r="A1344" s="51" t="s">
        <v>15</v>
      </c>
      <c r="B1344" s="52">
        <v>2011</v>
      </c>
      <c r="C1344" s="51" t="s">
        <v>10</v>
      </c>
      <c r="D1344" s="51" t="s">
        <v>25</v>
      </c>
      <c r="E1344" s="51" t="s">
        <v>27</v>
      </c>
      <c r="F1344" s="79"/>
      <c r="G1344" s="78" t="s">
        <v>108</v>
      </c>
      <c r="H1344" s="78" t="s">
        <v>29</v>
      </c>
    </row>
    <row r="1345" spans="1:8" x14ac:dyDescent="0.25">
      <c r="A1345" s="51" t="s">
        <v>15</v>
      </c>
      <c r="B1345" s="52">
        <v>2012</v>
      </c>
      <c r="C1345" s="51" t="s">
        <v>10</v>
      </c>
      <c r="D1345" s="51" t="s">
        <v>25</v>
      </c>
      <c r="E1345" s="51" t="s">
        <v>27</v>
      </c>
      <c r="F1345" s="79"/>
      <c r="G1345" s="78" t="s">
        <v>108</v>
      </c>
      <c r="H1345" s="78" t="s">
        <v>29</v>
      </c>
    </row>
    <row r="1346" spans="1:8" x14ac:dyDescent="0.25">
      <c r="A1346" s="51" t="s">
        <v>15</v>
      </c>
      <c r="B1346" s="52">
        <v>2013</v>
      </c>
      <c r="C1346" s="51" t="s">
        <v>10</v>
      </c>
      <c r="D1346" s="51" t="s">
        <v>25</v>
      </c>
      <c r="E1346" s="51" t="s">
        <v>27</v>
      </c>
      <c r="F1346" s="79"/>
      <c r="G1346" s="78" t="s">
        <v>108</v>
      </c>
      <c r="H1346" s="78" t="s">
        <v>29</v>
      </c>
    </row>
    <row r="1347" spans="1:8" x14ac:dyDescent="0.25">
      <c r="A1347" s="51" t="s">
        <v>15</v>
      </c>
      <c r="B1347" s="52">
        <v>2014</v>
      </c>
      <c r="C1347" s="51" t="s">
        <v>10</v>
      </c>
      <c r="D1347" s="51" t="s">
        <v>25</v>
      </c>
      <c r="E1347" s="51" t="s">
        <v>27</v>
      </c>
      <c r="F1347" s="79"/>
      <c r="G1347" s="78" t="s">
        <v>108</v>
      </c>
      <c r="H1347" s="78" t="s">
        <v>29</v>
      </c>
    </row>
    <row r="1348" spans="1:8" x14ac:dyDescent="0.25">
      <c r="A1348" s="51" t="s">
        <v>15</v>
      </c>
      <c r="B1348" s="52">
        <v>2015</v>
      </c>
      <c r="C1348" s="51" t="s">
        <v>10</v>
      </c>
      <c r="D1348" s="51" t="s">
        <v>25</v>
      </c>
      <c r="E1348" s="51" t="s">
        <v>27</v>
      </c>
      <c r="F1348" s="79"/>
      <c r="G1348" s="78" t="s">
        <v>108</v>
      </c>
      <c r="H1348" s="78" t="s">
        <v>29</v>
      </c>
    </row>
    <row r="1349" spans="1:8" x14ac:dyDescent="0.25">
      <c r="A1349" s="51" t="s">
        <v>15</v>
      </c>
      <c r="B1349" s="52">
        <v>2016</v>
      </c>
      <c r="C1349" s="51" t="s">
        <v>10</v>
      </c>
      <c r="D1349" s="51" t="s">
        <v>25</v>
      </c>
      <c r="E1349" s="51" t="s">
        <v>27</v>
      </c>
      <c r="F1349" s="79"/>
      <c r="G1349" s="78" t="s">
        <v>108</v>
      </c>
      <c r="H1349" s="78" t="s">
        <v>29</v>
      </c>
    </row>
    <row r="1350" spans="1:8" x14ac:dyDescent="0.25">
      <c r="A1350" s="51" t="s">
        <v>15</v>
      </c>
      <c r="B1350" s="52">
        <v>2017</v>
      </c>
      <c r="C1350" s="51" t="s">
        <v>10</v>
      </c>
      <c r="D1350" s="51" t="s">
        <v>25</v>
      </c>
      <c r="E1350" s="51" t="s">
        <v>27</v>
      </c>
      <c r="F1350" s="79"/>
      <c r="G1350" s="78" t="s">
        <v>108</v>
      </c>
      <c r="H1350" s="78" t="s">
        <v>29</v>
      </c>
    </row>
    <row r="1351" spans="1:8" x14ac:dyDescent="0.25">
      <c r="A1351" s="51" t="s">
        <v>15</v>
      </c>
      <c r="B1351" s="52">
        <v>2018</v>
      </c>
      <c r="C1351" s="51" t="s">
        <v>10</v>
      </c>
      <c r="D1351" s="51" t="s">
        <v>25</v>
      </c>
      <c r="E1351" s="51" t="s">
        <v>27</v>
      </c>
      <c r="F1351" s="79"/>
      <c r="G1351" s="78" t="s">
        <v>108</v>
      </c>
      <c r="H1351" s="78" t="s">
        <v>29</v>
      </c>
    </row>
    <row r="1352" spans="1:8" x14ac:dyDescent="0.25">
      <c r="A1352" s="51" t="s">
        <v>15</v>
      </c>
      <c r="B1352" s="52">
        <v>2019</v>
      </c>
      <c r="C1352" s="51" t="s">
        <v>10</v>
      </c>
      <c r="D1352" s="51" t="s">
        <v>25</v>
      </c>
      <c r="E1352" s="51" t="s">
        <v>27</v>
      </c>
      <c r="F1352" s="79"/>
      <c r="G1352" s="78" t="s">
        <v>108</v>
      </c>
      <c r="H1352" s="78" t="s">
        <v>29</v>
      </c>
    </row>
    <row r="1353" spans="1:8" x14ac:dyDescent="0.25">
      <c r="A1353" s="51" t="s">
        <v>15</v>
      </c>
      <c r="B1353" s="52">
        <v>2020</v>
      </c>
      <c r="C1353" s="51" t="s">
        <v>10</v>
      </c>
      <c r="D1353" s="51" t="s">
        <v>25</v>
      </c>
      <c r="E1353" s="51" t="s">
        <v>27</v>
      </c>
      <c r="F1353" s="79"/>
      <c r="G1353" s="78" t="s">
        <v>108</v>
      </c>
      <c r="H1353" s="78" t="s">
        <v>29</v>
      </c>
    </row>
    <row r="1354" spans="1:8" x14ac:dyDescent="0.25">
      <c r="A1354" s="51" t="s">
        <v>15</v>
      </c>
      <c r="B1354" s="52">
        <v>2021</v>
      </c>
      <c r="C1354" s="51" t="s">
        <v>10</v>
      </c>
      <c r="D1354" s="51" t="s">
        <v>25</v>
      </c>
      <c r="E1354" s="51" t="s">
        <v>27</v>
      </c>
      <c r="F1354" s="79"/>
      <c r="G1354" s="78" t="s">
        <v>108</v>
      </c>
      <c r="H1354" s="78" t="s">
        <v>29</v>
      </c>
    </row>
    <row r="1355" spans="1:8" x14ac:dyDescent="0.25">
      <c r="A1355" s="51" t="s">
        <v>15</v>
      </c>
      <c r="B1355" s="52">
        <v>2022</v>
      </c>
      <c r="C1355" s="51" t="s">
        <v>10</v>
      </c>
      <c r="D1355" s="51" t="s">
        <v>25</v>
      </c>
      <c r="E1355" s="51" t="s">
        <v>27</v>
      </c>
      <c r="F1355" s="79"/>
      <c r="G1355" s="78" t="s">
        <v>108</v>
      </c>
      <c r="H1355" s="78" t="s">
        <v>29</v>
      </c>
    </row>
    <row r="1356" spans="1:8" x14ac:dyDescent="0.25">
      <c r="A1356" s="51" t="s">
        <v>15</v>
      </c>
      <c r="B1356" s="52">
        <v>2023</v>
      </c>
      <c r="C1356" s="51" t="s">
        <v>10</v>
      </c>
      <c r="D1356" s="51" t="s">
        <v>25</v>
      </c>
      <c r="E1356" s="51" t="s">
        <v>27</v>
      </c>
      <c r="F1356" s="79"/>
      <c r="G1356" s="78" t="s">
        <v>108</v>
      </c>
      <c r="H1356" s="78" t="s">
        <v>29</v>
      </c>
    </row>
    <row r="1357" spans="1:8" x14ac:dyDescent="0.25">
      <c r="A1357" s="51" t="s">
        <v>15</v>
      </c>
      <c r="B1357" s="52">
        <v>2008</v>
      </c>
      <c r="C1357" s="51" t="s">
        <v>10</v>
      </c>
      <c r="D1357" s="51" t="s">
        <v>25</v>
      </c>
      <c r="E1357" s="51" t="s">
        <v>28</v>
      </c>
      <c r="F1357" s="79">
        <v>976.4</v>
      </c>
      <c r="G1357" s="78">
        <v>1.8543025396006452</v>
      </c>
      <c r="H1357" s="78">
        <v>6.0170147288993317E-3</v>
      </c>
    </row>
    <row r="1358" spans="1:8" x14ac:dyDescent="0.25">
      <c r="A1358" s="51" t="s">
        <v>15</v>
      </c>
      <c r="B1358" s="52">
        <v>2009</v>
      </c>
      <c r="C1358" s="51" t="s">
        <v>10</v>
      </c>
      <c r="D1358" s="51" t="s">
        <v>25</v>
      </c>
      <c r="E1358" s="51" t="s">
        <v>28</v>
      </c>
      <c r="F1358" s="79">
        <v>1084.1736015700001</v>
      </c>
      <c r="G1358" s="78">
        <v>1.8914458373686838</v>
      </c>
      <c r="H1358" s="78">
        <v>6.1512074057541825E-3</v>
      </c>
    </row>
    <row r="1359" spans="1:8" x14ac:dyDescent="0.25">
      <c r="A1359" s="51" t="s">
        <v>15</v>
      </c>
      <c r="B1359" s="52">
        <v>2010</v>
      </c>
      <c r="C1359" s="51" t="s">
        <v>10</v>
      </c>
      <c r="D1359" s="51" t="s">
        <v>25</v>
      </c>
      <c r="E1359" s="51" t="s">
        <v>28</v>
      </c>
      <c r="F1359" s="79">
        <v>1674.11769153</v>
      </c>
      <c r="G1359" s="78">
        <v>3.1856049414570506</v>
      </c>
      <c r="H1359" s="78">
        <v>8.4469386164899365E-3</v>
      </c>
    </row>
    <row r="1360" spans="1:8" x14ac:dyDescent="0.25">
      <c r="A1360" s="51" t="s">
        <v>15</v>
      </c>
      <c r="B1360" s="52">
        <v>2011</v>
      </c>
      <c r="C1360" s="51" t="s">
        <v>10</v>
      </c>
      <c r="D1360" s="51" t="s">
        <v>25</v>
      </c>
      <c r="E1360" s="51" t="s">
        <v>28</v>
      </c>
      <c r="F1360" s="79">
        <v>1513.5655810850001</v>
      </c>
      <c r="G1360" s="78">
        <v>2.9933299596860996</v>
      </c>
      <c r="H1360" s="78">
        <v>7.0010423449388603E-3</v>
      </c>
    </row>
    <row r="1361" spans="1:8" x14ac:dyDescent="0.25">
      <c r="A1361" s="51" t="s">
        <v>15</v>
      </c>
      <c r="B1361" s="52">
        <v>2012</v>
      </c>
      <c r="C1361" s="51" t="s">
        <v>10</v>
      </c>
      <c r="D1361" s="51" t="s">
        <v>25</v>
      </c>
      <c r="E1361" s="51" t="s">
        <v>28</v>
      </c>
      <c r="F1361" s="79">
        <v>1582.1156860399999</v>
      </c>
      <c r="G1361" s="78">
        <v>3.1450153284233333</v>
      </c>
      <c r="H1361" s="78">
        <v>6.657659983474124E-3</v>
      </c>
    </row>
    <row r="1362" spans="1:8" x14ac:dyDescent="0.25">
      <c r="A1362" s="51" t="s">
        <v>15</v>
      </c>
      <c r="B1362" s="52">
        <v>2013</v>
      </c>
      <c r="C1362" s="51" t="s">
        <v>10</v>
      </c>
      <c r="D1362" s="51" t="s">
        <v>25</v>
      </c>
      <c r="E1362" s="51" t="s">
        <v>28</v>
      </c>
      <c r="F1362" s="79">
        <v>2011.2943605600001</v>
      </c>
      <c r="G1362" s="78">
        <v>4.021315304606877</v>
      </c>
      <c r="H1362" s="78">
        <v>7.8928170488102856E-3</v>
      </c>
    </row>
    <row r="1363" spans="1:8" x14ac:dyDescent="0.25">
      <c r="A1363" s="51" t="s">
        <v>15</v>
      </c>
      <c r="B1363" s="52">
        <v>2014</v>
      </c>
      <c r="C1363" s="51" t="s">
        <v>10</v>
      </c>
      <c r="D1363" s="51" t="s">
        <v>25</v>
      </c>
      <c r="E1363" s="51" t="s">
        <v>28</v>
      </c>
      <c r="F1363" s="79">
        <v>4352.8390338299996</v>
      </c>
      <c r="G1363" s="78">
        <v>8.079865548076322</v>
      </c>
      <c r="H1363" s="78">
        <v>1.552658491132178E-2</v>
      </c>
    </row>
    <row r="1364" spans="1:8" x14ac:dyDescent="0.25">
      <c r="A1364" s="51" t="s">
        <v>15</v>
      </c>
      <c r="B1364" s="52">
        <v>2015</v>
      </c>
      <c r="C1364" s="51" t="s">
        <v>10</v>
      </c>
      <c r="D1364" s="51" t="s">
        <v>25</v>
      </c>
      <c r="E1364" s="51" t="s">
        <v>28</v>
      </c>
      <c r="F1364" s="79">
        <v>9413.6799482499991</v>
      </c>
      <c r="G1364" s="78">
        <v>17.58158723062845</v>
      </c>
      <c r="H1364" s="78">
        <v>3.1149984852744474E-2</v>
      </c>
    </row>
    <row r="1365" spans="1:8" x14ac:dyDescent="0.25">
      <c r="A1365" s="51" t="s">
        <v>15</v>
      </c>
      <c r="B1365" s="52">
        <v>2016</v>
      </c>
      <c r="C1365" s="51" t="s">
        <v>10</v>
      </c>
      <c r="D1365" s="51" t="s">
        <v>25</v>
      </c>
      <c r="E1365" s="51" t="s">
        <v>28</v>
      </c>
      <c r="F1365" s="79">
        <v>6760.6730280499996</v>
      </c>
      <c r="G1365" s="78">
        <v>12.391811761059804</v>
      </c>
      <c r="H1365" s="78">
        <v>2.106338345945119E-2</v>
      </c>
    </row>
    <row r="1366" spans="1:8" x14ac:dyDescent="0.25">
      <c r="A1366" s="51" t="s">
        <v>15</v>
      </c>
      <c r="B1366" s="52">
        <v>2017</v>
      </c>
      <c r="C1366" s="51" t="s">
        <v>10</v>
      </c>
      <c r="D1366" s="51" t="s">
        <v>25</v>
      </c>
      <c r="E1366" s="51" t="s">
        <v>28</v>
      </c>
      <c r="F1366" s="79">
        <v>6316.98282131</v>
      </c>
      <c r="G1366" s="78">
        <v>11.11473021819558</v>
      </c>
      <c r="H1366" s="78">
        <v>1.8362862300625244E-2</v>
      </c>
    </row>
    <row r="1367" spans="1:8" x14ac:dyDescent="0.25">
      <c r="A1367" s="51" t="s">
        <v>15</v>
      </c>
      <c r="B1367" s="52">
        <v>2018</v>
      </c>
      <c r="C1367" s="51" t="s">
        <v>10</v>
      </c>
      <c r="D1367" s="51" t="s">
        <v>25</v>
      </c>
      <c r="E1367" s="51" t="s">
        <v>28</v>
      </c>
      <c r="F1367" s="79">
        <v>2729.6311142899999</v>
      </c>
      <c r="G1367" s="78">
        <v>4.7223749679553011</v>
      </c>
      <c r="H1367" s="78">
        <v>7.5631464866998017E-3</v>
      </c>
    </row>
    <row r="1368" spans="1:8" x14ac:dyDescent="0.25">
      <c r="A1368" s="51" t="s">
        <v>15</v>
      </c>
      <c r="B1368" s="52">
        <v>2019</v>
      </c>
      <c r="C1368" s="51" t="s">
        <v>10</v>
      </c>
      <c r="D1368" s="51" t="s">
        <v>25</v>
      </c>
      <c r="E1368" s="51" t="s">
        <v>28</v>
      </c>
      <c r="F1368" s="79">
        <v>3204.2480622899998</v>
      </c>
      <c r="G1368" s="78">
        <v>5.4522450409907686</v>
      </c>
      <c r="H1368" s="78">
        <v>8.458535400281993E-3</v>
      </c>
    </row>
    <row r="1369" spans="1:8" x14ac:dyDescent="0.25">
      <c r="A1369" s="51" t="s">
        <v>15</v>
      </c>
      <c r="B1369" s="52">
        <v>2020</v>
      </c>
      <c r="C1369" s="51" t="s">
        <v>10</v>
      </c>
      <c r="D1369" s="51" t="s">
        <v>25</v>
      </c>
      <c r="E1369" s="51" t="s">
        <v>28</v>
      </c>
      <c r="F1369" s="79">
        <v>4131.1739965400002</v>
      </c>
      <c r="G1369" s="78">
        <v>7.059573207800919</v>
      </c>
      <c r="H1369" s="78">
        <v>1.1312782258243035E-2</v>
      </c>
    </row>
    <row r="1370" spans="1:8" x14ac:dyDescent="0.25">
      <c r="A1370" s="51" t="s">
        <v>15</v>
      </c>
      <c r="B1370" s="52">
        <v>2021</v>
      </c>
      <c r="C1370" s="51" t="s">
        <v>10</v>
      </c>
      <c r="D1370" s="51" t="s">
        <v>25</v>
      </c>
      <c r="E1370" s="51" t="s">
        <v>28</v>
      </c>
      <c r="F1370" s="79">
        <v>3074.0675893299999</v>
      </c>
      <c r="G1370" s="78">
        <v>4.945603455727448</v>
      </c>
      <c r="H1370" s="78">
        <v>7.6168879541216629E-3</v>
      </c>
    </row>
    <row r="1371" spans="1:8" x14ac:dyDescent="0.25">
      <c r="A1371" s="51" t="s">
        <v>15</v>
      </c>
      <c r="B1371" s="52">
        <v>2022</v>
      </c>
      <c r="C1371" s="51" t="s">
        <v>10</v>
      </c>
      <c r="D1371" s="51" t="s">
        <v>25</v>
      </c>
      <c r="E1371" s="51" t="s">
        <v>28</v>
      </c>
      <c r="F1371" s="79">
        <v>2012.724043641</v>
      </c>
      <c r="G1371" s="78">
        <v>3.1099190253957461</v>
      </c>
      <c r="H1371" s="78">
        <v>4.4782856177995401E-3</v>
      </c>
    </row>
    <row r="1372" spans="1:8" x14ac:dyDescent="0.25">
      <c r="A1372" s="51" t="s">
        <v>15</v>
      </c>
      <c r="B1372" s="52">
        <v>2023</v>
      </c>
      <c r="C1372" s="51" t="s">
        <v>10</v>
      </c>
      <c r="D1372" s="51" t="s">
        <v>25</v>
      </c>
      <c r="E1372" s="51" t="s">
        <v>28</v>
      </c>
      <c r="F1372" s="79">
        <v>4233.00372436</v>
      </c>
      <c r="G1372" s="78">
        <v>7.786887070970427</v>
      </c>
      <c r="H1372" s="78">
        <v>8.9955165831124978E-3</v>
      </c>
    </row>
    <row r="1373" spans="1:8" x14ac:dyDescent="0.25">
      <c r="A1373" s="51" t="s">
        <v>15</v>
      </c>
      <c r="B1373" s="52">
        <v>2008</v>
      </c>
      <c r="C1373" s="51" t="s">
        <v>10</v>
      </c>
      <c r="D1373" s="51" t="s">
        <v>30</v>
      </c>
      <c r="E1373" s="51" t="s">
        <v>40</v>
      </c>
      <c r="F1373" s="79">
        <v>200797.71740683998</v>
      </c>
      <c r="G1373" s="78">
        <v>381.33932541326919</v>
      </c>
      <c r="H1373" s="78">
        <v>1.2374055952133571</v>
      </c>
    </row>
    <row r="1374" spans="1:8" x14ac:dyDescent="0.25">
      <c r="A1374" s="51" t="s">
        <v>15</v>
      </c>
      <c r="B1374" s="52">
        <v>2009</v>
      </c>
      <c r="C1374" s="51" t="s">
        <v>10</v>
      </c>
      <c r="D1374" s="51" t="s">
        <v>30</v>
      </c>
      <c r="E1374" s="51" t="s">
        <v>40</v>
      </c>
      <c r="F1374" s="79">
        <v>320963.24270796002</v>
      </c>
      <c r="G1374" s="78">
        <v>559.95145840961425</v>
      </c>
      <c r="H1374" s="78">
        <v>1.821028913322613</v>
      </c>
    </row>
    <row r="1375" spans="1:8" x14ac:dyDescent="0.25">
      <c r="A1375" s="51" t="s">
        <v>15</v>
      </c>
      <c r="B1375" s="52">
        <v>2010</v>
      </c>
      <c r="C1375" s="51" t="s">
        <v>10</v>
      </c>
      <c r="D1375" s="51" t="s">
        <v>30</v>
      </c>
      <c r="E1375" s="51" t="s">
        <v>40</v>
      </c>
      <c r="F1375" s="79">
        <v>355748.97719958</v>
      </c>
      <c r="G1375" s="78">
        <v>676.9390858354509</v>
      </c>
      <c r="H1375" s="78">
        <v>1.7949692476743537</v>
      </c>
    </row>
    <row r="1376" spans="1:8" x14ac:dyDescent="0.25">
      <c r="A1376" s="51" t="s">
        <v>15</v>
      </c>
      <c r="B1376" s="52">
        <v>2011</v>
      </c>
      <c r="C1376" s="51" t="s">
        <v>10</v>
      </c>
      <c r="D1376" s="51" t="s">
        <v>30</v>
      </c>
      <c r="E1376" s="51" t="s">
        <v>40</v>
      </c>
      <c r="F1376" s="79">
        <v>378511.32863647997</v>
      </c>
      <c r="G1376" s="78">
        <v>748.56967827979304</v>
      </c>
      <c r="H1376" s="78">
        <v>1.7508153415615002</v>
      </c>
    </row>
    <row r="1377" spans="1:8" x14ac:dyDescent="0.25">
      <c r="A1377" s="51" t="s">
        <v>15</v>
      </c>
      <c r="B1377" s="52">
        <v>2012</v>
      </c>
      <c r="C1377" s="51" t="s">
        <v>10</v>
      </c>
      <c r="D1377" s="51" t="s">
        <v>30</v>
      </c>
      <c r="E1377" s="51" t="s">
        <v>40</v>
      </c>
      <c r="F1377" s="79">
        <v>402109.96414365002</v>
      </c>
      <c r="G1377" s="78">
        <v>799.33598541640583</v>
      </c>
      <c r="H1377" s="78">
        <v>1.6921085106842872</v>
      </c>
    </row>
    <row r="1378" spans="1:8" x14ac:dyDescent="0.25">
      <c r="A1378" s="51" t="s">
        <v>15</v>
      </c>
      <c r="B1378" s="52">
        <v>2013</v>
      </c>
      <c r="C1378" s="51" t="s">
        <v>10</v>
      </c>
      <c r="D1378" s="51" t="s">
        <v>30</v>
      </c>
      <c r="E1378" s="51" t="s">
        <v>40</v>
      </c>
      <c r="F1378" s="79">
        <v>344206.76313596102</v>
      </c>
      <c r="G1378" s="78">
        <v>688.19559766599491</v>
      </c>
      <c r="H1378" s="78">
        <v>1.3507525609721767</v>
      </c>
    </row>
    <row r="1379" spans="1:8" x14ac:dyDescent="0.25">
      <c r="A1379" s="51" t="s">
        <v>15</v>
      </c>
      <c r="B1379" s="52">
        <v>2014</v>
      </c>
      <c r="C1379" s="51" t="s">
        <v>10</v>
      </c>
      <c r="D1379" s="51" t="s">
        <v>30</v>
      </c>
      <c r="E1379" s="51" t="s">
        <v>40</v>
      </c>
      <c r="F1379" s="79">
        <v>318124.97668571002</v>
      </c>
      <c r="G1379" s="78">
        <v>590.51277089007999</v>
      </c>
      <c r="H1379" s="78">
        <v>1.134752382188789</v>
      </c>
    </row>
    <row r="1380" spans="1:8" x14ac:dyDescent="0.25">
      <c r="A1380" s="51" t="s">
        <v>15</v>
      </c>
      <c r="B1380" s="52">
        <v>2015</v>
      </c>
      <c r="C1380" s="51" t="s">
        <v>10</v>
      </c>
      <c r="D1380" s="51" t="s">
        <v>30</v>
      </c>
      <c r="E1380" s="51" t="s">
        <v>40</v>
      </c>
      <c r="F1380" s="79">
        <v>242913.72160727301</v>
      </c>
      <c r="G1380" s="78">
        <v>453.68111189597084</v>
      </c>
      <c r="H1380" s="78">
        <v>0.80380454723203121</v>
      </c>
    </row>
    <row r="1381" spans="1:8" x14ac:dyDescent="0.25">
      <c r="A1381" s="51" t="s">
        <v>15</v>
      </c>
      <c r="B1381" s="52">
        <v>2016</v>
      </c>
      <c r="C1381" s="51" t="s">
        <v>10</v>
      </c>
      <c r="D1381" s="51" t="s">
        <v>30</v>
      </c>
      <c r="E1381" s="51" t="s">
        <v>40</v>
      </c>
      <c r="F1381" s="79">
        <v>192216.07833965</v>
      </c>
      <c r="G1381" s="78">
        <v>352.31780184480948</v>
      </c>
      <c r="H1381" s="78">
        <v>0.59886359661853705</v>
      </c>
    </row>
    <row r="1382" spans="1:8" x14ac:dyDescent="0.25">
      <c r="A1382" s="51" t="s">
        <v>15</v>
      </c>
      <c r="B1382" s="52">
        <v>2017</v>
      </c>
      <c r="C1382" s="51" t="s">
        <v>10</v>
      </c>
      <c r="D1382" s="51" t="s">
        <v>30</v>
      </c>
      <c r="E1382" s="51" t="s">
        <v>40</v>
      </c>
      <c r="F1382" s="79">
        <v>174588.555666361</v>
      </c>
      <c r="G1382" s="78">
        <v>307.1885345120516</v>
      </c>
      <c r="H1382" s="78">
        <v>0.5075121616844277</v>
      </c>
    </row>
    <row r="1383" spans="1:8" x14ac:dyDescent="0.25">
      <c r="A1383" s="51" t="s">
        <v>15</v>
      </c>
      <c r="B1383" s="52">
        <v>2018</v>
      </c>
      <c r="C1383" s="51" t="s">
        <v>10</v>
      </c>
      <c r="D1383" s="51" t="s">
        <v>30</v>
      </c>
      <c r="E1383" s="51" t="s">
        <v>40</v>
      </c>
      <c r="F1383" s="79">
        <v>121784.44367245099</v>
      </c>
      <c r="G1383" s="78">
        <v>210.69213538575022</v>
      </c>
      <c r="H1383" s="78">
        <v>0.33743518766108682</v>
      </c>
    </row>
    <row r="1384" spans="1:8" x14ac:dyDescent="0.25">
      <c r="A1384" s="51" t="s">
        <v>15</v>
      </c>
      <c r="B1384" s="52">
        <v>2019</v>
      </c>
      <c r="C1384" s="51" t="s">
        <v>10</v>
      </c>
      <c r="D1384" s="51" t="s">
        <v>30</v>
      </c>
      <c r="E1384" s="51" t="s">
        <v>40</v>
      </c>
      <c r="F1384" s="79">
        <v>220724.65873657999</v>
      </c>
      <c r="G1384" s="78">
        <v>375.57795233894115</v>
      </c>
      <c r="H1384" s="78">
        <v>0.5826662927913947</v>
      </c>
    </row>
    <row r="1385" spans="1:8" x14ac:dyDescent="0.25">
      <c r="A1385" s="51" t="s">
        <v>15</v>
      </c>
      <c r="B1385" s="52">
        <v>2020</v>
      </c>
      <c r="C1385" s="51" t="s">
        <v>10</v>
      </c>
      <c r="D1385" s="51" t="s">
        <v>30</v>
      </c>
      <c r="E1385" s="51" t="s">
        <v>40</v>
      </c>
      <c r="F1385" s="79">
        <v>98801.982233969989</v>
      </c>
      <c r="G1385" s="78">
        <v>168.83816252734377</v>
      </c>
      <c r="H1385" s="78">
        <v>0.27055875947898406</v>
      </c>
    </row>
    <row r="1386" spans="1:8" x14ac:dyDescent="0.25">
      <c r="A1386" s="51" t="s">
        <v>15</v>
      </c>
      <c r="B1386" s="52">
        <v>2021</v>
      </c>
      <c r="C1386" s="51" t="s">
        <v>10</v>
      </c>
      <c r="D1386" s="51" t="s">
        <v>30</v>
      </c>
      <c r="E1386" s="51" t="s">
        <v>40</v>
      </c>
      <c r="F1386" s="79">
        <v>67547.717462769011</v>
      </c>
      <c r="G1386" s="78">
        <v>108.67172409282705</v>
      </c>
      <c r="H1386" s="78">
        <v>0.16736892749411408</v>
      </c>
    </row>
    <row r="1387" spans="1:8" x14ac:dyDescent="0.25">
      <c r="A1387" s="51" t="s">
        <v>15</v>
      </c>
      <c r="B1387" s="52">
        <v>2022</v>
      </c>
      <c r="C1387" s="51" t="s">
        <v>10</v>
      </c>
      <c r="D1387" s="51" t="s">
        <v>30</v>
      </c>
      <c r="E1387" s="51" t="s">
        <v>40</v>
      </c>
      <c r="F1387" s="79">
        <v>74814.867272322997</v>
      </c>
      <c r="G1387" s="78">
        <v>115.59864843257904</v>
      </c>
      <c r="H1387" s="78">
        <v>0.16646213630813342</v>
      </c>
    </row>
    <row r="1388" spans="1:8" x14ac:dyDescent="0.25">
      <c r="A1388" s="51" t="s">
        <v>15</v>
      </c>
      <c r="B1388" s="52">
        <v>2023</v>
      </c>
      <c r="C1388" s="51" t="s">
        <v>10</v>
      </c>
      <c r="D1388" s="51" t="s">
        <v>30</v>
      </c>
      <c r="E1388" s="51" t="s">
        <v>40</v>
      </c>
      <c r="F1388" s="79">
        <v>93412.339927330002</v>
      </c>
      <c r="G1388" s="78">
        <v>171.83810584981165</v>
      </c>
      <c r="H1388" s="78">
        <v>0.19850968900592805</v>
      </c>
    </row>
    <row r="1389" spans="1:8" x14ac:dyDescent="0.25">
      <c r="A1389" s="51" t="s">
        <v>15</v>
      </c>
      <c r="B1389" s="52">
        <v>2008</v>
      </c>
      <c r="C1389" s="51" t="s">
        <v>10</v>
      </c>
      <c r="D1389" s="51" t="s">
        <v>30</v>
      </c>
      <c r="E1389" s="51" t="s">
        <v>31</v>
      </c>
      <c r="F1389" s="79">
        <v>200797.71740683998</v>
      </c>
      <c r="G1389" s="78">
        <v>381.33932541326919</v>
      </c>
      <c r="H1389" s="78">
        <v>1.2374055952133571</v>
      </c>
    </row>
    <row r="1390" spans="1:8" x14ac:dyDescent="0.25">
      <c r="A1390" s="51" t="s">
        <v>15</v>
      </c>
      <c r="B1390" s="52">
        <v>2009</v>
      </c>
      <c r="C1390" s="51" t="s">
        <v>10</v>
      </c>
      <c r="D1390" s="51" t="s">
        <v>30</v>
      </c>
      <c r="E1390" s="51" t="s">
        <v>31</v>
      </c>
      <c r="F1390" s="79">
        <v>320963.24270796002</v>
      </c>
      <c r="G1390" s="78">
        <v>559.95145840961425</v>
      </c>
      <c r="H1390" s="78">
        <v>1.821028913322613</v>
      </c>
    </row>
    <row r="1391" spans="1:8" x14ac:dyDescent="0.25">
      <c r="A1391" s="51" t="s">
        <v>15</v>
      </c>
      <c r="B1391" s="52">
        <v>2010</v>
      </c>
      <c r="C1391" s="51" t="s">
        <v>10</v>
      </c>
      <c r="D1391" s="51" t="s">
        <v>30</v>
      </c>
      <c r="E1391" s="51" t="s">
        <v>31</v>
      </c>
      <c r="F1391" s="79">
        <v>355748.97719958</v>
      </c>
      <c r="G1391" s="78">
        <v>676.9390858354509</v>
      </c>
      <c r="H1391" s="78">
        <v>1.7949692476743537</v>
      </c>
    </row>
    <row r="1392" spans="1:8" x14ac:dyDescent="0.25">
      <c r="A1392" s="51" t="s">
        <v>15</v>
      </c>
      <c r="B1392" s="52">
        <v>2011</v>
      </c>
      <c r="C1392" s="51" t="s">
        <v>10</v>
      </c>
      <c r="D1392" s="51" t="s">
        <v>30</v>
      </c>
      <c r="E1392" s="51" t="s">
        <v>31</v>
      </c>
      <c r="F1392" s="79">
        <v>378511.32863647997</v>
      </c>
      <c r="G1392" s="78">
        <v>748.56967827979304</v>
      </c>
      <c r="H1392" s="78">
        <v>1.7508153415615002</v>
      </c>
    </row>
    <row r="1393" spans="1:8" x14ac:dyDescent="0.25">
      <c r="A1393" s="51" t="s">
        <v>15</v>
      </c>
      <c r="B1393" s="52">
        <v>2012</v>
      </c>
      <c r="C1393" s="51" t="s">
        <v>10</v>
      </c>
      <c r="D1393" s="51" t="s">
        <v>30</v>
      </c>
      <c r="E1393" s="51" t="s">
        <v>31</v>
      </c>
      <c r="F1393" s="79">
        <v>402109.96414365002</v>
      </c>
      <c r="G1393" s="78">
        <v>799.33598541640583</v>
      </c>
      <c r="H1393" s="78">
        <v>1.6921085106842872</v>
      </c>
    </row>
    <row r="1394" spans="1:8" x14ac:dyDescent="0.25">
      <c r="A1394" s="51" t="s">
        <v>15</v>
      </c>
      <c r="B1394" s="52">
        <v>2013</v>
      </c>
      <c r="C1394" s="51" t="s">
        <v>10</v>
      </c>
      <c r="D1394" s="51" t="s">
        <v>30</v>
      </c>
      <c r="E1394" s="51" t="s">
        <v>31</v>
      </c>
      <c r="F1394" s="79">
        <v>344206.76313596102</v>
      </c>
      <c r="G1394" s="78">
        <v>688.19559766599491</v>
      </c>
      <c r="H1394" s="78">
        <v>1.3507525609721767</v>
      </c>
    </row>
    <row r="1395" spans="1:8" x14ac:dyDescent="0.25">
      <c r="A1395" s="51" t="s">
        <v>15</v>
      </c>
      <c r="B1395" s="52">
        <v>2014</v>
      </c>
      <c r="C1395" s="51" t="s">
        <v>10</v>
      </c>
      <c r="D1395" s="51" t="s">
        <v>30</v>
      </c>
      <c r="E1395" s="51" t="s">
        <v>31</v>
      </c>
      <c r="F1395" s="79">
        <v>318124.97668571002</v>
      </c>
      <c r="G1395" s="78">
        <v>590.51277089007999</v>
      </c>
      <c r="H1395" s="78">
        <v>1.134752382188789</v>
      </c>
    </row>
    <row r="1396" spans="1:8" x14ac:dyDescent="0.25">
      <c r="A1396" s="51" t="s">
        <v>15</v>
      </c>
      <c r="B1396" s="52">
        <v>2015</v>
      </c>
      <c r="C1396" s="51" t="s">
        <v>10</v>
      </c>
      <c r="D1396" s="51" t="s">
        <v>30</v>
      </c>
      <c r="E1396" s="51" t="s">
        <v>31</v>
      </c>
      <c r="F1396" s="79">
        <v>242913.72160727301</v>
      </c>
      <c r="G1396" s="78">
        <v>453.68111189597084</v>
      </c>
      <c r="H1396" s="78">
        <v>0.80380454723203121</v>
      </c>
    </row>
    <row r="1397" spans="1:8" x14ac:dyDescent="0.25">
      <c r="A1397" s="51" t="s">
        <v>15</v>
      </c>
      <c r="B1397" s="52">
        <v>2016</v>
      </c>
      <c r="C1397" s="51" t="s">
        <v>10</v>
      </c>
      <c r="D1397" s="51" t="s">
        <v>30</v>
      </c>
      <c r="E1397" s="51" t="s">
        <v>31</v>
      </c>
      <c r="F1397" s="79">
        <v>192216.07833965</v>
      </c>
      <c r="G1397" s="78">
        <v>352.31780184480948</v>
      </c>
      <c r="H1397" s="78">
        <v>0.59886359661853705</v>
      </c>
    </row>
    <row r="1398" spans="1:8" x14ac:dyDescent="0.25">
      <c r="A1398" s="51" t="s">
        <v>15</v>
      </c>
      <c r="B1398" s="52">
        <v>2017</v>
      </c>
      <c r="C1398" s="51" t="s">
        <v>10</v>
      </c>
      <c r="D1398" s="51" t="s">
        <v>30</v>
      </c>
      <c r="E1398" s="51" t="s">
        <v>31</v>
      </c>
      <c r="F1398" s="79">
        <v>174588.555666361</v>
      </c>
      <c r="G1398" s="78">
        <v>307.1885345120516</v>
      </c>
      <c r="H1398" s="78">
        <v>0.5075121616844277</v>
      </c>
    </row>
    <row r="1399" spans="1:8" x14ac:dyDescent="0.25">
      <c r="A1399" s="51" t="s">
        <v>15</v>
      </c>
      <c r="B1399" s="52">
        <v>2018</v>
      </c>
      <c r="C1399" s="51" t="s">
        <v>10</v>
      </c>
      <c r="D1399" s="51" t="s">
        <v>30</v>
      </c>
      <c r="E1399" s="51" t="s">
        <v>31</v>
      </c>
      <c r="F1399" s="79">
        <v>121784.44367245099</v>
      </c>
      <c r="G1399" s="78">
        <v>210.69213538575022</v>
      </c>
      <c r="H1399" s="78">
        <v>0.33743518766108682</v>
      </c>
    </row>
    <row r="1400" spans="1:8" x14ac:dyDescent="0.25">
      <c r="A1400" s="51" t="s">
        <v>15</v>
      </c>
      <c r="B1400" s="52">
        <v>2019</v>
      </c>
      <c r="C1400" s="51" t="s">
        <v>10</v>
      </c>
      <c r="D1400" s="51" t="s">
        <v>30</v>
      </c>
      <c r="E1400" s="51" t="s">
        <v>31</v>
      </c>
      <c r="F1400" s="79">
        <v>220724.65873657999</v>
      </c>
      <c r="G1400" s="78">
        <v>375.57795233894115</v>
      </c>
      <c r="H1400" s="78">
        <v>0.5826662927913947</v>
      </c>
    </row>
    <row r="1401" spans="1:8" x14ac:dyDescent="0.25">
      <c r="A1401" s="51" t="s">
        <v>15</v>
      </c>
      <c r="B1401" s="52">
        <v>2020</v>
      </c>
      <c r="C1401" s="51" t="s">
        <v>10</v>
      </c>
      <c r="D1401" s="51" t="s">
        <v>30</v>
      </c>
      <c r="E1401" s="51" t="s">
        <v>31</v>
      </c>
      <c r="F1401" s="79">
        <v>98801.982233969989</v>
      </c>
      <c r="G1401" s="78">
        <v>168.83816252734377</v>
      </c>
      <c r="H1401" s="78">
        <v>0.27055875947898406</v>
      </c>
    </row>
    <row r="1402" spans="1:8" x14ac:dyDescent="0.25">
      <c r="A1402" s="51" t="s">
        <v>15</v>
      </c>
      <c r="B1402" s="52">
        <v>2021</v>
      </c>
      <c r="C1402" s="51" t="s">
        <v>10</v>
      </c>
      <c r="D1402" s="51" t="s">
        <v>30</v>
      </c>
      <c r="E1402" s="51" t="s">
        <v>31</v>
      </c>
      <c r="F1402" s="79">
        <v>67547.717462769011</v>
      </c>
      <c r="G1402" s="78">
        <v>108.67172409282705</v>
      </c>
      <c r="H1402" s="78">
        <v>0.16736892749411408</v>
      </c>
    </row>
    <row r="1403" spans="1:8" x14ac:dyDescent="0.25">
      <c r="A1403" s="51" t="s">
        <v>15</v>
      </c>
      <c r="B1403" s="52">
        <v>2022</v>
      </c>
      <c r="C1403" s="51" t="s">
        <v>10</v>
      </c>
      <c r="D1403" s="51" t="s">
        <v>30</v>
      </c>
      <c r="E1403" s="51" t="s">
        <v>31</v>
      </c>
      <c r="F1403" s="79">
        <v>74814.867272322997</v>
      </c>
      <c r="G1403" s="78">
        <v>115.59864843257904</v>
      </c>
      <c r="H1403" s="78">
        <v>0.16646213630813342</v>
      </c>
    </row>
    <row r="1404" spans="1:8" x14ac:dyDescent="0.25">
      <c r="A1404" s="51" t="s">
        <v>15</v>
      </c>
      <c r="B1404" s="52">
        <v>2023</v>
      </c>
      <c r="C1404" s="51" t="s">
        <v>10</v>
      </c>
      <c r="D1404" s="51" t="s">
        <v>30</v>
      </c>
      <c r="E1404" s="51" t="s">
        <v>31</v>
      </c>
      <c r="F1404" s="79">
        <v>93412.339927330002</v>
      </c>
      <c r="G1404" s="78">
        <v>171.83810584981165</v>
      </c>
      <c r="H1404" s="78">
        <v>0.19850968900592805</v>
      </c>
    </row>
    <row r="1405" spans="1:8" x14ac:dyDescent="0.25">
      <c r="A1405" s="51" t="s">
        <v>15</v>
      </c>
      <c r="B1405" s="52">
        <v>2008</v>
      </c>
      <c r="C1405" s="51" t="s">
        <v>10</v>
      </c>
      <c r="D1405" s="51" t="s">
        <v>30</v>
      </c>
      <c r="E1405" s="51" t="s">
        <v>32</v>
      </c>
      <c r="F1405" s="79"/>
      <c r="G1405" s="78" t="s">
        <v>108</v>
      </c>
      <c r="H1405" s="78" t="s">
        <v>29</v>
      </c>
    </row>
    <row r="1406" spans="1:8" x14ac:dyDescent="0.25">
      <c r="A1406" s="51" t="s">
        <v>15</v>
      </c>
      <c r="B1406" s="52">
        <v>2009</v>
      </c>
      <c r="C1406" s="51" t="s">
        <v>10</v>
      </c>
      <c r="D1406" s="51" t="s">
        <v>30</v>
      </c>
      <c r="E1406" s="51" t="s">
        <v>32</v>
      </c>
      <c r="F1406" s="79"/>
      <c r="G1406" s="78" t="s">
        <v>108</v>
      </c>
      <c r="H1406" s="78" t="s">
        <v>29</v>
      </c>
    </row>
    <row r="1407" spans="1:8" x14ac:dyDescent="0.25">
      <c r="A1407" s="51" t="s">
        <v>15</v>
      </c>
      <c r="B1407" s="52">
        <v>2010</v>
      </c>
      <c r="C1407" s="51" t="s">
        <v>10</v>
      </c>
      <c r="D1407" s="51" t="s">
        <v>30</v>
      </c>
      <c r="E1407" s="51" t="s">
        <v>32</v>
      </c>
      <c r="F1407" s="79"/>
      <c r="G1407" s="78" t="s">
        <v>108</v>
      </c>
      <c r="H1407" s="78" t="s">
        <v>29</v>
      </c>
    </row>
    <row r="1408" spans="1:8" x14ac:dyDescent="0.25">
      <c r="A1408" s="51" t="s">
        <v>15</v>
      </c>
      <c r="B1408" s="52">
        <v>2011</v>
      </c>
      <c r="C1408" s="51" t="s">
        <v>10</v>
      </c>
      <c r="D1408" s="51" t="s">
        <v>30</v>
      </c>
      <c r="E1408" s="51" t="s">
        <v>32</v>
      </c>
      <c r="F1408" s="79"/>
      <c r="G1408" s="78" t="s">
        <v>108</v>
      </c>
      <c r="H1408" s="78" t="s">
        <v>29</v>
      </c>
    </row>
    <row r="1409" spans="1:8" x14ac:dyDescent="0.25">
      <c r="A1409" s="51" t="s">
        <v>15</v>
      </c>
      <c r="B1409" s="52">
        <v>2012</v>
      </c>
      <c r="C1409" s="51" t="s">
        <v>10</v>
      </c>
      <c r="D1409" s="51" t="s">
        <v>30</v>
      </c>
      <c r="E1409" s="51" t="s">
        <v>32</v>
      </c>
      <c r="F1409" s="79"/>
      <c r="G1409" s="78" t="s">
        <v>108</v>
      </c>
      <c r="H1409" s="78" t="s">
        <v>29</v>
      </c>
    </row>
    <row r="1410" spans="1:8" x14ac:dyDescent="0.25">
      <c r="A1410" s="51" t="s">
        <v>15</v>
      </c>
      <c r="B1410" s="52">
        <v>2013</v>
      </c>
      <c r="C1410" s="51" t="s">
        <v>10</v>
      </c>
      <c r="D1410" s="51" t="s">
        <v>30</v>
      </c>
      <c r="E1410" s="51" t="s">
        <v>32</v>
      </c>
      <c r="F1410" s="79"/>
      <c r="G1410" s="78" t="s">
        <v>108</v>
      </c>
      <c r="H1410" s="78" t="s">
        <v>29</v>
      </c>
    </row>
    <row r="1411" spans="1:8" x14ac:dyDescent="0.25">
      <c r="A1411" s="51" t="s">
        <v>15</v>
      </c>
      <c r="B1411" s="52">
        <v>2014</v>
      </c>
      <c r="C1411" s="51" t="s">
        <v>10</v>
      </c>
      <c r="D1411" s="51" t="s">
        <v>30</v>
      </c>
      <c r="E1411" s="51" t="s">
        <v>32</v>
      </c>
      <c r="F1411" s="79"/>
      <c r="G1411" s="78" t="s">
        <v>108</v>
      </c>
      <c r="H1411" s="78" t="s">
        <v>29</v>
      </c>
    </row>
    <row r="1412" spans="1:8" x14ac:dyDescent="0.25">
      <c r="A1412" s="51" t="s">
        <v>15</v>
      </c>
      <c r="B1412" s="52">
        <v>2015</v>
      </c>
      <c r="C1412" s="51" t="s">
        <v>10</v>
      </c>
      <c r="D1412" s="51" t="s">
        <v>30</v>
      </c>
      <c r="E1412" s="51" t="s">
        <v>32</v>
      </c>
      <c r="F1412" s="79"/>
      <c r="G1412" s="78" t="s">
        <v>108</v>
      </c>
      <c r="H1412" s="78" t="s">
        <v>29</v>
      </c>
    </row>
    <row r="1413" spans="1:8" x14ac:dyDescent="0.25">
      <c r="A1413" s="51" t="s">
        <v>15</v>
      </c>
      <c r="B1413" s="52">
        <v>2016</v>
      </c>
      <c r="C1413" s="51" t="s">
        <v>10</v>
      </c>
      <c r="D1413" s="51" t="s">
        <v>30</v>
      </c>
      <c r="E1413" s="51" t="s">
        <v>32</v>
      </c>
      <c r="F1413" s="79"/>
      <c r="G1413" s="78" t="s">
        <v>108</v>
      </c>
      <c r="H1413" s="78" t="s">
        <v>29</v>
      </c>
    </row>
    <row r="1414" spans="1:8" x14ac:dyDescent="0.25">
      <c r="A1414" s="51" t="s">
        <v>15</v>
      </c>
      <c r="B1414" s="52">
        <v>2017</v>
      </c>
      <c r="C1414" s="51" t="s">
        <v>10</v>
      </c>
      <c r="D1414" s="51" t="s">
        <v>30</v>
      </c>
      <c r="E1414" s="51" t="s">
        <v>32</v>
      </c>
      <c r="F1414" s="79"/>
      <c r="G1414" s="78" t="s">
        <v>108</v>
      </c>
      <c r="H1414" s="78" t="s">
        <v>29</v>
      </c>
    </row>
    <row r="1415" spans="1:8" x14ac:dyDescent="0.25">
      <c r="A1415" s="51" t="s">
        <v>15</v>
      </c>
      <c r="B1415" s="52">
        <v>2018</v>
      </c>
      <c r="C1415" s="51" t="s">
        <v>10</v>
      </c>
      <c r="D1415" s="51" t="s">
        <v>30</v>
      </c>
      <c r="E1415" s="51" t="s">
        <v>32</v>
      </c>
      <c r="F1415" s="79"/>
      <c r="G1415" s="78" t="s">
        <v>108</v>
      </c>
      <c r="H1415" s="78" t="s">
        <v>29</v>
      </c>
    </row>
    <row r="1416" spans="1:8" x14ac:dyDescent="0.25">
      <c r="A1416" s="51" t="s">
        <v>15</v>
      </c>
      <c r="B1416" s="52">
        <v>2019</v>
      </c>
      <c r="C1416" s="51" t="s">
        <v>10</v>
      </c>
      <c r="D1416" s="51" t="s">
        <v>30</v>
      </c>
      <c r="E1416" s="51" t="s">
        <v>32</v>
      </c>
      <c r="F1416" s="79"/>
      <c r="G1416" s="78" t="s">
        <v>108</v>
      </c>
      <c r="H1416" s="78" t="s">
        <v>29</v>
      </c>
    </row>
    <row r="1417" spans="1:8" x14ac:dyDescent="0.25">
      <c r="A1417" s="51" t="s">
        <v>15</v>
      </c>
      <c r="B1417" s="52">
        <v>2020</v>
      </c>
      <c r="C1417" s="51" t="s">
        <v>10</v>
      </c>
      <c r="D1417" s="51" t="s">
        <v>30</v>
      </c>
      <c r="E1417" s="51" t="s">
        <v>32</v>
      </c>
      <c r="F1417" s="79"/>
      <c r="G1417" s="78" t="s">
        <v>108</v>
      </c>
      <c r="H1417" s="78" t="s">
        <v>29</v>
      </c>
    </row>
    <row r="1418" spans="1:8" x14ac:dyDescent="0.25">
      <c r="A1418" s="51" t="s">
        <v>15</v>
      </c>
      <c r="B1418" s="52">
        <v>2021</v>
      </c>
      <c r="C1418" s="51" t="s">
        <v>10</v>
      </c>
      <c r="D1418" s="51" t="s">
        <v>30</v>
      </c>
      <c r="E1418" s="51" t="s">
        <v>32</v>
      </c>
      <c r="F1418" s="79"/>
      <c r="G1418" s="78" t="s">
        <v>108</v>
      </c>
      <c r="H1418" s="78" t="s">
        <v>29</v>
      </c>
    </row>
    <row r="1419" spans="1:8" x14ac:dyDescent="0.25">
      <c r="A1419" s="51" t="s">
        <v>15</v>
      </c>
      <c r="B1419" s="52">
        <v>2022</v>
      </c>
      <c r="C1419" s="51" t="s">
        <v>10</v>
      </c>
      <c r="D1419" s="51" t="s">
        <v>30</v>
      </c>
      <c r="E1419" s="51" t="s">
        <v>32</v>
      </c>
      <c r="F1419" s="79"/>
      <c r="G1419" s="78" t="s">
        <v>108</v>
      </c>
      <c r="H1419" s="78" t="s">
        <v>29</v>
      </c>
    </row>
    <row r="1420" spans="1:8" x14ac:dyDescent="0.25">
      <c r="A1420" s="51" t="s">
        <v>15</v>
      </c>
      <c r="B1420" s="52">
        <v>2023</v>
      </c>
      <c r="C1420" s="51" t="s">
        <v>10</v>
      </c>
      <c r="D1420" s="51" t="s">
        <v>30</v>
      </c>
      <c r="E1420" s="51" t="s">
        <v>32</v>
      </c>
      <c r="F1420" s="79"/>
      <c r="G1420" s="78" t="s">
        <v>108</v>
      </c>
      <c r="H1420" s="78" t="s">
        <v>29</v>
      </c>
    </row>
    <row r="1421" spans="1:8" x14ac:dyDescent="0.25">
      <c r="A1421" s="51" t="s">
        <v>15</v>
      </c>
      <c r="B1421" s="52">
        <v>2008</v>
      </c>
      <c r="C1421" s="51" t="s">
        <v>10</v>
      </c>
      <c r="D1421" s="51" t="s">
        <v>33</v>
      </c>
      <c r="E1421" s="51" t="s">
        <v>40</v>
      </c>
      <c r="F1421" s="79">
        <v>184861.03076442002</v>
      </c>
      <c r="G1421" s="78">
        <v>351.073616161058</v>
      </c>
      <c r="H1421" s="78">
        <v>1.1391965842984719</v>
      </c>
    </row>
    <row r="1422" spans="1:8" x14ac:dyDescent="0.25">
      <c r="A1422" s="51" t="s">
        <v>15</v>
      </c>
      <c r="B1422" s="52">
        <v>2009</v>
      </c>
      <c r="C1422" s="51" t="s">
        <v>10</v>
      </c>
      <c r="D1422" s="51" t="s">
        <v>33</v>
      </c>
      <c r="E1422" s="51" t="s">
        <v>40</v>
      </c>
      <c r="F1422" s="79">
        <v>243315.48323131001</v>
      </c>
      <c r="G1422" s="78">
        <v>424.48742273263787</v>
      </c>
      <c r="H1422" s="78">
        <v>1.3804837160946661</v>
      </c>
    </row>
    <row r="1423" spans="1:8" x14ac:dyDescent="0.25">
      <c r="A1423" s="51" t="s">
        <v>15</v>
      </c>
      <c r="B1423" s="52">
        <v>2010</v>
      </c>
      <c r="C1423" s="51" t="s">
        <v>10</v>
      </c>
      <c r="D1423" s="51" t="s">
        <v>33</v>
      </c>
      <c r="E1423" s="51" t="s">
        <v>40</v>
      </c>
      <c r="F1423" s="79">
        <v>181305.11979406999</v>
      </c>
      <c r="G1423" s="78">
        <v>344.99754016672841</v>
      </c>
      <c r="H1423" s="78">
        <v>0.91479423788672132</v>
      </c>
    </row>
    <row r="1424" spans="1:8" x14ac:dyDescent="0.25">
      <c r="A1424" s="51" t="s">
        <v>15</v>
      </c>
      <c r="B1424" s="52">
        <v>2011</v>
      </c>
      <c r="C1424" s="51" t="s">
        <v>10</v>
      </c>
      <c r="D1424" s="51" t="s">
        <v>33</v>
      </c>
      <c r="E1424" s="51" t="s">
        <v>40</v>
      </c>
      <c r="F1424" s="79">
        <v>198426.21578601</v>
      </c>
      <c r="G1424" s="78">
        <v>392.42114376942004</v>
      </c>
      <c r="H1424" s="78">
        <v>0.91782632772871986</v>
      </c>
    </row>
    <row r="1425" spans="1:8" x14ac:dyDescent="0.25">
      <c r="A1425" s="51" t="s">
        <v>15</v>
      </c>
      <c r="B1425" s="52">
        <v>2012</v>
      </c>
      <c r="C1425" s="51" t="s">
        <v>10</v>
      </c>
      <c r="D1425" s="51" t="s">
        <v>33</v>
      </c>
      <c r="E1425" s="51" t="s">
        <v>40</v>
      </c>
      <c r="F1425" s="79">
        <v>226296.7991418</v>
      </c>
      <c r="G1425" s="78">
        <v>449.84504505829381</v>
      </c>
      <c r="H1425" s="78">
        <v>0.95227369106341853</v>
      </c>
    </row>
    <row r="1426" spans="1:8" x14ac:dyDescent="0.25">
      <c r="A1426" s="51" t="s">
        <v>15</v>
      </c>
      <c r="B1426" s="52">
        <v>2013</v>
      </c>
      <c r="C1426" s="51" t="s">
        <v>10</v>
      </c>
      <c r="D1426" s="51" t="s">
        <v>33</v>
      </c>
      <c r="E1426" s="51" t="s">
        <v>40</v>
      </c>
      <c r="F1426" s="79">
        <v>247536.73447467998</v>
      </c>
      <c r="G1426" s="78">
        <v>494.91674531334439</v>
      </c>
      <c r="H1426" s="78">
        <v>0.97139543389591043</v>
      </c>
    </row>
    <row r="1427" spans="1:8" x14ac:dyDescent="0.25">
      <c r="A1427" s="51" t="s">
        <v>15</v>
      </c>
      <c r="B1427" s="52">
        <v>2014</v>
      </c>
      <c r="C1427" s="51" t="s">
        <v>10</v>
      </c>
      <c r="D1427" s="51" t="s">
        <v>33</v>
      </c>
      <c r="E1427" s="51" t="s">
        <v>40</v>
      </c>
      <c r="F1427" s="79">
        <v>294604.85158903</v>
      </c>
      <c r="G1427" s="78">
        <v>546.8540352974851</v>
      </c>
      <c r="H1427" s="78">
        <v>1.0508560523221664</v>
      </c>
    </row>
    <row r="1428" spans="1:8" x14ac:dyDescent="0.25">
      <c r="A1428" s="51" t="s">
        <v>15</v>
      </c>
      <c r="B1428" s="52">
        <v>2015</v>
      </c>
      <c r="C1428" s="51" t="s">
        <v>10</v>
      </c>
      <c r="D1428" s="51" t="s">
        <v>33</v>
      </c>
      <c r="E1428" s="51" t="s">
        <v>40</v>
      </c>
      <c r="F1428" s="79">
        <v>306262.31690053997</v>
      </c>
      <c r="G1428" s="78">
        <v>571.99497642175618</v>
      </c>
      <c r="H1428" s="78">
        <v>1.0134258424827522</v>
      </c>
    </row>
    <row r="1429" spans="1:8" x14ac:dyDescent="0.25">
      <c r="A1429" s="51" t="s">
        <v>15</v>
      </c>
      <c r="B1429" s="52">
        <v>2016</v>
      </c>
      <c r="C1429" s="51" t="s">
        <v>10</v>
      </c>
      <c r="D1429" s="51" t="s">
        <v>33</v>
      </c>
      <c r="E1429" s="51" t="s">
        <v>40</v>
      </c>
      <c r="F1429" s="79">
        <v>398671.63154944003</v>
      </c>
      <c r="G1429" s="78">
        <v>730.73550401537273</v>
      </c>
      <c r="H1429" s="78">
        <v>1.2420913442922374</v>
      </c>
    </row>
    <row r="1430" spans="1:8" x14ac:dyDescent="0.25">
      <c r="A1430" s="51" t="s">
        <v>15</v>
      </c>
      <c r="B1430" s="52">
        <v>2017</v>
      </c>
      <c r="C1430" s="51" t="s">
        <v>10</v>
      </c>
      <c r="D1430" s="51" t="s">
        <v>33</v>
      </c>
      <c r="E1430" s="51" t="s">
        <v>40</v>
      </c>
      <c r="F1430" s="79">
        <v>404610.71726020996</v>
      </c>
      <c r="G1430" s="78">
        <v>711.9124893876533</v>
      </c>
      <c r="H1430" s="78">
        <v>1.1761644912730149</v>
      </c>
    </row>
    <row r="1431" spans="1:8" x14ac:dyDescent="0.25">
      <c r="A1431" s="51" t="s">
        <v>15</v>
      </c>
      <c r="B1431" s="52">
        <v>2018</v>
      </c>
      <c r="C1431" s="51" t="s">
        <v>10</v>
      </c>
      <c r="D1431" s="51" t="s">
        <v>33</v>
      </c>
      <c r="E1431" s="51" t="s">
        <v>40</v>
      </c>
      <c r="F1431" s="79">
        <v>424732.58617449005</v>
      </c>
      <c r="G1431" s="78">
        <v>734.80497878448352</v>
      </c>
      <c r="H1431" s="78">
        <v>1.176831092705384</v>
      </c>
    </row>
    <row r="1432" spans="1:8" x14ac:dyDescent="0.25">
      <c r="A1432" s="51" t="s">
        <v>15</v>
      </c>
      <c r="B1432" s="52">
        <v>2019</v>
      </c>
      <c r="C1432" s="51" t="s">
        <v>10</v>
      </c>
      <c r="D1432" s="51" t="s">
        <v>33</v>
      </c>
      <c r="E1432" s="51" t="s">
        <v>40</v>
      </c>
      <c r="F1432" s="79">
        <v>505202.63764995005</v>
      </c>
      <c r="G1432" s="78">
        <v>859.63649576301179</v>
      </c>
      <c r="H1432" s="78">
        <v>1.3336278314931496</v>
      </c>
    </row>
    <row r="1433" spans="1:8" x14ac:dyDescent="0.25">
      <c r="A1433" s="51" t="s">
        <v>15</v>
      </c>
      <c r="B1433" s="52">
        <v>2020</v>
      </c>
      <c r="C1433" s="51" t="s">
        <v>10</v>
      </c>
      <c r="D1433" s="51" t="s">
        <v>33</v>
      </c>
      <c r="E1433" s="51" t="s">
        <v>40</v>
      </c>
      <c r="F1433" s="79">
        <v>389549.96351904998</v>
      </c>
      <c r="G1433" s="78">
        <v>665.6840132761721</v>
      </c>
      <c r="H1433" s="78">
        <v>1.0667412991291227</v>
      </c>
    </row>
    <row r="1434" spans="1:8" x14ac:dyDescent="0.25">
      <c r="A1434" s="51" t="s">
        <v>15</v>
      </c>
      <c r="B1434" s="52">
        <v>2021</v>
      </c>
      <c r="C1434" s="51" t="s">
        <v>10</v>
      </c>
      <c r="D1434" s="51" t="s">
        <v>33</v>
      </c>
      <c r="E1434" s="51" t="s">
        <v>40</v>
      </c>
      <c r="F1434" s="79">
        <v>249372.1678955</v>
      </c>
      <c r="G1434" s="78">
        <v>401.19347394538903</v>
      </c>
      <c r="H1434" s="78">
        <v>0.61789137894343638</v>
      </c>
    </row>
    <row r="1435" spans="1:8" x14ac:dyDescent="0.25">
      <c r="A1435" s="51" t="s">
        <v>15</v>
      </c>
      <c r="B1435" s="52">
        <v>2022</v>
      </c>
      <c r="C1435" s="51" t="s">
        <v>10</v>
      </c>
      <c r="D1435" s="51" t="s">
        <v>33</v>
      </c>
      <c r="E1435" s="51" t="s">
        <v>40</v>
      </c>
      <c r="F1435" s="79">
        <v>225288.47628036002</v>
      </c>
      <c r="G1435" s="78">
        <v>348.0998405123031</v>
      </c>
      <c r="H1435" s="78">
        <v>0.50126401896466988</v>
      </c>
    </row>
    <row r="1436" spans="1:8" x14ac:dyDescent="0.25">
      <c r="A1436" s="51" t="s">
        <v>15</v>
      </c>
      <c r="B1436" s="52">
        <v>2023</v>
      </c>
      <c r="C1436" s="51" t="s">
        <v>10</v>
      </c>
      <c r="D1436" s="51" t="s">
        <v>33</v>
      </c>
      <c r="E1436" s="51" t="s">
        <v>40</v>
      </c>
      <c r="F1436" s="79">
        <v>233234.42472662</v>
      </c>
      <c r="G1436" s="78">
        <v>429.04997129043028</v>
      </c>
      <c r="H1436" s="78">
        <v>0.49564429232771956</v>
      </c>
    </row>
    <row r="1437" spans="1:8" x14ac:dyDescent="0.25">
      <c r="A1437" s="51" t="s">
        <v>15</v>
      </c>
      <c r="B1437" s="52">
        <v>2008</v>
      </c>
      <c r="C1437" s="51" t="s">
        <v>10</v>
      </c>
      <c r="D1437" s="51" t="s">
        <v>33</v>
      </c>
      <c r="E1437" s="51" t="s">
        <v>34</v>
      </c>
      <c r="F1437" s="79">
        <v>16765.414638009999</v>
      </c>
      <c r="G1437" s="78">
        <v>31.839564666857612</v>
      </c>
      <c r="H1437" s="78">
        <v>0.10331600451967497</v>
      </c>
    </row>
    <row r="1438" spans="1:8" x14ac:dyDescent="0.25">
      <c r="A1438" s="51" t="s">
        <v>15</v>
      </c>
      <c r="B1438" s="52">
        <v>2009</v>
      </c>
      <c r="C1438" s="51" t="s">
        <v>10</v>
      </c>
      <c r="D1438" s="51" t="s">
        <v>33</v>
      </c>
      <c r="E1438" s="51" t="s">
        <v>34</v>
      </c>
      <c r="F1438" s="79">
        <v>12490.486646560001</v>
      </c>
      <c r="G1438" s="78">
        <v>21.790863511280286</v>
      </c>
      <c r="H1438" s="78">
        <v>7.0866486557626202E-2</v>
      </c>
    </row>
    <row r="1439" spans="1:8" x14ac:dyDescent="0.25">
      <c r="A1439" s="51" t="s">
        <v>15</v>
      </c>
      <c r="B1439" s="52">
        <v>2010</v>
      </c>
      <c r="C1439" s="51" t="s">
        <v>10</v>
      </c>
      <c r="D1439" s="51" t="s">
        <v>33</v>
      </c>
      <c r="E1439" s="51" t="s">
        <v>34</v>
      </c>
      <c r="F1439" s="79">
        <v>17930.93403434</v>
      </c>
      <c r="G1439" s="78">
        <v>34.119985920780955</v>
      </c>
      <c r="H1439" s="78">
        <v>9.0472432070159536E-2</v>
      </c>
    </row>
    <row r="1440" spans="1:8" x14ac:dyDescent="0.25">
      <c r="A1440" s="51" t="s">
        <v>15</v>
      </c>
      <c r="B1440" s="52">
        <v>2011</v>
      </c>
      <c r="C1440" s="51" t="s">
        <v>10</v>
      </c>
      <c r="D1440" s="51" t="s">
        <v>33</v>
      </c>
      <c r="E1440" s="51" t="s">
        <v>34</v>
      </c>
      <c r="F1440" s="79">
        <v>3484.41603876</v>
      </c>
      <c r="G1440" s="78">
        <v>6.891017509366403</v>
      </c>
      <c r="H1440" s="78">
        <v>1.6117269406493537E-2</v>
      </c>
    </row>
    <row r="1441" spans="1:8" x14ac:dyDescent="0.25">
      <c r="A1441" s="51" t="s">
        <v>15</v>
      </c>
      <c r="B1441" s="52">
        <v>2012</v>
      </c>
      <c r="C1441" s="51" t="s">
        <v>10</v>
      </c>
      <c r="D1441" s="51" t="s">
        <v>33</v>
      </c>
      <c r="E1441" s="51" t="s">
        <v>34</v>
      </c>
      <c r="F1441" s="79">
        <v>17049.518541329999</v>
      </c>
      <c r="G1441" s="78">
        <v>33.891957224021226</v>
      </c>
      <c r="H1441" s="78">
        <v>7.1745636764543791E-2</v>
      </c>
    </row>
    <row r="1442" spans="1:8" x14ac:dyDescent="0.25">
      <c r="A1442" s="51" t="s">
        <v>15</v>
      </c>
      <c r="B1442" s="52">
        <v>2013</v>
      </c>
      <c r="C1442" s="51" t="s">
        <v>10</v>
      </c>
      <c r="D1442" s="51" t="s">
        <v>33</v>
      </c>
      <c r="E1442" s="51" t="s">
        <v>34</v>
      </c>
      <c r="F1442" s="79">
        <v>8327.0611809999991</v>
      </c>
      <c r="G1442" s="78">
        <v>16.648850226095078</v>
      </c>
      <c r="H1442" s="78">
        <v>3.2677449777954795E-2</v>
      </c>
    </row>
    <row r="1443" spans="1:8" x14ac:dyDescent="0.25">
      <c r="A1443" s="51" t="s">
        <v>15</v>
      </c>
      <c r="B1443" s="52">
        <v>2014</v>
      </c>
      <c r="C1443" s="51" t="s">
        <v>10</v>
      </c>
      <c r="D1443" s="51" t="s">
        <v>33</v>
      </c>
      <c r="E1443" s="51" t="s">
        <v>34</v>
      </c>
      <c r="F1443" s="79">
        <v>4980.5878687599998</v>
      </c>
      <c r="G1443" s="78">
        <v>9.2451110682473416</v>
      </c>
      <c r="H1443" s="78">
        <v>1.7765766170443117E-2</v>
      </c>
    </row>
    <row r="1444" spans="1:8" x14ac:dyDescent="0.25">
      <c r="A1444" s="51" t="s">
        <v>15</v>
      </c>
      <c r="B1444" s="52">
        <v>2015</v>
      </c>
      <c r="C1444" s="51" t="s">
        <v>10</v>
      </c>
      <c r="D1444" s="51" t="s">
        <v>33</v>
      </c>
      <c r="E1444" s="51" t="s">
        <v>34</v>
      </c>
      <c r="F1444" s="79">
        <v>11672.71351075</v>
      </c>
      <c r="G1444" s="78">
        <v>21.800701950307712</v>
      </c>
      <c r="H1444" s="78">
        <v>3.8625155204886935E-2</v>
      </c>
    </row>
    <row r="1445" spans="1:8" x14ac:dyDescent="0.25">
      <c r="A1445" s="51" t="s">
        <v>15</v>
      </c>
      <c r="B1445" s="52">
        <v>2016</v>
      </c>
      <c r="C1445" s="51" t="s">
        <v>10</v>
      </c>
      <c r="D1445" s="51" t="s">
        <v>33</v>
      </c>
      <c r="E1445" s="51" t="s">
        <v>34</v>
      </c>
      <c r="F1445" s="79">
        <v>9707.8698282700007</v>
      </c>
      <c r="G1445" s="78">
        <v>17.793804701643996</v>
      </c>
      <c r="H1445" s="78">
        <v>3.0245595951601072E-2</v>
      </c>
    </row>
    <row r="1446" spans="1:8" x14ac:dyDescent="0.25">
      <c r="A1446" s="51" t="s">
        <v>15</v>
      </c>
      <c r="B1446" s="52">
        <v>2017</v>
      </c>
      <c r="C1446" s="51" t="s">
        <v>10</v>
      </c>
      <c r="D1446" s="51" t="s">
        <v>33</v>
      </c>
      <c r="E1446" s="51" t="s">
        <v>34</v>
      </c>
      <c r="F1446" s="79">
        <v>13050.80469617</v>
      </c>
      <c r="G1446" s="78">
        <v>22.962888681436702</v>
      </c>
      <c r="H1446" s="78">
        <v>3.7937435691557726E-2</v>
      </c>
    </row>
    <row r="1447" spans="1:8" x14ac:dyDescent="0.25">
      <c r="A1447" s="51" t="s">
        <v>15</v>
      </c>
      <c r="B1447" s="52">
        <v>2018</v>
      </c>
      <c r="C1447" s="51" t="s">
        <v>10</v>
      </c>
      <c r="D1447" s="51" t="s">
        <v>33</v>
      </c>
      <c r="E1447" s="51" t="s">
        <v>34</v>
      </c>
      <c r="F1447" s="79">
        <v>12934.53090939</v>
      </c>
      <c r="G1447" s="78">
        <v>22.377274595448522</v>
      </c>
      <c r="H1447" s="78">
        <v>3.5838451390860657E-2</v>
      </c>
    </row>
    <row r="1448" spans="1:8" x14ac:dyDescent="0.25">
      <c r="A1448" s="51" t="s">
        <v>15</v>
      </c>
      <c r="B1448" s="52">
        <v>2019</v>
      </c>
      <c r="C1448" s="51" t="s">
        <v>10</v>
      </c>
      <c r="D1448" s="51" t="s">
        <v>33</v>
      </c>
      <c r="E1448" s="51" t="s">
        <v>34</v>
      </c>
      <c r="F1448" s="79">
        <v>4162.0889768199995</v>
      </c>
      <c r="G1448" s="78">
        <v>7.0820762134786879</v>
      </c>
      <c r="H1448" s="78">
        <v>1.09870322974917E-2</v>
      </c>
    </row>
    <row r="1449" spans="1:8" x14ac:dyDescent="0.25">
      <c r="A1449" s="51" t="s">
        <v>15</v>
      </c>
      <c r="B1449" s="52">
        <v>2020</v>
      </c>
      <c r="C1449" s="51" t="s">
        <v>10</v>
      </c>
      <c r="D1449" s="51" t="s">
        <v>33</v>
      </c>
      <c r="E1449" s="51" t="s">
        <v>34</v>
      </c>
      <c r="F1449" s="79">
        <v>2763.4712143899997</v>
      </c>
      <c r="G1449" s="78">
        <v>4.722368838004912</v>
      </c>
      <c r="H1449" s="78">
        <v>7.567473108491673E-3</v>
      </c>
    </row>
    <row r="1450" spans="1:8" x14ac:dyDescent="0.25">
      <c r="A1450" s="51" t="s">
        <v>15</v>
      </c>
      <c r="B1450" s="52">
        <v>2021</v>
      </c>
      <c r="C1450" s="51" t="s">
        <v>10</v>
      </c>
      <c r="D1450" s="51" t="s">
        <v>33</v>
      </c>
      <c r="E1450" s="51" t="s">
        <v>34</v>
      </c>
      <c r="F1450" s="79">
        <v>2277.8878857899999</v>
      </c>
      <c r="G1450" s="78">
        <v>3.6646982775606642</v>
      </c>
      <c r="H1450" s="78">
        <v>5.6441233947933708E-3</v>
      </c>
    </row>
    <row r="1451" spans="1:8" x14ac:dyDescent="0.25">
      <c r="A1451" s="51" t="s">
        <v>15</v>
      </c>
      <c r="B1451" s="52">
        <v>2022</v>
      </c>
      <c r="C1451" s="51" t="s">
        <v>10</v>
      </c>
      <c r="D1451" s="51" t="s">
        <v>33</v>
      </c>
      <c r="E1451" s="51" t="s">
        <v>34</v>
      </c>
      <c r="F1451" s="79">
        <v>1837.13223997</v>
      </c>
      <c r="G1451" s="78">
        <v>2.8386069731224746</v>
      </c>
      <c r="H1451" s="78">
        <v>4.0875960687440129E-3</v>
      </c>
    </row>
    <row r="1452" spans="1:8" x14ac:dyDescent="0.25">
      <c r="A1452" s="51" t="s">
        <v>15</v>
      </c>
      <c r="B1452" s="52">
        <v>2023</v>
      </c>
      <c r="C1452" s="51" t="s">
        <v>10</v>
      </c>
      <c r="D1452" s="51" t="s">
        <v>33</v>
      </c>
      <c r="E1452" s="51" t="s">
        <v>34</v>
      </c>
      <c r="F1452" s="79">
        <v>1534.05291435</v>
      </c>
      <c r="G1452" s="78">
        <v>2.8219906200868259</v>
      </c>
      <c r="H1452" s="78">
        <v>3.2600014857047835E-3</v>
      </c>
    </row>
    <row r="1453" spans="1:8" x14ac:dyDescent="0.25">
      <c r="A1453" s="51" t="s">
        <v>15</v>
      </c>
      <c r="B1453" s="52">
        <v>2008</v>
      </c>
      <c r="C1453" s="51" t="s">
        <v>10</v>
      </c>
      <c r="D1453" s="51" t="s">
        <v>33</v>
      </c>
      <c r="E1453" s="51" t="s">
        <v>35</v>
      </c>
      <c r="F1453" s="79">
        <v>163286.88996524</v>
      </c>
      <c r="G1453" s="78">
        <v>310.10169474194555</v>
      </c>
      <c r="H1453" s="78">
        <v>1.0062470523935003</v>
      </c>
    </row>
    <row r="1454" spans="1:8" x14ac:dyDescent="0.25">
      <c r="A1454" s="51" t="s">
        <v>15</v>
      </c>
      <c r="B1454" s="52">
        <v>2009</v>
      </c>
      <c r="C1454" s="51" t="s">
        <v>10</v>
      </c>
      <c r="D1454" s="51" t="s">
        <v>33</v>
      </c>
      <c r="E1454" s="51" t="s">
        <v>35</v>
      </c>
      <c r="F1454" s="79">
        <v>220740.30500103001</v>
      </c>
      <c r="G1454" s="78">
        <v>385.10283817008678</v>
      </c>
      <c r="H1454" s="78">
        <v>1.2524003507413426</v>
      </c>
    </row>
    <row r="1455" spans="1:8" x14ac:dyDescent="0.25">
      <c r="A1455" s="51" t="s">
        <v>15</v>
      </c>
      <c r="B1455" s="52">
        <v>2010</v>
      </c>
      <c r="C1455" s="51" t="s">
        <v>10</v>
      </c>
      <c r="D1455" s="51" t="s">
        <v>33</v>
      </c>
      <c r="E1455" s="51" t="s">
        <v>35</v>
      </c>
      <c r="F1455" s="79">
        <v>159246.27880698</v>
      </c>
      <c r="G1455" s="78">
        <v>303.02274161653344</v>
      </c>
      <c r="H1455" s="78">
        <v>0.80349401287173317</v>
      </c>
    </row>
    <row r="1456" spans="1:8" x14ac:dyDescent="0.25">
      <c r="A1456" s="51" t="s">
        <v>15</v>
      </c>
      <c r="B1456" s="52">
        <v>2011</v>
      </c>
      <c r="C1456" s="51" t="s">
        <v>10</v>
      </c>
      <c r="D1456" s="51" t="s">
        <v>33</v>
      </c>
      <c r="E1456" s="51" t="s">
        <v>35</v>
      </c>
      <c r="F1456" s="79">
        <v>189971.35856502</v>
      </c>
      <c r="G1456" s="78">
        <v>375.70024462852155</v>
      </c>
      <c r="H1456" s="78">
        <v>0.87871813567923451</v>
      </c>
    </row>
    <row r="1457" spans="1:8" x14ac:dyDescent="0.25">
      <c r="A1457" s="51" t="s">
        <v>15</v>
      </c>
      <c r="B1457" s="52">
        <v>2012</v>
      </c>
      <c r="C1457" s="51" t="s">
        <v>10</v>
      </c>
      <c r="D1457" s="51" t="s">
        <v>33</v>
      </c>
      <c r="E1457" s="51" t="s">
        <v>35</v>
      </c>
      <c r="F1457" s="79">
        <v>204690.25552315</v>
      </c>
      <c r="G1457" s="78">
        <v>406.89438634572758</v>
      </c>
      <c r="H1457" s="78">
        <v>0.86135175526545849</v>
      </c>
    </row>
    <row r="1458" spans="1:8" x14ac:dyDescent="0.25">
      <c r="A1458" s="51" t="s">
        <v>15</v>
      </c>
      <c r="B1458" s="52">
        <v>2013</v>
      </c>
      <c r="C1458" s="51" t="s">
        <v>10</v>
      </c>
      <c r="D1458" s="51" t="s">
        <v>33</v>
      </c>
      <c r="E1458" s="51" t="s">
        <v>35</v>
      </c>
      <c r="F1458" s="79">
        <v>233920.21242318</v>
      </c>
      <c r="G1458" s="78">
        <v>467.69232227763905</v>
      </c>
      <c r="H1458" s="78">
        <v>0.91796083004028339</v>
      </c>
    </row>
    <row r="1459" spans="1:8" x14ac:dyDescent="0.25">
      <c r="A1459" s="51" t="s">
        <v>15</v>
      </c>
      <c r="B1459" s="52">
        <v>2014</v>
      </c>
      <c r="C1459" s="51" t="s">
        <v>10</v>
      </c>
      <c r="D1459" s="51" t="s">
        <v>33</v>
      </c>
      <c r="E1459" s="51" t="s">
        <v>35</v>
      </c>
      <c r="F1459" s="79">
        <v>284329.33222226996</v>
      </c>
      <c r="G1459" s="78">
        <v>527.78031943645465</v>
      </c>
      <c r="H1459" s="78">
        <v>1.0142032556724472</v>
      </c>
    </row>
    <row r="1460" spans="1:8" x14ac:dyDescent="0.25">
      <c r="A1460" s="51" t="s">
        <v>15</v>
      </c>
      <c r="B1460" s="52">
        <v>2015</v>
      </c>
      <c r="C1460" s="51" t="s">
        <v>10</v>
      </c>
      <c r="D1460" s="51" t="s">
        <v>33</v>
      </c>
      <c r="E1460" s="51" t="s">
        <v>35</v>
      </c>
      <c r="F1460" s="79">
        <v>290590.81905608001</v>
      </c>
      <c r="G1460" s="78">
        <v>542.72589059117195</v>
      </c>
      <c r="H1460" s="78">
        <v>0.9615686598338461</v>
      </c>
    </row>
    <row r="1461" spans="1:8" x14ac:dyDescent="0.25">
      <c r="A1461" s="51" t="s">
        <v>15</v>
      </c>
      <c r="B1461" s="52">
        <v>2016</v>
      </c>
      <c r="C1461" s="51" t="s">
        <v>10</v>
      </c>
      <c r="D1461" s="51" t="s">
        <v>33</v>
      </c>
      <c r="E1461" s="51" t="s">
        <v>35</v>
      </c>
      <c r="F1461" s="79">
        <v>384414.59727744001</v>
      </c>
      <c r="G1461" s="78">
        <v>704.60341860958579</v>
      </c>
      <c r="H1461" s="78">
        <v>1.1976724856046888</v>
      </c>
    </row>
    <row r="1462" spans="1:8" x14ac:dyDescent="0.25">
      <c r="A1462" s="51" t="s">
        <v>15</v>
      </c>
      <c r="B1462" s="52">
        <v>2017</v>
      </c>
      <c r="C1462" s="51" t="s">
        <v>10</v>
      </c>
      <c r="D1462" s="51" t="s">
        <v>33</v>
      </c>
      <c r="E1462" s="51" t="s">
        <v>35</v>
      </c>
      <c r="F1462" s="79">
        <v>380049.09830962995</v>
      </c>
      <c r="G1462" s="78">
        <v>668.69632494964344</v>
      </c>
      <c r="H1462" s="78">
        <v>1.1047662241844245</v>
      </c>
    </row>
    <row r="1463" spans="1:8" x14ac:dyDescent="0.25">
      <c r="A1463" s="51" t="s">
        <v>15</v>
      </c>
      <c r="B1463" s="52">
        <v>2018</v>
      </c>
      <c r="C1463" s="51" t="s">
        <v>10</v>
      </c>
      <c r="D1463" s="51" t="s">
        <v>33</v>
      </c>
      <c r="E1463" s="51" t="s">
        <v>35</v>
      </c>
      <c r="F1463" s="79">
        <v>398396.22928458999</v>
      </c>
      <c r="G1463" s="78">
        <v>689.24198975167758</v>
      </c>
      <c r="H1463" s="78">
        <v>1.1038594284971492</v>
      </c>
    </row>
    <row r="1464" spans="1:8" x14ac:dyDescent="0.25">
      <c r="A1464" s="51" t="s">
        <v>15</v>
      </c>
      <c r="B1464" s="52">
        <v>2019</v>
      </c>
      <c r="C1464" s="51" t="s">
        <v>10</v>
      </c>
      <c r="D1464" s="51" t="s">
        <v>33</v>
      </c>
      <c r="E1464" s="51" t="s">
        <v>35</v>
      </c>
      <c r="F1464" s="79">
        <v>472805.36057548004</v>
      </c>
      <c r="G1464" s="78">
        <v>804.51033516711709</v>
      </c>
      <c r="H1464" s="78">
        <v>1.2481058900953592</v>
      </c>
    </row>
    <row r="1465" spans="1:8" x14ac:dyDescent="0.25">
      <c r="A1465" s="51" t="s">
        <v>15</v>
      </c>
      <c r="B1465" s="52">
        <v>2020</v>
      </c>
      <c r="C1465" s="51" t="s">
        <v>10</v>
      </c>
      <c r="D1465" s="51" t="s">
        <v>33</v>
      </c>
      <c r="E1465" s="51" t="s">
        <v>35</v>
      </c>
      <c r="F1465" s="79">
        <v>345879.82355838997</v>
      </c>
      <c r="G1465" s="78">
        <v>591.05811993316661</v>
      </c>
      <c r="H1465" s="78">
        <v>0.94715524805121787</v>
      </c>
    </row>
    <row r="1466" spans="1:8" x14ac:dyDescent="0.25">
      <c r="A1466" s="51" t="s">
        <v>15</v>
      </c>
      <c r="B1466" s="52">
        <v>2021</v>
      </c>
      <c r="C1466" s="51" t="s">
        <v>10</v>
      </c>
      <c r="D1466" s="51" t="s">
        <v>33</v>
      </c>
      <c r="E1466" s="51" t="s">
        <v>35</v>
      </c>
      <c r="F1466" s="79">
        <v>228730.08021315001</v>
      </c>
      <c r="G1466" s="78">
        <v>367.98419106247451</v>
      </c>
      <c r="H1466" s="78">
        <v>0.5667446606470169</v>
      </c>
    </row>
    <row r="1467" spans="1:8" x14ac:dyDescent="0.25">
      <c r="A1467" s="51" t="s">
        <v>15</v>
      </c>
      <c r="B1467" s="52">
        <v>2022</v>
      </c>
      <c r="C1467" s="51" t="s">
        <v>10</v>
      </c>
      <c r="D1467" s="51" t="s">
        <v>33</v>
      </c>
      <c r="E1467" s="51" t="s">
        <v>35</v>
      </c>
      <c r="F1467" s="79">
        <v>218230.69298386</v>
      </c>
      <c r="G1467" s="78">
        <v>337.19465228232605</v>
      </c>
      <c r="H1467" s="78">
        <v>0.48556054012457739</v>
      </c>
    </row>
    <row r="1468" spans="1:8" x14ac:dyDescent="0.25">
      <c r="A1468" s="51" t="s">
        <v>15</v>
      </c>
      <c r="B1468" s="52">
        <v>2023</v>
      </c>
      <c r="C1468" s="51" t="s">
        <v>10</v>
      </c>
      <c r="D1468" s="51" t="s">
        <v>33</v>
      </c>
      <c r="E1468" s="51" t="s">
        <v>35</v>
      </c>
      <c r="F1468" s="79">
        <v>227300.54397594999</v>
      </c>
      <c r="G1468" s="78">
        <v>418.13420973979316</v>
      </c>
      <c r="H1468" s="78">
        <v>0.48303425790046794</v>
      </c>
    </row>
    <row r="1469" spans="1:8" x14ac:dyDescent="0.25">
      <c r="A1469" s="51" t="s">
        <v>15</v>
      </c>
      <c r="B1469" s="52">
        <v>2008</v>
      </c>
      <c r="C1469" s="51" t="s">
        <v>10</v>
      </c>
      <c r="D1469" s="51" t="s">
        <v>33</v>
      </c>
      <c r="E1469" s="51" t="s">
        <v>36</v>
      </c>
      <c r="F1469" s="79">
        <v>1990.5327614</v>
      </c>
      <c r="G1469" s="78">
        <v>3.780264189494372</v>
      </c>
      <c r="H1469" s="78">
        <v>1.226655565721063E-2</v>
      </c>
    </row>
    <row r="1470" spans="1:8" x14ac:dyDescent="0.25">
      <c r="A1470" s="51" t="s">
        <v>15</v>
      </c>
      <c r="B1470" s="52">
        <v>2009</v>
      </c>
      <c r="C1470" s="51" t="s">
        <v>10</v>
      </c>
      <c r="D1470" s="51" t="s">
        <v>33</v>
      </c>
      <c r="E1470" s="51" t="s">
        <v>36</v>
      </c>
      <c r="F1470" s="79">
        <v>847.57383512000001</v>
      </c>
      <c r="G1470" s="78">
        <v>1.4786746328990263</v>
      </c>
      <c r="H1470" s="78">
        <v>4.8088262285336603E-3</v>
      </c>
    </row>
    <row r="1471" spans="1:8" x14ac:dyDescent="0.25">
      <c r="A1471" s="51" t="s">
        <v>15</v>
      </c>
      <c r="B1471" s="52">
        <v>2010</v>
      </c>
      <c r="C1471" s="51" t="s">
        <v>10</v>
      </c>
      <c r="D1471" s="51" t="s">
        <v>33</v>
      </c>
      <c r="E1471" s="51" t="s">
        <v>36</v>
      </c>
      <c r="F1471" s="79">
        <v>1283.93322977</v>
      </c>
      <c r="G1471" s="78">
        <v>2.4431400862374368</v>
      </c>
      <c r="H1471" s="78">
        <v>6.478221474158833E-3</v>
      </c>
    </row>
    <row r="1472" spans="1:8" x14ac:dyDescent="0.25">
      <c r="A1472" s="51" t="s">
        <v>15</v>
      </c>
      <c r="B1472" s="52">
        <v>2011</v>
      </c>
      <c r="C1472" s="51" t="s">
        <v>10</v>
      </c>
      <c r="D1472" s="51" t="s">
        <v>33</v>
      </c>
      <c r="E1472" s="51" t="s">
        <v>36</v>
      </c>
      <c r="F1472" s="79">
        <v>2446.1493624999998</v>
      </c>
      <c r="G1472" s="78">
        <v>4.8376709038199914</v>
      </c>
      <c r="H1472" s="78">
        <v>1.1314736198368891E-2</v>
      </c>
    </row>
    <row r="1473" spans="1:8" x14ac:dyDescent="0.25">
      <c r="A1473" s="51" t="s">
        <v>15</v>
      </c>
      <c r="B1473" s="52">
        <v>2012</v>
      </c>
      <c r="C1473" s="51" t="s">
        <v>10</v>
      </c>
      <c r="D1473" s="51" t="s">
        <v>33</v>
      </c>
      <c r="E1473" s="51" t="s">
        <v>36</v>
      </c>
      <c r="F1473" s="79">
        <v>2430.3293927099999</v>
      </c>
      <c r="G1473" s="78">
        <v>4.8311405168619732</v>
      </c>
      <c r="H1473" s="78">
        <v>1.022700608259898E-2</v>
      </c>
    </row>
    <row r="1474" spans="1:8" x14ac:dyDescent="0.25">
      <c r="A1474" s="51" t="s">
        <v>15</v>
      </c>
      <c r="B1474" s="52">
        <v>2013</v>
      </c>
      <c r="C1474" s="51" t="s">
        <v>10</v>
      </c>
      <c r="D1474" s="51" t="s">
        <v>33</v>
      </c>
      <c r="E1474" s="51" t="s">
        <v>36</v>
      </c>
      <c r="F1474" s="79">
        <v>3117.7461179400002</v>
      </c>
      <c r="G1474" s="78">
        <v>6.2335182884220037</v>
      </c>
      <c r="H1474" s="78">
        <v>1.2234807692041369E-2</v>
      </c>
    </row>
    <row r="1475" spans="1:8" x14ac:dyDescent="0.25">
      <c r="A1475" s="51" t="s">
        <v>15</v>
      </c>
      <c r="B1475" s="52">
        <v>2014</v>
      </c>
      <c r="C1475" s="51" t="s">
        <v>10</v>
      </c>
      <c r="D1475" s="51" t="s">
        <v>33</v>
      </c>
      <c r="E1475" s="51" t="s">
        <v>36</v>
      </c>
      <c r="F1475" s="79">
        <v>1738.5869026600001</v>
      </c>
      <c r="G1475" s="78">
        <v>3.2272152284893991</v>
      </c>
      <c r="H1475" s="78">
        <v>6.2015427081185959E-3</v>
      </c>
    </row>
    <row r="1476" spans="1:8" x14ac:dyDescent="0.25">
      <c r="A1476" s="51" t="s">
        <v>15</v>
      </c>
      <c r="B1476" s="52">
        <v>2015</v>
      </c>
      <c r="C1476" s="51" t="s">
        <v>10</v>
      </c>
      <c r="D1476" s="51" t="s">
        <v>33</v>
      </c>
      <c r="E1476" s="51" t="s">
        <v>36</v>
      </c>
      <c r="F1476" s="79">
        <v>1731.82550268</v>
      </c>
      <c r="G1476" s="78">
        <v>3.2344674251705046</v>
      </c>
      <c r="H1476" s="78">
        <v>5.730632279049087E-3</v>
      </c>
    </row>
    <row r="1477" spans="1:8" x14ac:dyDescent="0.25">
      <c r="A1477" s="51" t="s">
        <v>15</v>
      </c>
      <c r="B1477" s="52">
        <v>2016</v>
      </c>
      <c r="C1477" s="51" t="s">
        <v>10</v>
      </c>
      <c r="D1477" s="51" t="s">
        <v>33</v>
      </c>
      <c r="E1477" s="51" t="s">
        <v>36</v>
      </c>
      <c r="F1477" s="79">
        <v>1362.54050596</v>
      </c>
      <c r="G1477" s="78">
        <v>2.4974355950394935</v>
      </c>
      <c r="H1477" s="78">
        <v>4.2450970542422545E-3</v>
      </c>
    </row>
    <row r="1478" spans="1:8" x14ac:dyDescent="0.25">
      <c r="A1478" s="51" t="s">
        <v>15</v>
      </c>
      <c r="B1478" s="52">
        <v>2017</v>
      </c>
      <c r="C1478" s="51" t="s">
        <v>10</v>
      </c>
      <c r="D1478" s="51" t="s">
        <v>33</v>
      </c>
      <c r="E1478" s="51" t="s">
        <v>36</v>
      </c>
      <c r="F1478" s="79">
        <v>2150.0330824299999</v>
      </c>
      <c r="G1478" s="78">
        <v>3.7829828491522162</v>
      </c>
      <c r="H1478" s="78">
        <v>6.2499396549353789E-3</v>
      </c>
    </row>
    <row r="1479" spans="1:8" x14ac:dyDescent="0.25">
      <c r="A1479" s="51" t="s">
        <v>15</v>
      </c>
      <c r="B1479" s="52">
        <v>2018</v>
      </c>
      <c r="C1479" s="51" t="s">
        <v>10</v>
      </c>
      <c r="D1479" s="51" t="s">
        <v>33</v>
      </c>
      <c r="E1479" s="51" t="s">
        <v>36</v>
      </c>
      <c r="F1479" s="79">
        <v>7853.1656133799997</v>
      </c>
      <c r="G1479" s="78">
        <v>13.586302016299857</v>
      </c>
      <c r="H1479" s="78">
        <v>2.1759219261301428E-2</v>
      </c>
    </row>
    <row r="1480" spans="1:8" x14ac:dyDescent="0.25">
      <c r="A1480" s="51" t="s">
        <v>15</v>
      </c>
      <c r="B1480" s="52">
        <v>2019</v>
      </c>
      <c r="C1480" s="51" t="s">
        <v>10</v>
      </c>
      <c r="D1480" s="51" t="s">
        <v>33</v>
      </c>
      <c r="E1480" s="51" t="s">
        <v>36</v>
      </c>
      <c r="F1480" s="79">
        <v>3416.5148704799999</v>
      </c>
      <c r="G1480" s="78">
        <v>5.8134313879347532</v>
      </c>
      <c r="H1480" s="78">
        <v>9.0188747611792911E-3</v>
      </c>
    </row>
    <row r="1481" spans="1:8" x14ac:dyDescent="0.25">
      <c r="A1481" s="51" t="s">
        <v>15</v>
      </c>
      <c r="B1481" s="52">
        <v>2020</v>
      </c>
      <c r="C1481" s="51" t="s">
        <v>10</v>
      </c>
      <c r="D1481" s="51" t="s">
        <v>33</v>
      </c>
      <c r="E1481" s="51" t="s">
        <v>36</v>
      </c>
      <c r="F1481" s="79">
        <v>11264.902248390001</v>
      </c>
      <c r="G1481" s="78">
        <v>19.250073264363987</v>
      </c>
      <c r="H1481" s="78">
        <v>3.084774119975621E-2</v>
      </c>
    </row>
    <row r="1482" spans="1:8" x14ac:dyDescent="0.25">
      <c r="A1482" s="51" t="s">
        <v>15</v>
      </c>
      <c r="B1482" s="52">
        <v>2021</v>
      </c>
      <c r="C1482" s="51" t="s">
        <v>10</v>
      </c>
      <c r="D1482" s="51" t="s">
        <v>33</v>
      </c>
      <c r="E1482" s="51" t="s">
        <v>36</v>
      </c>
      <c r="F1482" s="79">
        <v>9426.2422212700003</v>
      </c>
      <c r="G1482" s="78">
        <v>15.165071928102105</v>
      </c>
      <c r="H1482" s="78">
        <v>2.3356230382518418E-2</v>
      </c>
    </row>
    <row r="1483" spans="1:8" x14ac:dyDescent="0.25">
      <c r="A1483" s="51" t="s">
        <v>15</v>
      </c>
      <c r="B1483" s="52">
        <v>2022</v>
      </c>
      <c r="C1483" s="51" t="s">
        <v>10</v>
      </c>
      <c r="D1483" s="51" t="s">
        <v>33</v>
      </c>
      <c r="E1483" s="51" t="s">
        <v>36</v>
      </c>
      <c r="F1483" s="79">
        <v>5220.6510565299996</v>
      </c>
      <c r="G1483" s="78">
        <v>8.0665812568545796</v>
      </c>
      <c r="H1483" s="78">
        <v>1.161588277134845E-2</v>
      </c>
    </row>
    <row r="1484" spans="1:8" x14ac:dyDescent="0.25">
      <c r="A1484" s="51" t="s">
        <v>15</v>
      </c>
      <c r="B1484" s="52">
        <v>2023</v>
      </c>
      <c r="C1484" s="51" t="s">
        <v>10</v>
      </c>
      <c r="D1484" s="51" t="s">
        <v>33</v>
      </c>
      <c r="E1484" s="51" t="s">
        <v>36</v>
      </c>
      <c r="F1484" s="79">
        <v>4365.34315935</v>
      </c>
      <c r="G1484" s="78">
        <v>8.0303341129309125</v>
      </c>
      <c r="H1484" s="78">
        <v>9.2767498773809239E-3</v>
      </c>
    </row>
    <row r="1485" spans="1:8" x14ac:dyDescent="0.25">
      <c r="A1485" s="51" t="s">
        <v>15</v>
      </c>
      <c r="B1485" s="52">
        <v>2008</v>
      </c>
      <c r="C1485" s="51" t="s">
        <v>10</v>
      </c>
      <c r="D1485" s="51" t="s">
        <v>33</v>
      </c>
      <c r="E1485" s="51" t="s">
        <v>42</v>
      </c>
      <c r="F1485" s="79">
        <v>2818.1933997699998</v>
      </c>
      <c r="G1485" s="78">
        <v>5.3520925627604328</v>
      </c>
      <c r="H1485" s="78">
        <v>1.7366971728085798E-2</v>
      </c>
    </row>
    <row r="1486" spans="1:8" x14ac:dyDescent="0.25">
      <c r="A1486" s="51" t="s">
        <v>15</v>
      </c>
      <c r="B1486" s="52">
        <v>2009</v>
      </c>
      <c r="C1486" s="51" t="s">
        <v>10</v>
      </c>
      <c r="D1486" s="51" t="s">
        <v>33</v>
      </c>
      <c r="E1486" s="51" t="s">
        <v>42</v>
      </c>
      <c r="F1486" s="79">
        <v>9237.1177485999997</v>
      </c>
      <c r="G1486" s="78">
        <v>16.115046418371776</v>
      </c>
      <c r="H1486" s="78">
        <v>5.240805256716366E-2</v>
      </c>
    </row>
    <row r="1487" spans="1:8" x14ac:dyDescent="0.25">
      <c r="A1487" s="51" t="s">
        <v>15</v>
      </c>
      <c r="B1487" s="52">
        <v>2010</v>
      </c>
      <c r="C1487" s="51" t="s">
        <v>10</v>
      </c>
      <c r="D1487" s="51" t="s">
        <v>33</v>
      </c>
      <c r="E1487" s="51" t="s">
        <v>42</v>
      </c>
      <c r="F1487" s="79">
        <v>2843.9737229800003</v>
      </c>
      <c r="G1487" s="78">
        <v>5.4116725431766</v>
      </c>
      <c r="H1487" s="78">
        <v>1.4349571470669764E-2</v>
      </c>
    </row>
    <row r="1488" spans="1:8" x14ac:dyDescent="0.25">
      <c r="A1488" s="51" t="s">
        <v>15</v>
      </c>
      <c r="B1488" s="55">
        <v>2011</v>
      </c>
      <c r="C1488" s="51" t="s">
        <v>10</v>
      </c>
      <c r="D1488" s="51" t="s">
        <v>33</v>
      </c>
      <c r="E1488" s="51" t="s">
        <v>42</v>
      </c>
      <c r="F1488" s="79">
        <v>2524.29181973</v>
      </c>
      <c r="G1488" s="78">
        <v>4.9922107277121111</v>
      </c>
      <c r="H1488" s="78">
        <v>1.1676186444622927E-2</v>
      </c>
    </row>
    <row r="1489" spans="1:8" x14ac:dyDescent="0.25">
      <c r="A1489" s="51" t="s">
        <v>15</v>
      </c>
      <c r="B1489" s="55">
        <v>2012</v>
      </c>
      <c r="C1489" s="51" t="s">
        <v>10</v>
      </c>
      <c r="D1489" s="51" t="s">
        <v>33</v>
      </c>
      <c r="E1489" s="51" t="s">
        <v>42</v>
      </c>
      <c r="F1489" s="79">
        <v>2126.6956846100002</v>
      </c>
      <c r="G1489" s="78">
        <v>4.2275609716830171</v>
      </c>
      <c r="H1489" s="78">
        <v>8.949292950817209E-3</v>
      </c>
    </row>
    <row r="1490" spans="1:8" x14ac:dyDescent="0.25">
      <c r="A1490" s="51" t="s">
        <v>15</v>
      </c>
      <c r="B1490" s="55">
        <v>2013</v>
      </c>
      <c r="C1490" s="51" t="s">
        <v>10</v>
      </c>
      <c r="D1490" s="51" t="s">
        <v>33</v>
      </c>
      <c r="E1490" s="51" t="s">
        <v>42</v>
      </c>
      <c r="F1490" s="79">
        <v>2171.7147525600003</v>
      </c>
      <c r="G1490" s="78">
        <v>4.3420545211882935</v>
      </c>
      <c r="H1490" s="78">
        <v>8.5223463856309249E-3</v>
      </c>
    </row>
    <row r="1491" spans="1:8" x14ac:dyDescent="0.25">
      <c r="A1491" s="51" t="s">
        <v>15</v>
      </c>
      <c r="B1491" s="55">
        <v>2014</v>
      </c>
      <c r="C1491" s="51" t="s">
        <v>10</v>
      </c>
      <c r="D1491" s="51" t="s">
        <v>33</v>
      </c>
      <c r="E1491" s="51" t="s">
        <v>42</v>
      </c>
      <c r="F1491" s="79">
        <v>3556.3445953400001</v>
      </c>
      <c r="G1491" s="78">
        <v>6.6013895642935765</v>
      </c>
      <c r="H1491" s="78">
        <v>1.2685487771157345E-2</v>
      </c>
    </row>
    <row r="1492" spans="1:8" x14ac:dyDescent="0.25">
      <c r="A1492" s="51" t="s">
        <v>15</v>
      </c>
      <c r="B1492" s="55">
        <v>2015</v>
      </c>
      <c r="C1492" s="51" t="s">
        <v>10</v>
      </c>
      <c r="D1492" s="51" t="s">
        <v>33</v>
      </c>
      <c r="E1492" s="51" t="s">
        <v>42</v>
      </c>
      <c r="F1492" s="79">
        <v>2266.9588310300001</v>
      </c>
      <c r="G1492" s="78">
        <v>4.2339164551060398</v>
      </c>
      <c r="H1492" s="78">
        <v>7.5013951649702372E-3</v>
      </c>
    </row>
    <row r="1493" spans="1:8" x14ac:dyDescent="0.25">
      <c r="A1493" s="51" t="s">
        <v>15</v>
      </c>
      <c r="B1493" s="55">
        <v>2016</v>
      </c>
      <c r="C1493" s="51" t="s">
        <v>10</v>
      </c>
      <c r="D1493" s="51" t="s">
        <v>33</v>
      </c>
      <c r="E1493" s="51" t="s">
        <v>42</v>
      </c>
      <c r="F1493" s="79">
        <v>3186.6239377699999</v>
      </c>
      <c r="G1493" s="78">
        <v>5.8408451091033822</v>
      </c>
      <c r="H1493" s="78">
        <v>9.9281656817051776E-3</v>
      </c>
    </row>
    <row r="1494" spans="1:8" x14ac:dyDescent="0.25">
      <c r="A1494" s="51" t="s">
        <v>15</v>
      </c>
      <c r="B1494" s="55">
        <v>2017</v>
      </c>
      <c r="C1494" s="51" t="s">
        <v>10</v>
      </c>
      <c r="D1494" s="51" t="s">
        <v>33</v>
      </c>
      <c r="E1494" s="51" t="s">
        <v>42</v>
      </c>
      <c r="F1494" s="79">
        <v>9360.7811719800011</v>
      </c>
      <c r="G1494" s="78">
        <v>16.470292907420994</v>
      </c>
      <c r="H1494" s="78">
        <v>2.7210891742097201E-2</v>
      </c>
    </row>
    <row r="1495" spans="1:8" x14ac:dyDescent="0.25">
      <c r="A1495" s="51" t="s">
        <v>15</v>
      </c>
      <c r="B1495" s="55">
        <v>2018</v>
      </c>
      <c r="C1495" s="51" t="s">
        <v>10</v>
      </c>
      <c r="D1495" s="51" t="s">
        <v>33</v>
      </c>
      <c r="E1495" s="51" t="s">
        <v>42</v>
      </c>
      <c r="F1495" s="79">
        <v>5548.6603671299999</v>
      </c>
      <c r="G1495" s="78">
        <v>9.5994124210574761</v>
      </c>
      <c r="H1495" s="78">
        <v>1.5373993556072588E-2</v>
      </c>
    </row>
    <row r="1496" spans="1:8" x14ac:dyDescent="0.25">
      <c r="A1496" s="51" t="s">
        <v>15</v>
      </c>
      <c r="B1496" s="55">
        <v>2019</v>
      </c>
      <c r="C1496" s="51" t="s">
        <v>10</v>
      </c>
      <c r="D1496" s="51" t="s">
        <v>33</v>
      </c>
      <c r="E1496" s="51" t="s">
        <v>42</v>
      </c>
      <c r="F1496" s="79">
        <v>24818.673227169998</v>
      </c>
      <c r="G1496" s="78">
        <v>42.230652994481268</v>
      </c>
      <c r="H1496" s="78">
        <v>6.5516034339119386E-2</v>
      </c>
    </row>
    <row r="1497" spans="1:8" x14ac:dyDescent="0.25">
      <c r="A1497" s="51" t="s">
        <v>15</v>
      </c>
      <c r="B1497" s="55">
        <v>2020</v>
      </c>
      <c r="C1497" s="51" t="s">
        <v>10</v>
      </c>
      <c r="D1497" s="51" t="s">
        <v>33</v>
      </c>
      <c r="E1497" s="51" t="s">
        <v>42</v>
      </c>
      <c r="F1497" s="79">
        <v>29641.766497879998</v>
      </c>
      <c r="G1497" s="78">
        <v>50.653451240636542</v>
      </c>
      <c r="H1497" s="78">
        <v>8.1170836769656932E-2</v>
      </c>
    </row>
    <row r="1498" spans="1:8" x14ac:dyDescent="0.25">
      <c r="A1498" s="51" t="s">
        <v>15</v>
      </c>
      <c r="B1498" s="55">
        <v>2021</v>
      </c>
      <c r="C1498" s="51" t="s">
        <v>10</v>
      </c>
      <c r="D1498" s="51" t="s">
        <v>33</v>
      </c>
      <c r="E1498" s="51" t="s">
        <v>42</v>
      </c>
      <c r="F1498" s="79">
        <v>8937.95757529</v>
      </c>
      <c r="G1498" s="78">
        <v>14.379512677251778</v>
      </c>
      <c r="H1498" s="78">
        <v>2.2146364519107706E-2</v>
      </c>
    </row>
    <row r="1499" spans="1:8" x14ac:dyDescent="0.25">
      <c r="A1499" s="51" t="s">
        <v>15</v>
      </c>
      <c r="B1499" s="55">
        <v>2022</v>
      </c>
      <c r="C1499" s="51" t="s">
        <v>10</v>
      </c>
      <c r="D1499" s="51" t="s">
        <v>33</v>
      </c>
      <c r="E1499" s="51" t="s">
        <v>42</v>
      </c>
      <c r="F1499" s="79">
        <v>0</v>
      </c>
      <c r="G1499" s="78" t="s">
        <v>108</v>
      </c>
      <c r="H1499" s="78" t="s">
        <v>29</v>
      </c>
    </row>
    <row r="1500" spans="1:8" x14ac:dyDescent="0.25">
      <c r="A1500" s="51" t="s">
        <v>15</v>
      </c>
      <c r="B1500" s="55">
        <v>2023</v>
      </c>
      <c r="C1500" s="51" t="s">
        <v>10</v>
      </c>
      <c r="D1500" s="51" t="s">
        <v>33</v>
      </c>
      <c r="E1500" s="51" t="s">
        <v>42</v>
      </c>
      <c r="F1500" s="79">
        <v>34.484676970000002</v>
      </c>
      <c r="G1500" s="78">
        <v>6.34368176193571E-2</v>
      </c>
      <c r="H1500" s="78">
        <v>7.3283064165934281E-5</v>
      </c>
    </row>
    <row r="1501" spans="1:8" x14ac:dyDescent="0.25">
      <c r="A1501" s="51" t="s">
        <v>15</v>
      </c>
      <c r="B1501" s="52">
        <v>2008</v>
      </c>
      <c r="C1501" s="51" t="s">
        <v>10</v>
      </c>
      <c r="D1501" s="51" t="s">
        <v>37</v>
      </c>
      <c r="E1501" s="51" t="s">
        <v>40</v>
      </c>
      <c r="F1501" s="79">
        <v>154623.987035</v>
      </c>
      <c r="G1501" s="78">
        <v>293.64978681091532</v>
      </c>
      <c r="H1501" s="78">
        <v>0.95286235910562711</v>
      </c>
    </row>
    <row r="1502" spans="1:8" x14ac:dyDescent="0.25">
      <c r="A1502" s="51" t="s">
        <v>15</v>
      </c>
      <c r="B1502" s="52">
        <v>2009</v>
      </c>
      <c r="C1502" s="51" t="s">
        <v>10</v>
      </c>
      <c r="D1502" s="51" t="s">
        <v>37</v>
      </c>
      <c r="E1502" s="51" t="s">
        <v>40</v>
      </c>
      <c r="F1502" s="79">
        <v>167238.63332290002</v>
      </c>
      <c r="G1502" s="78">
        <v>291.76399092152531</v>
      </c>
      <c r="H1502" s="78">
        <v>0.94885128943771924</v>
      </c>
    </row>
    <row r="1503" spans="1:8" x14ac:dyDescent="0.25">
      <c r="A1503" s="51" t="s">
        <v>15</v>
      </c>
      <c r="B1503" s="52">
        <v>2010</v>
      </c>
      <c r="C1503" s="51" t="s">
        <v>10</v>
      </c>
      <c r="D1503" s="51" t="s">
        <v>37</v>
      </c>
      <c r="E1503" s="51" t="s">
        <v>40</v>
      </c>
      <c r="F1503" s="79">
        <v>168537.92904671002</v>
      </c>
      <c r="G1503" s="78">
        <v>320.70341428831148</v>
      </c>
      <c r="H1503" s="78">
        <v>0.85037602099934817</v>
      </c>
    </row>
    <row r="1504" spans="1:8" x14ac:dyDescent="0.25">
      <c r="A1504" s="51" t="s">
        <v>15</v>
      </c>
      <c r="B1504" s="52">
        <v>2011</v>
      </c>
      <c r="C1504" s="51" t="s">
        <v>10</v>
      </c>
      <c r="D1504" s="51" t="s">
        <v>37</v>
      </c>
      <c r="E1504" s="51" t="s">
        <v>40</v>
      </c>
      <c r="F1504" s="79">
        <v>178533.0209488</v>
      </c>
      <c r="G1504" s="78">
        <v>353.07901228582267</v>
      </c>
      <c r="H1504" s="78">
        <v>0.82580976685291807</v>
      </c>
    </row>
    <row r="1505" spans="1:8" x14ac:dyDescent="0.25">
      <c r="A1505" s="51" t="s">
        <v>15</v>
      </c>
      <c r="B1505" s="52">
        <v>2012</v>
      </c>
      <c r="C1505" s="51" t="s">
        <v>10</v>
      </c>
      <c r="D1505" s="51" t="s">
        <v>37</v>
      </c>
      <c r="E1505" s="51" t="s">
        <v>40</v>
      </c>
      <c r="F1505" s="79">
        <v>210692.0667999</v>
      </c>
      <c r="G1505" s="78">
        <v>418.82511216447506</v>
      </c>
      <c r="H1505" s="78">
        <v>0.88660782163162688</v>
      </c>
    </row>
    <row r="1506" spans="1:8" x14ac:dyDescent="0.25">
      <c r="A1506" s="51" t="s">
        <v>15</v>
      </c>
      <c r="B1506" s="52">
        <v>2013</v>
      </c>
      <c r="C1506" s="51" t="s">
        <v>10</v>
      </c>
      <c r="D1506" s="51" t="s">
        <v>37</v>
      </c>
      <c r="E1506" s="51" t="s">
        <v>40</v>
      </c>
      <c r="F1506" s="79">
        <v>104763.6355935</v>
      </c>
      <c r="G1506" s="78">
        <v>209.46094188873536</v>
      </c>
      <c r="H1506" s="78">
        <v>0.41111844458088098</v>
      </c>
    </row>
    <row r="1507" spans="1:8" x14ac:dyDescent="0.25">
      <c r="A1507" s="51" t="s">
        <v>15</v>
      </c>
      <c r="B1507" s="52">
        <v>2014</v>
      </c>
      <c r="C1507" s="51" t="s">
        <v>10</v>
      </c>
      <c r="D1507" s="51" t="s">
        <v>37</v>
      </c>
      <c r="E1507" s="51" t="s">
        <v>40</v>
      </c>
      <c r="F1507" s="79">
        <v>113098.22318388001</v>
      </c>
      <c r="G1507" s="78">
        <v>209.93618876092998</v>
      </c>
      <c r="H1507" s="78">
        <v>0.40342157197552747</v>
      </c>
    </row>
    <row r="1508" spans="1:8" x14ac:dyDescent="0.25">
      <c r="A1508" s="51" t="s">
        <v>15</v>
      </c>
      <c r="B1508" s="52">
        <v>2015</v>
      </c>
      <c r="C1508" s="51" t="s">
        <v>10</v>
      </c>
      <c r="D1508" s="51" t="s">
        <v>37</v>
      </c>
      <c r="E1508" s="51" t="s">
        <v>40</v>
      </c>
      <c r="F1508" s="79">
        <v>121737.6153188</v>
      </c>
      <c r="G1508" s="78">
        <v>227.36491093199544</v>
      </c>
      <c r="H1508" s="78">
        <v>0.4028312938230717</v>
      </c>
    </row>
    <row r="1509" spans="1:8" x14ac:dyDescent="0.25">
      <c r="A1509" s="51" t="s">
        <v>15</v>
      </c>
      <c r="B1509" s="52">
        <v>2016</v>
      </c>
      <c r="C1509" s="51" t="s">
        <v>10</v>
      </c>
      <c r="D1509" s="51" t="s">
        <v>37</v>
      </c>
      <c r="E1509" s="51" t="s">
        <v>40</v>
      </c>
      <c r="F1509" s="79">
        <v>136171.3147322</v>
      </c>
      <c r="G1509" s="78">
        <v>249.59191080775528</v>
      </c>
      <c r="H1509" s="78">
        <v>0.42425193564038327</v>
      </c>
    </row>
    <row r="1510" spans="1:8" x14ac:dyDescent="0.25">
      <c r="A1510" s="51" t="s">
        <v>15</v>
      </c>
      <c r="B1510" s="52">
        <v>2017</v>
      </c>
      <c r="C1510" s="51" t="s">
        <v>10</v>
      </c>
      <c r="D1510" s="51" t="s">
        <v>37</v>
      </c>
      <c r="E1510" s="51" t="s">
        <v>40</v>
      </c>
      <c r="F1510" s="79">
        <v>150593.24756667</v>
      </c>
      <c r="G1510" s="78">
        <v>264.96879392152061</v>
      </c>
      <c r="H1510" s="78">
        <v>0.43776010584389458</v>
      </c>
    </row>
    <row r="1511" spans="1:8" x14ac:dyDescent="0.25">
      <c r="A1511" s="51" t="s">
        <v>15</v>
      </c>
      <c r="B1511" s="52">
        <v>2018</v>
      </c>
      <c r="C1511" s="51" t="s">
        <v>10</v>
      </c>
      <c r="D1511" s="51" t="s">
        <v>37</v>
      </c>
      <c r="E1511" s="51" t="s">
        <v>40</v>
      </c>
      <c r="F1511" s="79">
        <v>152868.20585083001</v>
      </c>
      <c r="G1511" s="78">
        <v>264.46833234239796</v>
      </c>
      <c r="H1511" s="78">
        <v>0.42356076172935014</v>
      </c>
    </row>
    <row r="1512" spans="1:8" x14ac:dyDescent="0.25">
      <c r="A1512" s="51" t="s">
        <v>15</v>
      </c>
      <c r="B1512" s="52">
        <v>2019</v>
      </c>
      <c r="C1512" s="51" t="s">
        <v>10</v>
      </c>
      <c r="D1512" s="51" t="s">
        <v>37</v>
      </c>
      <c r="E1512" s="51" t="s">
        <v>40</v>
      </c>
      <c r="F1512" s="79">
        <v>128044.3487779102</v>
      </c>
      <c r="G1512" s="78">
        <v>217.87612946305941</v>
      </c>
      <c r="H1512" s="78">
        <v>0.33800992803596019</v>
      </c>
    </row>
    <row r="1513" spans="1:8" x14ac:dyDescent="0.25">
      <c r="A1513" s="51" t="s">
        <v>15</v>
      </c>
      <c r="B1513" s="52">
        <v>2020</v>
      </c>
      <c r="C1513" s="51" t="s">
        <v>10</v>
      </c>
      <c r="D1513" s="51" t="s">
        <v>37</v>
      </c>
      <c r="E1513" s="51" t="s">
        <v>40</v>
      </c>
      <c r="F1513" s="79">
        <v>92131.844364639997</v>
      </c>
      <c r="G1513" s="78">
        <v>157.43987075021252</v>
      </c>
      <c r="H1513" s="78">
        <v>0.25229329367885317</v>
      </c>
    </row>
    <row r="1514" spans="1:8" x14ac:dyDescent="0.25">
      <c r="A1514" s="51" t="s">
        <v>15</v>
      </c>
      <c r="B1514" s="52">
        <v>2021</v>
      </c>
      <c r="C1514" s="51" t="s">
        <v>10</v>
      </c>
      <c r="D1514" s="51" t="s">
        <v>37</v>
      </c>
      <c r="E1514" s="51" t="s">
        <v>40</v>
      </c>
      <c r="F1514" s="79">
        <v>109427.58424207001</v>
      </c>
      <c r="G1514" s="78">
        <v>176.04864663936698</v>
      </c>
      <c r="H1514" s="78">
        <v>0.27113836115871454</v>
      </c>
    </row>
    <row r="1515" spans="1:8" x14ac:dyDescent="0.25">
      <c r="A1515" s="51" t="s">
        <v>15</v>
      </c>
      <c r="B1515" s="52">
        <v>2022</v>
      </c>
      <c r="C1515" s="51" t="s">
        <v>10</v>
      </c>
      <c r="D1515" s="51" t="s">
        <v>37</v>
      </c>
      <c r="E1515" s="51" t="s">
        <v>40</v>
      </c>
      <c r="F1515" s="79">
        <v>89457.122558799994</v>
      </c>
      <c r="G1515" s="78">
        <v>138.22282705954154</v>
      </c>
      <c r="H1515" s="78">
        <v>0.19904096969006077</v>
      </c>
    </row>
    <row r="1516" spans="1:8" x14ac:dyDescent="0.25">
      <c r="A1516" s="51" t="s">
        <v>15</v>
      </c>
      <c r="B1516" s="52">
        <v>2023</v>
      </c>
      <c r="C1516" s="51" t="s">
        <v>10</v>
      </c>
      <c r="D1516" s="51" t="s">
        <v>37</v>
      </c>
      <c r="E1516" s="51" t="s">
        <v>40</v>
      </c>
      <c r="F1516" s="79">
        <v>103826.169704655</v>
      </c>
      <c r="G1516" s="78">
        <v>190.99502649830441</v>
      </c>
      <c r="H1516" s="78">
        <v>0.22064002116617226</v>
      </c>
    </row>
    <row r="1517" spans="1:8" x14ac:dyDescent="0.25">
      <c r="A1517" s="8" t="s">
        <v>45</v>
      </c>
      <c r="B1517" s="8">
        <v>2008</v>
      </c>
      <c r="C1517" s="8" t="s">
        <v>10</v>
      </c>
      <c r="D1517" s="8" t="s">
        <v>41</v>
      </c>
      <c r="E1517" s="8" t="s">
        <v>40</v>
      </c>
      <c r="F1517" s="78">
        <v>1009.6766064800004</v>
      </c>
      <c r="G1517" s="78">
        <v>1009.6766064800004</v>
      </c>
      <c r="H1517" s="78">
        <v>1.651432539257802</v>
      </c>
    </row>
    <row r="1518" spans="1:8" x14ac:dyDescent="0.25">
      <c r="A1518" s="8" t="s">
        <v>45</v>
      </c>
      <c r="B1518" s="8">
        <v>2009</v>
      </c>
      <c r="C1518" s="8" t="s">
        <v>10</v>
      </c>
      <c r="D1518" s="8" t="s">
        <v>41</v>
      </c>
      <c r="E1518" s="8" t="s">
        <v>40</v>
      </c>
      <c r="F1518" s="78">
        <v>1542.9419826799997</v>
      </c>
      <c r="G1518" s="78">
        <v>1542.9419826799997</v>
      </c>
      <c r="H1518" s="78">
        <v>2.5675056097530935</v>
      </c>
    </row>
    <row r="1519" spans="1:8" x14ac:dyDescent="0.25">
      <c r="A1519" s="8" t="s">
        <v>45</v>
      </c>
      <c r="B1519" s="8">
        <v>2010</v>
      </c>
      <c r="C1519" s="8" t="s">
        <v>10</v>
      </c>
      <c r="D1519" s="8" t="s">
        <v>41</v>
      </c>
      <c r="E1519" s="8" t="s">
        <v>40</v>
      </c>
      <c r="F1519" s="78">
        <v>1932.73390339</v>
      </c>
      <c r="G1519" s="78">
        <v>1932.73390339</v>
      </c>
      <c r="H1519" s="78">
        <v>2.8359445125869152</v>
      </c>
    </row>
    <row r="1520" spans="1:8" x14ac:dyDescent="0.25">
      <c r="A1520" s="8" t="s">
        <v>45</v>
      </c>
      <c r="B1520" s="8">
        <v>2011</v>
      </c>
      <c r="C1520" s="8" t="s">
        <v>10</v>
      </c>
      <c r="D1520" s="8" t="s">
        <v>41</v>
      </c>
      <c r="E1520" s="8" t="s">
        <v>40</v>
      </c>
      <c r="F1520" s="78">
        <v>2165.0810478500002</v>
      </c>
      <c r="G1520" s="78">
        <v>2165.0810478500002</v>
      </c>
      <c r="H1520" s="78">
        <v>2.7410721278216008</v>
      </c>
    </row>
    <row r="1521" spans="1:8" x14ac:dyDescent="0.25">
      <c r="A1521" s="8" t="s">
        <v>45</v>
      </c>
      <c r="B1521" s="8">
        <v>2012</v>
      </c>
      <c r="C1521" s="8" t="s">
        <v>10</v>
      </c>
      <c r="D1521" s="8" t="s">
        <v>41</v>
      </c>
      <c r="E1521" s="8" t="s">
        <v>40</v>
      </c>
      <c r="F1521" s="78">
        <v>2971.4142242400003</v>
      </c>
      <c r="G1521" s="78">
        <v>2971.4142242400003</v>
      </c>
      <c r="H1521" s="78">
        <v>3.3868040472308394</v>
      </c>
    </row>
    <row r="1522" spans="1:8" x14ac:dyDescent="0.25">
      <c r="A1522" s="8" t="s">
        <v>45</v>
      </c>
      <c r="B1522" s="8">
        <v>2013</v>
      </c>
      <c r="C1522" s="8" t="s">
        <v>10</v>
      </c>
      <c r="D1522" s="8" t="s">
        <v>41</v>
      </c>
      <c r="E1522" s="8" t="s">
        <v>40</v>
      </c>
      <c r="F1522" s="78">
        <v>3834.4846190200001</v>
      </c>
      <c r="G1522" s="78">
        <v>3834.4846190200001</v>
      </c>
      <c r="H1522" s="78">
        <v>3.9706653368793501</v>
      </c>
    </row>
    <row r="1523" spans="1:8" x14ac:dyDescent="0.25">
      <c r="A1523" s="8" t="s">
        <v>45</v>
      </c>
      <c r="B1523" s="8">
        <v>2014</v>
      </c>
      <c r="C1523" s="8" t="s">
        <v>10</v>
      </c>
      <c r="D1523" s="8" t="s">
        <v>41</v>
      </c>
      <c r="E1523" s="8" t="s">
        <v>40</v>
      </c>
      <c r="F1523" s="78">
        <v>3236.181421589999</v>
      </c>
      <c r="G1523" s="78">
        <v>3236.181421589999</v>
      </c>
      <c r="H1523" s="78">
        <v>3.1505559276440813</v>
      </c>
    </row>
    <row r="1524" spans="1:8" x14ac:dyDescent="0.25">
      <c r="A1524" s="8" t="s">
        <v>45</v>
      </c>
      <c r="B1524" s="8">
        <v>2015</v>
      </c>
      <c r="C1524" s="8" t="s">
        <v>10</v>
      </c>
      <c r="D1524" s="8" t="s">
        <v>41</v>
      </c>
      <c r="E1524" s="8" t="s">
        <v>40</v>
      </c>
      <c r="F1524" s="78">
        <v>2512.34265456</v>
      </c>
      <c r="G1524" s="78">
        <v>2512.34265456</v>
      </c>
      <c r="H1524" s="78">
        <v>2.5844604733937691</v>
      </c>
    </row>
    <row r="1525" spans="1:8" x14ac:dyDescent="0.25">
      <c r="A1525" s="8" t="s">
        <v>45</v>
      </c>
      <c r="B1525" s="8">
        <v>2016</v>
      </c>
      <c r="C1525" s="8" t="s">
        <v>10</v>
      </c>
      <c r="D1525" s="8" t="s">
        <v>41</v>
      </c>
      <c r="E1525" s="8" t="s">
        <v>40</v>
      </c>
      <c r="F1525" s="78">
        <v>2912.4406004699995</v>
      </c>
      <c r="G1525" s="78">
        <v>2912.4406004699995</v>
      </c>
      <c r="H1525" s="78">
        <v>2.981875662586285</v>
      </c>
    </row>
    <row r="1526" spans="1:8" x14ac:dyDescent="0.25">
      <c r="A1526" s="8" t="s">
        <v>45</v>
      </c>
      <c r="B1526" s="8">
        <v>2017</v>
      </c>
      <c r="C1526" s="8" t="s">
        <v>10</v>
      </c>
      <c r="D1526" s="8" t="s">
        <v>41</v>
      </c>
      <c r="E1526" s="8" t="s">
        <v>40</v>
      </c>
      <c r="F1526" s="78">
        <v>1903.0877498700002</v>
      </c>
      <c r="G1526" s="78">
        <v>1903.0877498700002</v>
      </c>
      <c r="H1526" s="78">
        <v>1.8217033355257219</v>
      </c>
    </row>
    <row r="1527" spans="1:8" x14ac:dyDescent="0.25">
      <c r="A1527" s="8" t="s">
        <v>45</v>
      </c>
      <c r="B1527" s="8">
        <v>2018</v>
      </c>
      <c r="C1527" s="8" t="s">
        <v>10</v>
      </c>
      <c r="D1527" s="8" t="s">
        <v>41</v>
      </c>
      <c r="E1527" s="8" t="s">
        <v>40</v>
      </c>
      <c r="F1527" s="78">
        <v>1064.88173596</v>
      </c>
      <c r="G1527" s="78">
        <v>1064.88173596</v>
      </c>
      <c r="H1527" s="78">
        <v>0.9907815780502528</v>
      </c>
    </row>
    <row r="1528" spans="1:8" x14ac:dyDescent="0.25">
      <c r="A1528" s="8" t="s">
        <v>45</v>
      </c>
      <c r="B1528" s="8">
        <v>2019</v>
      </c>
      <c r="C1528" s="8" t="s">
        <v>10</v>
      </c>
      <c r="D1528" s="8" t="s">
        <v>41</v>
      </c>
      <c r="E1528" s="8" t="s">
        <v>40</v>
      </c>
      <c r="F1528" s="78">
        <v>493.26482718</v>
      </c>
      <c r="G1528" s="78">
        <v>493.26482718</v>
      </c>
      <c r="H1528" s="78">
        <v>0.45844232734670104</v>
      </c>
    </row>
    <row r="1529" spans="1:8" x14ac:dyDescent="0.25">
      <c r="A1529" s="8" t="s">
        <v>45</v>
      </c>
      <c r="B1529" s="8">
        <v>2020</v>
      </c>
      <c r="C1529" s="8" t="s">
        <v>10</v>
      </c>
      <c r="D1529" s="8" t="s">
        <v>41</v>
      </c>
      <c r="E1529" s="8" t="s">
        <v>40</v>
      </c>
      <c r="F1529" s="78">
        <v>289.55435389000002</v>
      </c>
      <c r="G1529" s="78">
        <v>289.55435389000002</v>
      </c>
      <c r="H1529" s="78">
        <v>0.30204238699293917</v>
      </c>
    </row>
    <row r="1530" spans="1:8" x14ac:dyDescent="0.25">
      <c r="A1530" s="8" t="s">
        <v>45</v>
      </c>
      <c r="B1530" s="8">
        <v>2021</v>
      </c>
      <c r="C1530" s="8" t="s">
        <v>10</v>
      </c>
      <c r="D1530" s="8" t="s">
        <v>41</v>
      </c>
      <c r="E1530" s="8" t="s">
        <v>40</v>
      </c>
      <c r="F1530" s="78">
        <v>283.67485157999994</v>
      </c>
      <c r="G1530" s="78">
        <v>283.67485157999994</v>
      </c>
      <c r="H1530" s="78">
        <v>0.26404299114535185</v>
      </c>
    </row>
    <row r="1531" spans="1:8" x14ac:dyDescent="0.25">
      <c r="A1531" s="8" t="s">
        <v>45</v>
      </c>
      <c r="B1531" s="8">
        <v>2008</v>
      </c>
      <c r="C1531" s="8" t="s">
        <v>10</v>
      </c>
      <c r="D1531" s="8" t="s">
        <v>25</v>
      </c>
      <c r="E1531" s="8" t="s">
        <v>26</v>
      </c>
      <c r="F1531" s="78">
        <v>476.43537076000013</v>
      </c>
      <c r="G1531" s="78">
        <v>476.43537076000013</v>
      </c>
      <c r="H1531" s="78">
        <v>0.77926027906045614</v>
      </c>
    </row>
    <row r="1532" spans="1:8" x14ac:dyDescent="0.25">
      <c r="A1532" s="8" t="s">
        <v>45</v>
      </c>
      <c r="B1532" s="8">
        <v>2008</v>
      </c>
      <c r="C1532" s="8" t="s">
        <v>10</v>
      </c>
      <c r="D1532" s="8" t="s">
        <v>25</v>
      </c>
      <c r="E1532" s="8" t="s">
        <v>27</v>
      </c>
      <c r="F1532" s="78"/>
      <c r="G1532" s="78" t="s">
        <v>108</v>
      </c>
      <c r="H1532" s="78" t="s">
        <v>29</v>
      </c>
    </row>
    <row r="1533" spans="1:8" x14ac:dyDescent="0.25">
      <c r="A1533" s="8" t="s">
        <v>45</v>
      </c>
      <c r="B1533" s="8">
        <v>2008</v>
      </c>
      <c r="C1533" s="8" t="s">
        <v>10</v>
      </c>
      <c r="D1533" s="8" t="s">
        <v>25</v>
      </c>
      <c r="E1533" s="8" t="s">
        <v>28</v>
      </c>
      <c r="F1533" s="78"/>
      <c r="G1533" s="78" t="s">
        <v>108</v>
      </c>
      <c r="H1533" s="78" t="s">
        <v>29</v>
      </c>
    </row>
    <row r="1534" spans="1:8" x14ac:dyDescent="0.25">
      <c r="A1534" s="8" t="s">
        <v>45</v>
      </c>
      <c r="B1534" s="8">
        <v>2008</v>
      </c>
      <c r="C1534" s="8" t="s">
        <v>10</v>
      </c>
      <c r="D1534" s="8" t="s">
        <v>25</v>
      </c>
      <c r="E1534" s="8" t="s">
        <v>40</v>
      </c>
      <c r="F1534" s="78">
        <v>476.43537076000013</v>
      </c>
      <c r="G1534" s="78">
        <v>476.43537076000013</v>
      </c>
      <c r="H1534" s="78">
        <v>0.77926027906045614</v>
      </c>
    </row>
    <row r="1535" spans="1:8" x14ac:dyDescent="0.25">
      <c r="A1535" s="8" t="s">
        <v>45</v>
      </c>
      <c r="B1535" s="8">
        <v>2009</v>
      </c>
      <c r="C1535" s="8" t="s">
        <v>10</v>
      </c>
      <c r="D1535" s="8" t="s">
        <v>25</v>
      </c>
      <c r="E1535" s="8" t="s">
        <v>26</v>
      </c>
      <c r="F1535" s="78">
        <v>251.91711193000009</v>
      </c>
      <c r="G1535" s="78">
        <v>251.91711193000009</v>
      </c>
      <c r="H1535" s="78">
        <v>0.41919826236733931</v>
      </c>
    </row>
    <row r="1536" spans="1:8" x14ac:dyDescent="0.25">
      <c r="A1536" s="8" t="s">
        <v>45</v>
      </c>
      <c r="B1536" s="8">
        <v>2009</v>
      </c>
      <c r="C1536" s="8" t="s">
        <v>10</v>
      </c>
      <c r="D1536" s="8" t="s">
        <v>25</v>
      </c>
      <c r="E1536" s="8" t="s">
        <v>27</v>
      </c>
      <c r="F1536" s="78"/>
      <c r="G1536" s="78" t="s">
        <v>108</v>
      </c>
      <c r="H1536" s="78" t="s">
        <v>29</v>
      </c>
    </row>
    <row r="1537" spans="1:8" x14ac:dyDescent="0.25">
      <c r="A1537" s="8" t="s">
        <v>45</v>
      </c>
      <c r="B1537" s="8">
        <v>2009</v>
      </c>
      <c r="C1537" s="8" t="s">
        <v>10</v>
      </c>
      <c r="D1537" s="8" t="s">
        <v>25</v>
      </c>
      <c r="E1537" s="8" t="s">
        <v>28</v>
      </c>
      <c r="F1537" s="78"/>
      <c r="G1537" s="78" t="s">
        <v>108</v>
      </c>
      <c r="H1537" s="78" t="s">
        <v>29</v>
      </c>
    </row>
    <row r="1538" spans="1:8" x14ac:dyDescent="0.25">
      <c r="A1538" s="8" t="s">
        <v>45</v>
      </c>
      <c r="B1538" s="8">
        <v>2009</v>
      </c>
      <c r="C1538" s="8" t="s">
        <v>10</v>
      </c>
      <c r="D1538" s="8" t="s">
        <v>25</v>
      </c>
      <c r="E1538" s="8" t="s">
        <v>40</v>
      </c>
      <c r="F1538" s="78">
        <v>251.91711193000009</v>
      </c>
      <c r="G1538" s="78">
        <v>251.91711193000009</v>
      </c>
      <c r="H1538" s="78">
        <v>0.41919826236733931</v>
      </c>
    </row>
    <row r="1539" spans="1:8" x14ac:dyDescent="0.25">
      <c r="A1539" s="8" t="s">
        <v>45</v>
      </c>
      <c r="B1539" s="8">
        <v>2010</v>
      </c>
      <c r="C1539" s="8" t="s">
        <v>10</v>
      </c>
      <c r="D1539" s="8" t="s">
        <v>25</v>
      </c>
      <c r="E1539" s="8" t="s">
        <v>26</v>
      </c>
      <c r="F1539" s="78">
        <v>271.70303754999992</v>
      </c>
      <c r="G1539" s="78">
        <v>271.70303754999992</v>
      </c>
      <c r="H1539" s="78">
        <v>0.39867606039383224</v>
      </c>
    </row>
    <row r="1540" spans="1:8" x14ac:dyDescent="0.25">
      <c r="A1540" s="8" t="s">
        <v>45</v>
      </c>
      <c r="B1540" s="8">
        <v>2010</v>
      </c>
      <c r="C1540" s="8" t="s">
        <v>10</v>
      </c>
      <c r="D1540" s="8" t="s">
        <v>25</v>
      </c>
      <c r="E1540" s="8" t="s">
        <v>27</v>
      </c>
      <c r="F1540" s="78"/>
      <c r="G1540" s="78" t="s">
        <v>108</v>
      </c>
      <c r="H1540" s="78" t="s">
        <v>29</v>
      </c>
    </row>
    <row r="1541" spans="1:8" x14ac:dyDescent="0.25">
      <c r="A1541" s="8" t="s">
        <v>45</v>
      </c>
      <c r="B1541" s="8">
        <v>2010</v>
      </c>
      <c r="C1541" s="8" t="s">
        <v>10</v>
      </c>
      <c r="D1541" s="8" t="s">
        <v>25</v>
      </c>
      <c r="E1541" s="8" t="s">
        <v>28</v>
      </c>
      <c r="F1541" s="78"/>
      <c r="G1541" s="78" t="s">
        <v>108</v>
      </c>
      <c r="H1541" s="78" t="s">
        <v>29</v>
      </c>
    </row>
    <row r="1542" spans="1:8" x14ac:dyDescent="0.25">
      <c r="A1542" s="8" t="s">
        <v>45</v>
      </c>
      <c r="B1542" s="8">
        <v>2010</v>
      </c>
      <c r="C1542" s="8" t="s">
        <v>10</v>
      </c>
      <c r="D1542" s="8" t="s">
        <v>25</v>
      </c>
      <c r="E1542" s="8" t="s">
        <v>40</v>
      </c>
      <c r="F1542" s="78">
        <v>271.70303754999992</v>
      </c>
      <c r="G1542" s="78">
        <v>271.70303754999992</v>
      </c>
      <c r="H1542" s="78">
        <v>0.39867606039383224</v>
      </c>
    </row>
    <row r="1543" spans="1:8" x14ac:dyDescent="0.25">
      <c r="A1543" s="8" t="s">
        <v>45</v>
      </c>
      <c r="B1543" s="8">
        <v>2011</v>
      </c>
      <c r="C1543" s="8" t="s">
        <v>10</v>
      </c>
      <c r="D1543" s="8" t="s">
        <v>25</v>
      </c>
      <c r="E1543" s="8" t="s">
        <v>26</v>
      </c>
      <c r="F1543" s="78">
        <v>286.26220640000031</v>
      </c>
      <c r="G1543" s="78">
        <v>286.26220640000031</v>
      </c>
      <c r="H1543" s="78">
        <v>0.36241846742455891</v>
      </c>
    </row>
    <row r="1544" spans="1:8" x14ac:dyDescent="0.25">
      <c r="A1544" s="8" t="s">
        <v>45</v>
      </c>
      <c r="B1544" s="8">
        <v>2011</v>
      </c>
      <c r="C1544" s="8" t="s">
        <v>10</v>
      </c>
      <c r="D1544" s="8" t="s">
        <v>25</v>
      </c>
      <c r="E1544" s="8" t="s">
        <v>27</v>
      </c>
      <c r="F1544" s="78"/>
      <c r="G1544" s="78" t="s">
        <v>108</v>
      </c>
      <c r="H1544" s="78" t="s">
        <v>29</v>
      </c>
    </row>
    <row r="1545" spans="1:8" x14ac:dyDescent="0.25">
      <c r="A1545" s="8" t="s">
        <v>45</v>
      </c>
      <c r="B1545" s="8">
        <v>2011</v>
      </c>
      <c r="C1545" s="8" t="s">
        <v>10</v>
      </c>
      <c r="D1545" s="8" t="s">
        <v>25</v>
      </c>
      <c r="E1545" s="8" t="s">
        <v>28</v>
      </c>
      <c r="F1545" s="78"/>
      <c r="G1545" s="78" t="s">
        <v>108</v>
      </c>
      <c r="H1545" s="78" t="s">
        <v>29</v>
      </c>
    </row>
    <row r="1546" spans="1:8" x14ac:dyDescent="0.25">
      <c r="A1546" s="8" t="s">
        <v>45</v>
      </c>
      <c r="B1546" s="8">
        <v>2011</v>
      </c>
      <c r="C1546" s="8" t="s">
        <v>10</v>
      </c>
      <c r="D1546" s="8" t="s">
        <v>25</v>
      </c>
      <c r="E1546" s="8" t="s">
        <v>40</v>
      </c>
      <c r="F1546" s="78">
        <v>286.26220640000031</v>
      </c>
      <c r="G1546" s="78">
        <v>286.26220640000031</v>
      </c>
      <c r="H1546" s="78">
        <v>0.36241846742455891</v>
      </c>
    </row>
    <row r="1547" spans="1:8" x14ac:dyDescent="0.25">
      <c r="A1547" s="8" t="s">
        <v>45</v>
      </c>
      <c r="B1547" s="8">
        <v>2012</v>
      </c>
      <c r="C1547" s="8" t="s">
        <v>10</v>
      </c>
      <c r="D1547" s="8" t="s">
        <v>25</v>
      </c>
      <c r="E1547" s="8" t="s">
        <v>26</v>
      </c>
      <c r="F1547" s="78">
        <v>317.00342861000001</v>
      </c>
      <c r="G1547" s="78">
        <v>317.00342861000001</v>
      </c>
      <c r="H1547" s="78">
        <v>0.36131902655780102</v>
      </c>
    </row>
    <row r="1548" spans="1:8" x14ac:dyDescent="0.25">
      <c r="A1548" s="8" t="s">
        <v>45</v>
      </c>
      <c r="B1548" s="8">
        <v>2012</v>
      </c>
      <c r="C1548" s="8" t="s">
        <v>10</v>
      </c>
      <c r="D1548" s="8" t="s">
        <v>25</v>
      </c>
      <c r="E1548" s="8" t="s">
        <v>27</v>
      </c>
      <c r="F1548" s="78"/>
      <c r="G1548" s="78" t="s">
        <v>108</v>
      </c>
      <c r="H1548" s="78" t="s">
        <v>29</v>
      </c>
    </row>
    <row r="1549" spans="1:8" x14ac:dyDescent="0.25">
      <c r="A1549" s="8" t="s">
        <v>45</v>
      </c>
      <c r="B1549" s="8">
        <v>2012</v>
      </c>
      <c r="C1549" s="8" t="s">
        <v>10</v>
      </c>
      <c r="D1549" s="8" t="s">
        <v>25</v>
      </c>
      <c r="E1549" s="8" t="s">
        <v>28</v>
      </c>
      <c r="F1549" s="78"/>
      <c r="G1549" s="78" t="s">
        <v>108</v>
      </c>
      <c r="H1549" s="78" t="s">
        <v>29</v>
      </c>
    </row>
    <row r="1550" spans="1:8" x14ac:dyDescent="0.25">
      <c r="A1550" s="8" t="s">
        <v>45</v>
      </c>
      <c r="B1550" s="8">
        <v>2012</v>
      </c>
      <c r="C1550" s="8" t="s">
        <v>10</v>
      </c>
      <c r="D1550" s="8" t="s">
        <v>25</v>
      </c>
      <c r="E1550" s="8" t="s">
        <v>40</v>
      </c>
      <c r="F1550" s="78">
        <v>317.00342861000001</v>
      </c>
      <c r="G1550" s="78">
        <v>317.00342861000001</v>
      </c>
      <c r="H1550" s="78">
        <v>0.36131902655780102</v>
      </c>
    </row>
    <row r="1551" spans="1:8" x14ac:dyDescent="0.25">
      <c r="A1551" s="8" t="s">
        <v>45</v>
      </c>
      <c r="B1551" s="8">
        <v>2013</v>
      </c>
      <c r="C1551" s="8" t="s">
        <v>10</v>
      </c>
      <c r="D1551" s="8" t="s">
        <v>25</v>
      </c>
      <c r="E1551" s="8" t="s">
        <v>26</v>
      </c>
      <c r="F1551" s="78">
        <v>420.00746409000004</v>
      </c>
      <c r="G1551" s="78">
        <v>420.00746409000004</v>
      </c>
      <c r="H1551" s="78">
        <v>0.43492391927209945</v>
      </c>
    </row>
    <row r="1552" spans="1:8" x14ac:dyDescent="0.25">
      <c r="A1552" s="8" t="s">
        <v>45</v>
      </c>
      <c r="B1552" s="8">
        <v>2013</v>
      </c>
      <c r="C1552" s="8" t="s">
        <v>10</v>
      </c>
      <c r="D1552" s="8" t="s">
        <v>25</v>
      </c>
      <c r="E1552" s="8" t="s">
        <v>27</v>
      </c>
      <c r="F1552" s="78"/>
      <c r="G1552" s="78" t="s">
        <v>108</v>
      </c>
      <c r="H1552" s="78" t="s">
        <v>29</v>
      </c>
    </row>
    <row r="1553" spans="1:8" x14ac:dyDescent="0.25">
      <c r="A1553" s="8" t="s">
        <v>45</v>
      </c>
      <c r="B1553" s="8">
        <v>2013</v>
      </c>
      <c r="C1553" s="8" t="s">
        <v>10</v>
      </c>
      <c r="D1553" s="8" t="s">
        <v>25</v>
      </c>
      <c r="E1553" s="8" t="s">
        <v>28</v>
      </c>
      <c r="F1553" s="78"/>
      <c r="G1553" s="78" t="s">
        <v>108</v>
      </c>
      <c r="H1553" s="78" t="s">
        <v>29</v>
      </c>
    </row>
    <row r="1554" spans="1:8" x14ac:dyDescent="0.25">
      <c r="A1554" s="8" t="s">
        <v>45</v>
      </c>
      <c r="B1554" s="8">
        <v>2013</v>
      </c>
      <c r="C1554" s="8" t="s">
        <v>10</v>
      </c>
      <c r="D1554" s="8" t="s">
        <v>25</v>
      </c>
      <c r="E1554" s="8" t="s">
        <v>40</v>
      </c>
      <c r="F1554" s="78">
        <v>420.00746409000004</v>
      </c>
      <c r="G1554" s="78">
        <v>420.00746409000004</v>
      </c>
      <c r="H1554" s="78">
        <v>0.43492391927209945</v>
      </c>
    </row>
    <row r="1555" spans="1:8" x14ac:dyDescent="0.25">
      <c r="A1555" s="8" t="s">
        <v>45</v>
      </c>
      <c r="B1555" s="8">
        <v>2014</v>
      </c>
      <c r="C1555" s="8" t="s">
        <v>10</v>
      </c>
      <c r="D1555" s="8" t="s">
        <v>25</v>
      </c>
      <c r="E1555" s="8" t="s">
        <v>26</v>
      </c>
      <c r="F1555" s="78">
        <v>316.32734575000001</v>
      </c>
      <c r="G1555" s="78">
        <v>316.32734575000001</v>
      </c>
      <c r="H1555" s="78">
        <v>0.30795770211761764</v>
      </c>
    </row>
    <row r="1556" spans="1:8" x14ac:dyDescent="0.25">
      <c r="A1556" s="8" t="s">
        <v>45</v>
      </c>
      <c r="B1556" s="8">
        <v>2014</v>
      </c>
      <c r="C1556" s="8" t="s">
        <v>10</v>
      </c>
      <c r="D1556" s="8" t="s">
        <v>25</v>
      </c>
      <c r="E1556" s="8" t="s">
        <v>27</v>
      </c>
      <c r="F1556" s="78"/>
      <c r="G1556" s="78" t="s">
        <v>108</v>
      </c>
      <c r="H1556" s="78" t="s">
        <v>29</v>
      </c>
    </row>
    <row r="1557" spans="1:8" x14ac:dyDescent="0.25">
      <c r="A1557" s="8" t="s">
        <v>45</v>
      </c>
      <c r="B1557" s="8">
        <v>2014</v>
      </c>
      <c r="C1557" s="8" t="s">
        <v>10</v>
      </c>
      <c r="D1557" s="8" t="s">
        <v>25</v>
      </c>
      <c r="E1557" s="8" t="s">
        <v>28</v>
      </c>
      <c r="F1557" s="78"/>
      <c r="G1557" s="78" t="s">
        <v>108</v>
      </c>
      <c r="H1557" s="78" t="s">
        <v>29</v>
      </c>
    </row>
    <row r="1558" spans="1:8" x14ac:dyDescent="0.25">
      <c r="A1558" s="8" t="s">
        <v>45</v>
      </c>
      <c r="B1558" s="8">
        <v>2014</v>
      </c>
      <c r="C1558" s="8" t="s">
        <v>10</v>
      </c>
      <c r="D1558" s="8" t="s">
        <v>25</v>
      </c>
      <c r="E1558" s="8" t="s">
        <v>40</v>
      </c>
      <c r="F1558" s="78">
        <v>316.32734575000001</v>
      </c>
      <c r="G1558" s="78">
        <v>316.32734575000001</v>
      </c>
      <c r="H1558" s="78">
        <v>0.30795770211761764</v>
      </c>
    </row>
    <row r="1559" spans="1:8" x14ac:dyDescent="0.25">
      <c r="A1559" s="8" t="s">
        <v>45</v>
      </c>
      <c r="B1559" s="8">
        <v>2015</v>
      </c>
      <c r="C1559" s="8" t="s">
        <v>10</v>
      </c>
      <c r="D1559" s="8" t="s">
        <v>25</v>
      </c>
      <c r="E1559" s="8" t="s">
        <v>26</v>
      </c>
      <c r="F1559" s="78">
        <v>112.58130907000002</v>
      </c>
      <c r="G1559" s="78">
        <v>112.58130907000002</v>
      </c>
      <c r="H1559" s="78">
        <v>0.11581300138587196</v>
      </c>
    </row>
    <row r="1560" spans="1:8" x14ac:dyDescent="0.25">
      <c r="A1560" s="8" t="s">
        <v>45</v>
      </c>
      <c r="B1560" s="8">
        <v>2015</v>
      </c>
      <c r="C1560" s="8" t="s">
        <v>10</v>
      </c>
      <c r="D1560" s="8" t="s">
        <v>25</v>
      </c>
      <c r="E1560" s="8" t="s">
        <v>27</v>
      </c>
      <c r="F1560" s="78"/>
      <c r="G1560" s="78" t="s">
        <v>108</v>
      </c>
      <c r="H1560" s="78" t="s">
        <v>29</v>
      </c>
    </row>
    <row r="1561" spans="1:8" x14ac:dyDescent="0.25">
      <c r="A1561" s="8" t="s">
        <v>45</v>
      </c>
      <c r="B1561" s="8">
        <v>2015</v>
      </c>
      <c r="C1561" s="8" t="s">
        <v>10</v>
      </c>
      <c r="D1561" s="8" t="s">
        <v>25</v>
      </c>
      <c r="E1561" s="8" t="s">
        <v>28</v>
      </c>
      <c r="F1561" s="78"/>
      <c r="G1561" s="78" t="s">
        <v>108</v>
      </c>
      <c r="H1561" s="78" t="s">
        <v>29</v>
      </c>
    </row>
    <row r="1562" spans="1:8" x14ac:dyDescent="0.25">
      <c r="A1562" s="8" t="s">
        <v>45</v>
      </c>
      <c r="B1562" s="8">
        <v>2015</v>
      </c>
      <c r="C1562" s="8" t="s">
        <v>10</v>
      </c>
      <c r="D1562" s="8" t="s">
        <v>25</v>
      </c>
      <c r="E1562" s="8" t="s">
        <v>40</v>
      </c>
      <c r="F1562" s="78">
        <v>112.58130907000002</v>
      </c>
      <c r="G1562" s="78">
        <v>112.58130907000002</v>
      </c>
      <c r="H1562" s="78">
        <v>0.11581300138587196</v>
      </c>
    </row>
    <row r="1563" spans="1:8" x14ac:dyDescent="0.25">
      <c r="A1563" s="8" t="s">
        <v>45</v>
      </c>
      <c r="B1563" s="8">
        <v>2016</v>
      </c>
      <c r="C1563" s="8" t="s">
        <v>10</v>
      </c>
      <c r="D1563" s="8" t="s">
        <v>25</v>
      </c>
      <c r="E1563" s="8" t="s">
        <v>26</v>
      </c>
      <c r="F1563" s="78">
        <v>322.74909828999989</v>
      </c>
      <c r="G1563" s="78">
        <v>322.74909828999989</v>
      </c>
      <c r="H1563" s="78">
        <v>0.33044371142103673</v>
      </c>
    </row>
    <row r="1564" spans="1:8" x14ac:dyDescent="0.25">
      <c r="A1564" s="8" t="s">
        <v>45</v>
      </c>
      <c r="B1564" s="8">
        <v>2016</v>
      </c>
      <c r="C1564" s="8" t="s">
        <v>10</v>
      </c>
      <c r="D1564" s="8" t="s">
        <v>25</v>
      </c>
      <c r="E1564" s="8" t="s">
        <v>27</v>
      </c>
      <c r="F1564" s="78"/>
      <c r="G1564" s="78" t="s">
        <v>108</v>
      </c>
      <c r="H1564" s="78" t="s">
        <v>29</v>
      </c>
    </row>
    <row r="1565" spans="1:8" x14ac:dyDescent="0.25">
      <c r="A1565" s="8" t="s">
        <v>45</v>
      </c>
      <c r="B1565" s="8">
        <v>2016</v>
      </c>
      <c r="C1565" s="8" t="s">
        <v>10</v>
      </c>
      <c r="D1565" s="8" t="s">
        <v>25</v>
      </c>
      <c r="E1565" s="8" t="s">
        <v>28</v>
      </c>
      <c r="F1565" s="78"/>
      <c r="G1565" s="78" t="s">
        <v>108</v>
      </c>
      <c r="H1565" s="78" t="s">
        <v>29</v>
      </c>
    </row>
    <row r="1566" spans="1:8" x14ac:dyDescent="0.25">
      <c r="A1566" s="8" t="s">
        <v>45</v>
      </c>
      <c r="B1566" s="8">
        <v>2016</v>
      </c>
      <c r="C1566" s="8" t="s">
        <v>10</v>
      </c>
      <c r="D1566" s="8" t="s">
        <v>25</v>
      </c>
      <c r="E1566" s="8" t="s">
        <v>40</v>
      </c>
      <c r="F1566" s="78">
        <v>322.74909828999989</v>
      </c>
      <c r="G1566" s="78">
        <v>322.74909828999989</v>
      </c>
      <c r="H1566" s="78">
        <v>0.33044371142103673</v>
      </c>
    </row>
    <row r="1567" spans="1:8" x14ac:dyDescent="0.25">
      <c r="A1567" s="8" t="s">
        <v>45</v>
      </c>
      <c r="B1567" s="8">
        <v>2017</v>
      </c>
      <c r="C1567" s="8" t="s">
        <v>10</v>
      </c>
      <c r="D1567" s="8" t="s">
        <v>25</v>
      </c>
      <c r="E1567" s="8" t="s">
        <v>26</v>
      </c>
      <c r="F1567" s="78">
        <v>192.65912025999998</v>
      </c>
      <c r="G1567" s="78">
        <v>192.65912025999998</v>
      </c>
      <c r="H1567" s="78">
        <v>0.18442016770959077</v>
      </c>
    </row>
    <row r="1568" spans="1:8" x14ac:dyDescent="0.25">
      <c r="A1568" s="8" t="s">
        <v>45</v>
      </c>
      <c r="B1568" s="8">
        <v>2017</v>
      </c>
      <c r="C1568" s="8" t="s">
        <v>10</v>
      </c>
      <c r="D1568" s="8" t="s">
        <v>25</v>
      </c>
      <c r="E1568" s="8" t="s">
        <v>27</v>
      </c>
      <c r="F1568" s="78"/>
      <c r="G1568" s="78" t="s">
        <v>108</v>
      </c>
      <c r="H1568" s="78" t="s">
        <v>29</v>
      </c>
    </row>
    <row r="1569" spans="1:8" x14ac:dyDescent="0.25">
      <c r="A1569" s="8" t="s">
        <v>45</v>
      </c>
      <c r="B1569" s="8">
        <v>2017</v>
      </c>
      <c r="C1569" s="8" t="s">
        <v>10</v>
      </c>
      <c r="D1569" s="8" t="s">
        <v>25</v>
      </c>
      <c r="E1569" s="8" t="s">
        <v>28</v>
      </c>
      <c r="F1569" s="78"/>
      <c r="G1569" s="78" t="s">
        <v>108</v>
      </c>
      <c r="H1569" s="78" t="s">
        <v>29</v>
      </c>
    </row>
    <row r="1570" spans="1:8" x14ac:dyDescent="0.25">
      <c r="A1570" s="8" t="s">
        <v>45</v>
      </c>
      <c r="B1570" s="8">
        <v>2017</v>
      </c>
      <c r="C1570" s="8" t="s">
        <v>10</v>
      </c>
      <c r="D1570" s="8" t="s">
        <v>25</v>
      </c>
      <c r="E1570" s="8" t="s">
        <v>40</v>
      </c>
      <c r="F1570" s="78">
        <v>192.65912025999998</v>
      </c>
      <c r="G1570" s="78">
        <v>192.65912025999998</v>
      </c>
      <c r="H1570" s="78">
        <v>0.18442016770959077</v>
      </c>
    </row>
    <row r="1571" spans="1:8" x14ac:dyDescent="0.25">
      <c r="A1571" s="8" t="s">
        <v>45</v>
      </c>
      <c r="B1571" s="8">
        <v>2018</v>
      </c>
      <c r="C1571" s="8" t="s">
        <v>10</v>
      </c>
      <c r="D1571" s="8" t="s">
        <v>25</v>
      </c>
      <c r="E1571" s="8" t="s">
        <v>26</v>
      </c>
      <c r="F1571" s="78">
        <v>49.428269919999991</v>
      </c>
      <c r="G1571" s="78">
        <v>49.428269919999991</v>
      </c>
      <c r="H1571" s="78">
        <v>4.5988786940253226E-2</v>
      </c>
    </row>
    <row r="1572" spans="1:8" x14ac:dyDescent="0.25">
      <c r="A1572" s="8" t="s">
        <v>45</v>
      </c>
      <c r="B1572" s="8">
        <v>2018</v>
      </c>
      <c r="C1572" s="8" t="s">
        <v>10</v>
      </c>
      <c r="D1572" s="8" t="s">
        <v>25</v>
      </c>
      <c r="E1572" s="8" t="s">
        <v>27</v>
      </c>
      <c r="F1572" s="78">
        <v>0</v>
      </c>
      <c r="G1572" s="78" t="s">
        <v>108</v>
      </c>
      <c r="H1572" s="78" t="s">
        <v>29</v>
      </c>
    </row>
    <row r="1573" spans="1:8" x14ac:dyDescent="0.25">
      <c r="A1573" s="8" t="s">
        <v>45</v>
      </c>
      <c r="B1573" s="8">
        <v>2018</v>
      </c>
      <c r="C1573" s="8" t="s">
        <v>10</v>
      </c>
      <c r="D1573" s="8" t="s">
        <v>25</v>
      </c>
      <c r="E1573" s="8" t="s">
        <v>28</v>
      </c>
      <c r="F1573" s="78">
        <v>0</v>
      </c>
      <c r="G1573" s="78" t="s">
        <v>108</v>
      </c>
      <c r="H1573" s="78" t="s">
        <v>29</v>
      </c>
    </row>
    <row r="1574" spans="1:8" x14ac:dyDescent="0.25">
      <c r="A1574" s="8" t="s">
        <v>45</v>
      </c>
      <c r="B1574" s="8">
        <v>2018</v>
      </c>
      <c r="C1574" s="8" t="s">
        <v>10</v>
      </c>
      <c r="D1574" s="8" t="s">
        <v>25</v>
      </c>
      <c r="E1574" s="8" t="s">
        <v>40</v>
      </c>
      <c r="F1574" s="78">
        <v>49.428269919999991</v>
      </c>
      <c r="G1574" s="78">
        <v>49.428269919999991</v>
      </c>
      <c r="H1574" s="78">
        <v>4.5988786940253226E-2</v>
      </c>
    </row>
    <row r="1575" spans="1:8" x14ac:dyDescent="0.25">
      <c r="A1575" s="8" t="s">
        <v>45</v>
      </c>
      <c r="B1575" s="8">
        <v>2019</v>
      </c>
      <c r="C1575" s="8" t="s">
        <v>10</v>
      </c>
      <c r="D1575" s="8" t="s">
        <v>25</v>
      </c>
      <c r="E1575" s="8" t="s">
        <v>26</v>
      </c>
      <c r="F1575" s="78">
        <v>73.410595939999993</v>
      </c>
      <c r="G1575" s="78">
        <v>73.410595939999993</v>
      </c>
      <c r="H1575" s="78">
        <v>6.8228105066897096E-2</v>
      </c>
    </row>
    <row r="1576" spans="1:8" x14ac:dyDescent="0.25">
      <c r="A1576" s="8" t="s">
        <v>45</v>
      </c>
      <c r="B1576" s="8">
        <v>2019</v>
      </c>
      <c r="C1576" s="8" t="s">
        <v>10</v>
      </c>
      <c r="D1576" s="8" t="s">
        <v>25</v>
      </c>
      <c r="E1576" s="8" t="s">
        <v>27</v>
      </c>
      <c r="F1576" s="78">
        <v>0</v>
      </c>
      <c r="G1576" s="78" t="s">
        <v>108</v>
      </c>
      <c r="H1576" s="78" t="s">
        <v>29</v>
      </c>
    </row>
    <row r="1577" spans="1:8" x14ac:dyDescent="0.25">
      <c r="A1577" s="8" t="s">
        <v>45</v>
      </c>
      <c r="B1577" s="8">
        <v>2019</v>
      </c>
      <c r="C1577" s="8" t="s">
        <v>10</v>
      </c>
      <c r="D1577" s="8" t="s">
        <v>25</v>
      </c>
      <c r="E1577" s="8" t="s">
        <v>28</v>
      </c>
      <c r="F1577" s="78">
        <v>0</v>
      </c>
      <c r="G1577" s="78" t="s">
        <v>108</v>
      </c>
      <c r="H1577" s="78" t="s">
        <v>29</v>
      </c>
    </row>
    <row r="1578" spans="1:8" x14ac:dyDescent="0.25">
      <c r="A1578" s="8" t="s">
        <v>45</v>
      </c>
      <c r="B1578" s="8">
        <v>2019</v>
      </c>
      <c r="C1578" s="8" t="s">
        <v>10</v>
      </c>
      <c r="D1578" s="8" t="s">
        <v>25</v>
      </c>
      <c r="E1578" s="8" t="s">
        <v>40</v>
      </c>
      <c r="F1578" s="78">
        <v>73.410595939999993</v>
      </c>
      <c r="G1578" s="78">
        <v>73.410595939999993</v>
      </c>
      <c r="H1578" s="78">
        <v>6.8228105066897096E-2</v>
      </c>
    </row>
    <row r="1579" spans="1:8" x14ac:dyDescent="0.25">
      <c r="A1579" s="8" t="s">
        <v>45</v>
      </c>
      <c r="B1579" s="8">
        <v>2020</v>
      </c>
      <c r="C1579" s="8" t="s">
        <v>10</v>
      </c>
      <c r="D1579" s="8" t="s">
        <v>25</v>
      </c>
      <c r="E1579" s="8" t="s">
        <v>26</v>
      </c>
      <c r="F1579" s="78">
        <v>0</v>
      </c>
      <c r="G1579" s="78" t="s">
        <v>108</v>
      </c>
      <c r="H1579" s="78" t="s">
        <v>29</v>
      </c>
    </row>
    <row r="1580" spans="1:8" x14ac:dyDescent="0.25">
      <c r="A1580" s="8" t="s">
        <v>45</v>
      </c>
      <c r="B1580" s="8">
        <v>2020</v>
      </c>
      <c r="C1580" s="8" t="s">
        <v>10</v>
      </c>
      <c r="D1580" s="8" t="s">
        <v>25</v>
      </c>
      <c r="E1580" s="8" t="s">
        <v>27</v>
      </c>
      <c r="F1580" s="78">
        <v>0</v>
      </c>
      <c r="G1580" s="78" t="s">
        <v>108</v>
      </c>
      <c r="H1580" s="78" t="s">
        <v>29</v>
      </c>
    </row>
    <row r="1581" spans="1:8" x14ac:dyDescent="0.25">
      <c r="A1581" s="8" t="s">
        <v>45</v>
      </c>
      <c r="B1581" s="8">
        <v>2020</v>
      </c>
      <c r="C1581" s="8" t="s">
        <v>10</v>
      </c>
      <c r="D1581" s="8" t="s">
        <v>25</v>
      </c>
      <c r="E1581" s="8" t="s">
        <v>28</v>
      </c>
      <c r="F1581" s="78">
        <v>0</v>
      </c>
      <c r="G1581" s="78" t="s">
        <v>108</v>
      </c>
      <c r="H1581" s="78" t="s">
        <v>29</v>
      </c>
    </row>
    <row r="1582" spans="1:8" x14ac:dyDescent="0.25">
      <c r="A1582" s="8" t="s">
        <v>45</v>
      </c>
      <c r="B1582" s="8">
        <v>2020</v>
      </c>
      <c r="C1582" s="8" t="s">
        <v>10</v>
      </c>
      <c r="D1582" s="8" t="s">
        <v>25</v>
      </c>
      <c r="E1582" s="8" t="s">
        <v>40</v>
      </c>
      <c r="F1582" s="78">
        <v>0</v>
      </c>
      <c r="G1582" s="78" t="s">
        <v>108</v>
      </c>
      <c r="H1582" s="78" t="s">
        <v>29</v>
      </c>
    </row>
    <row r="1583" spans="1:8" x14ac:dyDescent="0.25">
      <c r="A1583" s="8" t="s">
        <v>45</v>
      </c>
      <c r="B1583" s="8">
        <v>2021</v>
      </c>
      <c r="C1583" s="8" t="s">
        <v>10</v>
      </c>
      <c r="D1583" s="8" t="s">
        <v>25</v>
      </c>
      <c r="E1583" s="8" t="s">
        <v>26</v>
      </c>
      <c r="F1583" s="78">
        <v>0</v>
      </c>
      <c r="G1583" s="78" t="s">
        <v>108</v>
      </c>
      <c r="H1583" s="78" t="s">
        <v>29</v>
      </c>
    </row>
    <row r="1584" spans="1:8" x14ac:dyDescent="0.25">
      <c r="A1584" s="8" t="s">
        <v>45</v>
      </c>
      <c r="B1584" s="8">
        <v>2021</v>
      </c>
      <c r="C1584" s="8" t="s">
        <v>10</v>
      </c>
      <c r="D1584" s="8" t="s">
        <v>25</v>
      </c>
      <c r="E1584" s="8" t="s">
        <v>27</v>
      </c>
      <c r="F1584" s="78">
        <v>0</v>
      </c>
      <c r="G1584" s="78" t="s">
        <v>108</v>
      </c>
      <c r="H1584" s="78" t="s">
        <v>29</v>
      </c>
    </row>
    <row r="1585" spans="1:8" x14ac:dyDescent="0.25">
      <c r="A1585" s="8" t="s">
        <v>45</v>
      </c>
      <c r="B1585" s="8">
        <v>2021</v>
      </c>
      <c r="C1585" s="8" t="s">
        <v>10</v>
      </c>
      <c r="D1585" s="8" t="s">
        <v>25</v>
      </c>
      <c r="E1585" s="8" t="s">
        <v>28</v>
      </c>
      <c r="F1585" s="78">
        <v>0</v>
      </c>
      <c r="G1585" s="78" t="s">
        <v>108</v>
      </c>
      <c r="H1585" s="78" t="s">
        <v>29</v>
      </c>
    </row>
    <row r="1586" spans="1:8" x14ac:dyDescent="0.25">
      <c r="A1586" s="8" t="s">
        <v>45</v>
      </c>
      <c r="B1586" s="8">
        <v>2021</v>
      </c>
      <c r="C1586" s="8" t="s">
        <v>10</v>
      </c>
      <c r="D1586" s="8" t="s">
        <v>25</v>
      </c>
      <c r="E1586" s="8" t="s">
        <v>40</v>
      </c>
      <c r="F1586" s="78">
        <v>0</v>
      </c>
      <c r="G1586" s="78" t="s">
        <v>108</v>
      </c>
      <c r="H1586" s="78" t="s">
        <v>29</v>
      </c>
    </row>
    <row r="1587" spans="1:8" x14ac:dyDescent="0.25">
      <c r="A1587" s="8" t="s">
        <v>45</v>
      </c>
      <c r="B1587" s="8">
        <v>2008</v>
      </c>
      <c r="C1587" s="8" t="s">
        <v>10</v>
      </c>
      <c r="D1587" s="8" t="s">
        <v>30</v>
      </c>
      <c r="E1587" s="8" t="s">
        <v>31</v>
      </c>
      <c r="F1587" s="78">
        <v>11.477875140000011</v>
      </c>
      <c r="G1587" s="78">
        <v>11.477875140000011</v>
      </c>
      <c r="H1587" s="78">
        <v>1.877327489424177E-2</v>
      </c>
    </row>
    <row r="1588" spans="1:8" x14ac:dyDescent="0.25">
      <c r="A1588" s="8" t="s">
        <v>45</v>
      </c>
      <c r="B1588" s="8">
        <v>2008</v>
      </c>
      <c r="C1588" s="8" t="s">
        <v>10</v>
      </c>
      <c r="D1588" s="8" t="s">
        <v>30</v>
      </c>
      <c r="E1588" s="8" t="s">
        <v>32</v>
      </c>
      <c r="F1588" s="78"/>
      <c r="G1588" s="78" t="s">
        <v>108</v>
      </c>
      <c r="H1588" s="78" t="s">
        <v>29</v>
      </c>
    </row>
    <row r="1589" spans="1:8" x14ac:dyDescent="0.25">
      <c r="A1589" s="8" t="s">
        <v>45</v>
      </c>
      <c r="B1589" s="8">
        <v>2008</v>
      </c>
      <c r="C1589" s="8" t="s">
        <v>10</v>
      </c>
      <c r="D1589" s="8" t="s">
        <v>30</v>
      </c>
      <c r="E1589" s="8" t="s">
        <v>40</v>
      </c>
      <c r="F1589" s="78">
        <v>11.477875140000011</v>
      </c>
      <c r="G1589" s="78">
        <v>11.477875140000011</v>
      </c>
      <c r="H1589" s="78">
        <v>1.877327489424177E-2</v>
      </c>
    </row>
    <row r="1590" spans="1:8" x14ac:dyDescent="0.25">
      <c r="A1590" s="8" t="s">
        <v>45</v>
      </c>
      <c r="B1590" s="8">
        <v>2009</v>
      </c>
      <c r="C1590" s="8" t="s">
        <v>10</v>
      </c>
      <c r="D1590" s="8" t="s">
        <v>30</v>
      </c>
      <c r="E1590" s="8" t="s">
        <v>31</v>
      </c>
      <c r="F1590" s="78">
        <v>150.08252643</v>
      </c>
      <c r="G1590" s="78">
        <v>150.08252643</v>
      </c>
      <c r="H1590" s="78">
        <v>0.24974220214400603</v>
      </c>
    </row>
    <row r="1591" spans="1:8" x14ac:dyDescent="0.25">
      <c r="A1591" s="8" t="s">
        <v>45</v>
      </c>
      <c r="B1591" s="8">
        <v>2009</v>
      </c>
      <c r="C1591" s="8" t="s">
        <v>10</v>
      </c>
      <c r="D1591" s="8" t="s">
        <v>30</v>
      </c>
      <c r="E1591" s="8" t="s">
        <v>32</v>
      </c>
      <c r="F1591" s="78"/>
      <c r="G1591" s="78" t="s">
        <v>108</v>
      </c>
      <c r="H1591" s="78" t="s">
        <v>29</v>
      </c>
    </row>
    <row r="1592" spans="1:8" x14ac:dyDescent="0.25">
      <c r="A1592" s="8" t="s">
        <v>45</v>
      </c>
      <c r="B1592" s="8">
        <v>2009</v>
      </c>
      <c r="C1592" s="8" t="s">
        <v>10</v>
      </c>
      <c r="D1592" s="8" t="s">
        <v>30</v>
      </c>
      <c r="E1592" s="8" t="s">
        <v>40</v>
      </c>
      <c r="F1592" s="78">
        <v>150.08252643</v>
      </c>
      <c r="G1592" s="78">
        <v>150.08252643</v>
      </c>
      <c r="H1592" s="78">
        <v>0.24974220214400603</v>
      </c>
    </row>
    <row r="1593" spans="1:8" x14ac:dyDescent="0.25">
      <c r="A1593" s="8" t="s">
        <v>45</v>
      </c>
      <c r="B1593" s="8">
        <v>2010</v>
      </c>
      <c r="C1593" s="8" t="s">
        <v>10</v>
      </c>
      <c r="D1593" s="8" t="s">
        <v>30</v>
      </c>
      <c r="E1593" s="8" t="s">
        <v>31</v>
      </c>
      <c r="F1593" s="78">
        <v>617.30338824</v>
      </c>
      <c r="G1593" s="78">
        <v>617.30338824</v>
      </c>
      <c r="H1593" s="78">
        <v>0.90578333282710688</v>
      </c>
    </row>
    <row r="1594" spans="1:8" x14ac:dyDescent="0.25">
      <c r="A1594" s="8" t="s">
        <v>45</v>
      </c>
      <c r="B1594" s="8">
        <v>2010</v>
      </c>
      <c r="C1594" s="8" t="s">
        <v>10</v>
      </c>
      <c r="D1594" s="8" t="s">
        <v>30</v>
      </c>
      <c r="E1594" s="8" t="s">
        <v>32</v>
      </c>
      <c r="F1594" s="78"/>
      <c r="G1594" s="78" t="s">
        <v>108</v>
      </c>
      <c r="H1594" s="78" t="s">
        <v>29</v>
      </c>
    </row>
    <row r="1595" spans="1:8" x14ac:dyDescent="0.25">
      <c r="A1595" s="8" t="s">
        <v>45</v>
      </c>
      <c r="B1595" s="8">
        <v>2010</v>
      </c>
      <c r="C1595" s="8" t="s">
        <v>10</v>
      </c>
      <c r="D1595" s="8" t="s">
        <v>30</v>
      </c>
      <c r="E1595" s="8" t="s">
        <v>40</v>
      </c>
      <c r="F1595" s="78">
        <v>617.30338824</v>
      </c>
      <c r="G1595" s="78">
        <v>617.30338824</v>
      </c>
      <c r="H1595" s="78">
        <v>0.90578333282710688</v>
      </c>
    </row>
    <row r="1596" spans="1:8" x14ac:dyDescent="0.25">
      <c r="A1596" s="8" t="s">
        <v>45</v>
      </c>
      <c r="B1596" s="8">
        <v>2011</v>
      </c>
      <c r="C1596" s="8" t="s">
        <v>10</v>
      </c>
      <c r="D1596" s="8" t="s">
        <v>30</v>
      </c>
      <c r="E1596" s="8" t="s">
        <v>31</v>
      </c>
      <c r="F1596" s="78">
        <v>734.95714255999997</v>
      </c>
      <c r="G1596" s="78">
        <v>734.95714255999997</v>
      </c>
      <c r="H1596" s="78">
        <v>0.93048273671563486</v>
      </c>
    </row>
    <row r="1597" spans="1:8" x14ac:dyDescent="0.25">
      <c r="A1597" s="8" t="s">
        <v>45</v>
      </c>
      <c r="B1597" s="8">
        <v>2011</v>
      </c>
      <c r="C1597" s="8" t="s">
        <v>10</v>
      </c>
      <c r="D1597" s="8" t="s">
        <v>30</v>
      </c>
      <c r="E1597" s="8" t="s">
        <v>32</v>
      </c>
      <c r="F1597" s="78"/>
      <c r="G1597" s="78" t="s">
        <v>108</v>
      </c>
      <c r="H1597" s="78" t="s">
        <v>29</v>
      </c>
    </row>
    <row r="1598" spans="1:8" x14ac:dyDescent="0.25">
      <c r="A1598" s="8" t="s">
        <v>45</v>
      </c>
      <c r="B1598" s="8">
        <v>2011</v>
      </c>
      <c r="C1598" s="8" t="s">
        <v>10</v>
      </c>
      <c r="D1598" s="8" t="s">
        <v>30</v>
      </c>
      <c r="E1598" s="8" t="s">
        <v>40</v>
      </c>
      <c r="F1598" s="78">
        <v>734.95714255999997</v>
      </c>
      <c r="G1598" s="78">
        <v>734.95714255999997</v>
      </c>
      <c r="H1598" s="78">
        <v>0.93048273671563486</v>
      </c>
    </row>
    <row r="1599" spans="1:8" x14ac:dyDescent="0.25">
      <c r="A1599" s="8" t="s">
        <v>45</v>
      </c>
      <c r="B1599" s="8">
        <v>2012</v>
      </c>
      <c r="C1599" s="8" t="s">
        <v>10</v>
      </c>
      <c r="D1599" s="8" t="s">
        <v>30</v>
      </c>
      <c r="E1599" s="8" t="s">
        <v>31</v>
      </c>
      <c r="F1599" s="78">
        <v>1055.1375288500001</v>
      </c>
      <c r="G1599" s="78">
        <v>1055.1375288500001</v>
      </c>
      <c r="H1599" s="78">
        <v>1.2026408246761129</v>
      </c>
    </row>
    <row r="1600" spans="1:8" x14ac:dyDescent="0.25">
      <c r="A1600" s="8" t="s">
        <v>45</v>
      </c>
      <c r="B1600" s="8">
        <v>2012</v>
      </c>
      <c r="C1600" s="8" t="s">
        <v>10</v>
      </c>
      <c r="D1600" s="8" t="s">
        <v>30</v>
      </c>
      <c r="E1600" s="8" t="s">
        <v>32</v>
      </c>
      <c r="F1600" s="78"/>
      <c r="G1600" s="78" t="s">
        <v>108</v>
      </c>
      <c r="H1600" s="78" t="s">
        <v>29</v>
      </c>
    </row>
    <row r="1601" spans="1:8" x14ac:dyDescent="0.25">
      <c r="A1601" s="8" t="s">
        <v>45</v>
      </c>
      <c r="B1601" s="8">
        <v>2012</v>
      </c>
      <c r="C1601" s="8" t="s">
        <v>10</v>
      </c>
      <c r="D1601" s="8" t="s">
        <v>30</v>
      </c>
      <c r="E1601" s="8" t="s">
        <v>40</v>
      </c>
      <c r="F1601" s="78">
        <v>1055.1375288500001</v>
      </c>
      <c r="G1601" s="78">
        <v>1055.1375288500001</v>
      </c>
      <c r="H1601" s="78">
        <v>1.2026408246761129</v>
      </c>
    </row>
    <row r="1602" spans="1:8" x14ac:dyDescent="0.25">
      <c r="A1602" s="8" t="s">
        <v>45</v>
      </c>
      <c r="B1602" s="8">
        <v>2013</v>
      </c>
      <c r="C1602" s="8" t="s">
        <v>10</v>
      </c>
      <c r="D1602" s="8" t="s">
        <v>30</v>
      </c>
      <c r="E1602" s="8" t="s">
        <v>31</v>
      </c>
      <c r="F1602" s="78">
        <v>1564.4342998600002</v>
      </c>
      <c r="G1602" s="78">
        <v>1564.4342998600002</v>
      </c>
      <c r="H1602" s="78">
        <v>1.6199947746476586</v>
      </c>
    </row>
    <row r="1603" spans="1:8" x14ac:dyDescent="0.25">
      <c r="A1603" s="8" t="s">
        <v>45</v>
      </c>
      <c r="B1603" s="8">
        <v>2013</v>
      </c>
      <c r="C1603" s="8" t="s">
        <v>10</v>
      </c>
      <c r="D1603" s="8" t="s">
        <v>30</v>
      </c>
      <c r="E1603" s="8" t="s">
        <v>32</v>
      </c>
      <c r="F1603" s="78"/>
      <c r="G1603" s="78" t="s">
        <v>108</v>
      </c>
      <c r="H1603" s="78" t="s">
        <v>29</v>
      </c>
    </row>
    <row r="1604" spans="1:8" x14ac:dyDescent="0.25">
      <c r="A1604" s="8" t="s">
        <v>45</v>
      </c>
      <c r="B1604" s="8">
        <v>2013</v>
      </c>
      <c r="C1604" s="8" t="s">
        <v>10</v>
      </c>
      <c r="D1604" s="8" t="s">
        <v>30</v>
      </c>
      <c r="E1604" s="8" t="s">
        <v>40</v>
      </c>
      <c r="F1604" s="78">
        <v>1564.4342998600002</v>
      </c>
      <c r="G1604" s="78">
        <v>1564.4342998600002</v>
      </c>
      <c r="H1604" s="78">
        <v>1.6199947746476586</v>
      </c>
    </row>
    <row r="1605" spans="1:8" x14ac:dyDescent="0.25">
      <c r="A1605" s="8" t="s">
        <v>45</v>
      </c>
      <c r="B1605" s="8">
        <v>2014</v>
      </c>
      <c r="C1605" s="8" t="s">
        <v>10</v>
      </c>
      <c r="D1605" s="8" t="s">
        <v>30</v>
      </c>
      <c r="E1605" s="8" t="s">
        <v>31</v>
      </c>
      <c r="F1605" s="78">
        <v>1511.4420725099994</v>
      </c>
      <c r="G1605" s="78">
        <v>1511.4420725099994</v>
      </c>
      <c r="H1605" s="78">
        <v>1.4714511210862302</v>
      </c>
    </row>
    <row r="1606" spans="1:8" x14ac:dyDescent="0.25">
      <c r="A1606" s="8" t="s">
        <v>45</v>
      </c>
      <c r="B1606" s="8">
        <v>2014</v>
      </c>
      <c r="C1606" s="8" t="s">
        <v>10</v>
      </c>
      <c r="D1606" s="8" t="s">
        <v>30</v>
      </c>
      <c r="E1606" s="8" t="s">
        <v>32</v>
      </c>
      <c r="F1606" s="78"/>
      <c r="G1606" s="78" t="s">
        <v>108</v>
      </c>
      <c r="H1606" s="78" t="s">
        <v>29</v>
      </c>
    </row>
    <row r="1607" spans="1:8" x14ac:dyDescent="0.25">
      <c r="A1607" s="8" t="s">
        <v>45</v>
      </c>
      <c r="B1607" s="8">
        <v>2014</v>
      </c>
      <c r="C1607" s="8" t="s">
        <v>10</v>
      </c>
      <c r="D1607" s="8" t="s">
        <v>30</v>
      </c>
      <c r="E1607" s="8" t="s">
        <v>40</v>
      </c>
      <c r="F1607" s="78">
        <v>1511.4420725099994</v>
      </c>
      <c r="G1607" s="78">
        <v>1511.4420725099994</v>
      </c>
      <c r="H1607" s="78">
        <v>1.4714511210862302</v>
      </c>
    </row>
    <row r="1608" spans="1:8" x14ac:dyDescent="0.25">
      <c r="A1608" s="8" t="s">
        <v>45</v>
      </c>
      <c r="B1608" s="8">
        <v>2015</v>
      </c>
      <c r="C1608" s="8" t="s">
        <v>10</v>
      </c>
      <c r="D1608" s="8" t="s">
        <v>30</v>
      </c>
      <c r="E1608" s="8" t="s">
        <v>31</v>
      </c>
      <c r="F1608" s="78">
        <v>1561.38633635</v>
      </c>
      <c r="G1608" s="78">
        <v>1561.38633635</v>
      </c>
      <c r="H1608" s="78">
        <v>1.6062065668746985</v>
      </c>
    </row>
    <row r="1609" spans="1:8" x14ac:dyDescent="0.25">
      <c r="A1609" s="8" t="s">
        <v>45</v>
      </c>
      <c r="B1609" s="8">
        <v>2015</v>
      </c>
      <c r="C1609" s="8" t="s">
        <v>10</v>
      </c>
      <c r="D1609" s="8" t="s">
        <v>30</v>
      </c>
      <c r="E1609" s="8" t="s">
        <v>32</v>
      </c>
      <c r="F1609" s="78"/>
      <c r="G1609" s="78" t="s">
        <v>108</v>
      </c>
      <c r="H1609" s="78" t="s">
        <v>29</v>
      </c>
    </row>
    <row r="1610" spans="1:8" x14ac:dyDescent="0.25">
      <c r="A1610" s="8" t="s">
        <v>45</v>
      </c>
      <c r="B1610" s="8">
        <v>2015</v>
      </c>
      <c r="C1610" s="8" t="s">
        <v>10</v>
      </c>
      <c r="D1610" s="8" t="s">
        <v>30</v>
      </c>
      <c r="E1610" s="8" t="s">
        <v>40</v>
      </c>
      <c r="F1610" s="78">
        <v>1561.38633635</v>
      </c>
      <c r="G1610" s="78">
        <v>1561.38633635</v>
      </c>
      <c r="H1610" s="78">
        <v>1.6062065668746985</v>
      </c>
    </row>
    <row r="1611" spans="1:8" x14ac:dyDescent="0.25">
      <c r="A1611" s="8" t="s">
        <v>45</v>
      </c>
      <c r="B1611" s="8">
        <v>2016</v>
      </c>
      <c r="C1611" s="8" t="s">
        <v>10</v>
      </c>
      <c r="D1611" s="8" t="s">
        <v>30</v>
      </c>
      <c r="E1611" s="8" t="s">
        <v>31</v>
      </c>
      <c r="F1611" s="78">
        <v>1349.6249141199996</v>
      </c>
      <c r="G1611" s="78">
        <v>1349.6249141199996</v>
      </c>
      <c r="H1611" s="78">
        <v>1.3818011204709502</v>
      </c>
    </row>
    <row r="1612" spans="1:8" x14ac:dyDescent="0.25">
      <c r="A1612" s="8" t="s">
        <v>45</v>
      </c>
      <c r="B1612" s="8">
        <v>2016</v>
      </c>
      <c r="C1612" s="8" t="s">
        <v>10</v>
      </c>
      <c r="D1612" s="8" t="s">
        <v>30</v>
      </c>
      <c r="E1612" s="8" t="s">
        <v>32</v>
      </c>
      <c r="F1612" s="78"/>
      <c r="G1612" s="78" t="s">
        <v>108</v>
      </c>
      <c r="H1612" s="78" t="s">
        <v>29</v>
      </c>
    </row>
    <row r="1613" spans="1:8" x14ac:dyDescent="0.25">
      <c r="A1613" s="8" t="s">
        <v>45</v>
      </c>
      <c r="B1613" s="8">
        <v>2016</v>
      </c>
      <c r="C1613" s="8" t="s">
        <v>10</v>
      </c>
      <c r="D1613" s="8" t="s">
        <v>30</v>
      </c>
      <c r="E1613" s="8" t="s">
        <v>40</v>
      </c>
      <c r="F1613" s="78">
        <v>1349.6249141199996</v>
      </c>
      <c r="G1613" s="78">
        <v>1349.6249141199996</v>
      </c>
      <c r="H1613" s="78">
        <v>1.3818011204709502</v>
      </c>
    </row>
    <row r="1614" spans="1:8" x14ac:dyDescent="0.25">
      <c r="A1614" s="8" t="s">
        <v>45</v>
      </c>
      <c r="B1614" s="8">
        <v>2017</v>
      </c>
      <c r="C1614" s="8" t="s">
        <v>10</v>
      </c>
      <c r="D1614" s="8" t="s">
        <v>30</v>
      </c>
      <c r="E1614" s="8" t="s">
        <v>31</v>
      </c>
      <c r="F1614" s="78">
        <v>519.03846165999994</v>
      </c>
      <c r="G1614" s="78">
        <v>519.03846165999994</v>
      </c>
      <c r="H1614" s="78">
        <v>0.49684209093182952</v>
      </c>
    </row>
    <row r="1615" spans="1:8" x14ac:dyDescent="0.25">
      <c r="A1615" s="8" t="s">
        <v>45</v>
      </c>
      <c r="B1615" s="8">
        <v>2017</v>
      </c>
      <c r="C1615" s="8" t="s">
        <v>10</v>
      </c>
      <c r="D1615" s="8" t="s">
        <v>30</v>
      </c>
      <c r="E1615" s="8" t="s">
        <v>32</v>
      </c>
      <c r="F1615" s="78"/>
      <c r="G1615" s="78" t="s">
        <v>108</v>
      </c>
      <c r="H1615" s="78" t="s">
        <v>29</v>
      </c>
    </row>
    <row r="1616" spans="1:8" x14ac:dyDescent="0.25">
      <c r="A1616" s="8" t="s">
        <v>45</v>
      </c>
      <c r="B1616" s="8">
        <v>2017</v>
      </c>
      <c r="C1616" s="8" t="s">
        <v>10</v>
      </c>
      <c r="D1616" s="8" t="s">
        <v>30</v>
      </c>
      <c r="E1616" s="8" t="s">
        <v>40</v>
      </c>
      <c r="F1616" s="78">
        <v>519.03846165999994</v>
      </c>
      <c r="G1616" s="78">
        <v>519.03846165999994</v>
      </c>
      <c r="H1616" s="78">
        <v>0.49684209093182952</v>
      </c>
    </row>
    <row r="1617" spans="1:8" x14ac:dyDescent="0.25">
      <c r="A1617" s="8" t="s">
        <v>45</v>
      </c>
      <c r="B1617" s="8">
        <v>2018</v>
      </c>
      <c r="C1617" s="8" t="s">
        <v>10</v>
      </c>
      <c r="D1617" s="8" t="s">
        <v>30</v>
      </c>
      <c r="E1617" s="8" t="s">
        <v>31</v>
      </c>
      <c r="F1617" s="78">
        <v>129.67977250999999</v>
      </c>
      <c r="G1617" s="78">
        <v>129.67977250999999</v>
      </c>
      <c r="H1617" s="78">
        <v>0.12065596141793704</v>
      </c>
    </row>
    <row r="1618" spans="1:8" x14ac:dyDescent="0.25">
      <c r="A1618" s="8" t="s">
        <v>45</v>
      </c>
      <c r="B1618" s="8">
        <v>2018</v>
      </c>
      <c r="C1618" s="8" t="s">
        <v>10</v>
      </c>
      <c r="D1618" s="8" t="s">
        <v>30</v>
      </c>
      <c r="E1618" s="8" t="s">
        <v>32</v>
      </c>
      <c r="F1618" s="78">
        <v>0</v>
      </c>
      <c r="G1618" s="78" t="s">
        <v>108</v>
      </c>
      <c r="H1618" s="78" t="s">
        <v>29</v>
      </c>
    </row>
    <row r="1619" spans="1:8" x14ac:dyDescent="0.25">
      <c r="A1619" s="8" t="s">
        <v>45</v>
      </c>
      <c r="B1619" s="8">
        <v>2018</v>
      </c>
      <c r="C1619" s="8" t="s">
        <v>10</v>
      </c>
      <c r="D1619" s="8" t="s">
        <v>30</v>
      </c>
      <c r="E1619" s="8" t="s">
        <v>40</v>
      </c>
      <c r="F1619" s="78">
        <v>129.67977250999999</v>
      </c>
      <c r="G1619" s="78">
        <v>129.67977250999999</v>
      </c>
      <c r="H1619" s="78">
        <v>0.12065596141793704</v>
      </c>
    </row>
    <row r="1620" spans="1:8" x14ac:dyDescent="0.25">
      <c r="A1620" s="8" t="s">
        <v>45</v>
      </c>
      <c r="B1620" s="8">
        <v>2019</v>
      </c>
      <c r="C1620" s="8" t="s">
        <v>10</v>
      </c>
      <c r="D1620" s="8" t="s">
        <v>30</v>
      </c>
      <c r="E1620" s="8" t="s">
        <v>31</v>
      </c>
      <c r="F1620" s="78">
        <v>94.951454059999989</v>
      </c>
      <c r="G1620" s="78">
        <v>94.951454059999989</v>
      </c>
      <c r="H1620" s="78">
        <v>8.8248265811044904E-2</v>
      </c>
    </row>
    <row r="1621" spans="1:8" x14ac:dyDescent="0.25">
      <c r="A1621" s="8" t="s">
        <v>45</v>
      </c>
      <c r="B1621" s="8">
        <v>2019</v>
      </c>
      <c r="C1621" s="8" t="s">
        <v>10</v>
      </c>
      <c r="D1621" s="8" t="s">
        <v>30</v>
      </c>
      <c r="E1621" s="8" t="s">
        <v>32</v>
      </c>
      <c r="F1621" s="78">
        <v>0</v>
      </c>
      <c r="G1621" s="78" t="s">
        <v>108</v>
      </c>
      <c r="H1621" s="78" t="s">
        <v>29</v>
      </c>
    </row>
    <row r="1622" spans="1:8" x14ac:dyDescent="0.25">
      <c r="A1622" s="8" t="s">
        <v>45</v>
      </c>
      <c r="B1622" s="8">
        <v>2019</v>
      </c>
      <c r="C1622" s="8" t="s">
        <v>10</v>
      </c>
      <c r="D1622" s="8" t="s">
        <v>30</v>
      </c>
      <c r="E1622" s="8" t="s">
        <v>40</v>
      </c>
      <c r="F1622" s="78">
        <v>94.951454059999989</v>
      </c>
      <c r="G1622" s="78">
        <v>94.951454059999989</v>
      </c>
      <c r="H1622" s="78">
        <v>8.8248265811044904E-2</v>
      </c>
    </row>
    <row r="1623" spans="1:8" x14ac:dyDescent="0.25">
      <c r="A1623" s="8" t="s">
        <v>45</v>
      </c>
      <c r="B1623" s="8">
        <v>2020</v>
      </c>
      <c r="C1623" s="8" t="s">
        <v>10</v>
      </c>
      <c r="D1623" s="8" t="s">
        <v>30</v>
      </c>
      <c r="E1623" s="8" t="s">
        <v>31</v>
      </c>
      <c r="F1623" s="78">
        <v>84.618959289999992</v>
      </c>
      <c r="G1623" s="78">
        <v>84.618959289999992</v>
      </c>
      <c r="H1623" s="78">
        <v>8.8268444613060354E-2</v>
      </c>
    </row>
    <row r="1624" spans="1:8" x14ac:dyDescent="0.25">
      <c r="A1624" s="8" t="s">
        <v>45</v>
      </c>
      <c r="B1624" s="8">
        <v>2020</v>
      </c>
      <c r="C1624" s="8" t="s">
        <v>10</v>
      </c>
      <c r="D1624" s="8" t="s">
        <v>30</v>
      </c>
      <c r="E1624" s="8" t="s">
        <v>32</v>
      </c>
      <c r="F1624" s="78">
        <v>0</v>
      </c>
      <c r="G1624" s="78" t="s">
        <v>108</v>
      </c>
      <c r="H1624" s="78" t="s">
        <v>29</v>
      </c>
    </row>
    <row r="1625" spans="1:8" x14ac:dyDescent="0.25">
      <c r="A1625" s="8" t="s">
        <v>45</v>
      </c>
      <c r="B1625" s="8">
        <v>2020</v>
      </c>
      <c r="C1625" s="8" t="s">
        <v>10</v>
      </c>
      <c r="D1625" s="8" t="s">
        <v>30</v>
      </c>
      <c r="E1625" s="8" t="s">
        <v>40</v>
      </c>
      <c r="F1625" s="78">
        <v>84.618959289999992</v>
      </c>
      <c r="G1625" s="78">
        <v>84.618959289999992</v>
      </c>
      <c r="H1625" s="78">
        <v>8.8268444613060354E-2</v>
      </c>
    </row>
    <row r="1626" spans="1:8" x14ac:dyDescent="0.25">
      <c r="A1626" s="8" t="s">
        <v>45</v>
      </c>
      <c r="B1626" s="8">
        <v>2021</v>
      </c>
      <c r="C1626" s="8" t="s">
        <v>10</v>
      </c>
      <c r="D1626" s="8" t="s">
        <v>30</v>
      </c>
      <c r="E1626" s="8" t="s">
        <v>31</v>
      </c>
      <c r="F1626" s="78">
        <v>77.733039390000002</v>
      </c>
      <c r="G1626" s="78">
        <v>77.733039390000002</v>
      </c>
      <c r="H1626" s="78">
        <v>7.2353485397230508E-2</v>
      </c>
    </row>
    <row r="1627" spans="1:8" x14ac:dyDescent="0.25">
      <c r="A1627" s="8" t="s">
        <v>45</v>
      </c>
      <c r="B1627" s="8">
        <v>2021</v>
      </c>
      <c r="C1627" s="8" t="s">
        <v>10</v>
      </c>
      <c r="D1627" s="8" t="s">
        <v>30</v>
      </c>
      <c r="E1627" s="8" t="s">
        <v>32</v>
      </c>
      <c r="F1627" s="78">
        <v>0</v>
      </c>
      <c r="G1627" s="78" t="s">
        <v>108</v>
      </c>
      <c r="H1627" s="78" t="s">
        <v>29</v>
      </c>
    </row>
    <row r="1628" spans="1:8" x14ac:dyDescent="0.25">
      <c r="A1628" s="8" t="s">
        <v>45</v>
      </c>
      <c r="B1628" s="8">
        <v>2021</v>
      </c>
      <c r="C1628" s="8" t="s">
        <v>10</v>
      </c>
      <c r="D1628" s="8" t="s">
        <v>30</v>
      </c>
      <c r="E1628" s="8" t="s">
        <v>40</v>
      </c>
      <c r="F1628" s="78">
        <v>77.733039390000002</v>
      </c>
      <c r="G1628" s="78">
        <v>77.733039390000002</v>
      </c>
      <c r="H1628" s="78">
        <v>7.2353485397230508E-2</v>
      </c>
    </row>
    <row r="1629" spans="1:8" x14ac:dyDescent="0.25">
      <c r="A1629" s="8" t="s">
        <v>45</v>
      </c>
      <c r="B1629" s="8">
        <v>2008</v>
      </c>
      <c r="C1629" s="8" t="s">
        <v>10</v>
      </c>
      <c r="D1629" s="8" t="s">
        <v>33</v>
      </c>
      <c r="E1629" s="8" t="s">
        <v>34</v>
      </c>
      <c r="F1629" s="78">
        <v>1.8384605600000072</v>
      </c>
      <c r="G1629" s="78">
        <v>1.8384605600000072</v>
      </c>
      <c r="H1629" s="78">
        <v>3.0069960732384974E-3</v>
      </c>
    </row>
    <row r="1630" spans="1:8" x14ac:dyDescent="0.25">
      <c r="A1630" s="8" t="s">
        <v>45</v>
      </c>
      <c r="B1630" s="8">
        <v>2008</v>
      </c>
      <c r="C1630" s="8" t="s">
        <v>10</v>
      </c>
      <c r="D1630" s="8" t="s">
        <v>33</v>
      </c>
      <c r="E1630" s="8" t="s">
        <v>35</v>
      </c>
      <c r="F1630" s="78">
        <v>519.92490002000011</v>
      </c>
      <c r="G1630" s="78">
        <v>519.92490002000011</v>
      </c>
      <c r="H1630" s="78">
        <v>0.85039198922986559</v>
      </c>
    </row>
    <row r="1631" spans="1:8" x14ac:dyDescent="0.25">
      <c r="A1631" s="8" t="s">
        <v>45</v>
      </c>
      <c r="B1631" s="8">
        <v>2008</v>
      </c>
      <c r="C1631" s="8" t="s">
        <v>10</v>
      </c>
      <c r="D1631" s="8" t="s">
        <v>33</v>
      </c>
      <c r="E1631" s="8" t="s">
        <v>36</v>
      </c>
      <c r="F1631" s="78"/>
      <c r="G1631" s="78" t="s">
        <v>108</v>
      </c>
      <c r="H1631" s="78" t="s">
        <v>29</v>
      </c>
    </row>
    <row r="1632" spans="1:8" x14ac:dyDescent="0.25">
      <c r="A1632" s="8" t="s">
        <v>45</v>
      </c>
      <c r="B1632" s="8">
        <v>2008</v>
      </c>
      <c r="C1632" s="8" t="s">
        <v>10</v>
      </c>
      <c r="D1632" s="8" t="s">
        <v>33</v>
      </c>
      <c r="E1632" s="8" t="s">
        <v>42</v>
      </c>
      <c r="F1632" s="78"/>
      <c r="G1632" s="78" t="s">
        <v>108</v>
      </c>
      <c r="H1632" s="78" t="s">
        <v>29</v>
      </c>
    </row>
    <row r="1633" spans="1:8" x14ac:dyDescent="0.25">
      <c r="A1633" s="8" t="s">
        <v>45</v>
      </c>
      <c r="B1633" s="8">
        <v>2008</v>
      </c>
      <c r="C1633" s="8" t="s">
        <v>10</v>
      </c>
      <c r="D1633" s="8" t="s">
        <v>33</v>
      </c>
      <c r="E1633" s="8" t="s">
        <v>40</v>
      </c>
      <c r="F1633" s="78">
        <v>521.76336058000015</v>
      </c>
      <c r="G1633" s="78">
        <v>521.76336058000015</v>
      </c>
      <c r="H1633" s="78">
        <v>0.8533989853031041</v>
      </c>
    </row>
    <row r="1634" spans="1:8" x14ac:dyDescent="0.25">
      <c r="A1634" s="8" t="s">
        <v>45</v>
      </c>
      <c r="B1634" s="8">
        <v>2009</v>
      </c>
      <c r="C1634" s="8" t="s">
        <v>10</v>
      </c>
      <c r="D1634" s="8" t="s">
        <v>33</v>
      </c>
      <c r="E1634" s="8" t="s">
        <v>34</v>
      </c>
      <c r="F1634" s="78">
        <v>7.4564496999999195</v>
      </c>
      <c r="G1634" s="78">
        <v>7.4564496999999195</v>
      </c>
      <c r="H1634" s="78">
        <v>1.2407774659380732E-2</v>
      </c>
    </row>
    <row r="1635" spans="1:8" x14ac:dyDescent="0.25">
      <c r="A1635" s="8" t="s">
        <v>45</v>
      </c>
      <c r="B1635" s="8">
        <v>2009</v>
      </c>
      <c r="C1635" s="8" t="s">
        <v>10</v>
      </c>
      <c r="D1635" s="8" t="s">
        <v>33</v>
      </c>
      <c r="E1635" s="8" t="s">
        <v>35</v>
      </c>
      <c r="F1635" s="78">
        <v>1101.1831466099998</v>
      </c>
      <c r="G1635" s="78">
        <v>1101.1831466099998</v>
      </c>
      <c r="H1635" s="78">
        <v>1.8324045479505937</v>
      </c>
    </row>
    <row r="1636" spans="1:8" x14ac:dyDescent="0.25">
      <c r="A1636" s="8" t="s">
        <v>45</v>
      </c>
      <c r="B1636" s="8">
        <v>2009</v>
      </c>
      <c r="C1636" s="8" t="s">
        <v>10</v>
      </c>
      <c r="D1636" s="8" t="s">
        <v>33</v>
      </c>
      <c r="E1636" s="8" t="s">
        <v>36</v>
      </c>
      <c r="F1636" s="78">
        <v>0.54044322000000034</v>
      </c>
      <c r="G1636" s="78">
        <v>0.54044322000000034</v>
      </c>
      <c r="H1636" s="78">
        <v>8.9931508422167762E-4</v>
      </c>
    </row>
    <row r="1637" spans="1:8" x14ac:dyDescent="0.25">
      <c r="A1637" s="8" t="s">
        <v>45</v>
      </c>
      <c r="B1637" s="8">
        <v>2009</v>
      </c>
      <c r="C1637" s="8" t="s">
        <v>10</v>
      </c>
      <c r="D1637" s="8" t="s">
        <v>33</v>
      </c>
      <c r="E1637" s="8" t="s">
        <v>42</v>
      </c>
      <c r="F1637" s="78">
        <v>29.084317740000003</v>
      </c>
      <c r="G1637" s="78">
        <v>29.084317740000003</v>
      </c>
      <c r="H1637" s="78">
        <v>4.8397250053165836E-2</v>
      </c>
    </row>
    <row r="1638" spans="1:8" x14ac:dyDescent="0.25">
      <c r="A1638" s="8" t="s">
        <v>45</v>
      </c>
      <c r="B1638" s="8">
        <v>2009</v>
      </c>
      <c r="C1638" s="8" t="s">
        <v>10</v>
      </c>
      <c r="D1638" s="8" t="s">
        <v>33</v>
      </c>
      <c r="E1638" s="8" t="s">
        <v>40</v>
      </c>
      <c r="F1638" s="78">
        <v>1138.2643572699997</v>
      </c>
      <c r="G1638" s="78">
        <v>1138.2643572699997</v>
      </c>
      <c r="H1638" s="78">
        <v>1.8941088877473617</v>
      </c>
    </row>
    <row r="1639" spans="1:8" x14ac:dyDescent="0.25">
      <c r="A1639" s="8" t="s">
        <v>45</v>
      </c>
      <c r="B1639" s="8">
        <v>2010</v>
      </c>
      <c r="C1639" s="8" t="s">
        <v>10</v>
      </c>
      <c r="D1639" s="8" t="s">
        <v>33</v>
      </c>
      <c r="E1639" s="8" t="s">
        <v>34</v>
      </c>
      <c r="F1639" s="78">
        <v>4.841005599999991</v>
      </c>
      <c r="G1639" s="78">
        <v>4.841005599999991</v>
      </c>
      <c r="H1639" s="78">
        <v>7.1033178662837414E-3</v>
      </c>
    </row>
    <row r="1640" spans="1:8" x14ac:dyDescent="0.25">
      <c r="A1640" s="8" t="s">
        <v>45</v>
      </c>
      <c r="B1640" s="8">
        <v>2010</v>
      </c>
      <c r="C1640" s="8" t="s">
        <v>10</v>
      </c>
      <c r="D1640" s="8" t="s">
        <v>33</v>
      </c>
      <c r="E1640" s="8" t="s">
        <v>35</v>
      </c>
      <c r="F1640" s="78">
        <v>997.54446709000013</v>
      </c>
      <c r="G1640" s="78">
        <v>997.54446709000013</v>
      </c>
      <c r="H1640" s="78">
        <v>1.4637197353155105</v>
      </c>
    </row>
    <row r="1641" spans="1:8" x14ac:dyDescent="0.25">
      <c r="A1641" s="8" t="s">
        <v>45</v>
      </c>
      <c r="B1641" s="8">
        <v>2010</v>
      </c>
      <c r="C1641" s="8" t="s">
        <v>10</v>
      </c>
      <c r="D1641" s="8" t="s">
        <v>33</v>
      </c>
      <c r="E1641" s="8" t="s">
        <v>36</v>
      </c>
      <c r="F1641" s="78">
        <v>22.305702</v>
      </c>
      <c r="G1641" s="78">
        <v>22.305702</v>
      </c>
      <c r="H1641" s="78">
        <v>3.2729664997000057E-2</v>
      </c>
    </row>
    <row r="1642" spans="1:8" x14ac:dyDescent="0.25">
      <c r="A1642" s="8" t="s">
        <v>45</v>
      </c>
      <c r="B1642" s="8">
        <v>2010</v>
      </c>
      <c r="C1642" s="8" t="s">
        <v>10</v>
      </c>
      <c r="D1642" s="8" t="s">
        <v>33</v>
      </c>
      <c r="E1642" s="8" t="s">
        <v>42</v>
      </c>
      <c r="F1642" s="78">
        <v>15.85870409</v>
      </c>
      <c r="G1642" s="78">
        <v>15.85870409</v>
      </c>
      <c r="H1642" s="78">
        <v>2.3269838006096139E-2</v>
      </c>
    </row>
    <row r="1643" spans="1:8" x14ac:dyDescent="0.25">
      <c r="A1643" s="8" t="s">
        <v>45</v>
      </c>
      <c r="B1643" s="8">
        <v>2010</v>
      </c>
      <c r="C1643" s="8" t="s">
        <v>10</v>
      </c>
      <c r="D1643" s="8" t="s">
        <v>33</v>
      </c>
      <c r="E1643" s="8" t="s">
        <v>40</v>
      </c>
      <c r="F1643" s="78">
        <v>1040.5498787800002</v>
      </c>
      <c r="G1643" s="78">
        <v>1040.5498787800002</v>
      </c>
      <c r="H1643" s="78">
        <v>1.5268225561848905</v>
      </c>
    </row>
    <row r="1644" spans="1:8" x14ac:dyDescent="0.25">
      <c r="A1644" s="8" t="s">
        <v>45</v>
      </c>
      <c r="B1644" s="8">
        <v>2011</v>
      </c>
      <c r="C1644" s="8" t="s">
        <v>10</v>
      </c>
      <c r="D1644" s="8" t="s">
        <v>33</v>
      </c>
      <c r="E1644" s="8" t="s">
        <v>34</v>
      </c>
      <c r="F1644" s="78">
        <v>9.2235074200000593</v>
      </c>
      <c r="G1644" s="78">
        <v>9.2235074200000593</v>
      </c>
      <c r="H1644" s="78">
        <v>1.1677299163846118E-2</v>
      </c>
    </row>
    <row r="1645" spans="1:8" x14ac:dyDescent="0.25">
      <c r="A1645" s="8" t="s">
        <v>45</v>
      </c>
      <c r="B1645" s="8">
        <v>2011</v>
      </c>
      <c r="C1645" s="8" t="s">
        <v>10</v>
      </c>
      <c r="D1645" s="8" t="s">
        <v>33</v>
      </c>
      <c r="E1645" s="8" t="s">
        <v>35</v>
      </c>
      <c r="F1645" s="78">
        <v>996.27008806999993</v>
      </c>
      <c r="G1645" s="78">
        <v>996.27008806999993</v>
      </c>
      <c r="H1645" s="78">
        <v>1.2613145234922609</v>
      </c>
    </row>
    <row r="1646" spans="1:8" x14ac:dyDescent="0.25">
      <c r="A1646" s="8" t="s">
        <v>45</v>
      </c>
      <c r="B1646" s="8">
        <v>2011</v>
      </c>
      <c r="C1646" s="8" t="s">
        <v>10</v>
      </c>
      <c r="D1646" s="8" t="s">
        <v>33</v>
      </c>
      <c r="E1646" s="8" t="s">
        <v>36</v>
      </c>
      <c r="F1646" s="78">
        <v>85.865476729999983</v>
      </c>
      <c r="G1646" s="78">
        <v>85.865476729999983</v>
      </c>
      <c r="H1646" s="78">
        <v>0.1087088472925488</v>
      </c>
    </row>
    <row r="1647" spans="1:8" x14ac:dyDescent="0.25">
      <c r="A1647" s="8" t="s">
        <v>45</v>
      </c>
      <c r="B1647" s="8">
        <v>2011</v>
      </c>
      <c r="C1647" s="8" t="s">
        <v>10</v>
      </c>
      <c r="D1647" s="8" t="s">
        <v>33</v>
      </c>
      <c r="E1647" s="8" t="s">
        <v>42</v>
      </c>
      <c r="F1647" s="78">
        <v>49.47202467000001</v>
      </c>
      <c r="G1647" s="78">
        <v>49.47202467000001</v>
      </c>
      <c r="H1647" s="78">
        <v>6.2633400289795818E-2</v>
      </c>
    </row>
    <row r="1648" spans="1:8" x14ac:dyDescent="0.25">
      <c r="A1648" s="8" t="s">
        <v>45</v>
      </c>
      <c r="B1648" s="8">
        <v>2011</v>
      </c>
      <c r="C1648" s="8" t="s">
        <v>10</v>
      </c>
      <c r="D1648" s="8" t="s">
        <v>33</v>
      </c>
      <c r="E1648" s="8" t="s">
        <v>40</v>
      </c>
      <c r="F1648" s="78">
        <v>1140.83109689</v>
      </c>
      <c r="G1648" s="78">
        <v>1140.83109689</v>
      </c>
      <c r="H1648" s="78">
        <v>1.444334070238452</v>
      </c>
    </row>
    <row r="1649" spans="1:8" x14ac:dyDescent="0.25">
      <c r="A1649" s="8" t="s">
        <v>45</v>
      </c>
      <c r="B1649" s="8">
        <v>2012</v>
      </c>
      <c r="C1649" s="8" t="s">
        <v>10</v>
      </c>
      <c r="D1649" s="8" t="s">
        <v>33</v>
      </c>
      <c r="E1649" s="8" t="s">
        <v>34</v>
      </c>
      <c r="F1649" s="78">
        <v>9.3857222800000013</v>
      </c>
      <c r="G1649" s="78">
        <v>9.3857222800000013</v>
      </c>
      <c r="H1649" s="78">
        <v>1.0697802394823963E-2</v>
      </c>
    </row>
    <row r="1650" spans="1:8" x14ac:dyDescent="0.25">
      <c r="A1650" s="8" t="s">
        <v>45</v>
      </c>
      <c r="B1650" s="8">
        <v>2012</v>
      </c>
      <c r="C1650" s="8" t="s">
        <v>10</v>
      </c>
      <c r="D1650" s="8" t="s">
        <v>33</v>
      </c>
      <c r="E1650" s="8" t="s">
        <v>35</v>
      </c>
      <c r="F1650" s="78">
        <v>1391.1105453999999</v>
      </c>
      <c r="G1650" s="78">
        <v>1391.1105453999999</v>
      </c>
      <c r="H1650" s="78">
        <v>1.5855812989221523</v>
      </c>
    </row>
    <row r="1651" spans="1:8" x14ac:dyDescent="0.25">
      <c r="A1651" s="8" t="s">
        <v>45</v>
      </c>
      <c r="B1651" s="8">
        <v>2012</v>
      </c>
      <c r="C1651" s="8" t="s">
        <v>10</v>
      </c>
      <c r="D1651" s="8" t="s">
        <v>33</v>
      </c>
      <c r="E1651" s="8" t="s">
        <v>36</v>
      </c>
      <c r="F1651" s="78">
        <v>130.68502605</v>
      </c>
      <c r="G1651" s="78">
        <v>130.68502605</v>
      </c>
      <c r="H1651" s="78">
        <v>0.14895418199453922</v>
      </c>
    </row>
    <row r="1652" spans="1:8" x14ac:dyDescent="0.25">
      <c r="A1652" s="8" t="s">
        <v>45</v>
      </c>
      <c r="B1652" s="8">
        <v>2012</v>
      </c>
      <c r="C1652" s="8" t="s">
        <v>10</v>
      </c>
      <c r="D1652" s="8" t="s">
        <v>33</v>
      </c>
      <c r="E1652" s="8" t="s">
        <v>42</v>
      </c>
      <c r="F1652" s="78">
        <v>67.850476990000004</v>
      </c>
      <c r="G1652" s="78">
        <v>67.850476990000004</v>
      </c>
      <c r="H1652" s="78">
        <v>7.7335656604743494E-2</v>
      </c>
    </row>
    <row r="1653" spans="1:8" x14ac:dyDescent="0.25">
      <c r="A1653" s="8" t="s">
        <v>45</v>
      </c>
      <c r="B1653" s="8">
        <v>2012</v>
      </c>
      <c r="C1653" s="8" t="s">
        <v>10</v>
      </c>
      <c r="D1653" s="8" t="s">
        <v>33</v>
      </c>
      <c r="E1653" s="8" t="s">
        <v>40</v>
      </c>
      <c r="F1653" s="78">
        <v>1599.0317707199999</v>
      </c>
      <c r="G1653" s="78">
        <v>1599.0317707199999</v>
      </c>
      <c r="H1653" s="78">
        <v>1.822568939916259</v>
      </c>
    </row>
    <row r="1654" spans="1:8" x14ac:dyDescent="0.25">
      <c r="A1654" s="8" t="s">
        <v>45</v>
      </c>
      <c r="B1654" s="8">
        <v>2013</v>
      </c>
      <c r="C1654" s="8" t="s">
        <v>10</v>
      </c>
      <c r="D1654" s="8" t="s">
        <v>33</v>
      </c>
      <c r="E1654" s="8" t="s">
        <v>34</v>
      </c>
      <c r="F1654" s="78">
        <v>4.9685183599999991</v>
      </c>
      <c r="G1654" s="78">
        <v>4.9685183599999991</v>
      </c>
      <c r="H1654" s="78">
        <v>5.144973989423045E-3</v>
      </c>
    </row>
    <row r="1655" spans="1:8" x14ac:dyDescent="0.25">
      <c r="A1655" s="8" t="s">
        <v>45</v>
      </c>
      <c r="B1655" s="8">
        <v>2013</v>
      </c>
      <c r="C1655" s="8" t="s">
        <v>10</v>
      </c>
      <c r="D1655" s="8" t="s">
        <v>33</v>
      </c>
      <c r="E1655" s="8" t="s">
        <v>35</v>
      </c>
      <c r="F1655" s="78">
        <v>1779.51805212</v>
      </c>
      <c r="G1655" s="78">
        <v>1779.51805212</v>
      </c>
      <c r="H1655" s="78">
        <v>1.8427171700873344</v>
      </c>
    </row>
    <row r="1656" spans="1:8" x14ac:dyDescent="0.25">
      <c r="A1656" s="8" t="s">
        <v>45</v>
      </c>
      <c r="B1656" s="8">
        <v>2013</v>
      </c>
      <c r="C1656" s="8" t="s">
        <v>10</v>
      </c>
      <c r="D1656" s="8" t="s">
        <v>33</v>
      </c>
      <c r="E1656" s="8" t="s">
        <v>36</v>
      </c>
      <c r="F1656" s="78">
        <v>39.798180000000009</v>
      </c>
      <c r="G1656" s="78">
        <v>39.798180000000009</v>
      </c>
      <c r="H1656" s="78">
        <v>4.1211601948548802E-2</v>
      </c>
    </row>
    <row r="1657" spans="1:8" x14ac:dyDescent="0.25">
      <c r="A1657" s="8" t="s">
        <v>45</v>
      </c>
      <c r="B1657" s="8">
        <v>2013</v>
      </c>
      <c r="C1657" s="8" t="s">
        <v>10</v>
      </c>
      <c r="D1657" s="8" t="s">
        <v>33</v>
      </c>
      <c r="E1657" s="8" t="s">
        <v>42</v>
      </c>
      <c r="F1657" s="78">
        <v>25.739316089999999</v>
      </c>
      <c r="G1657" s="78">
        <v>25.739316089999999</v>
      </c>
      <c r="H1657" s="78">
        <v>2.665344116562509E-2</v>
      </c>
    </row>
    <row r="1658" spans="1:8" x14ac:dyDescent="0.25">
      <c r="A1658" s="8" t="s">
        <v>45</v>
      </c>
      <c r="B1658" s="8">
        <v>2013</v>
      </c>
      <c r="C1658" s="8" t="s">
        <v>10</v>
      </c>
      <c r="D1658" s="8" t="s">
        <v>33</v>
      </c>
      <c r="E1658" s="8" t="s">
        <v>40</v>
      </c>
      <c r="F1658" s="78">
        <v>1850.0240665700001</v>
      </c>
      <c r="G1658" s="78">
        <v>1850.0240665700001</v>
      </c>
      <c r="H1658" s="78">
        <v>1.9157271871909314</v>
      </c>
    </row>
    <row r="1659" spans="1:8" x14ac:dyDescent="0.25">
      <c r="A1659" s="8" t="s">
        <v>45</v>
      </c>
      <c r="B1659" s="8">
        <v>2014</v>
      </c>
      <c r="C1659" s="8" t="s">
        <v>10</v>
      </c>
      <c r="D1659" s="8" t="s">
        <v>33</v>
      </c>
      <c r="E1659" s="8" t="s">
        <v>34</v>
      </c>
      <c r="F1659" s="78"/>
      <c r="G1659" s="78" t="s">
        <v>108</v>
      </c>
      <c r="H1659" s="78" t="s">
        <v>29</v>
      </c>
    </row>
    <row r="1660" spans="1:8" x14ac:dyDescent="0.25">
      <c r="A1660" s="8" t="s">
        <v>45</v>
      </c>
      <c r="B1660" s="8">
        <v>2014</v>
      </c>
      <c r="C1660" s="8" t="s">
        <v>10</v>
      </c>
      <c r="D1660" s="8" t="s">
        <v>33</v>
      </c>
      <c r="E1660" s="8" t="s">
        <v>35</v>
      </c>
      <c r="F1660" s="78">
        <v>1347.1453301199997</v>
      </c>
      <c r="G1660" s="78">
        <v>1347.1453301199997</v>
      </c>
      <c r="H1660" s="78">
        <v>1.3115014742042248</v>
      </c>
    </row>
    <row r="1661" spans="1:8" x14ac:dyDescent="0.25">
      <c r="A1661" s="8" t="s">
        <v>45</v>
      </c>
      <c r="B1661" s="8">
        <v>2014</v>
      </c>
      <c r="C1661" s="8" t="s">
        <v>10</v>
      </c>
      <c r="D1661" s="8" t="s">
        <v>33</v>
      </c>
      <c r="E1661" s="8" t="s">
        <v>36</v>
      </c>
      <c r="F1661" s="78">
        <v>23.976463429999992</v>
      </c>
      <c r="G1661" s="78">
        <v>23.976463429999992</v>
      </c>
      <c r="H1661" s="78">
        <v>2.3342074853830084E-2</v>
      </c>
    </row>
    <row r="1662" spans="1:8" x14ac:dyDescent="0.25">
      <c r="A1662" s="8" t="s">
        <v>45</v>
      </c>
      <c r="B1662" s="8">
        <v>2014</v>
      </c>
      <c r="C1662" s="8" t="s">
        <v>10</v>
      </c>
      <c r="D1662" s="8" t="s">
        <v>33</v>
      </c>
      <c r="E1662" s="8" t="s">
        <v>42</v>
      </c>
      <c r="F1662" s="78">
        <v>37.290209779999998</v>
      </c>
      <c r="G1662" s="78">
        <v>37.290209779999998</v>
      </c>
      <c r="H1662" s="78">
        <v>3.6303555382178686E-2</v>
      </c>
    </row>
    <row r="1663" spans="1:8" x14ac:dyDescent="0.25">
      <c r="A1663" s="8" t="s">
        <v>45</v>
      </c>
      <c r="B1663" s="8">
        <v>2014</v>
      </c>
      <c r="C1663" s="8" t="s">
        <v>10</v>
      </c>
      <c r="D1663" s="8" t="s">
        <v>33</v>
      </c>
      <c r="E1663" s="8" t="s">
        <v>40</v>
      </c>
      <c r="F1663" s="78">
        <v>1408.4120033299996</v>
      </c>
      <c r="G1663" s="78">
        <v>1408.4120033299996</v>
      </c>
      <c r="H1663" s="78">
        <v>1.3711471044402335</v>
      </c>
    </row>
    <row r="1664" spans="1:8" x14ac:dyDescent="0.25">
      <c r="A1664" s="8" t="s">
        <v>45</v>
      </c>
      <c r="B1664" s="8">
        <v>2015</v>
      </c>
      <c r="C1664" s="8" t="s">
        <v>10</v>
      </c>
      <c r="D1664" s="8" t="s">
        <v>33</v>
      </c>
      <c r="E1664" s="8" t="s">
        <v>34</v>
      </c>
      <c r="F1664" s="78">
        <v>0.51616897000000006</v>
      </c>
      <c r="G1664" s="78">
        <v>0.51616897000000006</v>
      </c>
      <c r="H1664" s="78">
        <v>5.3098581044909584E-4</v>
      </c>
    </row>
    <row r="1665" spans="1:8" x14ac:dyDescent="0.25">
      <c r="A1665" s="8" t="s">
        <v>45</v>
      </c>
      <c r="B1665" s="8">
        <v>2015</v>
      </c>
      <c r="C1665" s="8" t="s">
        <v>10</v>
      </c>
      <c r="D1665" s="8" t="s">
        <v>33</v>
      </c>
      <c r="E1665" s="8" t="s">
        <v>35</v>
      </c>
      <c r="F1665" s="78">
        <v>792.5588889600001</v>
      </c>
      <c r="G1665" s="78">
        <v>792.5588889600001</v>
      </c>
      <c r="H1665" s="78">
        <v>0.81530961456877293</v>
      </c>
    </row>
    <row r="1666" spans="1:8" x14ac:dyDescent="0.25">
      <c r="A1666" s="8" t="s">
        <v>45</v>
      </c>
      <c r="B1666" s="8">
        <v>2015</v>
      </c>
      <c r="C1666" s="8" t="s">
        <v>10</v>
      </c>
      <c r="D1666" s="8" t="s">
        <v>33</v>
      </c>
      <c r="E1666" s="8" t="s">
        <v>36</v>
      </c>
      <c r="F1666" s="78">
        <v>14.626588869999999</v>
      </c>
      <c r="G1666" s="78">
        <v>14.626588869999999</v>
      </c>
      <c r="H1666" s="78">
        <v>1.504645105892877E-2</v>
      </c>
    </row>
    <row r="1667" spans="1:8" x14ac:dyDescent="0.25">
      <c r="A1667" s="8" t="s">
        <v>45</v>
      </c>
      <c r="B1667" s="8">
        <v>2015</v>
      </c>
      <c r="C1667" s="8" t="s">
        <v>10</v>
      </c>
      <c r="D1667" s="8" t="s">
        <v>33</v>
      </c>
      <c r="E1667" s="8" t="s">
        <v>42</v>
      </c>
      <c r="F1667" s="78">
        <v>30.673362340000001</v>
      </c>
      <c r="G1667" s="78">
        <v>30.673362340000001</v>
      </c>
      <c r="H1667" s="78">
        <v>3.1553853695048102E-2</v>
      </c>
    </row>
    <row r="1668" spans="1:8" x14ac:dyDescent="0.25">
      <c r="A1668" s="8" t="s">
        <v>45</v>
      </c>
      <c r="B1668" s="8">
        <v>2015</v>
      </c>
      <c r="C1668" s="8" t="s">
        <v>10</v>
      </c>
      <c r="D1668" s="8" t="s">
        <v>33</v>
      </c>
      <c r="E1668" s="8" t="s">
        <v>40</v>
      </c>
      <c r="F1668" s="78">
        <v>838.37500914000009</v>
      </c>
      <c r="G1668" s="78">
        <v>838.37500914000009</v>
      </c>
      <c r="H1668" s="78">
        <v>0.86244090513319893</v>
      </c>
    </row>
    <row r="1669" spans="1:8" x14ac:dyDescent="0.25">
      <c r="A1669" s="8" t="s">
        <v>45</v>
      </c>
      <c r="B1669" s="8">
        <v>2016</v>
      </c>
      <c r="C1669" s="8" t="s">
        <v>10</v>
      </c>
      <c r="D1669" s="8" t="s">
        <v>33</v>
      </c>
      <c r="E1669" s="8" t="s">
        <v>34</v>
      </c>
      <c r="F1669" s="78">
        <v>0.33575700000000003</v>
      </c>
      <c r="G1669" s="78">
        <v>0.33575700000000003</v>
      </c>
      <c r="H1669" s="78">
        <v>3.437617325762509E-4</v>
      </c>
    </row>
    <row r="1670" spans="1:8" x14ac:dyDescent="0.25">
      <c r="A1670" s="8" t="s">
        <v>45</v>
      </c>
      <c r="B1670" s="8">
        <v>2016</v>
      </c>
      <c r="C1670" s="8" t="s">
        <v>10</v>
      </c>
      <c r="D1670" s="8" t="s">
        <v>33</v>
      </c>
      <c r="E1670" s="8" t="s">
        <v>35</v>
      </c>
      <c r="F1670" s="78">
        <v>932.80975066000019</v>
      </c>
      <c r="G1670" s="78">
        <v>932.80975066000019</v>
      </c>
      <c r="H1670" s="78">
        <v>0.95504872884527259</v>
      </c>
    </row>
    <row r="1671" spans="1:8" x14ac:dyDescent="0.25">
      <c r="A1671" s="8" t="s">
        <v>45</v>
      </c>
      <c r="B1671" s="8">
        <v>2016</v>
      </c>
      <c r="C1671" s="8" t="s">
        <v>10</v>
      </c>
      <c r="D1671" s="8" t="s">
        <v>33</v>
      </c>
      <c r="E1671" s="8" t="s">
        <v>36</v>
      </c>
      <c r="F1671" s="78">
        <v>293.57359922999996</v>
      </c>
      <c r="G1671" s="78">
        <v>293.57359922999996</v>
      </c>
      <c r="H1671" s="78">
        <v>0.30057264363796043</v>
      </c>
    </row>
    <row r="1672" spans="1:8" x14ac:dyDescent="0.25">
      <c r="A1672" s="8" t="s">
        <v>45</v>
      </c>
      <c r="B1672" s="8">
        <v>2016</v>
      </c>
      <c r="C1672" s="8" t="s">
        <v>10</v>
      </c>
      <c r="D1672" s="8" t="s">
        <v>33</v>
      </c>
      <c r="E1672" s="8" t="s">
        <v>42</v>
      </c>
      <c r="F1672" s="78">
        <v>13.347481170000002</v>
      </c>
      <c r="G1672" s="78">
        <v>13.347481170000002</v>
      </c>
      <c r="H1672" s="78">
        <v>1.3665696478489156E-2</v>
      </c>
    </row>
    <row r="1673" spans="1:8" x14ac:dyDescent="0.25">
      <c r="A1673" s="8" t="s">
        <v>45</v>
      </c>
      <c r="B1673" s="8">
        <v>2016</v>
      </c>
      <c r="C1673" s="8" t="s">
        <v>10</v>
      </c>
      <c r="D1673" s="8" t="s">
        <v>33</v>
      </c>
      <c r="E1673" s="8" t="s">
        <v>40</v>
      </c>
      <c r="F1673" s="78">
        <v>1240.0665880600002</v>
      </c>
      <c r="G1673" s="78">
        <v>1240.0665880600002</v>
      </c>
      <c r="H1673" s="78">
        <v>1.2696308306942985</v>
      </c>
    </row>
    <row r="1674" spans="1:8" x14ac:dyDescent="0.25">
      <c r="A1674" s="8" t="s">
        <v>45</v>
      </c>
      <c r="B1674" s="8">
        <v>2017</v>
      </c>
      <c r="C1674" s="8" t="s">
        <v>10</v>
      </c>
      <c r="D1674" s="8" t="s">
        <v>33</v>
      </c>
      <c r="E1674" s="8" t="s">
        <v>34</v>
      </c>
      <c r="F1674" s="78">
        <v>2.1714669999999998</v>
      </c>
      <c r="G1674" s="78">
        <v>2.1714669999999998</v>
      </c>
      <c r="H1674" s="78">
        <v>2.0786055068423674E-3</v>
      </c>
    </row>
    <row r="1675" spans="1:8" x14ac:dyDescent="0.25">
      <c r="A1675" s="8" t="s">
        <v>45</v>
      </c>
      <c r="B1675" s="8">
        <v>2017</v>
      </c>
      <c r="C1675" s="8" t="s">
        <v>10</v>
      </c>
      <c r="D1675" s="8" t="s">
        <v>33</v>
      </c>
      <c r="E1675" s="8" t="s">
        <v>35</v>
      </c>
      <c r="F1675" s="78">
        <v>858.40354552000019</v>
      </c>
      <c r="G1675" s="78">
        <v>858.40354552000019</v>
      </c>
      <c r="H1675" s="78">
        <v>0.82169442907070911</v>
      </c>
    </row>
    <row r="1676" spans="1:8" x14ac:dyDescent="0.25">
      <c r="A1676" s="8" t="s">
        <v>45</v>
      </c>
      <c r="B1676" s="8">
        <v>2017</v>
      </c>
      <c r="C1676" s="8" t="s">
        <v>10</v>
      </c>
      <c r="D1676" s="8" t="s">
        <v>33</v>
      </c>
      <c r="E1676" s="8" t="s">
        <v>36</v>
      </c>
      <c r="F1676" s="78">
        <v>294.62102686999992</v>
      </c>
      <c r="G1676" s="78">
        <v>294.62102686999992</v>
      </c>
      <c r="H1676" s="78">
        <v>0.28202173410120213</v>
      </c>
    </row>
    <row r="1677" spans="1:8" x14ac:dyDescent="0.25">
      <c r="A1677" s="8" t="s">
        <v>45</v>
      </c>
      <c r="B1677" s="8">
        <v>2017</v>
      </c>
      <c r="C1677" s="8" t="s">
        <v>10</v>
      </c>
      <c r="D1677" s="8" t="s">
        <v>33</v>
      </c>
      <c r="E1677" s="8" t="s">
        <v>42</v>
      </c>
      <c r="F1677" s="78">
        <v>36.194128559999996</v>
      </c>
      <c r="G1677" s="78">
        <v>36.194128559999996</v>
      </c>
      <c r="H1677" s="78">
        <v>3.4646308205547961E-2</v>
      </c>
    </row>
    <row r="1678" spans="1:8" x14ac:dyDescent="0.25">
      <c r="A1678" s="8" t="s">
        <v>45</v>
      </c>
      <c r="B1678" s="8">
        <v>2017</v>
      </c>
      <c r="C1678" s="8" t="s">
        <v>10</v>
      </c>
      <c r="D1678" s="8" t="s">
        <v>33</v>
      </c>
      <c r="E1678" s="8" t="s">
        <v>40</v>
      </c>
      <c r="F1678" s="78">
        <v>1191.3901679500002</v>
      </c>
      <c r="G1678" s="78">
        <v>1191.3901679500002</v>
      </c>
      <c r="H1678" s="78">
        <v>1.1404410768843016</v>
      </c>
    </row>
    <row r="1679" spans="1:8" x14ac:dyDescent="0.25">
      <c r="A1679" s="8" t="s">
        <v>45</v>
      </c>
      <c r="B1679" s="8">
        <v>2018</v>
      </c>
      <c r="C1679" s="8" t="s">
        <v>10</v>
      </c>
      <c r="D1679" s="8" t="s">
        <v>33</v>
      </c>
      <c r="E1679" s="8" t="s">
        <v>34</v>
      </c>
      <c r="F1679" s="78">
        <v>1.6407551200000001</v>
      </c>
      <c r="G1679" s="78">
        <v>1.6407551200000001</v>
      </c>
      <c r="H1679" s="78">
        <v>1.5265826167279624E-3</v>
      </c>
    </row>
    <row r="1680" spans="1:8" x14ac:dyDescent="0.25">
      <c r="A1680" s="8" t="s">
        <v>45</v>
      </c>
      <c r="B1680" s="8">
        <v>2018</v>
      </c>
      <c r="C1680" s="8" t="s">
        <v>10</v>
      </c>
      <c r="D1680" s="8" t="s">
        <v>33</v>
      </c>
      <c r="E1680" s="8" t="s">
        <v>35</v>
      </c>
      <c r="F1680" s="78">
        <v>394.45724887</v>
      </c>
      <c r="G1680" s="78">
        <v>394.45724887</v>
      </c>
      <c r="H1680" s="78">
        <v>0.36700880699813243</v>
      </c>
    </row>
    <row r="1681" spans="1:8" x14ac:dyDescent="0.25">
      <c r="A1681" s="8" t="s">
        <v>45</v>
      </c>
      <c r="B1681" s="8">
        <v>2018</v>
      </c>
      <c r="C1681" s="8" t="s">
        <v>10</v>
      </c>
      <c r="D1681" s="8" t="s">
        <v>33</v>
      </c>
      <c r="E1681" s="8" t="s">
        <v>36</v>
      </c>
      <c r="F1681" s="78">
        <v>476.20444800999996</v>
      </c>
      <c r="G1681" s="78">
        <v>476.20444800999996</v>
      </c>
      <c r="H1681" s="78">
        <v>0.44306759947249208</v>
      </c>
    </row>
    <row r="1682" spans="1:8" x14ac:dyDescent="0.25">
      <c r="A1682" s="8" t="s">
        <v>45</v>
      </c>
      <c r="B1682" s="8">
        <v>2018</v>
      </c>
      <c r="C1682" s="8" t="s">
        <v>10</v>
      </c>
      <c r="D1682" s="8" t="s">
        <v>33</v>
      </c>
      <c r="E1682" s="8" t="s">
        <v>42</v>
      </c>
      <c r="F1682" s="78">
        <v>13.47124153</v>
      </c>
      <c r="G1682" s="78">
        <v>13.47124153</v>
      </c>
      <c r="H1682" s="78">
        <v>1.2533840604709981E-2</v>
      </c>
    </row>
    <row r="1683" spans="1:8" x14ac:dyDescent="0.25">
      <c r="A1683" s="8" t="s">
        <v>45</v>
      </c>
      <c r="B1683" s="8">
        <v>2018</v>
      </c>
      <c r="C1683" s="8" t="s">
        <v>10</v>
      </c>
      <c r="D1683" s="8" t="s">
        <v>33</v>
      </c>
      <c r="E1683" s="8" t="s">
        <v>40</v>
      </c>
      <c r="F1683" s="78">
        <v>885.77369352999995</v>
      </c>
      <c r="G1683" s="78">
        <v>885.77369352999995</v>
      </c>
      <c r="H1683" s="78">
        <v>0.82413682969206237</v>
      </c>
    </row>
    <row r="1684" spans="1:8" x14ac:dyDescent="0.25">
      <c r="A1684" s="8" t="s">
        <v>45</v>
      </c>
      <c r="B1684" s="8">
        <v>2019</v>
      </c>
      <c r="C1684" s="8" t="s">
        <v>10</v>
      </c>
      <c r="D1684" s="8" t="s">
        <v>33</v>
      </c>
      <c r="E1684" s="8" t="s">
        <v>34</v>
      </c>
      <c r="F1684" s="78">
        <v>3.7874152399999996</v>
      </c>
      <c r="G1684" s="78">
        <v>3.7874152399999996</v>
      </c>
      <c r="H1684" s="78">
        <v>3.5200390572757323E-3</v>
      </c>
    </row>
    <row r="1685" spans="1:8" x14ac:dyDescent="0.25">
      <c r="A1685" s="8" t="s">
        <v>45</v>
      </c>
      <c r="B1685" s="8">
        <v>2019</v>
      </c>
      <c r="C1685" s="8" t="s">
        <v>10</v>
      </c>
      <c r="D1685" s="8" t="s">
        <v>33</v>
      </c>
      <c r="E1685" s="8" t="s">
        <v>35</v>
      </c>
      <c r="F1685" s="78">
        <v>304.18423348000005</v>
      </c>
      <c r="G1685" s="78">
        <v>304.18423348000005</v>
      </c>
      <c r="H1685" s="78">
        <v>0.28271005807567079</v>
      </c>
    </row>
    <row r="1686" spans="1:8" x14ac:dyDescent="0.25">
      <c r="A1686" s="8" t="s">
        <v>45</v>
      </c>
      <c r="B1686" s="8">
        <v>2019</v>
      </c>
      <c r="C1686" s="8" t="s">
        <v>10</v>
      </c>
      <c r="D1686" s="8" t="s">
        <v>33</v>
      </c>
      <c r="E1686" s="8" t="s">
        <v>36</v>
      </c>
      <c r="F1686" s="78">
        <v>7.9751290099999999</v>
      </c>
      <c r="G1686" s="78">
        <v>7.9751290099999999</v>
      </c>
      <c r="H1686" s="78">
        <v>7.4121171889282318E-3</v>
      </c>
    </row>
    <row r="1687" spans="1:8" x14ac:dyDescent="0.25">
      <c r="A1687" s="8" t="s">
        <v>45</v>
      </c>
      <c r="B1687" s="8">
        <v>2019</v>
      </c>
      <c r="C1687" s="8" t="s">
        <v>10</v>
      </c>
      <c r="D1687" s="8" t="s">
        <v>33</v>
      </c>
      <c r="E1687" s="8" t="s">
        <v>42</v>
      </c>
      <c r="F1687" s="78">
        <v>8.9559994499999984</v>
      </c>
      <c r="G1687" s="78">
        <v>8.9559994499999984</v>
      </c>
      <c r="H1687" s="78">
        <v>8.3237421468843158E-3</v>
      </c>
    </row>
    <row r="1688" spans="1:8" x14ac:dyDescent="0.25">
      <c r="A1688" s="8" t="s">
        <v>45</v>
      </c>
      <c r="B1688" s="8">
        <v>2019</v>
      </c>
      <c r="C1688" s="8" t="s">
        <v>10</v>
      </c>
      <c r="D1688" s="8" t="s">
        <v>33</v>
      </c>
      <c r="E1688" s="8" t="s">
        <v>40</v>
      </c>
      <c r="F1688" s="78">
        <v>324.90277717999999</v>
      </c>
      <c r="G1688" s="78">
        <v>324.90277717999999</v>
      </c>
      <c r="H1688" s="78">
        <v>0.30196595646875901</v>
      </c>
    </row>
    <row r="1689" spans="1:8" x14ac:dyDescent="0.25">
      <c r="A1689" s="8" t="s">
        <v>45</v>
      </c>
      <c r="B1689" s="8">
        <v>2020</v>
      </c>
      <c r="C1689" s="8" t="s">
        <v>10</v>
      </c>
      <c r="D1689" s="8" t="s">
        <v>33</v>
      </c>
      <c r="E1689" s="8" t="s">
        <v>34</v>
      </c>
      <c r="F1689" s="78">
        <v>0.23773978000000001</v>
      </c>
      <c r="G1689" s="78">
        <v>0.23773978000000001</v>
      </c>
      <c r="H1689" s="78">
        <v>2.4799313037321988E-4</v>
      </c>
    </row>
    <row r="1690" spans="1:8" x14ac:dyDescent="0.25">
      <c r="A1690" s="8" t="s">
        <v>45</v>
      </c>
      <c r="B1690" s="8">
        <v>2020</v>
      </c>
      <c r="C1690" s="8" t="s">
        <v>10</v>
      </c>
      <c r="D1690" s="8" t="s">
        <v>33</v>
      </c>
      <c r="E1690" s="8" t="s">
        <v>35</v>
      </c>
      <c r="F1690" s="78">
        <v>199.17193266000001</v>
      </c>
      <c r="G1690" s="78">
        <v>199.17193266000001</v>
      </c>
      <c r="H1690" s="78">
        <v>0.20776191120744519</v>
      </c>
    </row>
    <row r="1691" spans="1:8" x14ac:dyDescent="0.25">
      <c r="A1691" s="8" t="s">
        <v>45</v>
      </c>
      <c r="B1691" s="8">
        <v>2020</v>
      </c>
      <c r="C1691" s="8" t="s">
        <v>10</v>
      </c>
      <c r="D1691" s="8" t="s">
        <v>33</v>
      </c>
      <c r="E1691" s="8" t="s">
        <v>36</v>
      </c>
      <c r="F1691" s="78">
        <v>0</v>
      </c>
      <c r="G1691" s="78" t="s">
        <v>108</v>
      </c>
      <c r="H1691" s="78" t="s">
        <v>29</v>
      </c>
    </row>
    <row r="1692" spans="1:8" x14ac:dyDescent="0.25">
      <c r="A1692" s="8" t="s">
        <v>45</v>
      </c>
      <c r="B1692" s="8">
        <v>2020</v>
      </c>
      <c r="C1692" s="8" t="s">
        <v>10</v>
      </c>
      <c r="D1692" s="8" t="s">
        <v>33</v>
      </c>
      <c r="E1692" s="8" t="s">
        <v>42</v>
      </c>
      <c r="F1692" s="78">
        <v>5.5257221599999999</v>
      </c>
      <c r="G1692" s="78">
        <v>5.5257221599999999</v>
      </c>
      <c r="H1692" s="78">
        <v>5.7640380420604003E-3</v>
      </c>
    </row>
    <row r="1693" spans="1:8" x14ac:dyDescent="0.25">
      <c r="A1693" s="8" t="s">
        <v>45</v>
      </c>
      <c r="B1693" s="8">
        <v>2020</v>
      </c>
      <c r="C1693" s="8" t="s">
        <v>10</v>
      </c>
      <c r="D1693" s="8" t="s">
        <v>33</v>
      </c>
      <c r="E1693" s="8" t="s">
        <v>40</v>
      </c>
      <c r="F1693" s="78">
        <v>204.9353946</v>
      </c>
      <c r="G1693" s="78">
        <v>204.9353946</v>
      </c>
      <c r="H1693" s="78">
        <v>0.21377394237987879</v>
      </c>
    </row>
    <row r="1694" spans="1:8" x14ac:dyDescent="0.25">
      <c r="A1694" s="8" t="s">
        <v>45</v>
      </c>
      <c r="B1694" s="8">
        <v>2021</v>
      </c>
      <c r="C1694" s="8" t="s">
        <v>10</v>
      </c>
      <c r="D1694" s="8" t="s">
        <v>33</v>
      </c>
      <c r="E1694" s="8" t="s">
        <v>34</v>
      </c>
      <c r="F1694" s="78">
        <v>0.19709376000000001</v>
      </c>
      <c r="G1694" s="78">
        <v>0.19709376000000001</v>
      </c>
      <c r="H1694" s="78">
        <v>1.8345378744935313E-4</v>
      </c>
    </row>
    <row r="1695" spans="1:8" x14ac:dyDescent="0.25">
      <c r="A1695" s="8" t="s">
        <v>45</v>
      </c>
      <c r="B1695" s="8">
        <v>2021</v>
      </c>
      <c r="C1695" s="8" t="s">
        <v>10</v>
      </c>
      <c r="D1695" s="8" t="s">
        <v>33</v>
      </c>
      <c r="E1695" s="8" t="s">
        <v>35</v>
      </c>
      <c r="F1695" s="78">
        <v>203.56636895999995</v>
      </c>
      <c r="G1695" s="78">
        <v>203.56636895999995</v>
      </c>
      <c r="H1695" s="78">
        <v>0.18947845625870871</v>
      </c>
    </row>
    <row r="1696" spans="1:8" x14ac:dyDescent="0.25">
      <c r="A1696" s="8" t="s">
        <v>45</v>
      </c>
      <c r="B1696" s="8">
        <v>2021</v>
      </c>
      <c r="C1696" s="8" t="s">
        <v>10</v>
      </c>
      <c r="D1696" s="8" t="s">
        <v>33</v>
      </c>
      <c r="E1696" s="8" t="s">
        <v>36</v>
      </c>
      <c r="F1696" s="78">
        <v>0</v>
      </c>
      <c r="G1696" s="78" t="s">
        <v>108</v>
      </c>
      <c r="H1696" s="78" t="s">
        <v>29</v>
      </c>
    </row>
    <row r="1697" spans="1:8" x14ac:dyDescent="0.25">
      <c r="A1697" s="8" t="s">
        <v>45</v>
      </c>
      <c r="B1697" s="8">
        <v>2021</v>
      </c>
      <c r="C1697" s="8" t="s">
        <v>10</v>
      </c>
      <c r="D1697" s="8" t="s">
        <v>33</v>
      </c>
      <c r="E1697" s="8" t="s">
        <v>42</v>
      </c>
      <c r="F1697" s="78">
        <v>2.1783494699999997</v>
      </c>
      <c r="G1697" s="78">
        <v>2.1783494699999997</v>
      </c>
      <c r="H1697" s="78">
        <v>2.0275957019633244E-3</v>
      </c>
    </row>
    <row r="1698" spans="1:8" x14ac:dyDescent="0.25">
      <c r="A1698" s="8" t="s">
        <v>45</v>
      </c>
      <c r="B1698" s="8">
        <v>2021</v>
      </c>
      <c r="C1698" s="8" t="s">
        <v>10</v>
      </c>
      <c r="D1698" s="8" t="s">
        <v>33</v>
      </c>
      <c r="E1698" s="8" t="s">
        <v>40</v>
      </c>
      <c r="F1698" s="78">
        <v>205.94181218999995</v>
      </c>
      <c r="G1698" s="78">
        <v>205.94181218999995</v>
      </c>
      <c r="H1698" s="78">
        <v>0.19168950574812135</v>
      </c>
    </row>
    <row r="1699" spans="1:8" x14ac:dyDescent="0.25">
      <c r="A1699" s="8" t="s">
        <v>45</v>
      </c>
      <c r="B1699" s="8">
        <v>2008</v>
      </c>
      <c r="C1699" s="8" t="s">
        <v>10</v>
      </c>
      <c r="D1699" s="8" t="s">
        <v>37</v>
      </c>
      <c r="E1699" s="8" t="s">
        <v>40</v>
      </c>
      <c r="F1699" s="78">
        <v>0</v>
      </c>
      <c r="G1699" s="78">
        <v>0</v>
      </c>
      <c r="H1699" s="78">
        <v>0</v>
      </c>
    </row>
    <row r="1700" spans="1:8" x14ac:dyDescent="0.25">
      <c r="A1700" s="8" t="s">
        <v>45</v>
      </c>
      <c r="B1700" s="8">
        <v>2009</v>
      </c>
      <c r="C1700" s="8" t="s">
        <v>10</v>
      </c>
      <c r="D1700" s="8" t="s">
        <v>37</v>
      </c>
      <c r="E1700" s="8" t="s">
        <v>40</v>
      </c>
      <c r="F1700" s="78">
        <v>2.6779870500000089</v>
      </c>
      <c r="G1700" s="78">
        <v>2.6779870500000089</v>
      </c>
      <c r="H1700" s="78">
        <v>4.4562574943864007E-3</v>
      </c>
    </row>
    <row r="1701" spans="1:8" x14ac:dyDescent="0.25">
      <c r="A1701" s="8" t="s">
        <v>45</v>
      </c>
      <c r="B1701" s="8">
        <v>2010</v>
      </c>
      <c r="C1701" s="8" t="s">
        <v>10</v>
      </c>
      <c r="D1701" s="8" t="s">
        <v>37</v>
      </c>
      <c r="E1701" s="8" t="s">
        <v>40</v>
      </c>
      <c r="F1701" s="78">
        <v>3.1775988200000005</v>
      </c>
      <c r="G1701" s="78">
        <v>3.1775988200000005</v>
      </c>
      <c r="H1701" s="78">
        <v>4.6625631810853886E-3</v>
      </c>
    </row>
    <row r="1702" spans="1:8" x14ac:dyDescent="0.25">
      <c r="A1702" s="8" t="s">
        <v>45</v>
      </c>
      <c r="B1702" s="8">
        <v>2011</v>
      </c>
      <c r="C1702" s="8" t="s">
        <v>10</v>
      </c>
      <c r="D1702" s="8" t="s">
        <v>37</v>
      </c>
      <c r="E1702" s="8" t="s">
        <v>40</v>
      </c>
      <c r="F1702" s="78">
        <v>3.0306020000000005</v>
      </c>
      <c r="G1702" s="78">
        <v>3.0306020000000005</v>
      </c>
      <c r="H1702" s="78">
        <v>3.8368534429552349E-3</v>
      </c>
    </row>
    <row r="1703" spans="1:8" x14ac:dyDescent="0.25">
      <c r="A1703" s="8" t="s">
        <v>45</v>
      </c>
      <c r="B1703" s="8">
        <v>2012</v>
      </c>
      <c r="C1703" s="8" t="s">
        <v>10</v>
      </c>
      <c r="D1703" s="8" t="s">
        <v>37</v>
      </c>
      <c r="E1703" s="8" t="s">
        <v>40</v>
      </c>
      <c r="F1703" s="78">
        <v>0.24149605999999998</v>
      </c>
      <c r="G1703" s="78">
        <v>0.24149605999999998</v>
      </c>
      <c r="H1703" s="78">
        <v>2.7525608066559485E-4</v>
      </c>
    </row>
    <row r="1704" spans="1:8" x14ac:dyDescent="0.25">
      <c r="A1704" s="8" t="s">
        <v>45</v>
      </c>
      <c r="B1704" s="8">
        <v>2013</v>
      </c>
      <c r="C1704" s="8" t="s">
        <v>10</v>
      </c>
      <c r="D1704" s="8" t="s">
        <v>37</v>
      </c>
      <c r="E1704" s="8" t="s">
        <v>40</v>
      </c>
      <c r="F1704" s="78">
        <v>1.87885E-2</v>
      </c>
      <c r="G1704" s="78">
        <v>1.87885E-2</v>
      </c>
      <c r="H1704" s="78">
        <v>1.9455768661036987E-5</v>
      </c>
    </row>
    <row r="1705" spans="1:8" x14ac:dyDescent="0.25">
      <c r="A1705" s="8" t="s">
        <v>45</v>
      </c>
      <c r="B1705" s="8">
        <v>2014</v>
      </c>
      <c r="C1705" s="8" t="s">
        <v>10</v>
      </c>
      <c r="D1705" s="8" t="s">
        <v>37</v>
      </c>
      <c r="E1705" s="8" t="s">
        <v>40</v>
      </c>
      <c r="F1705" s="78">
        <v>0</v>
      </c>
      <c r="G1705" s="78">
        <v>0</v>
      </c>
      <c r="H1705" s="78">
        <v>0</v>
      </c>
    </row>
    <row r="1706" spans="1:8" x14ac:dyDescent="0.25">
      <c r="A1706" s="8" t="s">
        <v>45</v>
      </c>
      <c r="B1706" s="8">
        <v>2015</v>
      </c>
      <c r="C1706" s="8" t="s">
        <v>10</v>
      </c>
      <c r="D1706" s="8" t="s">
        <v>37</v>
      </c>
      <c r="E1706" s="8" t="s">
        <v>40</v>
      </c>
      <c r="F1706" s="78">
        <v>0</v>
      </c>
      <c r="G1706" s="78">
        <v>0</v>
      </c>
      <c r="H1706" s="78">
        <v>0</v>
      </c>
    </row>
    <row r="1707" spans="1:8" x14ac:dyDescent="0.25">
      <c r="A1707" s="8" t="s">
        <v>45</v>
      </c>
      <c r="B1707" s="8">
        <v>2016</v>
      </c>
      <c r="C1707" s="8" t="s">
        <v>10</v>
      </c>
      <c r="D1707" s="8" t="s">
        <v>37</v>
      </c>
      <c r="E1707" s="8" t="s">
        <v>40</v>
      </c>
      <c r="F1707" s="78">
        <v>0</v>
      </c>
      <c r="G1707" s="78">
        <v>0</v>
      </c>
      <c r="H1707" s="78">
        <v>0</v>
      </c>
    </row>
    <row r="1708" spans="1:8" x14ac:dyDescent="0.25">
      <c r="A1708" s="8" t="s">
        <v>45</v>
      </c>
      <c r="B1708" s="8">
        <v>2017</v>
      </c>
      <c r="C1708" s="8" t="s">
        <v>10</v>
      </c>
      <c r="D1708" s="8" t="s">
        <v>37</v>
      </c>
      <c r="E1708" s="8" t="s">
        <v>40</v>
      </c>
      <c r="F1708" s="78">
        <v>0</v>
      </c>
      <c r="G1708" s="78">
        <v>0</v>
      </c>
      <c r="H1708" s="78">
        <v>0</v>
      </c>
    </row>
    <row r="1709" spans="1:8" x14ac:dyDescent="0.25">
      <c r="A1709" s="8" t="s">
        <v>45</v>
      </c>
      <c r="B1709" s="8">
        <v>2018</v>
      </c>
      <c r="C1709" s="8" t="s">
        <v>10</v>
      </c>
      <c r="D1709" s="8" t="s">
        <v>37</v>
      </c>
      <c r="E1709" s="8" t="s">
        <v>40</v>
      </c>
      <c r="F1709" s="78">
        <v>0</v>
      </c>
      <c r="G1709" s="78">
        <v>0</v>
      </c>
      <c r="H1709" s="78">
        <v>0</v>
      </c>
    </row>
    <row r="1710" spans="1:8" x14ac:dyDescent="0.25">
      <c r="A1710" s="8" t="s">
        <v>45</v>
      </c>
      <c r="B1710" s="8">
        <v>2019</v>
      </c>
      <c r="C1710" s="8" t="s">
        <v>10</v>
      </c>
      <c r="D1710" s="8" t="s">
        <v>37</v>
      </c>
      <c r="E1710" s="8" t="s">
        <v>40</v>
      </c>
      <c r="F1710" s="78">
        <v>0</v>
      </c>
      <c r="G1710" s="78">
        <v>0</v>
      </c>
      <c r="H1710" s="78">
        <v>0</v>
      </c>
    </row>
    <row r="1711" spans="1:8" x14ac:dyDescent="0.25">
      <c r="A1711" s="8" t="s">
        <v>45</v>
      </c>
      <c r="B1711" s="8">
        <v>2020</v>
      </c>
      <c r="C1711" s="8" t="s">
        <v>10</v>
      </c>
      <c r="D1711" s="8" t="s">
        <v>37</v>
      </c>
      <c r="E1711" s="8" t="s">
        <v>40</v>
      </c>
      <c r="F1711" s="78">
        <v>0</v>
      </c>
      <c r="G1711" s="78">
        <v>0</v>
      </c>
      <c r="H1711" s="78">
        <v>0</v>
      </c>
    </row>
    <row r="1712" spans="1:8" x14ac:dyDescent="0.25">
      <c r="A1712" s="8" t="s">
        <v>45</v>
      </c>
      <c r="B1712" s="8">
        <v>2021</v>
      </c>
      <c r="C1712" s="8" t="s">
        <v>10</v>
      </c>
      <c r="D1712" s="8" t="s">
        <v>37</v>
      </c>
      <c r="E1712" s="8" t="s">
        <v>40</v>
      </c>
      <c r="F1712" s="78">
        <v>0</v>
      </c>
      <c r="G1712" s="78">
        <v>0</v>
      </c>
      <c r="H1712" s="78">
        <v>0</v>
      </c>
    </row>
    <row r="1713" spans="1:8" ht="14.45" customHeight="1" x14ac:dyDescent="0.25">
      <c r="A1713" s="51" t="s">
        <v>16</v>
      </c>
      <c r="B1713" s="52">
        <v>2008</v>
      </c>
      <c r="C1713" s="51" t="s">
        <v>10</v>
      </c>
      <c r="D1713" s="51" t="s">
        <v>41</v>
      </c>
      <c r="E1713" s="51" t="s">
        <v>40</v>
      </c>
      <c r="F1713" s="79">
        <v>303.80454986999996</v>
      </c>
      <c r="G1713" s="78">
        <v>34.72051998514285</v>
      </c>
      <c r="H1713" s="78">
        <v>0.19303236960443329</v>
      </c>
    </row>
    <row r="1714" spans="1:8" ht="14.45" customHeight="1" x14ac:dyDescent="0.25">
      <c r="A1714" s="51" t="s">
        <v>16</v>
      </c>
      <c r="B1714" s="52">
        <v>2009</v>
      </c>
      <c r="C1714" s="51" t="s">
        <v>10</v>
      </c>
      <c r="D1714" s="51" t="s">
        <v>41</v>
      </c>
      <c r="E1714" s="51" t="s">
        <v>40</v>
      </c>
      <c r="F1714" s="79">
        <v>313.04573981999999</v>
      </c>
      <c r="G1714" s="78">
        <v>35.776655979428568</v>
      </c>
      <c r="H1714" s="78">
        <v>0.20325774547699912</v>
      </c>
    </row>
    <row r="1715" spans="1:8" ht="14.45" customHeight="1" x14ac:dyDescent="0.25">
      <c r="A1715" s="51" t="s">
        <v>16</v>
      </c>
      <c r="B1715" s="52">
        <v>2010</v>
      </c>
      <c r="C1715" s="51" t="s">
        <v>10</v>
      </c>
      <c r="D1715" s="51" t="s">
        <v>41</v>
      </c>
      <c r="E1715" s="51" t="s">
        <v>40</v>
      </c>
      <c r="F1715" s="79">
        <v>251.60734897</v>
      </c>
      <c r="G1715" s="78">
        <v>28.755125596571428</v>
      </c>
      <c r="H1715" s="78">
        <v>0.15587191182838733</v>
      </c>
    </row>
    <row r="1716" spans="1:8" ht="14.45" customHeight="1" x14ac:dyDescent="0.25">
      <c r="A1716" s="51" t="s">
        <v>16</v>
      </c>
      <c r="B1716" s="52">
        <v>2011</v>
      </c>
      <c r="C1716" s="51" t="s">
        <v>10</v>
      </c>
      <c r="D1716" s="51" t="s">
        <v>41</v>
      </c>
      <c r="E1716" s="51" t="s">
        <v>40</v>
      </c>
      <c r="F1716" s="79">
        <v>280.59214662900001</v>
      </c>
      <c r="G1716" s="78">
        <v>32.067673900457144</v>
      </c>
      <c r="H1716" s="78">
        <v>0.15809515731514118</v>
      </c>
    </row>
    <row r="1717" spans="1:8" ht="14.45" customHeight="1" x14ac:dyDescent="0.25">
      <c r="A1717" s="51" t="s">
        <v>16</v>
      </c>
      <c r="B1717" s="52">
        <v>2012</v>
      </c>
      <c r="C1717" s="51" t="s">
        <v>10</v>
      </c>
      <c r="D1717" s="51" t="s">
        <v>41</v>
      </c>
      <c r="E1717" s="51" t="s">
        <v>40</v>
      </c>
      <c r="F1717" s="79">
        <v>400.47172828000004</v>
      </c>
      <c r="G1717" s="78">
        <v>45.768197517714292</v>
      </c>
      <c r="H1717" s="78">
        <v>0.21400858741622164</v>
      </c>
    </row>
    <row r="1718" spans="1:8" ht="14.45" customHeight="1" x14ac:dyDescent="0.25">
      <c r="A1718" s="51" t="s">
        <v>16</v>
      </c>
      <c r="B1718" s="52">
        <v>2013</v>
      </c>
      <c r="C1718" s="51" t="s">
        <v>10</v>
      </c>
      <c r="D1718" s="51" t="s">
        <v>41</v>
      </c>
      <c r="E1718" s="51" t="s">
        <v>40</v>
      </c>
      <c r="F1718" s="79">
        <v>365.43211323000003</v>
      </c>
      <c r="G1718" s="78">
        <v>41.767647954662337</v>
      </c>
      <c r="H1718" s="78">
        <v>0.18993098961874486</v>
      </c>
    </row>
    <row r="1719" spans="1:8" ht="14.45" customHeight="1" x14ac:dyDescent="0.25">
      <c r="A1719" s="51" t="s">
        <v>16</v>
      </c>
      <c r="B1719" s="52">
        <v>2014</v>
      </c>
      <c r="C1719" s="51" t="s">
        <v>10</v>
      </c>
      <c r="D1719" s="51" t="s">
        <v>41</v>
      </c>
      <c r="E1719" s="51" t="s">
        <v>40</v>
      </c>
      <c r="F1719" s="79">
        <v>253.18238883000004</v>
      </c>
      <c r="G1719" s="78">
        <v>28.940642655362943</v>
      </c>
      <c r="H1719" s="78">
        <v>0.12809295188106537</v>
      </c>
    </row>
    <row r="1720" spans="1:8" ht="14.45" customHeight="1" x14ac:dyDescent="0.25">
      <c r="A1720" s="51" t="s">
        <v>16</v>
      </c>
      <c r="B1720" s="52">
        <v>2015</v>
      </c>
      <c r="C1720" s="51" t="s">
        <v>10</v>
      </c>
      <c r="D1720" s="51" t="s">
        <v>41</v>
      </c>
      <c r="E1720" s="51" t="s">
        <v>40</v>
      </c>
      <c r="F1720" s="79">
        <v>305.37530521999997</v>
      </c>
      <c r="G1720" s="78">
        <v>34.913335200457304</v>
      </c>
      <c r="H1720" s="78">
        <v>0.14895886039419898</v>
      </c>
    </row>
    <row r="1721" spans="1:8" ht="14.45" customHeight="1" x14ac:dyDescent="0.25">
      <c r="A1721" s="51" t="s">
        <v>16</v>
      </c>
      <c r="B1721" s="52">
        <v>2016</v>
      </c>
      <c r="C1721" s="51" t="s">
        <v>10</v>
      </c>
      <c r="D1721" s="51" t="s">
        <v>41</v>
      </c>
      <c r="E1721" s="51" t="s">
        <v>40</v>
      </c>
      <c r="F1721" s="79">
        <v>280.17163904999995</v>
      </c>
      <c r="G1721" s="78">
        <v>32.056251607551481</v>
      </c>
      <c r="H1721" s="78">
        <v>0.13251077595475538</v>
      </c>
    </row>
    <row r="1722" spans="1:8" ht="14.45" customHeight="1" x14ac:dyDescent="0.25">
      <c r="A1722" s="51" t="s">
        <v>16</v>
      </c>
      <c r="B1722" s="52">
        <v>2017</v>
      </c>
      <c r="C1722" s="51" t="s">
        <v>10</v>
      </c>
      <c r="D1722" s="51" t="s">
        <v>41</v>
      </c>
      <c r="E1722" s="51" t="s">
        <v>40</v>
      </c>
      <c r="F1722" s="79">
        <v>270.89624867999999</v>
      </c>
      <c r="G1722" s="78">
        <v>30.977272576329334</v>
      </c>
      <c r="H1722" s="78">
        <v>0.12401231815895285</v>
      </c>
    </row>
    <row r="1723" spans="1:8" ht="14.45" customHeight="1" x14ac:dyDescent="0.25">
      <c r="A1723" s="51" t="s">
        <v>16</v>
      </c>
      <c r="B1723" s="52">
        <v>2018</v>
      </c>
      <c r="C1723" s="51" t="s">
        <v>10</v>
      </c>
      <c r="D1723" s="51" t="s">
        <v>41</v>
      </c>
      <c r="E1723" s="51" t="s">
        <v>40</v>
      </c>
      <c r="F1723" s="79">
        <v>341.91107354999997</v>
      </c>
      <c r="G1723" s="78">
        <v>39.07555126285714</v>
      </c>
      <c r="H1723" s="78">
        <v>0.1501701568659638</v>
      </c>
    </row>
    <row r="1724" spans="1:8" ht="14.45" customHeight="1" x14ac:dyDescent="0.25">
      <c r="A1724" s="51" t="s">
        <v>16</v>
      </c>
      <c r="B1724" s="52">
        <v>2019</v>
      </c>
      <c r="C1724" s="51" t="s">
        <v>10</v>
      </c>
      <c r="D1724" s="51" t="s">
        <v>41</v>
      </c>
      <c r="E1724" s="51" t="s">
        <v>40</v>
      </c>
      <c r="F1724" s="79">
        <v>296.28008679999994</v>
      </c>
      <c r="G1724" s="78">
        <v>33.860581348571422</v>
      </c>
      <c r="H1724" s="78">
        <v>0.1259640824331536</v>
      </c>
    </row>
    <row r="1725" spans="1:8" ht="14.45" customHeight="1" x14ac:dyDescent="0.25">
      <c r="A1725" s="51" t="s">
        <v>16</v>
      </c>
      <c r="B1725" s="52">
        <v>2020</v>
      </c>
      <c r="C1725" s="51" t="s">
        <v>10</v>
      </c>
      <c r="D1725" s="51" t="s">
        <v>41</v>
      </c>
      <c r="E1725" s="51" t="s">
        <v>40</v>
      </c>
      <c r="F1725" s="79">
        <v>342.79366838999999</v>
      </c>
      <c r="G1725" s="78">
        <v>39.176419244571427</v>
      </c>
      <c r="H1725" s="78">
        <v>0.15720123816146592</v>
      </c>
    </row>
    <row r="1726" spans="1:8" ht="14.45" customHeight="1" x14ac:dyDescent="0.25">
      <c r="A1726" s="51" t="s">
        <v>16</v>
      </c>
      <c r="B1726" s="52">
        <v>2021</v>
      </c>
      <c r="C1726" s="51" t="s">
        <v>10</v>
      </c>
      <c r="D1726" s="51" t="s">
        <v>41</v>
      </c>
      <c r="E1726" s="51" t="s">
        <v>40</v>
      </c>
      <c r="F1726" s="79">
        <v>476.75198138999997</v>
      </c>
      <c r="G1726" s="78">
        <v>54.485940730285712</v>
      </c>
      <c r="H1726" s="78">
        <v>0.18760347789628021</v>
      </c>
    </row>
    <row r="1727" spans="1:8" ht="14.45" customHeight="1" x14ac:dyDescent="0.25">
      <c r="A1727" s="51" t="s">
        <v>16</v>
      </c>
      <c r="B1727" s="52">
        <v>2022</v>
      </c>
      <c r="C1727" s="51" t="s">
        <v>10</v>
      </c>
      <c r="D1727" s="51" t="s">
        <v>41</v>
      </c>
      <c r="E1727" s="51" t="s">
        <v>40</v>
      </c>
      <c r="F1727" s="79">
        <v>817.68058354000004</v>
      </c>
      <c r="G1727" s="78">
        <v>93.44920954742858</v>
      </c>
      <c r="H1727" s="78">
        <v>0.29212992982391589</v>
      </c>
    </row>
    <row r="1728" spans="1:8" ht="14.45" customHeight="1" x14ac:dyDescent="0.25">
      <c r="A1728" s="51" t="s">
        <v>16</v>
      </c>
      <c r="B1728" s="52">
        <v>2023</v>
      </c>
      <c r="C1728" s="51" t="s">
        <v>10</v>
      </c>
      <c r="D1728" s="51" t="s">
        <v>41</v>
      </c>
      <c r="E1728" s="51" t="s">
        <v>40</v>
      </c>
      <c r="F1728" s="79">
        <v>742.96653216999994</v>
      </c>
      <c r="G1728" s="78">
        <v>84.910460819428565</v>
      </c>
      <c r="H1728" s="78">
        <v>0.24962197019906904</v>
      </c>
    </row>
    <row r="1729" spans="1:8" ht="14.45" customHeight="1" x14ac:dyDescent="0.25">
      <c r="A1729" s="51" t="s">
        <v>16</v>
      </c>
      <c r="B1729" s="52">
        <v>2008</v>
      </c>
      <c r="C1729" s="51" t="s">
        <v>10</v>
      </c>
      <c r="D1729" s="51" t="s">
        <v>25</v>
      </c>
      <c r="E1729" s="51" t="s">
        <v>26</v>
      </c>
      <c r="F1729" s="79">
        <v>32.08818891</v>
      </c>
      <c r="G1729" s="78">
        <v>3.6672215897142855</v>
      </c>
      <c r="H1729" s="78">
        <v>2.0388302756698271E-2</v>
      </c>
    </row>
    <row r="1730" spans="1:8" ht="14.45" customHeight="1" x14ac:dyDescent="0.25">
      <c r="A1730" s="51" t="s">
        <v>16</v>
      </c>
      <c r="B1730" s="52">
        <v>2008</v>
      </c>
      <c r="C1730" s="51" t="s">
        <v>10</v>
      </c>
      <c r="D1730" s="51" t="s">
        <v>25</v>
      </c>
      <c r="E1730" s="51" t="s">
        <v>27</v>
      </c>
      <c r="F1730" s="79">
        <v>7.7139220000000002</v>
      </c>
      <c r="G1730" s="78">
        <v>0.88159108571428568</v>
      </c>
      <c r="H1730" s="78">
        <v>4.9012980327020712E-3</v>
      </c>
    </row>
    <row r="1731" spans="1:8" ht="14.45" customHeight="1" x14ac:dyDescent="0.25">
      <c r="A1731" s="51" t="s">
        <v>16</v>
      </c>
      <c r="B1731" s="52">
        <v>2008</v>
      </c>
      <c r="C1731" s="51" t="s">
        <v>10</v>
      </c>
      <c r="D1731" s="51" t="s">
        <v>25</v>
      </c>
      <c r="E1731" s="51" t="s">
        <v>28</v>
      </c>
      <c r="F1731" s="79">
        <v>7.502434</v>
      </c>
      <c r="G1731" s="78">
        <v>0.85742102857142855</v>
      </c>
      <c r="H1731" s="78">
        <v>4.7669220669689346E-3</v>
      </c>
    </row>
    <row r="1732" spans="1:8" ht="14.45" customHeight="1" x14ac:dyDescent="0.25">
      <c r="A1732" s="51" t="s">
        <v>16</v>
      </c>
      <c r="B1732" s="52">
        <v>2008</v>
      </c>
      <c r="C1732" s="51" t="s">
        <v>10</v>
      </c>
      <c r="D1732" s="51" t="s">
        <v>25</v>
      </c>
      <c r="E1732" s="51" t="s">
        <v>40</v>
      </c>
      <c r="F1732" s="79">
        <v>47.304544909999997</v>
      </c>
      <c r="G1732" s="78">
        <v>5.4062337039999999</v>
      </c>
      <c r="H1732" s="78">
        <v>3.005652285636928E-2</v>
      </c>
    </row>
    <row r="1733" spans="1:8" ht="14.45" customHeight="1" x14ac:dyDescent="0.25">
      <c r="A1733" s="51" t="s">
        <v>16</v>
      </c>
      <c r="B1733" s="52">
        <v>2009</v>
      </c>
      <c r="C1733" s="51" t="s">
        <v>10</v>
      </c>
      <c r="D1733" s="51" t="s">
        <v>25</v>
      </c>
      <c r="E1733" s="51" t="s">
        <v>26</v>
      </c>
      <c r="F1733" s="79">
        <v>18.419442100000001</v>
      </c>
      <c r="G1733" s="78">
        <v>2.1050790971428572</v>
      </c>
      <c r="H1733" s="78">
        <v>1.1959575863715143E-2</v>
      </c>
    </row>
    <row r="1734" spans="1:8" ht="14.45" customHeight="1" x14ac:dyDescent="0.25">
      <c r="A1734" s="51" t="s">
        <v>16</v>
      </c>
      <c r="B1734" s="52">
        <v>2009</v>
      </c>
      <c r="C1734" s="51" t="s">
        <v>10</v>
      </c>
      <c r="D1734" s="51" t="s">
        <v>25</v>
      </c>
      <c r="E1734" s="51" t="s">
        <v>27</v>
      </c>
      <c r="F1734" s="79">
        <v>2.0295139999999998</v>
      </c>
      <c r="G1734" s="78">
        <v>0.23194445714285714</v>
      </c>
      <c r="H1734" s="78">
        <v>1.3177449413341337E-3</v>
      </c>
    </row>
    <row r="1735" spans="1:8" ht="14.45" customHeight="1" x14ac:dyDescent="0.25">
      <c r="A1735" s="51" t="s">
        <v>16</v>
      </c>
      <c r="B1735" s="52">
        <v>2009</v>
      </c>
      <c r="C1735" s="51" t="s">
        <v>10</v>
      </c>
      <c r="D1735" s="51" t="s">
        <v>25</v>
      </c>
      <c r="E1735" s="51" t="s">
        <v>28</v>
      </c>
      <c r="F1735" s="79">
        <v>1.419332</v>
      </c>
      <c r="G1735" s="78">
        <v>0.16220937142857142</v>
      </c>
      <c r="H1735" s="78">
        <v>9.2155933049668966E-4</v>
      </c>
    </row>
    <row r="1736" spans="1:8" ht="14.45" customHeight="1" x14ac:dyDescent="0.25">
      <c r="A1736" s="51" t="s">
        <v>16</v>
      </c>
      <c r="B1736" s="52">
        <v>2009</v>
      </c>
      <c r="C1736" s="51" t="s">
        <v>10</v>
      </c>
      <c r="D1736" s="51" t="s">
        <v>25</v>
      </c>
      <c r="E1736" s="51" t="s">
        <v>40</v>
      </c>
      <c r="F1736" s="79">
        <v>21.868288100000001</v>
      </c>
      <c r="G1736" s="78">
        <v>2.4992329257142858</v>
      </c>
      <c r="H1736" s="78">
        <v>1.4198880135545967E-2</v>
      </c>
    </row>
    <row r="1737" spans="1:8" ht="14.45" customHeight="1" x14ac:dyDescent="0.25">
      <c r="A1737" s="51" t="s">
        <v>16</v>
      </c>
      <c r="B1737" s="52">
        <v>2010</v>
      </c>
      <c r="C1737" s="51" t="s">
        <v>10</v>
      </c>
      <c r="D1737" s="51" t="s">
        <v>25</v>
      </c>
      <c r="E1737" s="51" t="s">
        <v>26</v>
      </c>
      <c r="F1737" s="79">
        <v>27.5377914</v>
      </c>
      <c r="G1737" s="78">
        <v>3.1471761599999999</v>
      </c>
      <c r="H1737" s="78">
        <v>1.7059788637418201E-2</v>
      </c>
    </row>
    <row r="1738" spans="1:8" ht="14.45" customHeight="1" x14ac:dyDescent="0.25">
      <c r="A1738" s="51" t="s">
        <v>16</v>
      </c>
      <c r="B1738" s="52">
        <v>2010</v>
      </c>
      <c r="C1738" s="51" t="s">
        <v>10</v>
      </c>
      <c r="D1738" s="51" t="s">
        <v>25</v>
      </c>
      <c r="E1738" s="51" t="s">
        <v>27</v>
      </c>
      <c r="F1738" s="79">
        <v>5.5591679999999997</v>
      </c>
      <c r="G1738" s="78">
        <v>0.63533348571428572</v>
      </c>
      <c r="H1738" s="78">
        <v>3.4439301867868343E-3</v>
      </c>
    </row>
    <row r="1739" spans="1:8" ht="14.45" customHeight="1" x14ac:dyDescent="0.25">
      <c r="A1739" s="51" t="s">
        <v>16</v>
      </c>
      <c r="B1739" s="52">
        <v>2010</v>
      </c>
      <c r="C1739" s="51" t="s">
        <v>10</v>
      </c>
      <c r="D1739" s="51" t="s">
        <v>25</v>
      </c>
      <c r="E1739" s="51" t="s">
        <v>28</v>
      </c>
      <c r="F1739" s="79">
        <v>7.3459999999999998E-2</v>
      </c>
      <c r="G1739" s="78">
        <v>8.395428571428571E-3</v>
      </c>
      <c r="H1739" s="78">
        <v>4.550880842625387E-5</v>
      </c>
    </row>
    <row r="1740" spans="1:8" ht="14.45" customHeight="1" x14ac:dyDescent="0.25">
      <c r="A1740" s="51" t="s">
        <v>16</v>
      </c>
      <c r="B1740" s="52">
        <v>2010</v>
      </c>
      <c r="C1740" s="51" t="s">
        <v>10</v>
      </c>
      <c r="D1740" s="51" t="s">
        <v>25</v>
      </c>
      <c r="E1740" s="51" t="s">
        <v>40</v>
      </c>
      <c r="F1740" s="79">
        <v>33.1704194</v>
      </c>
      <c r="G1740" s="78">
        <v>3.7909050742857144</v>
      </c>
      <c r="H1740" s="78">
        <v>2.0549227632631294E-2</v>
      </c>
    </row>
    <row r="1741" spans="1:8" ht="14.45" customHeight="1" x14ac:dyDescent="0.25">
      <c r="A1741" s="51" t="s">
        <v>16</v>
      </c>
      <c r="B1741" s="52">
        <v>2011</v>
      </c>
      <c r="C1741" s="51" t="s">
        <v>10</v>
      </c>
      <c r="D1741" s="51" t="s">
        <v>25</v>
      </c>
      <c r="E1741" s="51" t="s">
        <v>26</v>
      </c>
      <c r="F1741" s="79">
        <v>42.913312830000002</v>
      </c>
      <c r="G1741" s="78">
        <v>4.9043786091428574</v>
      </c>
      <c r="H1741" s="78">
        <v>2.4178819771969808E-2</v>
      </c>
    </row>
    <row r="1742" spans="1:8" ht="14.45" customHeight="1" x14ac:dyDescent="0.25">
      <c r="A1742" s="51" t="s">
        <v>16</v>
      </c>
      <c r="B1742" s="52">
        <v>2011</v>
      </c>
      <c r="C1742" s="51" t="s">
        <v>10</v>
      </c>
      <c r="D1742" s="51" t="s">
        <v>25</v>
      </c>
      <c r="E1742" s="51" t="s">
        <v>27</v>
      </c>
      <c r="F1742" s="79">
        <v>15.267967000000001</v>
      </c>
      <c r="G1742" s="78">
        <v>1.7449105142857144</v>
      </c>
      <c r="H1742" s="78">
        <v>8.6024918150646203E-3</v>
      </c>
    </row>
    <row r="1743" spans="1:8" ht="14.45" customHeight="1" x14ac:dyDescent="0.25">
      <c r="A1743" s="51" t="s">
        <v>16</v>
      </c>
      <c r="B1743" s="52">
        <v>2011</v>
      </c>
      <c r="C1743" s="51" t="s">
        <v>10</v>
      </c>
      <c r="D1743" s="51" t="s">
        <v>25</v>
      </c>
      <c r="E1743" s="51" t="s">
        <v>28</v>
      </c>
      <c r="F1743" s="79">
        <v>1.010181</v>
      </c>
      <c r="G1743" s="78">
        <v>0.11544925714285714</v>
      </c>
      <c r="H1743" s="78">
        <v>5.6917032793126897E-4</v>
      </c>
    </row>
    <row r="1744" spans="1:8" ht="14.45" customHeight="1" x14ac:dyDescent="0.25">
      <c r="A1744" s="51" t="s">
        <v>16</v>
      </c>
      <c r="B1744" s="52">
        <v>2011</v>
      </c>
      <c r="C1744" s="51" t="s">
        <v>10</v>
      </c>
      <c r="D1744" s="51" t="s">
        <v>25</v>
      </c>
      <c r="E1744" s="51" t="s">
        <v>40</v>
      </c>
      <c r="F1744" s="79">
        <v>59.191460830000004</v>
      </c>
      <c r="G1744" s="78">
        <v>6.764738380571429</v>
      </c>
      <c r="H1744" s="78">
        <v>3.3350481914965695E-2</v>
      </c>
    </row>
    <row r="1745" spans="1:8" ht="14.45" customHeight="1" x14ac:dyDescent="0.25">
      <c r="A1745" s="51" t="s">
        <v>16</v>
      </c>
      <c r="B1745" s="52">
        <v>2012</v>
      </c>
      <c r="C1745" s="51" t="s">
        <v>10</v>
      </c>
      <c r="D1745" s="51" t="s">
        <v>25</v>
      </c>
      <c r="E1745" s="51" t="s">
        <v>26</v>
      </c>
      <c r="F1745" s="79">
        <v>52.322880099999999</v>
      </c>
      <c r="G1745" s="78">
        <v>5.9797577257142853</v>
      </c>
      <c r="H1745" s="78">
        <v>2.7960889293838696E-2</v>
      </c>
    </row>
    <row r="1746" spans="1:8" ht="14.45" customHeight="1" x14ac:dyDescent="0.25">
      <c r="A1746" s="51" t="s">
        <v>16</v>
      </c>
      <c r="B1746" s="52">
        <v>2012</v>
      </c>
      <c r="C1746" s="51" t="s">
        <v>10</v>
      </c>
      <c r="D1746" s="51" t="s">
        <v>25</v>
      </c>
      <c r="E1746" s="51" t="s">
        <v>27</v>
      </c>
      <c r="F1746" s="79">
        <v>2.9739550000000001</v>
      </c>
      <c r="G1746" s="78">
        <v>0.33988057142857142</v>
      </c>
      <c r="H1746" s="78">
        <v>1.5892555295299595E-3</v>
      </c>
    </row>
    <row r="1747" spans="1:8" ht="14.45" customHeight="1" x14ac:dyDescent="0.25">
      <c r="A1747" s="51" t="s">
        <v>16</v>
      </c>
      <c r="B1747" s="52">
        <v>2012</v>
      </c>
      <c r="C1747" s="51" t="s">
        <v>10</v>
      </c>
      <c r="D1747" s="51" t="s">
        <v>25</v>
      </c>
      <c r="E1747" s="51" t="s">
        <v>28</v>
      </c>
      <c r="F1747" s="79">
        <v>3.4126999999999998E-2</v>
      </c>
      <c r="G1747" s="78">
        <v>3.9002285714285711E-3</v>
      </c>
      <c r="H1747" s="78">
        <v>1.8237170184575394E-5</v>
      </c>
    </row>
    <row r="1748" spans="1:8" ht="14.45" customHeight="1" x14ac:dyDescent="0.25">
      <c r="A1748" s="51" t="s">
        <v>16</v>
      </c>
      <c r="B1748" s="52">
        <v>2012</v>
      </c>
      <c r="C1748" s="51" t="s">
        <v>10</v>
      </c>
      <c r="D1748" s="51" t="s">
        <v>25</v>
      </c>
      <c r="E1748" s="51" t="s">
        <v>40</v>
      </c>
      <c r="F1748" s="79">
        <v>55.330962099999994</v>
      </c>
      <c r="G1748" s="78">
        <v>6.3235385257142847</v>
      </c>
      <c r="H1748" s="78">
        <v>2.956838199355323E-2</v>
      </c>
    </row>
    <row r="1749" spans="1:8" ht="14.45" customHeight="1" x14ac:dyDescent="0.25">
      <c r="A1749" s="51" t="s">
        <v>16</v>
      </c>
      <c r="B1749" s="52">
        <v>2013</v>
      </c>
      <c r="C1749" s="51" t="s">
        <v>10</v>
      </c>
      <c r="D1749" s="51" t="s">
        <v>25</v>
      </c>
      <c r="E1749" s="51" t="s">
        <v>26</v>
      </c>
      <c r="F1749" s="79">
        <v>25.704727330000001</v>
      </c>
      <c r="G1749" s="78">
        <v>2.937962929421849</v>
      </c>
      <c r="H1749" s="78">
        <v>1.3359866642574263E-2</v>
      </c>
    </row>
    <row r="1750" spans="1:8" ht="14.45" customHeight="1" x14ac:dyDescent="0.25">
      <c r="A1750" s="51" t="s">
        <v>16</v>
      </c>
      <c r="B1750" s="52">
        <v>2013</v>
      </c>
      <c r="C1750" s="51" t="s">
        <v>10</v>
      </c>
      <c r="D1750" s="51" t="s">
        <v>25</v>
      </c>
      <c r="E1750" s="51" t="s">
        <v>27</v>
      </c>
      <c r="F1750" s="79">
        <v>3.3939089999999998</v>
      </c>
      <c r="G1750" s="78">
        <v>0.38791225831031512</v>
      </c>
      <c r="H1750" s="78">
        <v>1.7639623659463485E-3</v>
      </c>
    </row>
    <row r="1751" spans="1:8" ht="14.45" customHeight="1" x14ac:dyDescent="0.25">
      <c r="A1751" s="51" t="s">
        <v>16</v>
      </c>
      <c r="B1751" s="52">
        <v>2013</v>
      </c>
      <c r="C1751" s="51" t="s">
        <v>10</v>
      </c>
      <c r="D1751" s="51" t="s">
        <v>25</v>
      </c>
      <c r="E1751" s="51" t="s">
        <v>28</v>
      </c>
      <c r="F1751" s="79"/>
      <c r="G1751" s="78" t="s">
        <v>108</v>
      </c>
      <c r="H1751" s="78" t="s">
        <v>29</v>
      </c>
    </row>
    <row r="1752" spans="1:8" ht="14.45" customHeight="1" x14ac:dyDescent="0.25">
      <c r="A1752" s="51" t="s">
        <v>16</v>
      </c>
      <c r="B1752" s="52">
        <v>2013</v>
      </c>
      <c r="C1752" s="51" t="s">
        <v>10</v>
      </c>
      <c r="D1752" s="51" t="s">
        <v>25</v>
      </c>
      <c r="E1752" s="51" t="s">
        <v>40</v>
      </c>
      <c r="F1752" s="79">
        <v>29.098636330000001</v>
      </c>
      <c r="G1752" s="78">
        <v>3.3258751877321644</v>
      </c>
      <c r="H1752" s="78">
        <v>1.5123829008520613E-2</v>
      </c>
    </row>
    <row r="1753" spans="1:8" ht="14.45" customHeight="1" x14ac:dyDescent="0.25">
      <c r="A1753" s="51" t="s">
        <v>16</v>
      </c>
      <c r="B1753" s="52">
        <v>2014</v>
      </c>
      <c r="C1753" s="51" t="s">
        <v>10</v>
      </c>
      <c r="D1753" s="51" t="s">
        <v>25</v>
      </c>
      <c r="E1753" s="51" t="s">
        <v>26</v>
      </c>
      <c r="F1753" s="79">
        <v>24.54519475</v>
      </c>
      <c r="G1753" s="78">
        <v>2.8056995332444288</v>
      </c>
      <c r="H1753" s="78">
        <v>1.2418187791624874E-2</v>
      </c>
    </row>
    <row r="1754" spans="1:8" ht="14.45" customHeight="1" x14ac:dyDescent="0.25">
      <c r="A1754" s="51" t="s">
        <v>16</v>
      </c>
      <c r="B1754" s="52">
        <v>2014</v>
      </c>
      <c r="C1754" s="51" t="s">
        <v>10</v>
      </c>
      <c r="D1754" s="51" t="s">
        <v>25</v>
      </c>
      <c r="E1754" s="51" t="s">
        <v>27</v>
      </c>
      <c r="F1754" s="79">
        <v>4.4631095099999998</v>
      </c>
      <c r="G1754" s="78">
        <v>0.51016683292055653</v>
      </c>
      <c r="H1754" s="78">
        <v>2.2580277970606398E-3</v>
      </c>
    </row>
    <row r="1755" spans="1:8" ht="14.45" customHeight="1" x14ac:dyDescent="0.25">
      <c r="A1755" s="51" t="s">
        <v>16</v>
      </c>
      <c r="B1755" s="52">
        <v>2014</v>
      </c>
      <c r="C1755" s="51" t="s">
        <v>10</v>
      </c>
      <c r="D1755" s="51" t="s">
        <v>25</v>
      </c>
      <c r="E1755" s="51" t="s">
        <v>28</v>
      </c>
      <c r="F1755" s="79">
        <v>0.54674546999999996</v>
      </c>
      <c r="G1755" s="78">
        <v>6.2497100781101184E-2</v>
      </c>
      <c r="H1755" s="78">
        <v>2.7661576898591132E-4</v>
      </c>
    </row>
    <row r="1756" spans="1:8" ht="14.45" customHeight="1" x14ac:dyDescent="0.25">
      <c r="A1756" s="51" t="s">
        <v>16</v>
      </c>
      <c r="B1756" s="52">
        <v>2014</v>
      </c>
      <c r="C1756" s="51" t="s">
        <v>10</v>
      </c>
      <c r="D1756" s="51" t="s">
        <v>25</v>
      </c>
      <c r="E1756" s="51" t="s">
        <v>40</v>
      </c>
      <c r="F1756" s="79">
        <v>29.55504973</v>
      </c>
      <c r="G1756" s="78">
        <v>3.3783634669460865</v>
      </c>
      <c r="H1756" s="78">
        <v>1.4952831357671427E-2</v>
      </c>
    </row>
    <row r="1757" spans="1:8" ht="14.45" customHeight="1" x14ac:dyDescent="0.25">
      <c r="A1757" s="51" t="s">
        <v>16</v>
      </c>
      <c r="B1757" s="52">
        <v>2015</v>
      </c>
      <c r="C1757" s="51" t="s">
        <v>10</v>
      </c>
      <c r="D1757" s="51" t="s">
        <v>25</v>
      </c>
      <c r="E1757" s="51" t="s">
        <v>26</v>
      </c>
      <c r="F1757" s="79">
        <v>29.748170229999999</v>
      </c>
      <c r="G1757" s="78">
        <v>3.4010865354420718</v>
      </c>
      <c r="H1757" s="78">
        <v>1.4510844395492458E-2</v>
      </c>
    </row>
    <row r="1758" spans="1:8" ht="14.45" customHeight="1" x14ac:dyDescent="0.25">
      <c r="A1758" s="51" t="s">
        <v>16</v>
      </c>
      <c r="B1758" s="52">
        <v>2015</v>
      </c>
      <c r="C1758" s="51" t="s">
        <v>10</v>
      </c>
      <c r="D1758" s="51" t="s">
        <v>25</v>
      </c>
      <c r="E1758" s="51" t="s">
        <v>27</v>
      </c>
      <c r="F1758" s="79">
        <v>2.04473671</v>
      </c>
      <c r="G1758" s="78">
        <v>0.23377325190548773</v>
      </c>
      <c r="H1758" s="78">
        <v>9.9740105018758973E-4</v>
      </c>
    </row>
    <row r="1759" spans="1:8" ht="14.45" customHeight="1" x14ac:dyDescent="0.25">
      <c r="A1759" s="51" t="s">
        <v>16</v>
      </c>
      <c r="B1759" s="52">
        <v>2015</v>
      </c>
      <c r="C1759" s="51" t="s">
        <v>10</v>
      </c>
      <c r="D1759" s="51" t="s">
        <v>25</v>
      </c>
      <c r="E1759" s="51" t="s">
        <v>28</v>
      </c>
      <c r="F1759" s="79">
        <v>0.30647447999999999</v>
      </c>
      <c r="G1759" s="78">
        <v>3.5039003048780472E-2</v>
      </c>
      <c r="H1759" s="78">
        <v>1.4949502628516676E-4</v>
      </c>
    </row>
    <row r="1760" spans="1:8" ht="14.45" customHeight="1" x14ac:dyDescent="0.25">
      <c r="A1760" s="51" t="s">
        <v>16</v>
      </c>
      <c r="B1760" s="52">
        <v>2015</v>
      </c>
      <c r="C1760" s="51" t="s">
        <v>10</v>
      </c>
      <c r="D1760" s="51" t="s">
        <v>25</v>
      </c>
      <c r="E1760" s="51" t="s">
        <v>40</v>
      </c>
      <c r="F1760" s="79">
        <v>32.09938142</v>
      </c>
      <c r="G1760" s="78">
        <v>3.6698987903963403</v>
      </c>
      <c r="H1760" s="78">
        <v>1.5657740471965217E-2</v>
      </c>
    </row>
    <row r="1761" spans="1:8" ht="14.45" customHeight="1" x14ac:dyDescent="0.25">
      <c r="A1761" s="51" t="s">
        <v>16</v>
      </c>
      <c r="B1761" s="52">
        <v>2016</v>
      </c>
      <c r="C1761" s="51" t="s">
        <v>10</v>
      </c>
      <c r="D1761" s="51" t="s">
        <v>25</v>
      </c>
      <c r="E1761" s="51" t="s">
        <v>26</v>
      </c>
      <c r="F1761" s="79">
        <v>13.40643339</v>
      </c>
      <c r="G1761" s="78">
        <v>1.5339168638443936</v>
      </c>
      <c r="H1761" s="78">
        <v>6.3407448995135614E-3</v>
      </c>
    </row>
    <row r="1762" spans="1:8" ht="14.45" customHeight="1" x14ac:dyDescent="0.25">
      <c r="A1762" s="51" t="s">
        <v>16</v>
      </c>
      <c r="B1762" s="52">
        <v>2016</v>
      </c>
      <c r="C1762" s="51" t="s">
        <v>10</v>
      </c>
      <c r="D1762" s="51" t="s">
        <v>25</v>
      </c>
      <c r="E1762" s="51" t="s">
        <v>27</v>
      </c>
      <c r="F1762" s="79">
        <v>1.60384978</v>
      </c>
      <c r="G1762" s="78">
        <v>0.18350683981693364</v>
      </c>
      <c r="H1762" s="78">
        <v>7.5856135754245879E-4</v>
      </c>
    </row>
    <row r="1763" spans="1:8" ht="14.45" customHeight="1" x14ac:dyDescent="0.25">
      <c r="A1763" s="51" t="s">
        <v>16</v>
      </c>
      <c r="B1763" s="52">
        <v>2016</v>
      </c>
      <c r="C1763" s="51" t="s">
        <v>10</v>
      </c>
      <c r="D1763" s="51" t="s">
        <v>25</v>
      </c>
      <c r="E1763" s="51" t="s">
        <v>28</v>
      </c>
      <c r="F1763" s="79">
        <v>0.37482135</v>
      </c>
      <c r="G1763" s="78">
        <v>4.2885737986270024E-2</v>
      </c>
      <c r="H1763" s="78">
        <v>1.7727657267995329E-4</v>
      </c>
    </row>
    <row r="1764" spans="1:8" ht="14.45" customHeight="1" x14ac:dyDescent="0.25">
      <c r="A1764" s="51" t="s">
        <v>16</v>
      </c>
      <c r="B1764" s="52">
        <v>2016</v>
      </c>
      <c r="C1764" s="51" t="s">
        <v>10</v>
      </c>
      <c r="D1764" s="51" t="s">
        <v>25</v>
      </c>
      <c r="E1764" s="51" t="s">
        <v>40</v>
      </c>
      <c r="F1764" s="79">
        <v>15.385104520000001</v>
      </c>
      <c r="G1764" s="78">
        <v>1.7603094416475973</v>
      </c>
      <c r="H1764" s="78">
        <v>7.2765828297359728E-3</v>
      </c>
    </row>
    <row r="1765" spans="1:8" ht="14.45" customHeight="1" x14ac:dyDescent="0.25">
      <c r="A1765" s="51" t="s">
        <v>16</v>
      </c>
      <c r="B1765" s="52">
        <v>2017</v>
      </c>
      <c r="C1765" s="51" t="s">
        <v>10</v>
      </c>
      <c r="D1765" s="51" t="s">
        <v>25</v>
      </c>
      <c r="E1765" s="51" t="s">
        <v>26</v>
      </c>
      <c r="F1765" s="79">
        <v>16.496674259999999</v>
      </c>
      <c r="G1765" s="78">
        <v>1.8864121509433962</v>
      </c>
      <c r="H1765" s="78">
        <v>7.5519348343296815E-3</v>
      </c>
    </row>
    <row r="1766" spans="1:8" ht="14.45" customHeight="1" x14ac:dyDescent="0.25">
      <c r="A1766" s="51" t="s">
        <v>16</v>
      </c>
      <c r="B1766" s="52">
        <v>2017</v>
      </c>
      <c r="C1766" s="51" t="s">
        <v>10</v>
      </c>
      <c r="D1766" s="51" t="s">
        <v>25</v>
      </c>
      <c r="E1766" s="51" t="s">
        <v>27</v>
      </c>
      <c r="F1766" s="79">
        <v>0.35288976</v>
      </c>
      <c r="G1766" s="78">
        <v>4.0353317324185255E-2</v>
      </c>
      <c r="H1766" s="78">
        <v>1.6154774163687954E-4</v>
      </c>
    </row>
    <row r="1767" spans="1:8" ht="14.45" customHeight="1" x14ac:dyDescent="0.25">
      <c r="A1767" s="51" t="s">
        <v>16</v>
      </c>
      <c r="B1767" s="52">
        <v>2017</v>
      </c>
      <c r="C1767" s="51" t="s">
        <v>10</v>
      </c>
      <c r="D1767" s="51" t="s">
        <v>25</v>
      </c>
      <c r="E1767" s="51" t="s">
        <v>28</v>
      </c>
      <c r="F1767" s="79">
        <v>0.92646452999999995</v>
      </c>
      <c r="G1767" s="78">
        <v>0.10594219897084048</v>
      </c>
      <c r="H1767" s="78">
        <v>4.2412183489873165E-4</v>
      </c>
    </row>
    <row r="1768" spans="1:8" ht="14.45" customHeight="1" x14ac:dyDescent="0.25">
      <c r="A1768" s="51" t="s">
        <v>16</v>
      </c>
      <c r="B1768" s="52">
        <v>2017</v>
      </c>
      <c r="C1768" s="51" t="s">
        <v>10</v>
      </c>
      <c r="D1768" s="51" t="s">
        <v>25</v>
      </c>
      <c r="E1768" s="51" t="s">
        <v>40</v>
      </c>
      <c r="F1768" s="79">
        <v>17.776028549999999</v>
      </c>
      <c r="G1768" s="78">
        <v>2.0327076672384221</v>
      </c>
      <c r="H1768" s="78">
        <v>8.1376044108652928E-3</v>
      </c>
    </row>
    <row r="1769" spans="1:8" ht="14.45" customHeight="1" x14ac:dyDescent="0.25">
      <c r="A1769" s="51" t="s">
        <v>16</v>
      </c>
      <c r="B1769" s="52">
        <v>2018</v>
      </c>
      <c r="C1769" s="51" t="s">
        <v>10</v>
      </c>
      <c r="D1769" s="51" t="s">
        <v>25</v>
      </c>
      <c r="E1769" s="51" t="s">
        <v>26</v>
      </c>
      <c r="F1769" s="79">
        <v>36.624511869999999</v>
      </c>
      <c r="G1769" s="78">
        <v>4.1856584994285715</v>
      </c>
      <c r="H1769" s="78">
        <v>1.6085786972480035E-2</v>
      </c>
    </row>
    <row r="1770" spans="1:8" ht="14.45" customHeight="1" x14ac:dyDescent="0.25">
      <c r="A1770" s="51" t="s">
        <v>16</v>
      </c>
      <c r="B1770" s="52">
        <v>2018</v>
      </c>
      <c r="C1770" s="51" t="s">
        <v>10</v>
      </c>
      <c r="D1770" s="51" t="s">
        <v>25</v>
      </c>
      <c r="E1770" s="51" t="s">
        <v>27</v>
      </c>
      <c r="F1770" s="79">
        <v>9.3100000000000002E-2</v>
      </c>
      <c r="G1770" s="78">
        <v>1.064E-2</v>
      </c>
      <c r="H1770" s="78">
        <v>4.0890286059064175E-5</v>
      </c>
    </row>
    <row r="1771" spans="1:8" ht="14.45" customHeight="1" x14ac:dyDescent="0.25">
      <c r="A1771" s="51" t="s">
        <v>16</v>
      </c>
      <c r="B1771" s="52">
        <v>2018</v>
      </c>
      <c r="C1771" s="51" t="s">
        <v>10</v>
      </c>
      <c r="D1771" s="51" t="s">
        <v>25</v>
      </c>
      <c r="E1771" s="51" t="s">
        <v>28</v>
      </c>
      <c r="F1771" s="79">
        <v>1.1611697700000001</v>
      </c>
      <c r="G1771" s="78">
        <v>0.13270511657142858</v>
      </c>
      <c r="H1771" s="78">
        <v>5.0999531749127563E-4</v>
      </c>
    </row>
    <row r="1772" spans="1:8" ht="14.45" customHeight="1" x14ac:dyDescent="0.25">
      <c r="A1772" s="51" t="s">
        <v>16</v>
      </c>
      <c r="B1772" s="52">
        <v>2018</v>
      </c>
      <c r="C1772" s="51" t="s">
        <v>10</v>
      </c>
      <c r="D1772" s="51" t="s">
        <v>25</v>
      </c>
      <c r="E1772" s="51" t="s">
        <v>40</v>
      </c>
      <c r="F1772" s="79">
        <v>37.87878164</v>
      </c>
      <c r="G1772" s="78">
        <v>4.3290036159999996</v>
      </c>
      <c r="H1772" s="78">
        <v>1.6636672576030374E-2</v>
      </c>
    </row>
    <row r="1773" spans="1:8" ht="14.45" customHeight="1" x14ac:dyDescent="0.25">
      <c r="A1773" s="51" t="s">
        <v>16</v>
      </c>
      <c r="B1773" s="52">
        <v>2019</v>
      </c>
      <c r="C1773" s="51" t="s">
        <v>10</v>
      </c>
      <c r="D1773" s="51" t="s">
        <v>25</v>
      </c>
      <c r="E1773" s="51" t="s">
        <v>26</v>
      </c>
      <c r="F1773" s="79">
        <v>34.715044679999998</v>
      </c>
      <c r="G1773" s="78">
        <v>3.9674336777142853</v>
      </c>
      <c r="H1773" s="78">
        <v>1.4759171961138127E-2</v>
      </c>
    </row>
    <row r="1774" spans="1:8" ht="14.45" customHeight="1" x14ac:dyDescent="0.25">
      <c r="A1774" s="51" t="s">
        <v>16</v>
      </c>
      <c r="B1774" s="52">
        <v>2019</v>
      </c>
      <c r="C1774" s="51" t="s">
        <v>10</v>
      </c>
      <c r="D1774" s="51" t="s">
        <v>25</v>
      </c>
      <c r="E1774" s="51" t="s">
        <v>27</v>
      </c>
      <c r="F1774" s="79"/>
      <c r="G1774" s="78" t="s">
        <v>108</v>
      </c>
      <c r="H1774" s="78" t="s">
        <v>29</v>
      </c>
    </row>
    <row r="1775" spans="1:8" ht="14.45" customHeight="1" x14ac:dyDescent="0.25">
      <c r="A1775" s="51" t="s">
        <v>16</v>
      </c>
      <c r="B1775" s="52">
        <v>2019</v>
      </c>
      <c r="C1775" s="51" t="s">
        <v>10</v>
      </c>
      <c r="D1775" s="51" t="s">
        <v>25</v>
      </c>
      <c r="E1775" s="51" t="s">
        <v>28</v>
      </c>
      <c r="F1775" s="79">
        <v>0.20949190000000001</v>
      </c>
      <c r="G1775" s="78">
        <v>2.3941931428571428E-2</v>
      </c>
      <c r="H1775" s="78">
        <v>8.9065908025371787E-5</v>
      </c>
    </row>
    <row r="1776" spans="1:8" ht="14.45" customHeight="1" x14ac:dyDescent="0.25">
      <c r="A1776" s="51" t="s">
        <v>16</v>
      </c>
      <c r="B1776" s="52">
        <v>2019</v>
      </c>
      <c r="C1776" s="51" t="s">
        <v>10</v>
      </c>
      <c r="D1776" s="51" t="s">
        <v>25</v>
      </c>
      <c r="E1776" s="51" t="s">
        <v>40</v>
      </c>
      <c r="F1776" s="79">
        <v>34.924536580000002</v>
      </c>
      <c r="G1776" s="78">
        <v>3.9913756091428572</v>
      </c>
      <c r="H1776" s="78">
        <v>1.48482378691635E-2</v>
      </c>
    </row>
    <row r="1777" spans="1:8" ht="14.45" customHeight="1" x14ac:dyDescent="0.25">
      <c r="A1777" s="51" t="s">
        <v>16</v>
      </c>
      <c r="B1777" s="52">
        <v>2020</v>
      </c>
      <c r="C1777" s="51" t="s">
        <v>10</v>
      </c>
      <c r="D1777" s="51" t="s">
        <v>25</v>
      </c>
      <c r="E1777" s="51" t="s">
        <v>26</v>
      </c>
      <c r="F1777" s="79">
        <v>40.358593880000001</v>
      </c>
      <c r="G1777" s="78">
        <v>4.6124107291428569</v>
      </c>
      <c r="H1777" s="78">
        <v>1.8507987496354936E-2</v>
      </c>
    </row>
    <row r="1778" spans="1:8" ht="14.45" customHeight="1" x14ac:dyDescent="0.25">
      <c r="A1778" s="51" t="s">
        <v>16</v>
      </c>
      <c r="B1778" s="52">
        <v>2020</v>
      </c>
      <c r="C1778" s="51" t="s">
        <v>10</v>
      </c>
      <c r="D1778" s="51" t="s">
        <v>25</v>
      </c>
      <c r="E1778" s="51" t="s">
        <v>27</v>
      </c>
      <c r="F1778" s="79">
        <v>2.0698193700000003</v>
      </c>
      <c r="G1778" s="78">
        <v>0.23655078514285718</v>
      </c>
      <c r="H1778" s="78">
        <v>9.4919538410026647E-4</v>
      </c>
    </row>
    <row r="1779" spans="1:8" ht="14.45" customHeight="1" x14ac:dyDescent="0.25">
      <c r="A1779" s="51" t="s">
        <v>16</v>
      </c>
      <c r="B1779" s="52">
        <v>2020</v>
      </c>
      <c r="C1779" s="51" t="s">
        <v>10</v>
      </c>
      <c r="D1779" s="51" t="s">
        <v>25</v>
      </c>
      <c r="E1779" s="51" t="s">
        <v>28</v>
      </c>
      <c r="F1779" s="79">
        <v>0.17852593999999999</v>
      </c>
      <c r="G1779" s="78">
        <v>2.040296457142857E-2</v>
      </c>
      <c r="H1779" s="78">
        <v>8.1869945100649568E-5</v>
      </c>
    </row>
    <row r="1780" spans="1:8" ht="14.45" customHeight="1" x14ac:dyDescent="0.25">
      <c r="A1780" s="51" t="s">
        <v>16</v>
      </c>
      <c r="B1780" s="52">
        <v>2020</v>
      </c>
      <c r="C1780" s="51" t="s">
        <v>10</v>
      </c>
      <c r="D1780" s="51" t="s">
        <v>25</v>
      </c>
      <c r="E1780" s="51" t="s">
        <v>40</v>
      </c>
      <c r="F1780" s="79">
        <v>42.606939189999999</v>
      </c>
      <c r="G1780" s="78">
        <v>4.8693644788571424</v>
      </c>
      <c r="H1780" s="78">
        <v>1.9539052825555854E-2</v>
      </c>
    </row>
    <row r="1781" spans="1:8" ht="14.45" customHeight="1" x14ac:dyDescent="0.25">
      <c r="A1781" s="51" t="s">
        <v>16</v>
      </c>
      <c r="B1781" s="52">
        <v>2021</v>
      </c>
      <c r="C1781" s="51" t="s">
        <v>10</v>
      </c>
      <c r="D1781" s="51" t="s">
        <v>25</v>
      </c>
      <c r="E1781" s="51" t="s">
        <v>26</v>
      </c>
      <c r="F1781" s="79">
        <v>41.734451229999998</v>
      </c>
      <c r="G1781" s="78">
        <v>4.7696515691428569</v>
      </c>
      <c r="H1781" s="78">
        <v>1.6422644277247076E-2</v>
      </c>
    </row>
    <row r="1782" spans="1:8" ht="14.45" customHeight="1" x14ac:dyDescent="0.25">
      <c r="A1782" s="51" t="s">
        <v>16</v>
      </c>
      <c r="B1782" s="52">
        <v>2021</v>
      </c>
      <c r="C1782" s="51" t="s">
        <v>10</v>
      </c>
      <c r="D1782" s="51" t="s">
        <v>25</v>
      </c>
      <c r="E1782" s="51" t="s">
        <v>27</v>
      </c>
      <c r="F1782" s="79">
        <v>3.0361552999999999</v>
      </c>
      <c r="G1782" s="78">
        <v>0.34698917714285715</v>
      </c>
      <c r="H1782" s="78">
        <v>1.1947371294662255E-3</v>
      </c>
    </row>
    <row r="1783" spans="1:8" ht="14.45" customHeight="1" x14ac:dyDescent="0.25">
      <c r="A1783" s="51" t="s">
        <v>16</v>
      </c>
      <c r="B1783" s="52">
        <v>2021</v>
      </c>
      <c r="C1783" s="51" t="s">
        <v>10</v>
      </c>
      <c r="D1783" s="51" t="s">
        <v>25</v>
      </c>
      <c r="E1783" s="51" t="s">
        <v>28</v>
      </c>
      <c r="F1783" s="79">
        <v>12.767309279999999</v>
      </c>
      <c r="G1783" s="78">
        <v>1.4591210605714284</v>
      </c>
      <c r="H1783" s="78">
        <v>5.023978332134295E-3</v>
      </c>
    </row>
    <row r="1784" spans="1:8" ht="14.45" customHeight="1" x14ac:dyDescent="0.25">
      <c r="A1784" s="51" t="s">
        <v>16</v>
      </c>
      <c r="B1784" s="52">
        <v>2021</v>
      </c>
      <c r="C1784" s="51" t="s">
        <v>10</v>
      </c>
      <c r="D1784" s="51" t="s">
        <v>25</v>
      </c>
      <c r="E1784" s="51" t="s">
        <v>40</v>
      </c>
      <c r="F1784" s="79">
        <v>57.537915809999994</v>
      </c>
      <c r="G1784" s="78">
        <v>6.575761806857142</v>
      </c>
      <c r="H1784" s="78">
        <v>2.2641359738847597E-2</v>
      </c>
    </row>
    <row r="1785" spans="1:8" ht="14.45" customHeight="1" x14ac:dyDescent="0.25">
      <c r="A1785" s="51" t="s">
        <v>16</v>
      </c>
      <c r="B1785" s="52">
        <v>2022</v>
      </c>
      <c r="C1785" s="51" t="s">
        <v>10</v>
      </c>
      <c r="D1785" s="51" t="s">
        <v>25</v>
      </c>
      <c r="E1785" s="51" t="s">
        <v>26</v>
      </c>
      <c r="F1785" s="79">
        <v>63.25769493</v>
      </c>
      <c r="G1785" s="78">
        <v>7.2294508491428573</v>
      </c>
      <c r="H1785" s="78">
        <v>2.2599859104786464E-2</v>
      </c>
    </row>
    <row r="1786" spans="1:8" ht="14.45" customHeight="1" x14ac:dyDescent="0.25">
      <c r="A1786" s="51" t="s">
        <v>16</v>
      </c>
      <c r="B1786" s="52">
        <v>2022</v>
      </c>
      <c r="C1786" s="51" t="s">
        <v>10</v>
      </c>
      <c r="D1786" s="51" t="s">
        <v>25</v>
      </c>
      <c r="E1786" s="51" t="s">
        <v>27</v>
      </c>
      <c r="F1786" s="79">
        <v>11.022260970000001</v>
      </c>
      <c r="G1786" s="78">
        <v>1.2596869680000002</v>
      </c>
      <c r="H1786" s="78">
        <v>3.9378852677739674E-3</v>
      </c>
    </row>
    <row r="1787" spans="1:8" ht="14.45" customHeight="1" x14ac:dyDescent="0.25">
      <c r="A1787" s="51" t="s">
        <v>16</v>
      </c>
      <c r="B1787" s="52">
        <v>2022</v>
      </c>
      <c r="C1787" s="51" t="s">
        <v>10</v>
      </c>
      <c r="D1787" s="51" t="s">
        <v>25</v>
      </c>
      <c r="E1787" s="51" t="s">
        <v>28</v>
      </c>
      <c r="F1787" s="79">
        <v>0.44797376</v>
      </c>
      <c r="G1787" s="78">
        <v>5.1197001142857142E-2</v>
      </c>
      <c r="H1787" s="78">
        <v>1.6004604451434165E-4</v>
      </c>
    </row>
    <row r="1788" spans="1:8" ht="14.45" customHeight="1" x14ac:dyDescent="0.25">
      <c r="A1788" s="51" t="s">
        <v>16</v>
      </c>
      <c r="B1788" s="52">
        <v>2022</v>
      </c>
      <c r="C1788" s="51" t="s">
        <v>10</v>
      </c>
      <c r="D1788" s="51" t="s">
        <v>25</v>
      </c>
      <c r="E1788" s="51" t="s">
        <v>40</v>
      </c>
      <c r="F1788" s="79">
        <v>74.727929660000001</v>
      </c>
      <c r="G1788" s="78">
        <v>8.5403348182857144</v>
      </c>
      <c r="H1788" s="78">
        <v>2.669779041707477E-2</v>
      </c>
    </row>
    <row r="1789" spans="1:8" ht="14.45" customHeight="1" x14ac:dyDescent="0.25">
      <c r="A1789" s="51" t="s">
        <v>16</v>
      </c>
      <c r="B1789" s="52">
        <v>2023</v>
      </c>
      <c r="C1789" s="51" t="s">
        <v>10</v>
      </c>
      <c r="D1789" s="51" t="s">
        <v>25</v>
      </c>
      <c r="E1789" s="51" t="s">
        <v>26</v>
      </c>
      <c r="F1789" s="79">
        <v>67.955847419999998</v>
      </c>
      <c r="G1789" s="78">
        <v>7.7663825622857141</v>
      </c>
      <c r="H1789" s="78">
        <v>2.2831812450532177E-2</v>
      </c>
    </row>
    <row r="1790" spans="1:8" ht="14.45" customHeight="1" x14ac:dyDescent="0.25">
      <c r="A1790" s="51" t="s">
        <v>16</v>
      </c>
      <c r="B1790" s="52">
        <v>2023</v>
      </c>
      <c r="C1790" s="51" t="s">
        <v>10</v>
      </c>
      <c r="D1790" s="51" t="s">
        <v>25</v>
      </c>
      <c r="E1790" s="51" t="s">
        <v>27</v>
      </c>
      <c r="F1790" s="79">
        <v>22.315731499999998</v>
      </c>
      <c r="G1790" s="78">
        <v>2.5503693142857142</v>
      </c>
      <c r="H1790" s="78">
        <v>7.4976417136765816E-3</v>
      </c>
    </row>
    <row r="1791" spans="1:8" ht="14.45" customHeight="1" x14ac:dyDescent="0.25">
      <c r="A1791" s="51" t="s">
        <v>16</v>
      </c>
      <c r="B1791" s="52">
        <v>2023</v>
      </c>
      <c r="C1791" s="51" t="s">
        <v>10</v>
      </c>
      <c r="D1791" s="51" t="s">
        <v>25</v>
      </c>
      <c r="E1791" s="51" t="s">
        <v>28</v>
      </c>
      <c r="F1791" s="79">
        <v>3.5020643900000001</v>
      </c>
      <c r="G1791" s="78">
        <v>0.4002359302857143</v>
      </c>
      <c r="H1791" s="78">
        <v>1.176623945956929E-3</v>
      </c>
    </row>
    <row r="1792" spans="1:8" ht="14.45" customHeight="1" x14ac:dyDescent="0.25">
      <c r="A1792" s="51" t="s">
        <v>16</v>
      </c>
      <c r="B1792" s="52">
        <v>2023</v>
      </c>
      <c r="C1792" s="51" t="s">
        <v>10</v>
      </c>
      <c r="D1792" s="51" t="s">
        <v>25</v>
      </c>
      <c r="E1792" s="51" t="s">
        <v>40</v>
      </c>
      <c r="F1792" s="79">
        <v>93.773643309999997</v>
      </c>
      <c r="G1792" s="78">
        <v>10.716987806857142</v>
      </c>
      <c r="H1792" s="78">
        <v>3.1506078110165682E-2</v>
      </c>
    </row>
    <row r="1793" spans="1:8" ht="14.45" customHeight="1" x14ac:dyDescent="0.25">
      <c r="A1793" s="51" t="s">
        <v>16</v>
      </c>
      <c r="B1793" s="52">
        <v>2008</v>
      </c>
      <c r="C1793" s="51" t="s">
        <v>10</v>
      </c>
      <c r="D1793" s="51" t="s">
        <v>30</v>
      </c>
      <c r="E1793" s="51" t="s">
        <v>31</v>
      </c>
      <c r="F1793" s="79"/>
      <c r="G1793" s="78" t="s">
        <v>108</v>
      </c>
      <c r="H1793" s="78" t="s">
        <v>29</v>
      </c>
    </row>
    <row r="1794" spans="1:8" ht="14.45" customHeight="1" x14ac:dyDescent="0.25">
      <c r="A1794" s="51" t="s">
        <v>16</v>
      </c>
      <c r="B1794" s="52">
        <v>2008</v>
      </c>
      <c r="C1794" s="51" t="s">
        <v>10</v>
      </c>
      <c r="D1794" s="51" t="s">
        <v>30</v>
      </c>
      <c r="E1794" s="51" t="s">
        <v>32</v>
      </c>
      <c r="F1794" s="79"/>
      <c r="G1794" s="78" t="s">
        <v>108</v>
      </c>
      <c r="H1794" s="78" t="s">
        <v>29</v>
      </c>
    </row>
    <row r="1795" spans="1:8" ht="14.45" customHeight="1" x14ac:dyDescent="0.25">
      <c r="A1795" s="51" t="s">
        <v>16</v>
      </c>
      <c r="B1795" s="52">
        <v>2008</v>
      </c>
      <c r="C1795" s="51" t="s">
        <v>10</v>
      </c>
      <c r="D1795" s="51" t="s">
        <v>30</v>
      </c>
      <c r="E1795" s="51" t="s">
        <v>40</v>
      </c>
      <c r="F1795" s="79">
        <v>59.870862359999997</v>
      </c>
      <c r="G1795" s="78">
        <v>6.8423842697142856</v>
      </c>
      <c r="H1795" s="78">
        <v>3.8040952436548432E-2</v>
      </c>
    </row>
    <row r="1796" spans="1:8" ht="14.45" customHeight="1" x14ac:dyDescent="0.25">
      <c r="A1796" s="51" t="s">
        <v>16</v>
      </c>
      <c r="B1796" s="52">
        <v>2009</v>
      </c>
      <c r="C1796" s="51" t="s">
        <v>10</v>
      </c>
      <c r="D1796" s="51" t="s">
        <v>30</v>
      </c>
      <c r="E1796" s="51" t="s">
        <v>31</v>
      </c>
      <c r="F1796" s="79"/>
      <c r="G1796" s="78" t="s">
        <v>108</v>
      </c>
      <c r="H1796" s="78" t="s">
        <v>29</v>
      </c>
    </row>
    <row r="1797" spans="1:8" ht="14.45" customHeight="1" x14ac:dyDescent="0.25">
      <c r="A1797" s="51" t="s">
        <v>16</v>
      </c>
      <c r="B1797" s="52">
        <v>2009</v>
      </c>
      <c r="C1797" s="51" t="s">
        <v>10</v>
      </c>
      <c r="D1797" s="51" t="s">
        <v>30</v>
      </c>
      <c r="E1797" s="51" t="s">
        <v>32</v>
      </c>
      <c r="F1797" s="79"/>
      <c r="G1797" s="78" t="s">
        <v>108</v>
      </c>
      <c r="H1797" s="78" t="s">
        <v>29</v>
      </c>
    </row>
    <row r="1798" spans="1:8" ht="14.45" customHeight="1" x14ac:dyDescent="0.25">
      <c r="A1798" s="51" t="s">
        <v>16</v>
      </c>
      <c r="B1798" s="52">
        <v>2009</v>
      </c>
      <c r="C1798" s="51" t="s">
        <v>10</v>
      </c>
      <c r="D1798" s="51" t="s">
        <v>30</v>
      </c>
      <c r="E1798" s="51" t="s">
        <v>40</v>
      </c>
      <c r="F1798" s="79">
        <v>69.339929460000008</v>
      </c>
      <c r="G1798" s="78">
        <v>7.9245633668571438</v>
      </c>
      <c r="H1798" s="78">
        <v>4.5021784170190836E-2</v>
      </c>
    </row>
    <row r="1799" spans="1:8" ht="14.45" customHeight="1" x14ac:dyDescent="0.25">
      <c r="A1799" s="51" t="s">
        <v>16</v>
      </c>
      <c r="B1799" s="52">
        <v>2010</v>
      </c>
      <c r="C1799" s="51" t="s">
        <v>10</v>
      </c>
      <c r="D1799" s="51" t="s">
        <v>30</v>
      </c>
      <c r="E1799" s="51" t="s">
        <v>31</v>
      </c>
      <c r="F1799" s="79"/>
      <c r="G1799" s="78" t="s">
        <v>108</v>
      </c>
      <c r="H1799" s="78" t="s">
        <v>29</v>
      </c>
    </row>
    <row r="1800" spans="1:8" ht="14.45" customHeight="1" x14ac:dyDescent="0.25">
      <c r="A1800" s="51" t="s">
        <v>16</v>
      </c>
      <c r="B1800" s="52">
        <v>2010</v>
      </c>
      <c r="C1800" s="51" t="s">
        <v>10</v>
      </c>
      <c r="D1800" s="51" t="s">
        <v>30</v>
      </c>
      <c r="E1800" s="51" t="s">
        <v>32</v>
      </c>
      <c r="F1800" s="79"/>
      <c r="G1800" s="78" t="s">
        <v>108</v>
      </c>
      <c r="H1800" s="78" t="s">
        <v>29</v>
      </c>
    </row>
    <row r="1801" spans="1:8" ht="14.45" customHeight="1" x14ac:dyDescent="0.25">
      <c r="A1801" s="51" t="s">
        <v>16</v>
      </c>
      <c r="B1801" s="52">
        <v>2010</v>
      </c>
      <c r="C1801" s="51" t="s">
        <v>10</v>
      </c>
      <c r="D1801" s="51" t="s">
        <v>30</v>
      </c>
      <c r="E1801" s="51" t="s">
        <v>40</v>
      </c>
      <c r="F1801" s="79">
        <v>33.171822599999999</v>
      </c>
      <c r="G1801" s="78">
        <v>3.7910654399999997</v>
      </c>
      <c r="H1801" s="78">
        <v>2.0550096921495759E-2</v>
      </c>
    </row>
    <row r="1802" spans="1:8" ht="14.45" customHeight="1" x14ac:dyDescent="0.25">
      <c r="A1802" s="51" t="s">
        <v>16</v>
      </c>
      <c r="B1802" s="52">
        <v>2011</v>
      </c>
      <c r="C1802" s="51" t="s">
        <v>10</v>
      </c>
      <c r="D1802" s="51" t="s">
        <v>30</v>
      </c>
      <c r="E1802" s="51" t="s">
        <v>31</v>
      </c>
      <c r="F1802" s="79"/>
      <c r="G1802" s="78" t="s">
        <v>108</v>
      </c>
      <c r="H1802" s="78" t="s">
        <v>29</v>
      </c>
    </row>
    <row r="1803" spans="1:8" ht="14.45" customHeight="1" x14ac:dyDescent="0.25">
      <c r="A1803" s="51" t="s">
        <v>16</v>
      </c>
      <c r="B1803" s="52">
        <v>2011</v>
      </c>
      <c r="C1803" s="51" t="s">
        <v>10</v>
      </c>
      <c r="D1803" s="51" t="s">
        <v>30</v>
      </c>
      <c r="E1803" s="51" t="s">
        <v>32</v>
      </c>
      <c r="F1803" s="79"/>
      <c r="G1803" s="78" t="s">
        <v>108</v>
      </c>
      <c r="H1803" s="78" t="s">
        <v>29</v>
      </c>
    </row>
    <row r="1804" spans="1:8" ht="14.45" customHeight="1" x14ac:dyDescent="0.25">
      <c r="A1804" s="51" t="s">
        <v>16</v>
      </c>
      <c r="B1804" s="52">
        <v>2011</v>
      </c>
      <c r="C1804" s="51" t="s">
        <v>10</v>
      </c>
      <c r="D1804" s="51" t="s">
        <v>30</v>
      </c>
      <c r="E1804" s="51" t="s">
        <v>40</v>
      </c>
      <c r="F1804" s="79">
        <v>20.177673110000001</v>
      </c>
      <c r="G1804" s="78">
        <v>2.3060197840000001</v>
      </c>
      <c r="H1804" s="78">
        <v>1.1368787198441317E-2</v>
      </c>
    </row>
    <row r="1805" spans="1:8" ht="14.45" customHeight="1" x14ac:dyDescent="0.25">
      <c r="A1805" s="51" t="s">
        <v>16</v>
      </c>
      <c r="B1805" s="52">
        <v>2012</v>
      </c>
      <c r="C1805" s="51" t="s">
        <v>10</v>
      </c>
      <c r="D1805" s="51" t="s">
        <v>30</v>
      </c>
      <c r="E1805" s="51" t="s">
        <v>31</v>
      </c>
      <c r="F1805" s="79"/>
      <c r="G1805" s="78" t="s">
        <v>108</v>
      </c>
      <c r="H1805" s="78" t="s">
        <v>29</v>
      </c>
    </row>
    <row r="1806" spans="1:8" ht="14.45" customHeight="1" x14ac:dyDescent="0.25">
      <c r="A1806" s="51" t="s">
        <v>16</v>
      </c>
      <c r="B1806" s="52">
        <v>2012</v>
      </c>
      <c r="C1806" s="51" t="s">
        <v>10</v>
      </c>
      <c r="D1806" s="51" t="s">
        <v>30</v>
      </c>
      <c r="E1806" s="51" t="s">
        <v>32</v>
      </c>
      <c r="F1806" s="79"/>
      <c r="G1806" s="78" t="s">
        <v>108</v>
      </c>
      <c r="H1806" s="78" t="s">
        <v>29</v>
      </c>
    </row>
    <row r="1807" spans="1:8" ht="14.45" customHeight="1" x14ac:dyDescent="0.25">
      <c r="A1807" s="51" t="s">
        <v>16</v>
      </c>
      <c r="B1807" s="52">
        <v>2012</v>
      </c>
      <c r="C1807" s="51" t="s">
        <v>10</v>
      </c>
      <c r="D1807" s="51" t="s">
        <v>30</v>
      </c>
      <c r="E1807" s="51" t="s">
        <v>40</v>
      </c>
      <c r="F1807" s="79">
        <v>65.404860339999999</v>
      </c>
      <c r="G1807" s="78">
        <v>7.4748411817142859</v>
      </c>
      <c r="H1807" s="78">
        <v>3.4951785065167343E-2</v>
      </c>
    </row>
    <row r="1808" spans="1:8" ht="14.45" customHeight="1" x14ac:dyDescent="0.25">
      <c r="A1808" s="51" t="s">
        <v>16</v>
      </c>
      <c r="B1808" s="52">
        <v>2013</v>
      </c>
      <c r="C1808" s="51" t="s">
        <v>10</v>
      </c>
      <c r="D1808" s="51" t="s">
        <v>30</v>
      </c>
      <c r="E1808" s="51" t="s">
        <v>31</v>
      </c>
      <c r="F1808" s="79"/>
      <c r="G1808" s="78" t="s">
        <v>108</v>
      </c>
      <c r="H1808" s="78" t="s">
        <v>29</v>
      </c>
    </row>
    <row r="1809" spans="1:8" ht="14.45" customHeight="1" x14ac:dyDescent="0.25">
      <c r="A1809" s="51" t="s">
        <v>16</v>
      </c>
      <c r="B1809" s="52">
        <v>2013</v>
      </c>
      <c r="C1809" s="51" t="s">
        <v>10</v>
      </c>
      <c r="D1809" s="51" t="s">
        <v>30</v>
      </c>
      <c r="E1809" s="51" t="s">
        <v>32</v>
      </c>
      <c r="F1809" s="79"/>
      <c r="G1809" s="78" t="s">
        <v>108</v>
      </c>
      <c r="H1809" s="78" t="s">
        <v>29</v>
      </c>
    </row>
    <row r="1810" spans="1:8" ht="14.45" customHeight="1" x14ac:dyDescent="0.25">
      <c r="A1810" s="51" t="s">
        <v>16</v>
      </c>
      <c r="B1810" s="52">
        <v>2013</v>
      </c>
      <c r="C1810" s="51" t="s">
        <v>10</v>
      </c>
      <c r="D1810" s="51" t="s">
        <v>30</v>
      </c>
      <c r="E1810" s="51" t="s">
        <v>40</v>
      </c>
      <c r="F1810" s="79">
        <v>76.794528669999991</v>
      </c>
      <c r="G1810" s="78">
        <v>8.7773535007143497</v>
      </c>
      <c r="H1810" s="78">
        <v>3.9913462171339266E-2</v>
      </c>
    </row>
    <row r="1811" spans="1:8" ht="14.45" customHeight="1" x14ac:dyDescent="0.25">
      <c r="A1811" s="51" t="s">
        <v>16</v>
      </c>
      <c r="B1811" s="52">
        <v>2014</v>
      </c>
      <c r="C1811" s="51" t="s">
        <v>10</v>
      </c>
      <c r="D1811" s="51" t="s">
        <v>30</v>
      </c>
      <c r="E1811" s="51" t="s">
        <v>31</v>
      </c>
      <c r="F1811" s="79"/>
      <c r="G1811" s="78" t="s">
        <v>108</v>
      </c>
      <c r="H1811" s="78" t="s">
        <v>29</v>
      </c>
    </row>
    <row r="1812" spans="1:8" ht="14.45" customHeight="1" x14ac:dyDescent="0.25">
      <c r="A1812" s="51" t="s">
        <v>16</v>
      </c>
      <c r="B1812" s="52">
        <v>2014</v>
      </c>
      <c r="C1812" s="51" t="s">
        <v>10</v>
      </c>
      <c r="D1812" s="51" t="s">
        <v>30</v>
      </c>
      <c r="E1812" s="51" t="s">
        <v>32</v>
      </c>
      <c r="F1812" s="79"/>
      <c r="G1812" s="78" t="s">
        <v>108</v>
      </c>
      <c r="H1812" s="78" t="s">
        <v>29</v>
      </c>
    </row>
    <row r="1813" spans="1:8" ht="14.45" customHeight="1" x14ac:dyDescent="0.25">
      <c r="A1813" s="51" t="s">
        <v>16</v>
      </c>
      <c r="B1813" s="52">
        <v>2014</v>
      </c>
      <c r="C1813" s="51" t="s">
        <v>10</v>
      </c>
      <c r="D1813" s="51" t="s">
        <v>30</v>
      </c>
      <c r="E1813" s="51" t="s">
        <v>40</v>
      </c>
      <c r="F1813" s="79">
        <v>49.643714920000001</v>
      </c>
      <c r="G1813" s="78">
        <v>5.6746483048199678</v>
      </c>
      <c r="H1813" s="78">
        <v>2.5116320356368314E-2</v>
      </c>
    </row>
    <row r="1814" spans="1:8" ht="14.45" customHeight="1" x14ac:dyDescent="0.25">
      <c r="A1814" s="51" t="s">
        <v>16</v>
      </c>
      <c r="B1814" s="52">
        <v>2015</v>
      </c>
      <c r="C1814" s="51" t="s">
        <v>10</v>
      </c>
      <c r="D1814" s="51" t="s">
        <v>30</v>
      </c>
      <c r="E1814" s="51" t="s">
        <v>31</v>
      </c>
      <c r="F1814" s="79"/>
      <c r="G1814" s="78" t="s">
        <v>108</v>
      </c>
      <c r="H1814" s="78" t="s">
        <v>29</v>
      </c>
    </row>
    <row r="1815" spans="1:8" ht="14.45" customHeight="1" x14ac:dyDescent="0.25">
      <c r="A1815" s="51" t="s">
        <v>16</v>
      </c>
      <c r="B1815" s="52">
        <v>2015</v>
      </c>
      <c r="C1815" s="51" t="s">
        <v>10</v>
      </c>
      <c r="D1815" s="51" t="s">
        <v>30</v>
      </c>
      <c r="E1815" s="51" t="s">
        <v>32</v>
      </c>
      <c r="F1815" s="79"/>
      <c r="G1815" s="78" t="s">
        <v>108</v>
      </c>
      <c r="H1815" s="78" t="s">
        <v>29</v>
      </c>
    </row>
    <row r="1816" spans="1:8" ht="14.45" customHeight="1" x14ac:dyDescent="0.25">
      <c r="A1816" s="51" t="s">
        <v>16</v>
      </c>
      <c r="B1816" s="52">
        <v>2015</v>
      </c>
      <c r="C1816" s="51" t="s">
        <v>10</v>
      </c>
      <c r="D1816" s="51" t="s">
        <v>30</v>
      </c>
      <c r="E1816" s="51" t="s">
        <v>40</v>
      </c>
      <c r="F1816" s="79">
        <v>70.168540109999995</v>
      </c>
      <c r="G1816" s="78">
        <v>8.0223178479420696</v>
      </c>
      <c r="H1816" s="78">
        <v>3.4227475475727145E-2</v>
      </c>
    </row>
    <row r="1817" spans="1:8" ht="14.45" customHeight="1" x14ac:dyDescent="0.25">
      <c r="A1817" s="51" t="s">
        <v>16</v>
      </c>
      <c r="B1817" s="52">
        <v>2016</v>
      </c>
      <c r="C1817" s="51" t="s">
        <v>10</v>
      </c>
      <c r="D1817" s="51" t="s">
        <v>30</v>
      </c>
      <c r="E1817" s="51" t="s">
        <v>31</v>
      </c>
      <c r="F1817" s="79"/>
      <c r="G1817" s="78" t="s">
        <v>108</v>
      </c>
      <c r="H1817" s="78" t="s">
        <v>29</v>
      </c>
    </row>
    <row r="1818" spans="1:8" ht="14.45" customHeight="1" x14ac:dyDescent="0.25">
      <c r="A1818" s="51" t="s">
        <v>16</v>
      </c>
      <c r="B1818" s="52">
        <v>2016</v>
      </c>
      <c r="C1818" s="51" t="s">
        <v>10</v>
      </c>
      <c r="D1818" s="51" t="s">
        <v>30</v>
      </c>
      <c r="E1818" s="51" t="s">
        <v>32</v>
      </c>
      <c r="F1818" s="79"/>
      <c r="G1818" s="78" t="s">
        <v>108</v>
      </c>
      <c r="H1818" s="78" t="s">
        <v>29</v>
      </c>
    </row>
    <row r="1819" spans="1:8" ht="14.45" customHeight="1" x14ac:dyDescent="0.25">
      <c r="A1819" s="51" t="s">
        <v>16</v>
      </c>
      <c r="B1819" s="52">
        <v>2016</v>
      </c>
      <c r="C1819" s="51" t="s">
        <v>10</v>
      </c>
      <c r="D1819" s="51" t="s">
        <v>30</v>
      </c>
      <c r="E1819" s="51" t="s">
        <v>40</v>
      </c>
      <c r="F1819" s="79">
        <v>104.18029380999999</v>
      </c>
      <c r="G1819" s="78">
        <v>11.919942083524026</v>
      </c>
      <c r="H1819" s="78">
        <v>4.927340832486557E-2</v>
      </c>
    </row>
    <row r="1820" spans="1:8" ht="14.45" customHeight="1" x14ac:dyDescent="0.25">
      <c r="A1820" s="51" t="s">
        <v>16</v>
      </c>
      <c r="B1820" s="52">
        <v>2017</v>
      </c>
      <c r="C1820" s="51" t="s">
        <v>10</v>
      </c>
      <c r="D1820" s="51" t="s">
        <v>30</v>
      </c>
      <c r="E1820" s="51" t="s">
        <v>31</v>
      </c>
      <c r="F1820" s="79"/>
      <c r="G1820" s="78" t="s">
        <v>108</v>
      </c>
      <c r="H1820" s="78" t="s">
        <v>29</v>
      </c>
    </row>
    <row r="1821" spans="1:8" ht="14.45" customHeight="1" x14ac:dyDescent="0.25">
      <c r="A1821" s="51" t="s">
        <v>16</v>
      </c>
      <c r="B1821" s="52">
        <v>2017</v>
      </c>
      <c r="C1821" s="51" t="s">
        <v>10</v>
      </c>
      <c r="D1821" s="51" t="s">
        <v>30</v>
      </c>
      <c r="E1821" s="51" t="s">
        <v>32</v>
      </c>
      <c r="F1821" s="79"/>
      <c r="G1821" s="78" t="s">
        <v>108</v>
      </c>
      <c r="H1821" s="78" t="s">
        <v>29</v>
      </c>
    </row>
    <row r="1822" spans="1:8" ht="14.45" customHeight="1" x14ac:dyDescent="0.25">
      <c r="A1822" s="51" t="s">
        <v>16</v>
      </c>
      <c r="B1822" s="52">
        <v>2017</v>
      </c>
      <c r="C1822" s="51" t="s">
        <v>10</v>
      </c>
      <c r="D1822" s="51" t="s">
        <v>30</v>
      </c>
      <c r="E1822" s="51" t="s">
        <v>40</v>
      </c>
      <c r="F1822" s="79">
        <v>84.088670179999994</v>
      </c>
      <c r="G1822" s="78">
        <v>9.6156283796455124</v>
      </c>
      <c r="H1822" s="78">
        <v>3.8494556387318857E-2</v>
      </c>
    </row>
    <row r="1823" spans="1:8" ht="14.45" customHeight="1" x14ac:dyDescent="0.25">
      <c r="A1823" s="51" t="s">
        <v>16</v>
      </c>
      <c r="B1823" s="52">
        <v>2018</v>
      </c>
      <c r="C1823" s="51" t="s">
        <v>10</v>
      </c>
      <c r="D1823" s="51" t="s">
        <v>30</v>
      </c>
      <c r="E1823" s="51" t="s">
        <v>31</v>
      </c>
      <c r="F1823" s="79"/>
      <c r="G1823" s="78" t="s">
        <v>108</v>
      </c>
      <c r="H1823" s="78" t="s">
        <v>29</v>
      </c>
    </row>
    <row r="1824" spans="1:8" ht="14.45" customHeight="1" x14ac:dyDescent="0.25">
      <c r="A1824" s="51" t="s">
        <v>16</v>
      </c>
      <c r="B1824" s="52">
        <v>2018</v>
      </c>
      <c r="C1824" s="51" t="s">
        <v>10</v>
      </c>
      <c r="D1824" s="51" t="s">
        <v>30</v>
      </c>
      <c r="E1824" s="51" t="s">
        <v>32</v>
      </c>
      <c r="F1824" s="79"/>
      <c r="G1824" s="78" t="s">
        <v>108</v>
      </c>
      <c r="H1824" s="78" t="s">
        <v>29</v>
      </c>
    </row>
    <row r="1825" spans="1:8" ht="14.45" customHeight="1" x14ac:dyDescent="0.25">
      <c r="A1825" s="51" t="s">
        <v>16</v>
      </c>
      <c r="B1825" s="52">
        <v>2018</v>
      </c>
      <c r="C1825" s="51" t="s">
        <v>10</v>
      </c>
      <c r="D1825" s="51" t="s">
        <v>30</v>
      </c>
      <c r="E1825" s="51" t="s">
        <v>40</v>
      </c>
      <c r="F1825" s="79">
        <v>45.132356649999998</v>
      </c>
      <c r="G1825" s="78">
        <v>5.1579836171428566</v>
      </c>
      <c r="H1825" s="78">
        <v>1.982250240535131E-2</v>
      </c>
    </row>
    <row r="1826" spans="1:8" ht="14.45" customHeight="1" x14ac:dyDescent="0.25">
      <c r="A1826" s="51" t="s">
        <v>16</v>
      </c>
      <c r="B1826" s="52">
        <v>2019</v>
      </c>
      <c r="C1826" s="51" t="s">
        <v>10</v>
      </c>
      <c r="D1826" s="51" t="s">
        <v>30</v>
      </c>
      <c r="E1826" s="51" t="s">
        <v>31</v>
      </c>
      <c r="F1826" s="79"/>
      <c r="G1826" s="78" t="s">
        <v>108</v>
      </c>
      <c r="H1826" s="78" t="s">
        <v>29</v>
      </c>
    </row>
    <row r="1827" spans="1:8" ht="14.45" customHeight="1" x14ac:dyDescent="0.25">
      <c r="A1827" s="51" t="s">
        <v>16</v>
      </c>
      <c r="B1827" s="52">
        <v>2019</v>
      </c>
      <c r="C1827" s="51" t="s">
        <v>10</v>
      </c>
      <c r="D1827" s="51" t="s">
        <v>30</v>
      </c>
      <c r="E1827" s="51" t="s">
        <v>32</v>
      </c>
      <c r="F1827" s="79"/>
      <c r="G1827" s="78" t="s">
        <v>108</v>
      </c>
      <c r="H1827" s="78" t="s">
        <v>29</v>
      </c>
    </row>
    <row r="1828" spans="1:8" ht="14.45" customHeight="1" x14ac:dyDescent="0.25">
      <c r="A1828" s="51" t="s">
        <v>16</v>
      </c>
      <c r="B1828" s="52">
        <v>2019</v>
      </c>
      <c r="C1828" s="51" t="s">
        <v>10</v>
      </c>
      <c r="D1828" s="51" t="s">
        <v>30</v>
      </c>
      <c r="E1828" s="51" t="s">
        <v>40</v>
      </c>
      <c r="F1828" s="79">
        <v>77.184906589999997</v>
      </c>
      <c r="G1828" s="78">
        <v>8.8211321817142849</v>
      </c>
      <c r="H1828" s="78">
        <v>3.281532026437229E-2</v>
      </c>
    </row>
    <row r="1829" spans="1:8" ht="14.45" customHeight="1" x14ac:dyDescent="0.25">
      <c r="A1829" s="51" t="s">
        <v>16</v>
      </c>
      <c r="B1829" s="52">
        <v>2020</v>
      </c>
      <c r="C1829" s="51" t="s">
        <v>10</v>
      </c>
      <c r="D1829" s="51" t="s">
        <v>30</v>
      </c>
      <c r="E1829" s="51" t="s">
        <v>31</v>
      </c>
      <c r="F1829" s="79"/>
      <c r="G1829" s="78" t="s">
        <v>108</v>
      </c>
      <c r="H1829" s="78" t="s">
        <v>29</v>
      </c>
    </row>
    <row r="1830" spans="1:8" ht="14.45" customHeight="1" x14ac:dyDescent="0.25">
      <c r="A1830" s="51" t="s">
        <v>16</v>
      </c>
      <c r="B1830" s="52">
        <v>2020</v>
      </c>
      <c r="C1830" s="51" t="s">
        <v>10</v>
      </c>
      <c r="D1830" s="51" t="s">
        <v>30</v>
      </c>
      <c r="E1830" s="51" t="s">
        <v>32</v>
      </c>
      <c r="F1830" s="79"/>
      <c r="G1830" s="78" t="s">
        <v>108</v>
      </c>
      <c r="H1830" s="78" t="s">
        <v>29</v>
      </c>
    </row>
    <row r="1831" spans="1:8" ht="14.45" customHeight="1" x14ac:dyDescent="0.25">
      <c r="A1831" s="51" t="s">
        <v>16</v>
      </c>
      <c r="B1831" s="52">
        <v>2020</v>
      </c>
      <c r="C1831" s="51" t="s">
        <v>10</v>
      </c>
      <c r="D1831" s="51" t="s">
        <v>30</v>
      </c>
      <c r="E1831" s="51" t="s">
        <v>40</v>
      </c>
      <c r="F1831" s="79">
        <v>34.442467310000005</v>
      </c>
      <c r="G1831" s="78">
        <v>3.9362819782857148</v>
      </c>
      <c r="H1831" s="78">
        <v>1.5794919818378318E-2</v>
      </c>
    </row>
    <row r="1832" spans="1:8" ht="14.45" customHeight="1" x14ac:dyDescent="0.25">
      <c r="A1832" s="51" t="s">
        <v>16</v>
      </c>
      <c r="B1832" s="52">
        <v>2021</v>
      </c>
      <c r="C1832" s="51" t="s">
        <v>10</v>
      </c>
      <c r="D1832" s="51" t="s">
        <v>30</v>
      </c>
      <c r="E1832" s="51" t="s">
        <v>31</v>
      </c>
      <c r="F1832" s="79"/>
      <c r="G1832" s="78" t="s">
        <v>108</v>
      </c>
      <c r="H1832" s="78" t="s">
        <v>29</v>
      </c>
    </row>
    <row r="1833" spans="1:8" ht="14.45" customHeight="1" x14ac:dyDescent="0.25">
      <c r="A1833" s="51" t="s">
        <v>16</v>
      </c>
      <c r="B1833" s="52">
        <v>2021</v>
      </c>
      <c r="C1833" s="51" t="s">
        <v>10</v>
      </c>
      <c r="D1833" s="51" t="s">
        <v>30</v>
      </c>
      <c r="E1833" s="51" t="s">
        <v>32</v>
      </c>
      <c r="F1833" s="79"/>
      <c r="G1833" s="78" t="s">
        <v>108</v>
      </c>
      <c r="H1833" s="78" t="s">
        <v>29</v>
      </c>
    </row>
    <row r="1834" spans="1:8" ht="14.45" customHeight="1" x14ac:dyDescent="0.25">
      <c r="A1834" s="51" t="s">
        <v>16</v>
      </c>
      <c r="B1834" s="52">
        <v>2021</v>
      </c>
      <c r="C1834" s="51" t="s">
        <v>10</v>
      </c>
      <c r="D1834" s="51" t="s">
        <v>30</v>
      </c>
      <c r="E1834" s="51" t="s">
        <v>40</v>
      </c>
      <c r="F1834" s="79">
        <v>67.245445500000002</v>
      </c>
      <c r="G1834" s="78">
        <v>7.6851937714285716</v>
      </c>
      <c r="H1834" s="78">
        <v>2.6461304705443597E-2</v>
      </c>
    </row>
    <row r="1835" spans="1:8" ht="14.45" customHeight="1" x14ac:dyDescent="0.25">
      <c r="A1835" s="51" t="s">
        <v>16</v>
      </c>
      <c r="B1835" s="52">
        <v>2022</v>
      </c>
      <c r="C1835" s="51" t="s">
        <v>10</v>
      </c>
      <c r="D1835" s="51" t="s">
        <v>30</v>
      </c>
      <c r="E1835" s="51" t="s">
        <v>31</v>
      </c>
      <c r="F1835" s="79"/>
      <c r="G1835" s="78" t="s">
        <v>108</v>
      </c>
      <c r="H1835" s="78" t="s">
        <v>29</v>
      </c>
    </row>
    <row r="1836" spans="1:8" ht="14.45" customHeight="1" x14ac:dyDescent="0.25">
      <c r="A1836" s="51" t="s">
        <v>16</v>
      </c>
      <c r="B1836" s="52">
        <v>2022</v>
      </c>
      <c r="C1836" s="51" t="s">
        <v>10</v>
      </c>
      <c r="D1836" s="51" t="s">
        <v>30</v>
      </c>
      <c r="E1836" s="51" t="s">
        <v>32</v>
      </c>
      <c r="F1836" s="79"/>
      <c r="G1836" s="78" t="s">
        <v>108</v>
      </c>
      <c r="H1836" s="78" t="s">
        <v>29</v>
      </c>
    </row>
    <row r="1837" spans="1:8" ht="14.45" customHeight="1" x14ac:dyDescent="0.25">
      <c r="A1837" s="51" t="s">
        <v>16</v>
      </c>
      <c r="B1837" s="52">
        <v>2022</v>
      </c>
      <c r="C1837" s="51" t="s">
        <v>10</v>
      </c>
      <c r="D1837" s="51" t="s">
        <v>30</v>
      </c>
      <c r="E1837" s="51" t="s">
        <v>40</v>
      </c>
      <c r="F1837" s="79">
        <v>73.908906549999998</v>
      </c>
      <c r="G1837" s="78">
        <v>8.4467321771428576</v>
      </c>
      <c r="H1837" s="78">
        <v>2.6405180847439858E-2</v>
      </c>
    </row>
    <row r="1838" spans="1:8" ht="14.45" customHeight="1" x14ac:dyDescent="0.25">
      <c r="A1838" s="51" t="s">
        <v>16</v>
      </c>
      <c r="B1838" s="52">
        <v>2023</v>
      </c>
      <c r="C1838" s="51" t="s">
        <v>10</v>
      </c>
      <c r="D1838" s="51" t="s">
        <v>30</v>
      </c>
      <c r="E1838" s="51" t="s">
        <v>31</v>
      </c>
      <c r="F1838" s="79"/>
      <c r="G1838" s="78" t="s">
        <v>108</v>
      </c>
      <c r="H1838" s="78" t="s">
        <v>29</v>
      </c>
    </row>
    <row r="1839" spans="1:8" ht="14.45" customHeight="1" x14ac:dyDescent="0.25">
      <c r="A1839" s="51" t="s">
        <v>16</v>
      </c>
      <c r="B1839" s="52">
        <v>2023</v>
      </c>
      <c r="C1839" s="51" t="s">
        <v>10</v>
      </c>
      <c r="D1839" s="51" t="s">
        <v>30</v>
      </c>
      <c r="E1839" s="51" t="s">
        <v>32</v>
      </c>
      <c r="F1839" s="79"/>
      <c r="G1839" s="78" t="s">
        <v>108</v>
      </c>
      <c r="H1839" s="78" t="s">
        <v>29</v>
      </c>
    </row>
    <row r="1840" spans="1:8" ht="14.45" customHeight="1" x14ac:dyDescent="0.25">
      <c r="A1840" s="51" t="s">
        <v>16</v>
      </c>
      <c r="B1840" s="52">
        <v>2023</v>
      </c>
      <c r="C1840" s="51" t="s">
        <v>10</v>
      </c>
      <c r="D1840" s="51" t="s">
        <v>30</v>
      </c>
      <c r="E1840" s="51" t="s">
        <v>40</v>
      </c>
      <c r="F1840" s="79">
        <v>86.809960480000001</v>
      </c>
      <c r="G1840" s="78">
        <v>9.921138340571428</v>
      </c>
      <c r="H1840" s="78">
        <v>2.9166419252600502E-2</v>
      </c>
    </row>
    <row r="1841" spans="1:8" ht="14.45" customHeight="1" x14ac:dyDescent="0.25">
      <c r="A1841" s="51" t="s">
        <v>16</v>
      </c>
      <c r="B1841" s="52">
        <v>2008</v>
      </c>
      <c r="C1841" s="51" t="s">
        <v>10</v>
      </c>
      <c r="D1841" s="51" t="s">
        <v>33</v>
      </c>
      <c r="E1841" s="51" t="s">
        <v>34</v>
      </c>
      <c r="F1841" s="79">
        <v>4.4363760000000001</v>
      </c>
      <c r="G1841" s="78">
        <v>0.50701439999999998</v>
      </c>
      <c r="H1841" s="78">
        <v>2.8187996924426625E-3</v>
      </c>
    </row>
    <row r="1842" spans="1:8" ht="14.45" customHeight="1" x14ac:dyDescent="0.25">
      <c r="A1842" s="51" t="s">
        <v>16</v>
      </c>
      <c r="B1842" s="52">
        <v>2008</v>
      </c>
      <c r="C1842" s="51" t="s">
        <v>10</v>
      </c>
      <c r="D1842" s="51" t="s">
        <v>33</v>
      </c>
      <c r="E1842" s="51" t="s">
        <v>35</v>
      </c>
      <c r="F1842" s="79">
        <v>143.6988556</v>
      </c>
      <c r="G1842" s="78">
        <v>16.422726354285714</v>
      </c>
      <c r="H1842" s="78">
        <v>9.1303868285655357E-2</v>
      </c>
    </row>
    <row r="1843" spans="1:8" ht="14.45" customHeight="1" x14ac:dyDescent="0.25">
      <c r="A1843" s="51" t="s">
        <v>16</v>
      </c>
      <c r="B1843" s="52">
        <v>2008</v>
      </c>
      <c r="C1843" s="51" t="s">
        <v>10</v>
      </c>
      <c r="D1843" s="51" t="s">
        <v>33</v>
      </c>
      <c r="E1843" s="51" t="s">
        <v>36</v>
      </c>
      <c r="F1843" s="79"/>
      <c r="G1843" s="78" t="s">
        <v>108</v>
      </c>
      <c r="H1843" s="78" t="s">
        <v>29</v>
      </c>
    </row>
    <row r="1844" spans="1:8" ht="14.45" customHeight="1" x14ac:dyDescent="0.25">
      <c r="A1844" s="51" t="s">
        <v>16</v>
      </c>
      <c r="B1844" s="52">
        <v>2008</v>
      </c>
      <c r="C1844" s="51" t="s">
        <v>10</v>
      </c>
      <c r="D1844" s="51" t="s">
        <v>33</v>
      </c>
      <c r="E1844" s="51" t="s">
        <v>42</v>
      </c>
      <c r="F1844" s="79">
        <v>48.493910999999997</v>
      </c>
      <c r="G1844" s="78">
        <v>5.5421612571428565</v>
      </c>
      <c r="H1844" s="78">
        <v>3.0812226333417601E-2</v>
      </c>
    </row>
    <row r="1845" spans="1:8" ht="14.45" customHeight="1" x14ac:dyDescent="0.25">
      <c r="A1845" s="51" t="s">
        <v>16</v>
      </c>
      <c r="B1845" s="52">
        <v>2008</v>
      </c>
      <c r="C1845" s="51" t="s">
        <v>10</v>
      </c>
      <c r="D1845" s="51" t="s">
        <v>33</v>
      </c>
      <c r="E1845" s="51" t="s">
        <v>40</v>
      </c>
      <c r="F1845" s="79">
        <v>196.62914259999999</v>
      </c>
      <c r="G1845" s="78">
        <v>22.471902011428572</v>
      </c>
      <c r="H1845" s="78">
        <v>0.12493489431151564</v>
      </c>
    </row>
    <row r="1846" spans="1:8" ht="14.45" customHeight="1" x14ac:dyDescent="0.25">
      <c r="A1846" s="51" t="s">
        <v>16</v>
      </c>
      <c r="B1846" s="52">
        <v>2009</v>
      </c>
      <c r="C1846" s="51" t="s">
        <v>10</v>
      </c>
      <c r="D1846" s="51" t="s">
        <v>33</v>
      </c>
      <c r="E1846" s="51" t="s">
        <v>34</v>
      </c>
      <c r="F1846" s="79">
        <v>4.632485</v>
      </c>
      <c r="G1846" s="78">
        <v>0.52942685714285709</v>
      </c>
      <c r="H1846" s="78">
        <v>3.007830285751295E-3</v>
      </c>
    </row>
    <row r="1847" spans="1:8" ht="14.45" customHeight="1" x14ac:dyDescent="0.25">
      <c r="A1847" s="51" t="s">
        <v>16</v>
      </c>
      <c r="B1847" s="52">
        <v>2009</v>
      </c>
      <c r="C1847" s="51" t="s">
        <v>10</v>
      </c>
      <c r="D1847" s="51" t="s">
        <v>33</v>
      </c>
      <c r="E1847" s="51" t="s">
        <v>35</v>
      </c>
      <c r="F1847" s="79">
        <v>210.78583925999999</v>
      </c>
      <c r="G1847" s="78">
        <v>24.089810201142857</v>
      </c>
      <c r="H1847" s="78">
        <v>0.13686132413461297</v>
      </c>
    </row>
    <row r="1848" spans="1:8" ht="14.45" customHeight="1" x14ac:dyDescent="0.25">
      <c r="A1848" s="51" t="s">
        <v>16</v>
      </c>
      <c r="B1848" s="52">
        <v>2009</v>
      </c>
      <c r="C1848" s="51" t="s">
        <v>10</v>
      </c>
      <c r="D1848" s="51" t="s">
        <v>33</v>
      </c>
      <c r="E1848" s="51" t="s">
        <v>36</v>
      </c>
      <c r="F1848" s="79"/>
      <c r="G1848" s="78" t="s">
        <v>108</v>
      </c>
      <c r="H1848" s="78" t="s">
        <v>29</v>
      </c>
    </row>
    <row r="1849" spans="1:8" ht="14.45" customHeight="1" x14ac:dyDescent="0.25">
      <c r="A1849" s="51" t="s">
        <v>16</v>
      </c>
      <c r="B1849" s="52">
        <v>2009</v>
      </c>
      <c r="C1849" s="51" t="s">
        <v>10</v>
      </c>
      <c r="D1849" s="51" t="s">
        <v>33</v>
      </c>
      <c r="E1849" s="51" t="s">
        <v>42</v>
      </c>
      <c r="F1849" s="79">
        <v>6.4191979999999997</v>
      </c>
      <c r="G1849" s="78">
        <v>0.73362262857142857</v>
      </c>
      <c r="H1849" s="78">
        <v>4.1679267508980909E-3</v>
      </c>
    </row>
    <row r="1850" spans="1:8" x14ac:dyDescent="0.25">
      <c r="A1850" s="51" t="s">
        <v>16</v>
      </c>
      <c r="B1850" s="52">
        <v>2009</v>
      </c>
      <c r="C1850" s="51" t="s">
        <v>10</v>
      </c>
      <c r="D1850" s="51" t="s">
        <v>33</v>
      </c>
      <c r="E1850" s="51" t="s">
        <v>40</v>
      </c>
      <c r="F1850" s="79">
        <v>221.83752225999999</v>
      </c>
      <c r="G1850" s="78">
        <v>25.352859686857141</v>
      </c>
      <c r="H1850" s="78">
        <v>0.14403708117126232</v>
      </c>
    </row>
    <row r="1851" spans="1:8" x14ac:dyDescent="0.25">
      <c r="A1851" s="51" t="s">
        <v>16</v>
      </c>
      <c r="B1851" s="52">
        <v>2010</v>
      </c>
      <c r="C1851" s="51" t="s">
        <v>10</v>
      </c>
      <c r="D1851" s="51" t="s">
        <v>33</v>
      </c>
      <c r="E1851" s="51" t="s">
        <v>34</v>
      </c>
      <c r="F1851" s="79"/>
      <c r="G1851" s="78" t="s">
        <v>108</v>
      </c>
      <c r="H1851" s="78" t="s">
        <v>29</v>
      </c>
    </row>
    <row r="1852" spans="1:8" x14ac:dyDescent="0.25">
      <c r="A1852" s="51" t="s">
        <v>16</v>
      </c>
      <c r="B1852" s="52">
        <v>2010</v>
      </c>
      <c r="C1852" s="51" t="s">
        <v>10</v>
      </c>
      <c r="D1852" s="51" t="s">
        <v>33</v>
      </c>
      <c r="E1852" s="51" t="s">
        <v>35</v>
      </c>
      <c r="F1852" s="79">
        <v>184.55275497</v>
      </c>
      <c r="G1852" s="78">
        <v>21.091743425142855</v>
      </c>
      <c r="H1852" s="78">
        <v>0.11433128192849305</v>
      </c>
    </row>
    <row r="1853" spans="1:8" x14ac:dyDescent="0.25">
      <c r="A1853" s="51" t="s">
        <v>16</v>
      </c>
      <c r="B1853" s="52">
        <v>2010</v>
      </c>
      <c r="C1853" s="51" t="s">
        <v>10</v>
      </c>
      <c r="D1853" s="51" t="s">
        <v>33</v>
      </c>
      <c r="E1853" s="51" t="s">
        <v>36</v>
      </c>
      <c r="F1853" s="79"/>
      <c r="G1853" s="78" t="s">
        <v>108</v>
      </c>
      <c r="H1853" s="78" t="s">
        <v>29</v>
      </c>
    </row>
    <row r="1854" spans="1:8" x14ac:dyDescent="0.25">
      <c r="A1854" s="51" t="s">
        <v>16</v>
      </c>
      <c r="B1854" s="52">
        <v>2010</v>
      </c>
      <c r="C1854" s="51" t="s">
        <v>10</v>
      </c>
      <c r="D1854" s="51" t="s">
        <v>33</v>
      </c>
      <c r="E1854" s="51" t="s">
        <v>42</v>
      </c>
      <c r="F1854" s="79">
        <v>0.71235199999999999</v>
      </c>
      <c r="G1854" s="78">
        <v>8.1411657142857141E-2</v>
      </c>
      <c r="H1854" s="78">
        <v>4.4130534576720384E-4</v>
      </c>
    </row>
    <row r="1855" spans="1:8" x14ac:dyDescent="0.25">
      <c r="A1855" s="51" t="s">
        <v>16</v>
      </c>
      <c r="B1855" s="52">
        <v>2010</v>
      </c>
      <c r="C1855" s="51" t="s">
        <v>10</v>
      </c>
      <c r="D1855" s="51" t="s">
        <v>33</v>
      </c>
      <c r="E1855" s="51" t="s">
        <v>40</v>
      </c>
      <c r="F1855" s="79">
        <v>185.26510697000001</v>
      </c>
      <c r="G1855" s="78">
        <v>21.173155082285714</v>
      </c>
      <c r="H1855" s="78">
        <v>0.11477258727426026</v>
      </c>
    </row>
    <row r="1856" spans="1:8" x14ac:dyDescent="0.25">
      <c r="A1856" s="51" t="s">
        <v>16</v>
      </c>
      <c r="B1856" s="52">
        <v>2011</v>
      </c>
      <c r="C1856" s="51" t="s">
        <v>10</v>
      </c>
      <c r="D1856" s="51" t="s">
        <v>33</v>
      </c>
      <c r="E1856" s="51" t="s">
        <v>34</v>
      </c>
      <c r="F1856" s="79">
        <v>1.668906</v>
      </c>
      <c r="G1856" s="78">
        <v>0.19073211428571429</v>
      </c>
      <c r="H1856" s="78">
        <v>9.4031839373979759E-4</v>
      </c>
    </row>
    <row r="1857" spans="1:15" s="47" customFormat="1" x14ac:dyDescent="0.25">
      <c r="A1857" s="51" t="s">
        <v>16</v>
      </c>
      <c r="B1857" s="52">
        <v>2011</v>
      </c>
      <c r="C1857" s="51" t="s">
        <v>10</v>
      </c>
      <c r="D1857" s="51" t="s">
        <v>33</v>
      </c>
      <c r="E1857" s="51" t="s">
        <v>35</v>
      </c>
      <c r="F1857" s="79">
        <v>199.02150568900001</v>
      </c>
      <c r="G1857" s="78">
        <v>22.745314935885716</v>
      </c>
      <c r="H1857" s="78">
        <v>0.11213548429279808</v>
      </c>
      <c r="I1857"/>
      <c r="J1857"/>
      <c r="K1857"/>
      <c r="L1857"/>
      <c r="M1857"/>
      <c r="N1857"/>
      <c r="O1857"/>
    </row>
    <row r="1858" spans="1:15" ht="14.45" customHeight="1" x14ac:dyDescent="0.25">
      <c r="A1858" s="51" t="s">
        <v>16</v>
      </c>
      <c r="B1858" s="52">
        <v>2011</v>
      </c>
      <c r="C1858" s="51" t="s">
        <v>10</v>
      </c>
      <c r="D1858" s="51" t="s">
        <v>33</v>
      </c>
      <c r="E1858" s="51" t="s">
        <v>36</v>
      </c>
      <c r="F1858" s="79"/>
      <c r="G1858" s="78" t="s">
        <v>108</v>
      </c>
      <c r="H1858" s="78" t="s">
        <v>29</v>
      </c>
    </row>
    <row r="1859" spans="1:15" ht="14.45" customHeight="1" x14ac:dyDescent="0.25">
      <c r="A1859" s="51" t="s">
        <v>16</v>
      </c>
      <c r="B1859" s="52">
        <v>2011</v>
      </c>
      <c r="C1859" s="51" t="s">
        <v>10</v>
      </c>
      <c r="D1859" s="51" t="s">
        <v>33</v>
      </c>
      <c r="E1859" s="51" t="s">
        <v>42</v>
      </c>
      <c r="F1859" s="79">
        <v>0.53260099999999999</v>
      </c>
      <c r="G1859" s="78">
        <v>6.0868685714285713E-2</v>
      </c>
      <c r="H1859" s="78">
        <v>3.0008551519630815E-4</v>
      </c>
    </row>
    <row r="1860" spans="1:15" x14ac:dyDescent="0.25">
      <c r="A1860" s="51" t="s">
        <v>16</v>
      </c>
      <c r="B1860" s="52">
        <v>2011</v>
      </c>
      <c r="C1860" s="51" t="s">
        <v>10</v>
      </c>
      <c r="D1860" s="51" t="s">
        <v>33</v>
      </c>
      <c r="E1860" s="51" t="s">
        <v>40</v>
      </c>
      <c r="F1860" s="79">
        <v>201.223012689</v>
      </c>
      <c r="G1860" s="78">
        <v>22.996915735885715</v>
      </c>
      <c r="H1860" s="78">
        <v>0.11337588820173417</v>
      </c>
    </row>
    <row r="1861" spans="1:15" x14ac:dyDescent="0.25">
      <c r="A1861" s="51" t="s">
        <v>16</v>
      </c>
      <c r="B1861" s="52">
        <v>2012</v>
      </c>
      <c r="C1861" s="51" t="s">
        <v>10</v>
      </c>
      <c r="D1861" s="51" t="s">
        <v>33</v>
      </c>
      <c r="E1861" s="51" t="s">
        <v>34</v>
      </c>
      <c r="F1861" s="79"/>
      <c r="G1861" s="78" t="s">
        <v>108</v>
      </c>
      <c r="H1861" s="78" t="s">
        <v>29</v>
      </c>
    </row>
    <row r="1862" spans="1:15" x14ac:dyDescent="0.25">
      <c r="A1862" s="51" t="s">
        <v>16</v>
      </c>
      <c r="B1862" s="52">
        <v>2012</v>
      </c>
      <c r="C1862" s="51" t="s">
        <v>10</v>
      </c>
      <c r="D1862" s="51" t="s">
        <v>33</v>
      </c>
      <c r="E1862" s="51" t="s">
        <v>35</v>
      </c>
      <c r="F1862" s="79">
        <v>276.91735484000003</v>
      </c>
      <c r="G1862" s="78">
        <v>31.647697696000005</v>
      </c>
      <c r="H1862" s="78">
        <v>0.14798221136576711</v>
      </c>
    </row>
    <row r="1863" spans="1:15" x14ac:dyDescent="0.25">
      <c r="A1863" s="51" t="s">
        <v>16</v>
      </c>
      <c r="B1863" s="52">
        <v>2012</v>
      </c>
      <c r="C1863" s="51" t="s">
        <v>10</v>
      </c>
      <c r="D1863" s="51" t="s">
        <v>33</v>
      </c>
      <c r="E1863" s="51" t="s">
        <v>36</v>
      </c>
      <c r="F1863" s="79"/>
      <c r="G1863" s="78" t="s">
        <v>108</v>
      </c>
      <c r="H1863" s="78" t="s">
        <v>29</v>
      </c>
    </row>
    <row r="1864" spans="1:15" x14ac:dyDescent="0.25">
      <c r="A1864" s="51" t="s">
        <v>16</v>
      </c>
      <c r="B1864" s="52">
        <v>2012</v>
      </c>
      <c r="C1864" s="51" t="s">
        <v>10</v>
      </c>
      <c r="D1864" s="51" t="s">
        <v>33</v>
      </c>
      <c r="E1864" s="51" t="s">
        <v>42</v>
      </c>
      <c r="F1864" s="79">
        <v>2.8185509999999998</v>
      </c>
      <c r="G1864" s="78">
        <v>0.32212011428571424</v>
      </c>
      <c r="H1864" s="78">
        <v>1.506208991733969E-3</v>
      </c>
    </row>
    <row r="1865" spans="1:15" x14ac:dyDescent="0.25">
      <c r="A1865" s="51" t="s">
        <v>16</v>
      </c>
      <c r="B1865" s="52">
        <v>2012</v>
      </c>
      <c r="C1865" s="51" t="s">
        <v>10</v>
      </c>
      <c r="D1865" s="51" t="s">
        <v>33</v>
      </c>
      <c r="E1865" s="51" t="s">
        <v>40</v>
      </c>
      <c r="F1865" s="79">
        <v>279.73590584000004</v>
      </c>
      <c r="G1865" s="78">
        <v>31.969817810285718</v>
      </c>
      <c r="H1865" s="78">
        <v>0.14948842035750107</v>
      </c>
    </row>
    <row r="1866" spans="1:15" x14ac:dyDescent="0.25">
      <c r="A1866" s="51" t="s">
        <v>16</v>
      </c>
      <c r="B1866" s="52">
        <v>2013</v>
      </c>
      <c r="C1866" s="51" t="s">
        <v>10</v>
      </c>
      <c r="D1866" s="51" t="s">
        <v>33</v>
      </c>
      <c r="E1866" s="51" t="s">
        <v>34</v>
      </c>
      <c r="F1866" s="79">
        <v>16.947897999999999</v>
      </c>
      <c r="G1866" s="78">
        <v>1.9370871130583858</v>
      </c>
      <c r="H1866" s="78">
        <v>8.8085609407610472E-3</v>
      </c>
    </row>
    <row r="1867" spans="1:15" x14ac:dyDescent="0.25">
      <c r="A1867" s="51" t="s">
        <v>16</v>
      </c>
      <c r="B1867" s="52">
        <v>2013</v>
      </c>
      <c r="C1867" s="51" t="s">
        <v>10</v>
      </c>
      <c r="D1867" s="51" t="s">
        <v>33</v>
      </c>
      <c r="E1867" s="51" t="s">
        <v>35</v>
      </c>
      <c r="F1867" s="79">
        <v>240.82376523000002</v>
      </c>
      <c r="G1867" s="78">
        <v>27.525337486998755</v>
      </c>
      <c r="H1867" s="78">
        <v>0.12516660249029035</v>
      </c>
    </row>
    <row r="1868" spans="1:15" x14ac:dyDescent="0.25">
      <c r="A1868" s="51" t="s">
        <v>16</v>
      </c>
      <c r="B1868" s="52">
        <v>2013</v>
      </c>
      <c r="C1868" s="51" t="s">
        <v>10</v>
      </c>
      <c r="D1868" s="51" t="s">
        <v>33</v>
      </c>
      <c r="E1868" s="51" t="s">
        <v>36</v>
      </c>
      <c r="F1868" s="79"/>
      <c r="G1868" s="78" t="s">
        <v>108</v>
      </c>
      <c r="H1868" s="78" t="s">
        <v>29</v>
      </c>
    </row>
    <row r="1869" spans="1:15" x14ac:dyDescent="0.25">
      <c r="A1869" s="51" t="s">
        <v>16</v>
      </c>
      <c r="B1869" s="52">
        <v>2013</v>
      </c>
      <c r="C1869" s="51" t="s">
        <v>10</v>
      </c>
      <c r="D1869" s="51" t="s">
        <v>33</v>
      </c>
      <c r="E1869" s="51" t="s">
        <v>42</v>
      </c>
      <c r="F1869" s="79">
        <v>1.767285</v>
      </c>
      <c r="G1869" s="78">
        <v>0.20199466615868172</v>
      </c>
      <c r="H1869" s="78">
        <v>9.1853500783359038E-4</v>
      </c>
    </row>
    <row r="1870" spans="1:15" x14ac:dyDescent="0.25">
      <c r="A1870" s="51" t="s">
        <v>16</v>
      </c>
      <c r="B1870" s="52">
        <v>2013</v>
      </c>
      <c r="C1870" s="51" t="s">
        <v>10</v>
      </c>
      <c r="D1870" s="51" t="s">
        <v>33</v>
      </c>
      <c r="E1870" s="51" t="s">
        <v>40</v>
      </c>
      <c r="F1870" s="79">
        <v>259.53894823000002</v>
      </c>
      <c r="G1870" s="78">
        <v>29.664419266215823</v>
      </c>
      <c r="H1870" s="78">
        <v>0.13489369843888499</v>
      </c>
    </row>
    <row r="1871" spans="1:15" x14ac:dyDescent="0.25">
      <c r="A1871" s="51" t="s">
        <v>16</v>
      </c>
      <c r="B1871" s="52">
        <v>2014</v>
      </c>
      <c r="C1871" s="51" t="s">
        <v>10</v>
      </c>
      <c r="D1871" s="51" t="s">
        <v>33</v>
      </c>
      <c r="E1871" s="51" t="s">
        <v>34</v>
      </c>
      <c r="F1871" s="79">
        <v>4.2938049999999999</v>
      </c>
      <c r="G1871" s="78">
        <v>0.49081405982091847</v>
      </c>
      <c r="H1871" s="78">
        <v>2.1723713082626018E-3</v>
      </c>
    </row>
    <row r="1872" spans="1:15" x14ac:dyDescent="0.25">
      <c r="A1872" s="51" t="s">
        <v>16</v>
      </c>
      <c r="B1872" s="52">
        <v>2014</v>
      </c>
      <c r="C1872" s="51" t="s">
        <v>10</v>
      </c>
      <c r="D1872" s="51" t="s">
        <v>33</v>
      </c>
      <c r="E1872" s="51" t="s">
        <v>35</v>
      </c>
      <c r="F1872" s="79">
        <v>169.52537318</v>
      </c>
      <c r="G1872" s="78">
        <v>19.378019414745676</v>
      </c>
      <c r="H1872" s="78">
        <v>8.576823044333462E-2</v>
      </c>
    </row>
    <row r="1873" spans="1:8" x14ac:dyDescent="0.25">
      <c r="A1873" s="51" t="s">
        <v>16</v>
      </c>
      <c r="B1873" s="52">
        <v>2014</v>
      </c>
      <c r="C1873" s="51" t="s">
        <v>10</v>
      </c>
      <c r="D1873" s="51" t="s">
        <v>33</v>
      </c>
      <c r="E1873" s="51" t="s">
        <v>36</v>
      </c>
      <c r="F1873" s="79"/>
      <c r="G1873" s="78" t="s">
        <v>108</v>
      </c>
      <c r="H1873" s="78" t="s">
        <v>29</v>
      </c>
    </row>
    <row r="1874" spans="1:8" x14ac:dyDescent="0.25">
      <c r="A1874" s="51" t="s">
        <v>16</v>
      </c>
      <c r="B1874" s="52">
        <v>2014</v>
      </c>
      <c r="C1874" s="51" t="s">
        <v>10</v>
      </c>
      <c r="D1874" s="51" t="s">
        <v>33</v>
      </c>
      <c r="E1874" s="51" t="s">
        <v>42</v>
      </c>
      <c r="F1874" s="79">
        <v>0.16444600000000001</v>
      </c>
      <c r="G1874" s="78">
        <v>1.8797409030291493E-2</v>
      </c>
      <c r="H1874" s="78">
        <v>8.3198415428402506E-5</v>
      </c>
    </row>
    <row r="1875" spans="1:8" x14ac:dyDescent="0.25">
      <c r="A1875" s="51" t="s">
        <v>16</v>
      </c>
      <c r="B1875" s="52">
        <v>2014</v>
      </c>
      <c r="C1875" s="51" t="s">
        <v>10</v>
      </c>
      <c r="D1875" s="51" t="s">
        <v>33</v>
      </c>
      <c r="E1875" s="51" t="s">
        <v>40</v>
      </c>
      <c r="F1875" s="79">
        <v>173.98362418000002</v>
      </c>
      <c r="G1875" s="78">
        <v>19.887630883596888</v>
      </c>
      <c r="H1875" s="78">
        <v>8.8023800167025629E-2</v>
      </c>
    </row>
    <row r="1876" spans="1:8" x14ac:dyDescent="0.25">
      <c r="A1876" s="51" t="s">
        <v>16</v>
      </c>
      <c r="B1876" s="52">
        <v>2015</v>
      </c>
      <c r="C1876" s="51" t="s">
        <v>10</v>
      </c>
      <c r="D1876" s="51" t="s">
        <v>33</v>
      </c>
      <c r="E1876" s="51" t="s">
        <v>34</v>
      </c>
      <c r="F1876" s="79">
        <v>7.7831599999999996</v>
      </c>
      <c r="G1876" s="78">
        <v>0.88984298780487769</v>
      </c>
      <c r="H1876" s="78">
        <v>3.7965435450992803E-3</v>
      </c>
    </row>
    <row r="1877" spans="1:8" x14ac:dyDescent="0.25">
      <c r="A1877" s="51" t="s">
        <v>16</v>
      </c>
      <c r="B1877" s="52">
        <v>2015</v>
      </c>
      <c r="C1877" s="51" t="s">
        <v>10</v>
      </c>
      <c r="D1877" s="51" t="s">
        <v>33</v>
      </c>
      <c r="E1877" s="51" t="s">
        <v>35</v>
      </c>
      <c r="F1877" s="79">
        <v>194.72205869000001</v>
      </c>
      <c r="G1877" s="78">
        <v>22.262430490472553</v>
      </c>
      <c r="H1877" s="78">
        <v>9.498337115104441E-2</v>
      </c>
    </row>
    <row r="1878" spans="1:8" x14ac:dyDescent="0.25">
      <c r="A1878" s="51" t="s">
        <v>16</v>
      </c>
      <c r="B1878" s="52">
        <v>2015</v>
      </c>
      <c r="C1878" s="51" t="s">
        <v>10</v>
      </c>
      <c r="D1878" s="51" t="s">
        <v>33</v>
      </c>
      <c r="E1878" s="51" t="s">
        <v>36</v>
      </c>
      <c r="F1878" s="79"/>
      <c r="G1878" s="78" t="s">
        <v>108</v>
      </c>
      <c r="H1878" s="78" t="s">
        <v>29</v>
      </c>
    </row>
    <row r="1879" spans="1:8" x14ac:dyDescent="0.25">
      <c r="A1879" s="51" t="s">
        <v>16</v>
      </c>
      <c r="B1879" s="52">
        <v>2015</v>
      </c>
      <c r="C1879" s="51" t="s">
        <v>10</v>
      </c>
      <c r="D1879" s="51" t="s">
        <v>33</v>
      </c>
      <c r="E1879" s="51" t="s">
        <v>42</v>
      </c>
      <c r="F1879" s="79">
        <v>0.60216499999999995</v>
      </c>
      <c r="G1879" s="78">
        <v>6.8845083841463386E-2</v>
      </c>
      <c r="H1879" s="78">
        <v>2.9372975036292566E-4</v>
      </c>
    </row>
    <row r="1880" spans="1:8" x14ac:dyDescent="0.25">
      <c r="A1880" s="51" t="s">
        <v>16</v>
      </c>
      <c r="B1880" s="52">
        <v>2015</v>
      </c>
      <c r="C1880" s="51" t="s">
        <v>10</v>
      </c>
      <c r="D1880" s="51" t="s">
        <v>33</v>
      </c>
      <c r="E1880" s="51" t="s">
        <v>40</v>
      </c>
      <c r="F1880" s="79">
        <v>203.10738369000001</v>
      </c>
      <c r="G1880" s="78">
        <v>23.221118562118896</v>
      </c>
      <c r="H1880" s="78">
        <v>9.9073644446506626E-2</v>
      </c>
    </row>
    <row r="1881" spans="1:8" x14ac:dyDescent="0.25">
      <c r="A1881" s="51" t="s">
        <v>16</v>
      </c>
      <c r="B1881" s="52">
        <v>2016</v>
      </c>
      <c r="C1881" s="51" t="s">
        <v>10</v>
      </c>
      <c r="D1881" s="51" t="s">
        <v>33</v>
      </c>
      <c r="E1881" s="51" t="s">
        <v>34</v>
      </c>
      <c r="F1881" s="79">
        <v>24.986789989999998</v>
      </c>
      <c r="G1881" s="78">
        <v>2.8589004565217389</v>
      </c>
      <c r="H1881" s="78">
        <v>1.1817823322233283E-2</v>
      </c>
    </row>
    <row r="1882" spans="1:8" x14ac:dyDescent="0.25">
      <c r="A1882" s="51" t="s">
        <v>16</v>
      </c>
      <c r="B1882" s="52">
        <v>2016</v>
      </c>
      <c r="C1882" s="51" t="s">
        <v>10</v>
      </c>
      <c r="D1882" s="51" t="s">
        <v>33</v>
      </c>
      <c r="E1882" s="51" t="s">
        <v>35</v>
      </c>
      <c r="F1882" s="79">
        <v>135.38185193999999</v>
      </c>
      <c r="G1882" s="78">
        <v>15.489914409610982</v>
      </c>
      <c r="H1882" s="78">
        <v>6.4030586077842372E-2</v>
      </c>
    </row>
    <row r="1883" spans="1:8" x14ac:dyDescent="0.25">
      <c r="A1883" s="51" t="s">
        <v>16</v>
      </c>
      <c r="B1883" s="52">
        <v>2016</v>
      </c>
      <c r="C1883" s="51" t="s">
        <v>10</v>
      </c>
      <c r="D1883" s="51" t="s">
        <v>33</v>
      </c>
      <c r="E1883" s="51" t="s">
        <v>36</v>
      </c>
      <c r="F1883" s="79"/>
      <c r="G1883" s="78" t="s">
        <v>108</v>
      </c>
      <c r="H1883" s="78" t="s">
        <v>29</v>
      </c>
    </row>
    <row r="1884" spans="1:8" x14ac:dyDescent="0.25">
      <c r="A1884" s="51" t="s">
        <v>16</v>
      </c>
      <c r="B1884" s="52">
        <v>2016</v>
      </c>
      <c r="C1884" s="51" t="s">
        <v>10</v>
      </c>
      <c r="D1884" s="51" t="s">
        <v>33</v>
      </c>
      <c r="E1884" s="51" t="s">
        <v>42</v>
      </c>
      <c r="F1884" s="79">
        <v>0.23759879</v>
      </c>
      <c r="G1884" s="78">
        <v>2.7185216247139588E-2</v>
      </c>
      <c r="H1884" s="78">
        <v>1.1237540007820781E-4</v>
      </c>
    </row>
    <row r="1885" spans="1:8" x14ac:dyDescent="0.25">
      <c r="A1885" s="51" t="s">
        <v>16</v>
      </c>
      <c r="B1885" s="52">
        <v>2016</v>
      </c>
      <c r="C1885" s="51" t="s">
        <v>10</v>
      </c>
      <c r="D1885" s="51" t="s">
        <v>33</v>
      </c>
      <c r="E1885" s="51" t="s">
        <v>40</v>
      </c>
      <c r="F1885" s="79">
        <v>160.60624071999999</v>
      </c>
      <c r="G1885" s="78">
        <v>18.376000082379861</v>
      </c>
      <c r="H1885" s="78">
        <v>7.5960784800153849E-2</v>
      </c>
    </row>
    <row r="1886" spans="1:8" x14ac:dyDescent="0.25">
      <c r="A1886" s="51" t="s">
        <v>16</v>
      </c>
      <c r="B1886" s="52">
        <v>2017</v>
      </c>
      <c r="C1886" s="51" t="s">
        <v>10</v>
      </c>
      <c r="D1886" s="51" t="s">
        <v>33</v>
      </c>
      <c r="E1886" s="51" t="s">
        <v>34</v>
      </c>
      <c r="F1886" s="79">
        <v>8.8085012799999998</v>
      </c>
      <c r="G1886" s="78">
        <v>1.0072614385363066</v>
      </c>
      <c r="H1886" s="78">
        <v>4.0324023258412568E-3</v>
      </c>
    </row>
    <row r="1887" spans="1:8" x14ac:dyDescent="0.25">
      <c r="A1887" s="51" t="s">
        <v>16</v>
      </c>
      <c r="B1887" s="52">
        <v>2017</v>
      </c>
      <c r="C1887" s="51" t="s">
        <v>10</v>
      </c>
      <c r="D1887" s="51" t="s">
        <v>33</v>
      </c>
      <c r="E1887" s="51" t="s">
        <v>35</v>
      </c>
      <c r="F1887" s="79">
        <v>159.61940999000001</v>
      </c>
      <c r="G1887" s="78">
        <v>18.252648369353921</v>
      </c>
      <c r="H1887" s="78">
        <v>7.3071418125863652E-2</v>
      </c>
    </row>
    <row r="1888" spans="1:8" x14ac:dyDescent="0.25">
      <c r="A1888" s="51" t="s">
        <v>16</v>
      </c>
      <c r="B1888" s="52">
        <v>2017</v>
      </c>
      <c r="C1888" s="51" t="s">
        <v>10</v>
      </c>
      <c r="D1888" s="51" t="s">
        <v>33</v>
      </c>
      <c r="E1888" s="51" t="s">
        <v>36</v>
      </c>
      <c r="F1888" s="79"/>
      <c r="G1888" s="78" t="s">
        <v>108</v>
      </c>
      <c r="H1888" s="78" t="s">
        <v>29</v>
      </c>
    </row>
    <row r="1889" spans="1:8" x14ac:dyDescent="0.25">
      <c r="A1889" s="51" t="s">
        <v>16</v>
      </c>
      <c r="B1889" s="52">
        <v>2017</v>
      </c>
      <c r="C1889" s="51" t="s">
        <v>10</v>
      </c>
      <c r="D1889" s="51" t="s">
        <v>33</v>
      </c>
      <c r="E1889" s="51" t="s">
        <v>42</v>
      </c>
      <c r="F1889" s="79">
        <v>0.60363867999999998</v>
      </c>
      <c r="G1889" s="78">
        <v>6.9026721555174392E-2</v>
      </c>
      <c r="H1889" s="78">
        <v>2.7633690906380228E-4</v>
      </c>
    </row>
    <row r="1890" spans="1:8" x14ac:dyDescent="0.25">
      <c r="A1890" s="51" t="s">
        <v>16</v>
      </c>
      <c r="B1890" s="52">
        <v>2017</v>
      </c>
      <c r="C1890" s="51" t="s">
        <v>10</v>
      </c>
      <c r="D1890" s="51" t="s">
        <v>33</v>
      </c>
      <c r="E1890" s="51" t="s">
        <v>40</v>
      </c>
      <c r="F1890" s="79">
        <v>169.03154995</v>
      </c>
      <c r="G1890" s="78">
        <v>19.3289365294454</v>
      </c>
      <c r="H1890" s="78">
        <v>7.7380157360768712E-2</v>
      </c>
    </row>
    <row r="1891" spans="1:8" x14ac:dyDescent="0.25">
      <c r="A1891" s="51" t="s">
        <v>16</v>
      </c>
      <c r="B1891" s="52">
        <v>2018</v>
      </c>
      <c r="C1891" s="51" t="s">
        <v>10</v>
      </c>
      <c r="D1891" s="51" t="s">
        <v>33</v>
      </c>
      <c r="E1891" s="51" t="s">
        <v>34</v>
      </c>
      <c r="F1891" s="79">
        <v>42.684178269999997</v>
      </c>
      <c r="G1891" s="78">
        <v>4.8781918022857136</v>
      </c>
      <c r="H1891" s="78">
        <v>1.8747242316395175E-2</v>
      </c>
    </row>
    <row r="1892" spans="1:8" x14ac:dyDescent="0.25">
      <c r="A1892" s="51" t="s">
        <v>16</v>
      </c>
      <c r="B1892" s="52">
        <v>2018</v>
      </c>
      <c r="C1892" s="51" t="s">
        <v>10</v>
      </c>
      <c r="D1892" s="51" t="s">
        <v>33</v>
      </c>
      <c r="E1892" s="51" t="s">
        <v>35</v>
      </c>
      <c r="F1892" s="79">
        <v>215.86671715</v>
      </c>
      <c r="G1892" s="78">
        <v>24.67048196</v>
      </c>
      <c r="H1892" s="78">
        <v>9.4810438398438182E-2</v>
      </c>
    </row>
    <row r="1893" spans="1:8" x14ac:dyDescent="0.25">
      <c r="A1893" s="51" t="s">
        <v>16</v>
      </c>
      <c r="B1893" s="52">
        <v>2018</v>
      </c>
      <c r="C1893" s="51" t="s">
        <v>10</v>
      </c>
      <c r="D1893" s="51" t="s">
        <v>33</v>
      </c>
      <c r="E1893" s="51" t="s">
        <v>36</v>
      </c>
      <c r="F1893" s="79"/>
      <c r="G1893" s="78" t="s">
        <v>108</v>
      </c>
      <c r="H1893" s="78" t="s">
        <v>29</v>
      </c>
    </row>
    <row r="1894" spans="1:8" x14ac:dyDescent="0.25">
      <c r="A1894" s="51" t="s">
        <v>16</v>
      </c>
      <c r="B1894" s="52">
        <v>2018</v>
      </c>
      <c r="C1894" s="51" t="s">
        <v>10</v>
      </c>
      <c r="D1894" s="51" t="s">
        <v>33</v>
      </c>
      <c r="E1894" s="51" t="s">
        <v>42</v>
      </c>
      <c r="F1894" s="79">
        <v>0.34903983999999999</v>
      </c>
      <c r="G1894" s="78">
        <v>3.9890267428571428E-2</v>
      </c>
      <c r="H1894" s="78">
        <v>1.5330116974876466E-4</v>
      </c>
    </row>
    <row r="1895" spans="1:8" x14ac:dyDescent="0.25">
      <c r="A1895" s="51" t="s">
        <v>16</v>
      </c>
      <c r="B1895" s="52">
        <v>2018</v>
      </c>
      <c r="C1895" s="51" t="s">
        <v>10</v>
      </c>
      <c r="D1895" s="51" t="s">
        <v>33</v>
      </c>
      <c r="E1895" s="51" t="s">
        <v>40</v>
      </c>
      <c r="F1895" s="79">
        <v>258.89993526000001</v>
      </c>
      <c r="G1895" s="78">
        <v>29.588564029714288</v>
      </c>
      <c r="H1895" s="78">
        <v>0.11371098188458213</v>
      </c>
    </row>
    <row r="1896" spans="1:8" x14ac:dyDescent="0.25">
      <c r="A1896" s="51" t="s">
        <v>16</v>
      </c>
      <c r="B1896" s="52">
        <v>2019</v>
      </c>
      <c r="C1896" s="51" t="s">
        <v>10</v>
      </c>
      <c r="D1896" s="51" t="s">
        <v>33</v>
      </c>
      <c r="E1896" s="51" t="s">
        <v>34</v>
      </c>
      <c r="F1896" s="79">
        <v>8.7583011099999997</v>
      </c>
      <c r="G1896" s="78">
        <v>1.0009486982857143</v>
      </c>
      <c r="H1896" s="78">
        <v>3.7236095578004292E-3</v>
      </c>
    </row>
    <row r="1897" spans="1:8" x14ac:dyDescent="0.25">
      <c r="A1897" s="51" t="s">
        <v>16</v>
      </c>
      <c r="B1897" s="52">
        <v>2019</v>
      </c>
      <c r="C1897" s="51" t="s">
        <v>10</v>
      </c>
      <c r="D1897" s="51" t="s">
        <v>33</v>
      </c>
      <c r="E1897" s="51" t="s">
        <v>35</v>
      </c>
      <c r="F1897" s="79">
        <v>175.38944137999999</v>
      </c>
      <c r="G1897" s="78">
        <v>20.044507586285714</v>
      </c>
      <c r="H1897" s="78">
        <v>7.4567178275496193E-2</v>
      </c>
    </row>
    <row r="1898" spans="1:8" x14ac:dyDescent="0.25">
      <c r="A1898" s="51" t="s">
        <v>16</v>
      </c>
      <c r="B1898" s="52">
        <v>2019</v>
      </c>
      <c r="C1898" s="51" t="s">
        <v>10</v>
      </c>
      <c r="D1898" s="51" t="s">
        <v>33</v>
      </c>
      <c r="E1898" s="51" t="s">
        <v>36</v>
      </c>
      <c r="F1898" s="79"/>
      <c r="G1898" s="78" t="s">
        <v>108</v>
      </c>
      <c r="H1898" s="78" t="s">
        <v>29</v>
      </c>
    </row>
    <row r="1899" spans="1:8" x14ac:dyDescent="0.25">
      <c r="A1899" s="51" t="s">
        <v>16</v>
      </c>
      <c r="B1899" s="52">
        <v>2019</v>
      </c>
      <c r="C1899" s="51" t="s">
        <v>10</v>
      </c>
      <c r="D1899" s="51" t="s">
        <v>33</v>
      </c>
      <c r="E1899" s="51" t="s">
        <v>42</v>
      </c>
      <c r="F1899" s="79">
        <v>2.290114E-2</v>
      </c>
      <c r="G1899" s="78">
        <v>2.617273142857143E-3</v>
      </c>
      <c r="H1899" s="78">
        <v>9.7364663212093806E-6</v>
      </c>
    </row>
    <row r="1900" spans="1:8" x14ac:dyDescent="0.25">
      <c r="A1900" s="51" t="s">
        <v>16</v>
      </c>
      <c r="B1900" s="52">
        <v>2019</v>
      </c>
      <c r="C1900" s="51" t="s">
        <v>10</v>
      </c>
      <c r="D1900" s="51" t="s">
        <v>33</v>
      </c>
      <c r="E1900" s="51" t="s">
        <v>40</v>
      </c>
      <c r="F1900" s="79">
        <v>184.17064362999997</v>
      </c>
      <c r="G1900" s="78">
        <v>21.048073557714282</v>
      </c>
      <c r="H1900" s="78">
        <v>7.8300524299617813E-2</v>
      </c>
    </row>
    <row r="1901" spans="1:8" x14ac:dyDescent="0.25">
      <c r="A1901" s="51" t="s">
        <v>16</v>
      </c>
      <c r="B1901" s="52">
        <v>2020</v>
      </c>
      <c r="C1901" s="51" t="s">
        <v>10</v>
      </c>
      <c r="D1901" s="51" t="s">
        <v>33</v>
      </c>
      <c r="E1901" s="51" t="s">
        <v>34</v>
      </c>
      <c r="F1901" s="79">
        <v>2.7981454000000001</v>
      </c>
      <c r="G1901" s="78">
        <v>0.31978804571428571</v>
      </c>
      <c r="H1901" s="78">
        <v>1.2831973341332647E-3</v>
      </c>
    </row>
    <row r="1902" spans="1:8" x14ac:dyDescent="0.25">
      <c r="A1902" s="51" t="s">
        <v>16</v>
      </c>
      <c r="B1902" s="52">
        <v>2020</v>
      </c>
      <c r="C1902" s="51" t="s">
        <v>10</v>
      </c>
      <c r="D1902" s="51" t="s">
        <v>33</v>
      </c>
      <c r="E1902" s="51" t="s">
        <v>35</v>
      </c>
      <c r="F1902" s="79">
        <v>262.90624502000003</v>
      </c>
      <c r="G1902" s="78">
        <v>30.046428002285719</v>
      </c>
      <c r="H1902" s="78">
        <v>0.12056578358531723</v>
      </c>
    </row>
    <row r="1903" spans="1:8" x14ac:dyDescent="0.25">
      <c r="A1903" s="51" t="s">
        <v>16</v>
      </c>
      <c r="B1903" s="52">
        <v>2020</v>
      </c>
      <c r="C1903" s="51" t="s">
        <v>10</v>
      </c>
      <c r="D1903" s="51" t="s">
        <v>33</v>
      </c>
      <c r="E1903" s="51" t="s">
        <v>36</v>
      </c>
      <c r="F1903" s="79"/>
      <c r="G1903" s="78" t="s">
        <v>108</v>
      </c>
      <c r="H1903" s="78" t="s">
        <v>29</v>
      </c>
    </row>
    <row r="1904" spans="1:8" x14ac:dyDescent="0.25">
      <c r="A1904" s="51" t="s">
        <v>16</v>
      </c>
      <c r="B1904" s="52">
        <v>2020</v>
      </c>
      <c r="C1904" s="51" t="s">
        <v>10</v>
      </c>
      <c r="D1904" s="51" t="s">
        <v>33</v>
      </c>
      <c r="E1904" s="51" t="s">
        <v>42</v>
      </c>
      <c r="F1904" s="79">
        <v>3.9871469999999999E-2</v>
      </c>
      <c r="G1904" s="78">
        <v>4.5567394285714281E-3</v>
      </c>
      <c r="H1904" s="78">
        <v>1.828459808127713E-5</v>
      </c>
    </row>
    <row r="1905" spans="1:8" x14ac:dyDescent="0.25">
      <c r="A1905" s="51" t="s">
        <v>16</v>
      </c>
      <c r="B1905" s="52">
        <v>2020</v>
      </c>
      <c r="C1905" s="51" t="s">
        <v>10</v>
      </c>
      <c r="D1905" s="51" t="s">
        <v>33</v>
      </c>
      <c r="E1905" s="51" t="s">
        <v>40</v>
      </c>
      <c r="F1905" s="79">
        <v>265.74426189000002</v>
      </c>
      <c r="G1905" s="78">
        <v>30.370772787428574</v>
      </c>
      <c r="H1905" s="78">
        <v>0.12186726551753177</v>
      </c>
    </row>
    <row r="1906" spans="1:8" x14ac:dyDescent="0.25">
      <c r="A1906" s="51" t="s">
        <v>16</v>
      </c>
      <c r="B1906" s="52">
        <v>2021</v>
      </c>
      <c r="C1906" s="51" t="s">
        <v>10</v>
      </c>
      <c r="D1906" s="51" t="s">
        <v>33</v>
      </c>
      <c r="E1906" s="51" t="s">
        <v>34</v>
      </c>
      <c r="F1906" s="79">
        <v>1.040289</v>
      </c>
      <c r="G1906" s="78">
        <v>0.11889017142857143</v>
      </c>
      <c r="H1906" s="78">
        <v>4.093571543179265E-4</v>
      </c>
    </row>
    <row r="1907" spans="1:8" x14ac:dyDescent="0.25">
      <c r="A1907" s="51" t="s">
        <v>16</v>
      </c>
      <c r="B1907" s="52">
        <v>2021</v>
      </c>
      <c r="C1907" s="51" t="s">
        <v>10</v>
      </c>
      <c r="D1907" s="51" t="s">
        <v>33</v>
      </c>
      <c r="E1907" s="51" t="s">
        <v>35</v>
      </c>
      <c r="F1907" s="79">
        <v>345.04563120999995</v>
      </c>
      <c r="G1907" s="78">
        <v>39.433786423999997</v>
      </c>
      <c r="H1907" s="78">
        <v>0.13577659448668428</v>
      </c>
    </row>
    <row r="1908" spans="1:8" x14ac:dyDescent="0.25">
      <c r="A1908" s="51" t="s">
        <v>16</v>
      </c>
      <c r="B1908" s="52">
        <v>2021</v>
      </c>
      <c r="C1908" s="51" t="s">
        <v>10</v>
      </c>
      <c r="D1908" s="51" t="s">
        <v>33</v>
      </c>
      <c r="E1908" s="51" t="s">
        <v>36</v>
      </c>
      <c r="F1908" s="79"/>
      <c r="G1908" s="78" t="s">
        <v>108</v>
      </c>
      <c r="H1908" s="78" t="s">
        <v>29</v>
      </c>
    </row>
    <row r="1909" spans="1:8" x14ac:dyDescent="0.25">
      <c r="A1909" s="51" t="s">
        <v>16</v>
      </c>
      <c r="B1909" s="52">
        <v>2021</v>
      </c>
      <c r="C1909" s="51" t="s">
        <v>10</v>
      </c>
      <c r="D1909" s="51" t="s">
        <v>33</v>
      </c>
      <c r="E1909" s="51" t="s">
        <v>42</v>
      </c>
      <c r="F1909" s="79">
        <v>5.8826998699999997</v>
      </c>
      <c r="G1909" s="78">
        <v>0.67230855657142852</v>
      </c>
      <c r="H1909" s="78">
        <v>2.3148618109867891E-3</v>
      </c>
    </row>
    <row r="1910" spans="1:8" x14ac:dyDescent="0.25">
      <c r="A1910" s="51" t="s">
        <v>16</v>
      </c>
      <c r="B1910" s="52">
        <v>2021</v>
      </c>
      <c r="C1910" s="51" t="s">
        <v>10</v>
      </c>
      <c r="D1910" s="51" t="s">
        <v>33</v>
      </c>
      <c r="E1910" s="51" t="s">
        <v>40</v>
      </c>
      <c r="F1910" s="79">
        <v>351.96862007999994</v>
      </c>
      <c r="G1910" s="78">
        <v>40.224985151999995</v>
      </c>
      <c r="H1910" s="78">
        <v>0.138500813451989</v>
      </c>
    </row>
    <row r="1911" spans="1:8" x14ac:dyDescent="0.25">
      <c r="A1911" s="51" t="s">
        <v>16</v>
      </c>
      <c r="B1911" s="52">
        <v>2022</v>
      </c>
      <c r="C1911" s="51" t="s">
        <v>10</v>
      </c>
      <c r="D1911" s="51" t="s">
        <v>33</v>
      </c>
      <c r="E1911" s="51" t="s">
        <v>34</v>
      </c>
      <c r="F1911" s="79">
        <v>6.6746E-2</v>
      </c>
      <c r="G1911" s="78">
        <v>7.6281142857142856E-3</v>
      </c>
      <c r="H1911" s="78">
        <v>2.3846113859781092E-5</v>
      </c>
    </row>
    <row r="1912" spans="1:8" x14ac:dyDescent="0.25">
      <c r="A1912" s="51" t="s">
        <v>16</v>
      </c>
      <c r="B1912" s="52">
        <v>2022</v>
      </c>
      <c r="C1912" s="51" t="s">
        <v>10</v>
      </c>
      <c r="D1912" s="51" t="s">
        <v>33</v>
      </c>
      <c r="E1912" s="51" t="s">
        <v>35</v>
      </c>
      <c r="F1912" s="79">
        <v>661.75102874000004</v>
      </c>
      <c r="G1912" s="78">
        <v>75.628688998857143</v>
      </c>
      <c r="H1912" s="78">
        <v>0.23642151407067555</v>
      </c>
    </row>
    <row r="1913" spans="1:8" x14ac:dyDescent="0.25">
      <c r="A1913" s="51" t="s">
        <v>16</v>
      </c>
      <c r="B1913" s="52">
        <v>2022</v>
      </c>
      <c r="C1913" s="51" t="s">
        <v>10</v>
      </c>
      <c r="D1913" s="51" t="s">
        <v>33</v>
      </c>
      <c r="E1913" s="51" t="s">
        <v>36</v>
      </c>
      <c r="F1913" s="79"/>
      <c r="G1913" s="78" t="s">
        <v>108</v>
      </c>
      <c r="H1913" s="78" t="s">
        <v>29</v>
      </c>
    </row>
    <row r="1914" spans="1:8" x14ac:dyDescent="0.25">
      <c r="A1914" s="51" t="s">
        <v>16</v>
      </c>
      <c r="B1914" s="52">
        <v>2022</v>
      </c>
      <c r="C1914" s="51" t="s">
        <v>10</v>
      </c>
      <c r="D1914" s="51" t="s">
        <v>33</v>
      </c>
      <c r="E1914" s="51" t="s">
        <v>42</v>
      </c>
      <c r="F1914" s="79">
        <v>7.2259725899999996</v>
      </c>
      <c r="G1914" s="78">
        <v>0.82582543885714277</v>
      </c>
      <c r="H1914" s="78">
        <v>2.5815983748658684E-3</v>
      </c>
    </row>
    <row r="1915" spans="1:8" x14ac:dyDescent="0.25">
      <c r="A1915" s="51" t="s">
        <v>16</v>
      </c>
      <c r="B1915" s="52">
        <v>2022</v>
      </c>
      <c r="C1915" s="51" t="s">
        <v>10</v>
      </c>
      <c r="D1915" s="51" t="s">
        <v>33</v>
      </c>
      <c r="E1915" s="51" t="s">
        <v>40</v>
      </c>
      <c r="F1915" s="79">
        <v>669.04374732999997</v>
      </c>
      <c r="G1915" s="78">
        <v>76.462142552000003</v>
      </c>
      <c r="H1915" s="78">
        <v>0.23902695855940123</v>
      </c>
    </row>
    <row r="1916" spans="1:8" x14ac:dyDescent="0.25">
      <c r="A1916" s="51" t="s">
        <v>16</v>
      </c>
      <c r="B1916" s="52">
        <v>2023</v>
      </c>
      <c r="C1916" s="51" t="s">
        <v>10</v>
      </c>
      <c r="D1916" s="51" t="s">
        <v>33</v>
      </c>
      <c r="E1916" s="51" t="s">
        <v>34</v>
      </c>
      <c r="F1916" s="79">
        <v>12.221142240000001</v>
      </c>
      <c r="G1916" s="78">
        <v>1.3967019702857144</v>
      </c>
      <c r="H1916" s="78">
        <v>4.1060605988828495E-3</v>
      </c>
    </row>
    <row r="1917" spans="1:8" x14ac:dyDescent="0.25">
      <c r="A1917" s="51" t="s">
        <v>16</v>
      </c>
      <c r="B1917" s="52">
        <v>2023</v>
      </c>
      <c r="C1917" s="51" t="s">
        <v>10</v>
      </c>
      <c r="D1917" s="51" t="s">
        <v>33</v>
      </c>
      <c r="E1917" s="51" t="s">
        <v>35</v>
      </c>
      <c r="F1917" s="79">
        <v>547.37665541000001</v>
      </c>
      <c r="G1917" s="78">
        <v>62.557332046857141</v>
      </c>
      <c r="H1917" s="78">
        <v>0.18390766373465228</v>
      </c>
    </row>
    <row r="1918" spans="1:8" x14ac:dyDescent="0.25">
      <c r="A1918" s="51" t="s">
        <v>16</v>
      </c>
      <c r="B1918" s="52">
        <v>2023</v>
      </c>
      <c r="C1918" s="51" t="s">
        <v>10</v>
      </c>
      <c r="D1918" s="51" t="s">
        <v>33</v>
      </c>
      <c r="E1918" s="51" t="s">
        <v>36</v>
      </c>
      <c r="F1918" s="79"/>
      <c r="G1918" s="78" t="s">
        <v>108</v>
      </c>
      <c r="H1918" s="78" t="s">
        <v>29</v>
      </c>
    </row>
    <row r="1919" spans="1:8" x14ac:dyDescent="0.25">
      <c r="A1919" s="51" t="s">
        <v>16</v>
      </c>
      <c r="B1919" s="52">
        <v>2023</v>
      </c>
      <c r="C1919" s="51" t="s">
        <v>10</v>
      </c>
      <c r="D1919" s="51" t="s">
        <v>33</v>
      </c>
      <c r="E1919" s="51" t="s">
        <v>42</v>
      </c>
      <c r="F1919" s="79">
        <v>2.7851307300000001</v>
      </c>
      <c r="G1919" s="78">
        <v>0.31830065485714287</v>
      </c>
      <c r="H1919" s="78">
        <v>9.3574850276767799E-4</v>
      </c>
    </row>
    <row r="1920" spans="1:8" x14ac:dyDescent="0.25">
      <c r="A1920" s="51" t="s">
        <v>16</v>
      </c>
      <c r="B1920" s="52">
        <v>2023</v>
      </c>
      <c r="C1920" s="51" t="s">
        <v>10</v>
      </c>
      <c r="D1920" s="51" t="s">
        <v>33</v>
      </c>
      <c r="E1920" s="51" t="s">
        <v>40</v>
      </c>
      <c r="F1920" s="79">
        <v>562.38292837999995</v>
      </c>
      <c r="G1920" s="78">
        <v>64.272334672</v>
      </c>
      <c r="H1920" s="78">
        <v>0.18894947283630284</v>
      </c>
    </row>
    <row r="1921" spans="1:8" x14ac:dyDescent="0.25">
      <c r="A1921" s="51" t="s">
        <v>16</v>
      </c>
      <c r="B1921" s="52">
        <v>2008</v>
      </c>
      <c r="C1921" s="51" t="s">
        <v>10</v>
      </c>
      <c r="D1921" s="51" t="s">
        <v>37</v>
      </c>
      <c r="E1921" s="51" t="s">
        <v>40</v>
      </c>
      <c r="F1921" s="78">
        <v>0</v>
      </c>
      <c r="G1921" s="78">
        <v>0</v>
      </c>
      <c r="H1921" s="78">
        <v>0</v>
      </c>
    </row>
    <row r="1922" spans="1:8" x14ac:dyDescent="0.25">
      <c r="A1922" s="51" t="s">
        <v>16</v>
      </c>
      <c r="B1922" s="52">
        <v>2009</v>
      </c>
      <c r="C1922" s="51" t="s">
        <v>10</v>
      </c>
      <c r="D1922" s="51" t="s">
        <v>37</v>
      </c>
      <c r="E1922" s="51" t="s">
        <v>40</v>
      </c>
      <c r="F1922" s="78">
        <v>0</v>
      </c>
      <c r="G1922" s="78">
        <v>0</v>
      </c>
      <c r="H1922" s="78">
        <v>0</v>
      </c>
    </row>
    <row r="1923" spans="1:8" x14ac:dyDescent="0.25">
      <c r="A1923" s="51" t="s">
        <v>16</v>
      </c>
      <c r="B1923" s="52">
        <v>2010</v>
      </c>
      <c r="C1923" s="51" t="s">
        <v>10</v>
      </c>
      <c r="D1923" s="51" t="s">
        <v>37</v>
      </c>
      <c r="E1923" s="51" t="s">
        <v>40</v>
      </c>
      <c r="F1923" s="78">
        <v>0</v>
      </c>
      <c r="G1923" s="78">
        <v>0</v>
      </c>
      <c r="H1923" s="78">
        <v>0</v>
      </c>
    </row>
    <row r="1924" spans="1:8" x14ac:dyDescent="0.25">
      <c r="A1924" s="51" t="s">
        <v>16</v>
      </c>
      <c r="B1924" s="52">
        <v>2011</v>
      </c>
      <c r="C1924" s="51" t="s">
        <v>10</v>
      </c>
      <c r="D1924" s="51" t="s">
        <v>37</v>
      </c>
      <c r="E1924" s="51" t="s">
        <v>40</v>
      </c>
      <c r="F1924" s="78">
        <v>0</v>
      </c>
      <c r="G1924" s="78">
        <v>0</v>
      </c>
      <c r="H1924" s="78">
        <v>0</v>
      </c>
    </row>
    <row r="1925" spans="1:8" x14ac:dyDescent="0.25">
      <c r="A1925" s="51" t="s">
        <v>16</v>
      </c>
      <c r="B1925" s="52">
        <v>2012</v>
      </c>
      <c r="C1925" s="51" t="s">
        <v>10</v>
      </c>
      <c r="D1925" s="51" t="s">
        <v>37</v>
      </c>
      <c r="E1925" s="51" t="s">
        <v>40</v>
      </c>
      <c r="F1925" s="78">
        <v>0</v>
      </c>
      <c r="G1925" s="78">
        <v>0</v>
      </c>
      <c r="H1925" s="78">
        <v>0</v>
      </c>
    </row>
    <row r="1926" spans="1:8" x14ac:dyDescent="0.25">
      <c r="A1926" s="51" t="s">
        <v>16</v>
      </c>
      <c r="B1926" s="52">
        <v>2013</v>
      </c>
      <c r="C1926" s="51" t="s">
        <v>10</v>
      </c>
      <c r="D1926" s="51" t="s">
        <v>37</v>
      </c>
      <c r="E1926" s="51" t="s">
        <v>40</v>
      </c>
      <c r="F1926" s="78">
        <v>0</v>
      </c>
      <c r="G1926" s="78">
        <v>0</v>
      </c>
      <c r="H1926" s="78">
        <v>0</v>
      </c>
    </row>
    <row r="1927" spans="1:8" x14ac:dyDescent="0.25">
      <c r="A1927" s="51" t="s">
        <v>16</v>
      </c>
      <c r="B1927" s="52">
        <v>2014</v>
      </c>
      <c r="C1927" s="51" t="s">
        <v>10</v>
      </c>
      <c r="D1927" s="51" t="s">
        <v>37</v>
      </c>
      <c r="E1927" s="51" t="s">
        <v>40</v>
      </c>
      <c r="F1927" s="78">
        <v>0</v>
      </c>
      <c r="G1927" s="78">
        <v>0</v>
      </c>
      <c r="H1927" s="78">
        <v>0</v>
      </c>
    </row>
    <row r="1928" spans="1:8" x14ac:dyDescent="0.25">
      <c r="A1928" s="51" t="s">
        <v>16</v>
      </c>
      <c r="B1928" s="52">
        <v>2015</v>
      </c>
      <c r="C1928" s="51" t="s">
        <v>10</v>
      </c>
      <c r="D1928" s="51" t="s">
        <v>37</v>
      </c>
      <c r="E1928" s="51" t="s">
        <v>40</v>
      </c>
      <c r="F1928" s="78">
        <v>0</v>
      </c>
      <c r="G1928" s="78">
        <v>0</v>
      </c>
      <c r="H1928" s="78">
        <v>0</v>
      </c>
    </row>
    <row r="1929" spans="1:8" x14ac:dyDescent="0.25">
      <c r="A1929" s="51" t="s">
        <v>16</v>
      </c>
      <c r="B1929" s="52">
        <v>2016</v>
      </c>
      <c r="C1929" s="51" t="s">
        <v>10</v>
      </c>
      <c r="D1929" s="51" t="s">
        <v>37</v>
      </c>
      <c r="E1929" s="51" t="s">
        <v>40</v>
      </c>
      <c r="F1929" s="78">
        <v>0</v>
      </c>
      <c r="G1929" s="78">
        <v>0</v>
      </c>
      <c r="H1929" s="78">
        <v>0</v>
      </c>
    </row>
    <row r="1930" spans="1:8" x14ac:dyDescent="0.25">
      <c r="A1930" s="51" t="s">
        <v>16</v>
      </c>
      <c r="B1930" s="52">
        <v>2017</v>
      </c>
      <c r="C1930" s="51" t="s">
        <v>10</v>
      </c>
      <c r="D1930" s="51" t="s">
        <v>37</v>
      </c>
      <c r="E1930" s="51" t="s">
        <v>40</v>
      </c>
      <c r="F1930" s="78">
        <v>0</v>
      </c>
      <c r="G1930" s="78">
        <v>0</v>
      </c>
      <c r="H1930" s="78">
        <v>0</v>
      </c>
    </row>
    <row r="1931" spans="1:8" x14ac:dyDescent="0.25">
      <c r="A1931" s="51" t="s">
        <v>16</v>
      </c>
      <c r="B1931" s="52">
        <v>2018</v>
      </c>
      <c r="C1931" s="51" t="s">
        <v>10</v>
      </c>
      <c r="D1931" s="51" t="s">
        <v>37</v>
      </c>
      <c r="E1931" s="51" t="s">
        <v>40</v>
      </c>
      <c r="F1931" s="78">
        <v>0</v>
      </c>
      <c r="G1931" s="78">
        <v>0</v>
      </c>
      <c r="H1931" s="78">
        <v>0</v>
      </c>
    </row>
    <row r="1932" spans="1:8" x14ac:dyDescent="0.25">
      <c r="A1932" s="51" t="s">
        <v>16</v>
      </c>
      <c r="B1932" s="52">
        <v>2019</v>
      </c>
      <c r="C1932" s="51" t="s">
        <v>10</v>
      </c>
      <c r="D1932" s="51" t="s">
        <v>37</v>
      </c>
      <c r="E1932" s="51" t="s">
        <v>40</v>
      </c>
      <c r="F1932" s="78">
        <v>0</v>
      </c>
      <c r="G1932" s="78">
        <v>0</v>
      </c>
      <c r="H1932" s="78">
        <v>0</v>
      </c>
    </row>
    <row r="1933" spans="1:8" x14ac:dyDescent="0.25">
      <c r="A1933" s="51" t="s">
        <v>16</v>
      </c>
      <c r="B1933" s="52">
        <v>2020</v>
      </c>
      <c r="C1933" s="51" t="s">
        <v>10</v>
      </c>
      <c r="D1933" s="51" t="s">
        <v>37</v>
      </c>
      <c r="E1933" s="51" t="s">
        <v>40</v>
      </c>
      <c r="F1933" s="78">
        <v>0</v>
      </c>
      <c r="G1933" s="78">
        <v>0</v>
      </c>
      <c r="H1933" s="78">
        <v>0</v>
      </c>
    </row>
    <row r="1934" spans="1:8" x14ac:dyDescent="0.25">
      <c r="A1934" s="51" t="s">
        <v>16</v>
      </c>
      <c r="B1934" s="52">
        <v>2021</v>
      </c>
      <c r="C1934" s="51" t="s">
        <v>10</v>
      </c>
      <c r="D1934" s="51" t="s">
        <v>37</v>
      </c>
      <c r="E1934" s="51" t="s">
        <v>40</v>
      </c>
      <c r="F1934" s="78">
        <v>0</v>
      </c>
      <c r="G1934" s="78">
        <v>0</v>
      </c>
      <c r="H1934" s="78">
        <v>0</v>
      </c>
    </row>
    <row r="1935" spans="1:8" x14ac:dyDescent="0.25">
      <c r="A1935" s="51" t="s">
        <v>16</v>
      </c>
      <c r="B1935" s="52">
        <v>2022</v>
      </c>
      <c r="C1935" s="51" t="s">
        <v>10</v>
      </c>
      <c r="D1935" s="51" t="s">
        <v>37</v>
      </c>
      <c r="E1935" s="51" t="s">
        <v>40</v>
      </c>
      <c r="F1935" s="78">
        <v>0</v>
      </c>
      <c r="G1935" s="78">
        <v>0</v>
      </c>
      <c r="H1935" s="78">
        <v>0</v>
      </c>
    </row>
    <row r="1936" spans="1:8" x14ac:dyDescent="0.25">
      <c r="A1936" s="51" t="s">
        <v>16</v>
      </c>
      <c r="B1936" s="52">
        <v>2023</v>
      </c>
      <c r="C1936" s="51" t="s">
        <v>10</v>
      </c>
      <c r="D1936" s="51" t="s">
        <v>37</v>
      </c>
      <c r="E1936" s="51" t="s">
        <v>40</v>
      </c>
      <c r="F1936" s="78">
        <v>0</v>
      </c>
      <c r="G1936" s="78">
        <v>0</v>
      </c>
      <c r="H1936" s="78">
        <v>0</v>
      </c>
    </row>
    <row r="1937" spans="1:8" x14ac:dyDescent="0.25">
      <c r="A1937" s="51" t="s">
        <v>17</v>
      </c>
      <c r="B1937" s="52">
        <v>2008</v>
      </c>
      <c r="C1937" s="51" t="s">
        <v>10</v>
      </c>
      <c r="D1937" s="51" t="s">
        <v>41</v>
      </c>
      <c r="E1937" s="51" t="s">
        <v>40</v>
      </c>
      <c r="F1937" s="78">
        <v>5066.00374543</v>
      </c>
      <c r="G1937" s="78">
        <v>668.19130517872031</v>
      </c>
      <c r="H1937" s="78">
        <v>1.6597706674285524</v>
      </c>
    </row>
    <row r="1938" spans="1:8" x14ac:dyDescent="0.25">
      <c r="A1938" s="51" t="s">
        <v>17</v>
      </c>
      <c r="B1938" s="52">
        <v>2009</v>
      </c>
      <c r="C1938" s="51" t="s">
        <v>10</v>
      </c>
      <c r="D1938" s="51" t="s">
        <v>41</v>
      </c>
      <c r="E1938" s="51" t="s">
        <v>40</v>
      </c>
      <c r="F1938" s="78">
        <v>5056.3025255699995</v>
      </c>
      <c r="G1938" s="78">
        <v>620.91312225583317</v>
      </c>
      <c r="H1938" s="78">
        <v>1.634516989919419</v>
      </c>
    </row>
    <row r="1939" spans="1:8" x14ac:dyDescent="0.25">
      <c r="A1939" s="51" t="s">
        <v>17</v>
      </c>
      <c r="B1939" s="52">
        <v>2010</v>
      </c>
      <c r="C1939" s="51" t="s">
        <v>10</v>
      </c>
      <c r="D1939" s="51" t="s">
        <v>41</v>
      </c>
      <c r="E1939" s="51" t="s">
        <v>40</v>
      </c>
      <c r="F1939" s="78">
        <v>5605.7417006600008</v>
      </c>
      <c r="G1939" s="78">
        <v>695.50145169478913</v>
      </c>
      <c r="H1939" s="78">
        <v>1.6756071182792796</v>
      </c>
    </row>
    <row r="1940" spans="1:8" x14ac:dyDescent="0.25">
      <c r="A1940" s="51" t="s">
        <v>17</v>
      </c>
      <c r="B1940" s="52">
        <v>2011</v>
      </c>
      <c r="C1940" s="51" t="s">
        <v>10</v>
      </c>
      <c r="D1940" s="51" t="s">
        <v>41</v>
      </c>
      <c r="E1940" s="51" t="s">
        <v>40</v>
      </c>
      <c r="F1940" s="78">
        <v>7480.2851901299991</v>
      </c>
      <c r="G1940" s="78">
        <v>961.58372106522438</v>
      </c>
      <c r="H1940" s="78">
        <v>2.027041992827709</v>
      </c>
    </row>
    <row r="1941" spans="1:8" x14ac:dyDescent="0.25">
      <c r="A1941" s="51" t="s">
        <v>17</v>
      </c>
      <c r="B1941" s="52">
        <v>2012</v>
      </c>
      <c r="C1941" s="51" t="s">
        <v>10</v>
      </c>
      <c r="D1941" s="51" t="s">
        <v>41</v>
      </c>
      <c r="E1941" s="51" t="s">
        <v>40</v>
      </c>
      <c r="F1941" s="78">
        <v>4976.3672957999997</v>
      </c>
      <c r="G1941" s="78">
        <v>635.28093137872361</v>
      </c>
      <c r="H1941" s="78">
        <v>1.2730218501807367</v>
      </c>
    </row>
    <row r="1942" spans="1:8" x14ac:dyDescent="0.25">
      <c r="A1942" s="51" t="s">
        <v>17</v>
      </c>
      <c r="B1942" s="52">
        <v>2013</v>
      </c>
      <c r="C1942" s="51" t="s">
        <v>10</v>
      </c>
      <c r="D1942" s="51" t="s">
        <v>41</v>
      </c>
      <c r="E1942" s="51" t="s">
        <v>40</v>
      </c>
      <c r="F1942" s="78">
        <v>4187.6401882299997</v>
      </c>
      <c r="G1942" s="78">
        <v>532.77864990203557</v>
      </c>
      <c r="H1942" s="78">
        <v>1.005359015867374</v>
      </c>
    </row>
    <row r="1943" spans="1:8" x14ac:dyDescent="0.25">
      <c r="A1943" s="51" t="s">
        <v>17</v>
      </c>
      <c r="B1943" s="52">
        <v>2014</v>
      </c>
      <c r="C1943" s="51" t="s">
        <v>10</v>
      </c>
      <c r="D1943" s="51" t="s">
        <v>41</v>
      </c>
      <c r="E1943" s="51" t="s">
        <v>40</v>
      </c>
      <c r="F1943" s="78">
        <v>4935.5624405600001</v>
      </c>
      <c r="G1943" s="78">
        <v>638.15051488761958</v>
      </c>
      <c r="H1943" s="78">
        <v>1.1027580158556129</v>
      </c>
    </row>
    <row r="1944" spans="1:8" x14ac:dyDescent="0.25">
      <c r="A1944" s="51" t="s">
        <v>17</v>
      </c>
      <c r="B1944" s="52">
        <v>2015</v>
      </c>
      <c r="C1944" s="51" t="s">
        <v>10</v>
      </c>
      <c r="D1944" s="51" t="s">
        <v>41</v>
      </c>
      <c r="E1944" s="51" t="s">
        <v>40</v>
      </c>
      <c r="F1944" s="78">
        <v>2487.6955424200005</v>
      </c>
      <c r="G1944" s="78">
        <v>324.79976617386563</v>
      </c>
      <c r="H1944" s="78">
        <v>0.52228830974463269</v>
      </c>
    </row>
    <row r="1945" spans="1:8" x14ac:dyDescent="0.25">
      <c r="A1945" s="51" t="s">
        <v>17</v>
      </c>
      <c r="B1945" s="52">
        <v>2016</v>
      </c>
      <c r="C1945" s="51" t="s">
        <v>10</v>
      </c>
      <c r="D1945" s="51" t="s">
        <v>41</v>
      </c>
      <c r="E1945" s="51" t="s">
        <v>40</v>
      </c>
      <c r="F1945" s="78">
        <v>2453.1614821700005</v>
      </c>
      <c r="G1945" s="78">
        <v>322.60753738126022</v>
      </c>
      <c r="H1945" s="78">
        <v>0.48825193904781622</v>
      </c>
    </row>
    <row r="1946" spans="1:8" x14ac:dyDescent="0.25">
      <c r="A1946" s="51" t="s">
        <v>17</v>
      </c>
      <c r="B1946" s="52">
        <v>2017</v>
      </c>
      <c r="C1946" s="51" t="s">
        <v>10</v>
      </c>
      <c r="D1946" s="51" t="s">
        <v>41</v>
      </c>
      <c r="E1946" s="51" t="s">
        <v>40</v>
      </c>
      <c r="F1946" s="78">
        <v>2773.1169484299999</v>
      </c>
      <c r="G1946" s="78">
        <v>377.29482291564625</v>
      </c>
      <c r="H1946" s="78">
        <v>0.52653853855241117</v>
      </c>
    </row>
    <row r="1947" spans="1:8" x14ac:dyDescent="0.25">
      <c r="A1947" s="51" t="s">
        <v>17</v>
      </c>
      <c r="B1947" s="52">
        <v>2018</v>
      </c>
      <c r="C1947" s="51" t="s">
        <v>10</v>
      </c>
      <c r="D1947" s="51" t="s">
        <v>41</v>
      </c>
      <c r="E1947" s="51" t="s">
        <v>40</v>
      </c>
      <c r="F1947" s="78">
        <v>4214.5265104999999</v>
      </c>
      <c r="G1947" s="78">
        <v>560.38025624376746</v>
      </c>
      <c r="H1947" s="78">
        <v>0.7642248561896996</v>
      </c>
    </row>
    <row r="1948" spans="1:8" x14ac:dyDescent="0.25">
      <c r="A1948" s="51" t="s">
        <v>17</v>
      </c>
      <c r="B1948" s="52">
        <v>2019</v>
      </c>
      <c r="C1948" s="51" t="s">
        <v>10</v>
      </c>
      <c r="D1948" s="51" t="s">
        <v>41</v>
      </c>
      <c r="E1948" s="51" t="s">
        <v>40</v>
      </c>
      <c r="F1948" s="78">
        <v>5373.9177099300014</v>
      </c>
      <c r="G1948" s="78">
        <v>698.06248667633736</v>
      </c>
      <c r="H1948" s="78">
        <v>0.90457859375025496</v>
      </c>
    </row>
    <row r="1949" spans="1:8" x14ac:dyDescent="0.25">
      <c r="A1949" s="51" t="s">
        <v>17</v>
      </c>
      <c r="B1949" s="52">
        <v>2020</v>
      </c>
      <c r="C1949" s="51" t="s">
        <v>10</v>
      </c>
      <c r="D1949" s="51" t="s">
        <v>41</v>
      </c>
      <c r="E1949" s="51" t="s">
        <v>40</v>
      </c>
      <c r="F1949" s="78">
        <v>4621.6454890099994</v>
      </c>
      <c r="G1949" s="78">
        <v>598.46493868695359</v>
      </c>
      <c r="H1949" s="78">
        <v>0.77017449519980552</v>
      </c>
    </row>
    <row r="1950" spans="1:8" x14ac:dyDescent="0.25">
      <c r="A1950" s="51" t="s">
        <v>17</v>
      </c>
      <c r="B1950" s="52">
        <v>2021</v>
      </c>
      <c r="C1950" s="51" t="s">
        <v>10</v>
      </c>
      <c r="D1950" s="51" t="s">
        <v>41</v>
      </c>
      <c r="E1950" s="51" t="s">
        <v>40</v>
      </c>
      <c r="F1950" s="78">
        <v>5460.9233968400004</v>
      </c>
      <c r="G1950" s="78">
        <v>705.62162982750056</v>
      </c>
      <c r="H1950" s="78">
        <v>0.81593677080199245</v>
      </c>
    </row>
    <row r="1951" spans="1:8" x14ac:dyDescent="0.25">
      <c r="A1951" s="51" t="s">
        <v>17</v>
      </c>
      <c r="B1951" s="52">
        <v>2022</v>
      </c>
      <c r="C1951" s="51" t="s">
        <v>10</v>
      </c>
      <c r="D1951" s="51" t="s">
        <v>41</v>
      </c>
      <c r="E1951" s="51" t="s">
        <v>40</v>
      </c>
      <c r="F1951" s="78">
        <v>5926.7400311700003</v>
      </c>
      <c r="G1951" s="78">
        <v>764.41186988435015</v>
      </c>
      <c r="H1951" s="78">
        <v>0.79952542761431566</v>
      </c>
    </row>
    <row r="1952" spans="1:8" x14ac:dyDescent="0.25">
      <c r="A1952" s="51" t="s">
        <v>17</v>
      </c>
      <c r="B1952" s="52">
        <v>2023</v>
      </c>
      <c r="C1952" s="51" t="s">
        <v>10</v>
      </c>
      <c r="D1952" s="51" t="s">
        <v>41</v>
      </c>
      <c r="E1952" s="51" t="s">
        <v>40</v>
      </c>
      <c r="F1952" s="78">
        <v>6155.6450737300001</v>
      </c>
      <c r="G1952" s="78">
        <v>785.82703068893647</v>
      </c>
      <c r="H1952" s="78">
        <v>0.75122069708066119</v>
      </c>
    </row>
    <row r="1953" spans="1:8" x14ac:dyDescent="0.25">
      <c r="A1953" s="51" t="s">
        <v>17</v>
      </c>
      <c r="B1953" s="52">
        <v>2008</v>
      </c>
      <c r="C1953" s="51" t="s">
        <v>10</v>
      </c>
      <c r="D1953" s="51" t="s">
        <v>25</v>
      </c>
      <c r="E1953" s="51" t="s">
        <v>26</v>
      </c>
      <c r="F1953" s="79">
        <v>585.79058031</v>
      </c>
      <c r="G1953" s="78">
        <v>77.264090610243983</v>
      </c>
      <c r="H1953" s="78">
        <v>0.19192208914799394</v>
      </c>
    </row>
    <row r="1954" spans="1:8" x14ac:dyDescent="0.25">
      <c r="A1954" s="51" t="s">
        <v>17</v>
      </c>
      <c r="B1954" s="52">
        <v>2008</v>
      </c>
      <c r="C1954" s="51" t="s">
        <v>10</v>
      </c>
      <c r="D1954" s="51" t="s">
        <v>25</v>
      </c>
      <c r="E1954" s="51" t="s">
        <v>27</v>
      </c>
      <c r="F1954" s="79"/>
      <c r="G1954" s="78" t="s">
        <v>108</v>
      </c>
      <c r="H1954" s="78" t="s">
        <v>29</v>
      </c>
    </row>
    <row r="1955" spans="1:8" x14ac:dyDescent="0.25">
      <c r="A1955" s="51" t="s">
        <v>17</v>
      </c>
      <c r="B1955" s="52">
        <v>2008</v>
      </c>
      <c r="C1955" s="51" t="s">
        <v>10</v>
      </c>
      <c r="D1955" s="51" t="s">
        <v>25</v>
      </c>
      <c r="E1955" s="51" t="s">
        <v>28</v>
      </c>
      <c r="F1955" s="79"/>
      <c r="G1955" s="78" t="s">
        <v>108</v>
      </c>
      <c r="H1955" s="78" t="s">
        <v>29</v>
      </c>
    </row>
    <row r="1956" spans="1:8" x14ac:dyDescent="0.25">
      <c r="A1956" s="51" t="s">
        <v>17</v>
      </c>
      <c r="B1956" s="52">
        <v>2008</v>
      </c>
      <c r="C1956" s="51" t="s">
        <v>10</v>
      </c>
      <c r="D1956" s="51" t="s">
        <v>25</v>
      </c>
      <c r="E1956" s="51" t="s">
        <v>40</v>
      </c>
      <c r="F1956" s="79">
        <v>585.79058031</v>
      </c>
      <c r="G1956" s="78">
        <v>77.264090610243983</v>
      </c>
      <c r="H1956" s="78">
        <v>0.19192208914799394</v>
      </c>
    </row>
    <row r="1957" spans="1:8" x14ac:dyDescent="0.25">
      <c r="A1957" s="51" t="s">
        <v>17</v>
      </c>
      <c r="B1957" s="52">
        <v>2009</v>
      </c>
      <c r="C1957" s="51" t="s">
        <v>10</v>
      </c>
      <c r="D1957" s="51" t="s">
        <v>25</v>
      </c>
      <c r="E1957" s="51" t="s">
        <v>26</v>
      </c>
      <c r="F1957" s="79">
        <v>680.68529569000009</v>
      </c>
      <c r="G1957" s="78">
        <v>83.58804286000823</v>
      </c>
      <c r="H1957" s="78">
        <v>0.22004056817549805</v>
      </c>
    </row>
    <row r="1958" spans="1:8" x14ac:dyDescent="0.25">
      <c r="A1958" s="51" t="s">
        <v>17</v>
      </c>
      <c r="B1958" s="52">
        <v>2009</v>
      </c>
      <c r="C1958" s="51" t="s">
        <v>10</v>
      </c>
      <c r="D1958" s="51" t="s">
        <v>25</v>
      </c>
      <c r="E1958" s="51" t="s">
        <v>27</v>
      </c>
      <c r="F1958" s="79"/>
      <c r="G1958" s="78" t="s">
        <v>108</v>
      </c>
      <c r="H1958" s="78" t="s">
        <v>29</v>
      </c>
    </row>
    <row r="1959" spans="1:8" x14ac:dyDescent="0.25">
      <c r="A1959" s="51" t="s">
        <v>17</v>
      </c>
      <c r="B1959" s="52">
        <v>2009</v>
      </c>
      <c r="C1959" s="51" t="s">
        <v>10</v>
      </c>
      <c r="D1959" s="51" t="s">
        <v>25</v>
      </c>
      <c r="E1959" s="51" t="s">
        <v>28</v>
      </c>
      <c r="F1959" s="79"/>
      <c r="G1959" s="78" t="s">
        <v>108</v>
      </c>
      <c r="H1959" s="78" t="s">
        <v>29</v>
      </c>
    </row>
    <row r="1960" spans="1:8" x14ac:dyDescent="0.25">
      <c r="A1960" s="51" t="s">
        <v>17</v>
      </c>
      <c r="B1960" s="52">
        <v>2009</v>
      </c>
      <c r="C1960" s="51" t="s">
        <v>10</v>
      </c>
      <c r="D1960" s="51" t="s">
        <v>25</v>
      </c>
      <c r="E1960" s="51" t="s">
        <v>40</v>
      </c>
      <c r="F1960" s="79">
        <v>680.68529569000009</v>
      </c>
      <c r="G1960" s="78">
        <v>83.58804286000823</v>
      </c>
      <c r="H1960" s="78">
        <v>0.22004056817549805</v>
      </c>
    </row>
    <row r="1961" spans="1:8" x14ac:dyDescent="0.25">
      <c r="A1961" s="51" t="s">
        <v>17</v>
      </c>
      <c r="B1961" s="52">
        <v>2010</v>
      </c>
      <c r="C1961" s="51" t="s">
        <v>10</v>
      </c>
      <c r="D1961" s="51" t="s">
        <v>25</v>
      </c>
      <c r="E1961" s="51" t="s">
        <v>26</v>
      </c>
      <c r="F1961" s="79">
        <v>663.81011772999989</v>
      </c>
      <c r="G1961" s="78">
        <v>82.3585754007444</v>
      </c>
      <c r="H1961" s="78">
        <v>0.19841887440572542</v>
      </c>
    </row>
    <row r="1962" spans="1:8" x14ac:dyDescent="0.25">
      <c r="A1962" s="51" t="s">
        <v>17</v>
      </c>
      <c r="B1962" s="52">
        <v>2010</v>
      </c>
      <c r="C1962" s="51" t="s">
        <v>10</v>
      </c>
      <c r="D1962" s="51" t="s">
        <v>25</v>
      </c>
      <c r="E1962" s="51" t="s">
        <v>27</v>
      </c>
      <c r="F1962" s="79"/>
      <c r="G1962" s="78" t="s">
        <v>108</v>
      </c>
      <c r="H1962" s="78" t="s">
        <v>29</v>
      </c>
    </row>
    <row r="1963" spans="1:8" x14ac:dyDescent="0.25">
      <c r="A1963" s="51" t="s">
        <v>17</v>
      </c>
      <c r="B1963" s="52">
        <v>2010</v>
      </c>
      <c r="C1963" s="51" t="s">
        <v>10</v>
      </c>
      <c r="D1963" s="51" t="s">
        <v>25</v>
      </c>
      <c r="E1963" s="51" t="s">
        <v>28</v>
      </c>
      <c r="F1963" s="79">
        <v>28.485607229999999</v>
      </c>
      <c r="G1963" s="78">
        <v>3.5341944454094292</v>
      </c>
      <c r="H1963" s="78">
        <v>8.5146067713887108E-3</v>
      </c>
    </row>
    <row r="1964" spans="1:8" x14ac:dyDescent="0.25">
      <c r="A1964" s="51" t="s">
        <v>17</v>
      </c>
      <c r="B1964" s="52">
        <v>2010</v>
      </c>
      <c r="C1964" s="51" t="s">
        <v>10</v>
      </c>
      <c r="D1964" s="51" t="s">
        <v>25</v>
      </c>
      <c r="E1964" s="51" t="s">
        <v>40</v>
      </c>
      <c r="F1964" s="79">
        <v>692.29572495999992</v>
      </c>
      <c r="G1964" s="78">
        <v>85.892769846153826</v>
      </c>
      <c r="H1964" s="78">
        <v>0.20693348117711413</v>
      </c>
    </row>
    <row r="1965" spans="1:8" x14ac:dyDescent="0.25">
      <c r="A1965" s="51" t="s">
        <v>17</v>
      </c>
      <c r="B1965" s="52">
        <v>2011</v>
      </c>
      <c r="C1965" s="51" t="s">
        <v>10</v>
      </c>
      <c r="D1965" s="51" t="s">
        <v>25</v>
      </c>
      <c r="E1965" s="51" t="s">
        <v>26</v>
      </c>
      <c r="F1965" s="79">
        <v>457.38938578</v>
      </c>
      <c r="G1965" s="78">
        <v>58.796981181198291</v>
      </c>
      <c r="H1965" s="78">
        <v>0.12394547379999293</v>
      </c>
    </row>
    <row r="1966" spans="1:8" x14ac:dyDescent="0.25">
      <c r="A1966" s="51" t="s">
        <v>17</v>
      </c>
      <c r="B1966" s="52">
        <v>2011</v>
      </c>
      <c r="C1966" s="51" t="s">
        <v>10</v>
      </c>
      <c r="D1966" s="51" t="s">
        <v>25</v>
      </c>
      <c r="E1966" s="51" t="s">
        <v>27</v>
      </c>
      <c r="F1966" s="79"/>
      <c r="G1966" s="78" t="s">
        <v>108</v>
      </c>
      <c r="H1966" s="78" t="s">
        <v>29</v>
      </c>
    </row>
    <row r="1967" spans="1:8" x14ac:dyDescent="0.25">
      <c r="A1967" s="51" t="s">
        <v>17</v>
      </c>
      <c r="B1967" s="52">
        <v>2011</v>
      </c>
      <c r="C1967" s="51" t="s">
        <v>10</v>
      </c>
      <c r="D1967" s="51" t="s">
        <v>25</v>
      </c>
      <c r="E1967" s="51" t="s">
        <v>28</v>
      </c>
      <c r="F1967" s="79"/>
      <c r="G1967" s="78" t="s">
        <v>108</v>
      </c>
      <c r="H1967" s="78" t="s">
        <v>29</v>
      </c>
    </row>
    <row r="1968" spans="1:8" x14ac:dyDescent="0.25">
      <c r="A1968" s="51" t="s">
        <v>17</v>
      </c>
      <c r="B1968" s="52">
        <v>2011</v>
      </c>
      <c r="C1968" s="51" t="s">
        <v>10</v>
      </c>
      <c r="D1968" s="51" t="s">
        <v>25</v>
      </c>
      <c r="E1968" s="51" t="s">
        <v>40</v>
      </c>
      <c r="F1968" s="79">
        <v>457.38938578</v>
      </c>
      <c r="G1968" s="78">
        <v>58.796981181198291</v>
      </c>
      <c r="H1968" s="78">
        <v>0.12394547379999293</v>
      </c>
    </row>
    <row r="1969" spans="1:8" x14ac:dyDescent="0.25">
      <c r="A1969" s="51" t="s">
        <v>17</v>
      </c>
      <c r="B1969" s="52">
        <v>2012</v>
      </c>
      <c r="C1969" s="51" t="s">
        <v>10</v>
      </c>
      <c r="D1969" s="51" t="s">
        <v>25</v>
      </c>
      <c r="E1969" s="51" t="s">
        <v>26</v>
      </c>
      <c r="F1969" s="79">
        <v>451.93182067999999</v>
      </c>
      <c r="G1969" s="78">
        <v>57.693423916595762</v>
      </c>
      <c r="H1969" s="78">
        <v>0.11561025308625542</v>
      </c>
    </row>
    <row r="1970" spans="1:8" x14ac:dyDescent="0.25">
      <c r="A1970" s="51" t="s">
        <v>17</v>
      </c>
      <c r="B1970" s="52">
        <v>2012</v>
      </c>
      <c r="C1970" s="51" t="s">
        <v>10</v>
      </c>
      <c r="D1970" s="51" t="s">
        <v>25</v>
      </c>
      <c r="E1970" s="51" t="s">
        <v>27</v>
      </c>
      <c r="F1970" s="79"/>
      <c r="G1970" s="78" t="s">
        <v>108</v>
      </c>
      <c r="H1970" s="78" t="s">
        <v>29</v>
      </c>
    </row>
    <row r="1971" spans="1:8" x14ac:dyDescent="0.25">
      <c r="A1971" s="51" t="s">
        <v>17</v>
      </c>
      <c r="B1971" s="52">
        <v>2012</v>
      </c>
      <c r="C1971" s="51" t="s">
        <v>10</v>
      </c>
      <c r="D1971" s="51" t="s">
        <v>25</v>
      </c>
      <c r="E1971" s="51" t="s">
        <v>28</v>
      </c>
      <c r="F1971" s="79"/>
      <c r="G1971" s="78" t="s">
        <v>108</v>
      </c>
      <c r="H1971" s="78" t="s">
        <v>29</v>
      </c>
    </row>
    <row r="1972" spans="1:8" x14ac:dyDescent="0.25">
      <c r="A1972" s="51" t="s">
        <v>17</v>
      </c>
      <c r="B1972" s="52">
        <v>2012</v>
      </c>
      <c r="C1972" s="51" t="s">
        <v>10</v>
      </c>
      <c r="D1972" s="51" t="s">
        <v>25</v>
      </c>
      <c r="E1972" s="51" t="s">
        <v>40</v>
      </c>
      <c r="F1972" s="79">
        <v>451.93182067999999</v>
      </c>
      <c r="G1972" s="78">
        <v>57.693423916595762</v>
      </c>
      <c r="H1972" s="78">
        <v>0.11561025308625542</v>
      </c>
    </row>
    <row r="1973" spans="1:8" x14ac:dyDescent="0.25">
      <c r="A1973" s="51" t="s">
        <v>17</v>
      </c>
      <c r="B1973" s="52">
        <v>2013</v>
      </c>
      <c r="C1973" s="51" t="s">
        <v>10</v>
      </c>
      <c r="D1973" s="51" t="s">
        <v>25</v>
      </c>
      <c r="E1973" s="51" t="s">
        <v>26</v>
      </c>
      <c r="F1973" s="79">
        <v>258.37482604000002</v>
      </c>
      <c r="G1973" s="78">
        <v>32.872115272264629</v>
      </c>
      <c r="H1973" s="78">
        <v>6.2030033421345949E-2</v>
      </c>
    </row>
    <row r="1974" spans="1:8" x14ac:dyDescent="0.25">
      <c r="A1974" s="51" t="s">
        <v>17</v>
      </c>
      <c r="B1974" s="52">
        <v>2013</v>
      </c>
      <c r="C1974" s="51" t="s">
        <v>10</v>
      </c>
      <c r="D1974" s="51" t="s">
        <v>25</v>
      </c>
      <c r="E1974" s="51" t="s">
        <v>27</v>
      </c>
      <c r="F1974" s="79"/>
      <c r="G1974" s="78" t="s">
        <v>108</v>
      </c>
      <c r="H1974" s="78" t="s">
        <v>29</v>
      </c>
    </row>
    <row r="1975" spans="1:8" x14ac:dyDescent="0.25">
      <c r="A1975" s="51" t="s">
        <v>17</v>
      </c>
      <c r="B1975" s="52">
        <v>2013</v>
      </c>
      <c r="C1975" s="51" t="s">
        <v>10</v>
      </c>
      <c r="D1975" s="51" t="s">
        <v>25</v>
      </c>
      <c r="E1975" s="51" t="s">
        <v>28</v>
      </c>
      <c r="F1975" s="79"/>
      <c r="G1975" s="78" t="s">
        <v>108</v>
      </c>
      <c r="H1975" s="78" t="s">
        <v>29</v>
      </c>
    </row>
    <row r="1976" spans="1:8" x14ac:dyDescent="0.25">
      <c r="A1976" s="51" t="s">
        <v>17</v>
      </c>
      <c r="B1976" s="52">
        <v>2013</v>
      </c>
      <c r="C1976" s="51" t="s">
        <v>10</v>
      </c>
      <c r="D1976" s="51" t="s">
        <v>25</v>
      </c>
      <c r="E1976" s="51" t="s">
        <v>40</v>
      </c>
      <c r="F1976" s="79">
        <v>258.37482604000002</v>
      </c>
      <c r="G1976" s="78">
        <v>32.872115272264629</v>
      </c>
      <c r="H1976" s="78">
        <v>6.2030033421345949E-2</v>
      </c>
    </row>
    <row r="1977" spans="1:8" x14ac:dyDescent="0.25">
      <c r="A1977" s="51" t="s">
        <v>17</v>
      </c>
      <c r="B1977" s="52">
        <v>2014</v>
      </c>
      <c r="C1977" s="51" t="s">
        <v>10</v>
      </c>
      <c r="D1977" s="51" t="s">
        <v>25</v>
      </c>
      <c r="E1977" s="51" t="s">
        <v>26</v>
      </c>
      <c r="F1977" s="79">
        <v>402.05516557999999</v>
      </c>
      <c r="G1977" s="78">
        <v>51.984290345436889</v>
      </c>
      <c r="H1977" s="78">
        <v>8.9831617368656982E-2</v>
      </c>
    </row>
    <row r="1978" spans="1:8" x14ac:dyDescent="0.25">
      <c r="A1978" s="51" t="s">
        <v>17</v>
      </c>
      <c r="B1978" s="52">
        <v>2014</v>
      </c>
      <c r="C1978" s="51" t="s">
        <v>10</v>
      </c>
      <c r="D1978" s="51" t="s">
        <v>25</v>
      </c>
      <c r="E1978" s="51" t="s">
        <v>27</v>
      </c>
      <c r="F1978" s="79"/>
      <c r="G1978" s="78" t="s">
        <v>108</v>
      </c>
      <c r="H1978" s="78" t="s">
        <v>29</v>
      </c>
    </row>
    <row r="1979" spans="1:8" x14ac:dyDescent="0.25">
      <c r="A1979" s="51" t="s">
        <v>17</v>
      </c>
      <c r="B1979" s="52">
        <v>2014</v>
      </c>
      <c r="C1979" s="51" t="s">
        <v>10</v>
      </c>
      <c r="D1979" s="51" t="s">
        <v>25</v>
      </c>
      <c r="E1979" s="51" t="s">
        <v>28</v>
      </c>
      <c r="F1979" s="79"/>
      <c r="G1979" s="78" t="s">
        <v>108</v>
      </c>
      <c r="H1979" s="78" t="s">
        <v>29</v>
      </c>
    </row>
    <row r="1980" spans="1:8" x14ac:dyDescent="0.25">
      <c r="A1980" s="51" t="s">
        <v>17</v>
      </c>
      <c r="B1980" s="52">
        <v>2014</v>
      </c>
      <c r="C1980" s="51" t="s">
        <v>10</v>
      </c>
      <c r="D1980" s="51" t="s">
        <v>25</v>
      </c>
      <c r="E1980" s="51" t="s">
        <v>40</v>
      </c>
      <c r="F1980" s="79">
        <v>402.05516557999999</v>
      </c>
      <c r="G1980" s="78">
        <v>51.984290345436889</v>
      </c>
      <c r="H1980" s="78">
        <v>8.9831617368656982E-2</v>
      </c>
    </row>
    <row r="1981" spans="1:8" x14ac:dyDescent="0.25">
      <c r="A1981" s="51" t="s">
        <v>17</v>
      </c>
      <c r="B1981" s="52">
        <v>2015</v>
      </c>
      <c r="C1981" s="51" t="s">
        <v>10</v>
      </c>
      <c r="D1981" s="51" t="s">
        <v>25</v>
      </c>
      <c r="E1981" s="51" t="s">
        <v>26</v>
      </c>
      <c r="F1981" s="79">
        <v>133.83902628000001</v>
      </c>
      <c r="G1981" s="78">
        <v>17.474358778805346</v>
      </c>
      <c r="H1981" s="78">
        <v>2.8099322293132507E-2</v>
      </c>
    </row>
    <row r="1982" spans="1:8" x14ac:dyDescent="0.25">
      <c r="A1982" s="51" t="s">
        <v>17</v>
      </c>
      <c r="B1982" s="52">
        <v>2015</v>
      </c>
      <c r="C1982" s="51" t="s">
        <v>10</v>
      </c>
      <c r="D1982" s="51" t="s">
        <v>25</v>
      </c>
      <c r="E1982" s="51" t="s">
        <v>27</v>
      </c>
      <c r="F1982" s="79"/>
      <c r="G1982" s="78" t="s">
        <v>108</v>
      </c>
      <c r="H1982" s="78" t="s">
        <v>29</v>
      </c>
    </row>
    <row r="1983" spans="1:8" x14ac:dyDescent="0.25">
      <c r="A1983" s="51" t="s">
        <v>17</v>
      </c>
      <c r="B1983" s="52">
        <v>2015</v>
      </c>
      <c r="C1983" s="51" t="s">
        <v>10</v>
      </c>
      <c r="D1983" s="51" t="s">
        <v>25</v>
      </c>
      <c r="E1983" s="51" t="s">
        <v>28</v>
      </c>
      <c r="F1983" s="79"/>
      <c r="G1983" s="78" t="s">
        <v>108</v>
      </c>
      <c r="H1983" s="78" t="s">
        <v>29</v>
      </c>
    </row>
    <row r="1984" spans="1:8" x14ac:dyDescent="0.25">
      <c r="A1984" s="51" t="s">
        <v>17</v>
      </c>
      <c r="B1984" s="52">
        <v>2015</v>
      </c>
      <c r="C1984" s="51" t="s">
        <v>10</v>
      </c>
      <c r="D1984" s="51" t="s">
        <v>25</v>
      </c>
      <c r="E1984" s="51" t="s">
        <v>40</v>
      </c>
      <c r="F1984" s="79">
        <v>133.83902628000001</v>
      </c>
      <c r="G1984" s="78">
        <v>17.474358778805346</v>
      </c>
      <c r="H1984" s="78">
        <v>2.8099322293132507E-2</v>
      </c>
    </row>
    <row r="1985" spans="1:8" x14ac:dyDescent="0.25">
      <c r="A1985" s="51" t="s">
        <v>17</v>
      </c>
      <c r="B1985" s="52">
        <v>2016</v>
      </c>
      <c r="C1985" s="51" t="s">
        <v>10</v>
      </c>
      <c r="D1985" s="51" t="s">
        <v>25</v>
      </c>
      <c r="E1985" s="51" t="s">
        <v>26</v>
      </c>
      <c r="F1985" s="79">
        <v>416.55724334999996</v>
      </c>
      <c r="G1985" s="78">
        <v>54.780130632328742</v>
      </c>
      <c r="H1985" s="78">
        <v>8.2907253871498818E-2</v>
      </c>
    </row>
    <row r="1986" spans="1:8" x14ac:dyDescent="0.25">
      <c r="A1986" s="51" t="s">
        <v>17</v>
      </c>
      <c r="B1986" s="52">
        <v>2016</v>
      </c>
      <c r="C1986" s="51" t="s">
        <v>10</v>
      </c>
      <c r="D1986" s="51" t="s">
        <v>25</v>
      </c>
      <c r="E1986" s="51" t="s">
        <v>27</v>
      </c>
      <c r="F1986" s="79"/>
      <c r="G1986" s="78" t="s">
        <v>108</v>
      </c>
      <c r="H1986" s="78" t="s">
        <v>29</v>
      </c>
    </row>
    <row r="1987" spans="1:8" x14ac:dyDescent="0.25">
      <c r="A1987" s="51" t="s">
        <v>17</v>
      </c>
      <c r="B1987" s="52">
        <v>2016</v>
      </c>
      <c r="C1987" s="51" t="s">
        <v>10</v>
      </c>
      <c r="D1987" s="51" t="s">
        <v>25</v>
      </c>
      <c r="E1987" s="51" t="s">
        <v>28</v>
      </c>
      <c r="F1987" s="79"/>
      <c r="G1987" s="78" t="s">
        <v>108</v>
      </c>
      <c r="H1987" s="78" t="s">
        <v>29</v>
      </c>
    </row>
    <row r="1988" spans="1:8" x14ac:dyDescent="0.25">
      <c r="A1988" s="51" t="s">
        <v>17</v>
      </c>
      <c r="B1988" s="52">
        <v>2016</v>
      </c>
      <c r="C1988" s="51" t="s">
        <v>10</v>
      </c>
      <c r="D1988" s="51" t="s">
        <v>25</v>
      </c>
      <c r="E1988" s="51" t="s">
        <v>40</v>
      </c>
      <c r="F1988" s="79">
        <v>416.55724334999996</v>
      </c>
      <c r="G1988" s="78">
        <v>54.780130632328742</v>
      </c>
      <c r="H1988" s="78">
        <v>8.2907253871498818E-2</v>
      </c>
    </row>
    <row r="1989" spans="1:8" x14ac:dyDescent="0.25">
      <c r="A1989" s="51" t="s">
        <v>17</v>
      </c>
      <c r="B1989" s="52">
        <v>2017</v>
      </c>
      <c r="C1989" s="51" t="s">
        <v>10</v>
      </c>
      <c r="D1989" s="51" t="s">
        <v>25</v>
      </c>
      <c r="E1989" s="51" t="s">
        <v>26</v>
      </c>
      <c r="F1989" s="79">
        <v>864.61635566000007</v>
      </c>
      <c r="G1989" s="78">
        <v>117.63487832108845</v>
      </c>
      <c r="H1989" s="78">
        <v>0.1641668349311666</v>
      </c>
    </row>
    <row r="1990" spans="1:8" x14ac:dyDescent="0.25">
      <c r="A1990" s="51" t="s">
        <v>17</v>
      </c>
      <c r="B1990" s="52">
        <v>2017</v>
      </c>
      <c r="C1990" s="51" t="s">
        <v>10</v>
      </c>
      <c r="D1990" s="51" t="s">
        <v>25</v>
      </c>
      <c r="E1990" s="51" t="s">
        <v>27</v>
      </c>
      <c r="F1990" s="79"/>
      <c r="G1990" s="78" t="s">
        <v>108</v>
      </c>
      <c r="H1990" s="78" t="s">
        <v>29</v>
      </c>
    </row>
    <row r="1991" spans="1:8" x14ac:dyDescent="0.25">
      <c r="A1991" s="51" t="s">
        <v>17</v>
      </c>
      <c r="B1991" s="52">
        <v>2017</v>
      </c>
      <c r="C1991" s="51" t="s">
        <v>10</v>
      </c>
      <c r="D1991" s="51" t="s">
        <v>25</v>
      </c>
      <c r="E1991" s="51" t="s">
        <v>28</v>
      </c>
      <c r="F1991" s="79"/>
      <c r="G1991" s="78" t="s">
        <v>108</v>
      </c>
      <c r="H1991" s="78" t="s">
        <v>29</v>
      </c>
    </row>
    <row r="1992" spans="1:8" x14ac:dyDescent="0.25">
      <c r="A1992" s="51" t="s">
        <v>17</v>
      </c>
      <c r="B1992" s="52">
        <v>2017</v>
      </c>
      <c r="C1992" s="51" t="s">
        <v>10</v>
      </c>
      <c r="D1992" s="51" t="s">
        <v>25</v>
      </c>
      <c r="E1992" s="51" t="s">
        <v>40</v>
      </c>
      <c r="F1992" s="79">
        <v>864.61635566000007</v>
      </c>
      <c r="G1992" s="78">
        <v>117.63487832108845</v>
      </c>
      <c r="H1992" s="78">
        <v>0.1641668349311666</v>
      </c>
    </row>
    <row r="1993" spans="1:8" x14ac:dyDescent="0.25">
      <c r="A1993" s="51" t="s">
        <v>17</v>
      </c>
      <c r="B1993" s="52">
        <v>2018</v>
      </c>
      <c r="C1993" s="51" t="s">
        <v>10</v>
      </c>
      <c r="D1993" s="51" t="s">
        <v>25</v>
      </c>
      <c r="E1993" s="51" t="s">
        <v>26</v>
      </c>
      <c r="F1993" s="79">
        <v>1065.94768337</v>
      </c>
      <c r="G1993" s="78">
        <v>141.73265596055407</v>
      </c>
      <c r="H1993" s="78">
        <v>0.19328949835755976</v>
      </c>
    </row>
    <row r="1994" spans="1:8" x14ac:dyDescent="0.25">
      <c r="A1994" s="51" t="s">
        <v>17</v>
      </c>
      <c r="B1994" s="52">
        <v>2018</v>
      </c>
      <c r="C1994" s="51" t="s">
        <v>10</v>
      </c>
      <c r="D1994" s="51" t="s">
        <v>25</v>
      </c>
      <c r="E1994" s="51" t="s">
        <v>27</v>
      </c>
      <c r="F1994" s="79"/>
      <c r="G1994" s="78" t="s">
        <v>108</v>
      </c>
      <c r="H1994" s="78" t="s">
        <v>29</v>
      </c>
    </row>
    <row r="1995" spans="1:8" x14ac:dyDescent="0.25">
      <c r="A1995" s="51" t="s">
        <v>17</v>
      </c>
      <c r="B1995" s="52">
        <v>2018</v>
      </c>
      <c r="C1995" s="51" t="s">
        <v>10</v>
      </c>
      <c r="D1995" s="51" t="s">
        <v>25</v>
      </c>
      <c r="E1995" s="51" t="s">
        <v>28</v>
      </c>
      <c r="F1995" s="79"/>
      <c r="G1995" s="78" t="s">
        <v>108</v>
      </c>
      <c r="H1995" s="78" t="s">
        <v>29</v>
      </c>
    </row>
    <row r="1996" spans="1:8" x14ac:dyDescent="0.25">
      <c r="A1996" s="51" t="s">
        <v>17</v>
      </c>
      <c r="B1996" s="52">
        <v>2018</v>
      </c>
      <c r="C1996" s="51" t="s">
        <v>10</v>
      </c>
      <c r="D1996" s="51" t="s">
        <v>25</v>
      </c>
      <c r="E1996" s="51" t="s">
        <v>40</v>
      </c>
      <c r="F1996" s="79">
        <v>1065.94768337</v>
      </c>
      <c r="G1996" s="78">
        <v>141.73265596055407</v>
      </c>
      <c r="H1996" s="78">
        <v>0.19328949835755976</v>
      </c>
    </row>
    <row r="1997" spans="1:8" x14ac:dyDescent="0.25">
      <c r="A1997" s="51" t="s">
        <v>17</v>
      </c>
      <c r="B1997" s="52">
        <v>2019</v>
      </c>
      <c r="C1997" s="51" t="s">
        <v>10</v>
      </c>
      <c r="D1997" s="51" t="s">
        <v>25</v>
      </c>
      <c r="E1997" s="51" t="s">
        <v>26</v>
      </c>
      <c r="F1997" s="79">
        <v>994.37003327999992</v>
      </c>
      <c r="G1997" s="78">
        <v>129.16692356960385</v>
      </c>
      <c r="H1997" s="78">
        <v>0.16737990697359095</v>
      </c>
    </row>
    <row r="1998" spans="1:8" x14ac:dyDescent="0.25">
      <c r="A1998" s="51" t="s">
        <v>17</v>
      </c>
      <c r="B1998" s="52">
        <v>2019</v>
      </c>
      <c r="C1998" s="51" t="s">
        <v>10</v>
      </c>
      <c r="D1998" s="51" t="s">
        <v>25</v>
      </c>
      <c r="E1998" s="51" t="s">
        <v>27</v>
      </c>
      <c r="F1998" s="79"/>
      <c r="G1998" s="78" t="s">
        <v>108</v>
      </c>
      <c r="H1998" s="78" t="s">
        <v>29</v>
      </c>
    </row>
    <row r="1999" spans="1:8" x14ac:dyDescent="0.25">
      <c r="A1999" s="51" t="s">
        <v>17</v>
      </c>
      <c r="B1999" s="52">
        <v>2019</v>
      </c>
      <c r="C1999" s="51" t="s">
        <v>10</v>
      </c>
      <c r="D1999" s="51" t="s">
        <v>25</v>
      </c>
      <c r="E1999" s="51" t="s">
        <v>28</v>
      </c>
      <c r="F1999" s="79"/>
      <c r="G1999" s="78" t="s">
        <v>108</v>
      </c>
      <c r="H1999" s="78" t="s">
        <v>29</v>
      </c>
    </row>
    <row r="2000" spans="1:8" x14ac:dyDescent="0.25">
      <c r="A2000" s="51" t="s">
        <v>17</v>
      </c>
      <c r="B2000" s="52">
        <v>2019</v>
      </c>
      <c r="C2000" s="51" t="s">
        <v>10</v>
      </c>
      <c r="D2000" s="51" t="s">
        <v>25</v>
      </c>
      <c r="E2000" s="51" t="s">
        <v>40</v>
      </c>
      <c r="F2000" s="79">
        <v>994.37003327999992</v>
      </c>
      <c r="G2000" s="78">
        <v>129.16692356960385</v>
      </c>
      <c r="H2000" s="78">
        <v>0.16737990697359095</v>
      </c>
    </row>
    <row r="2001" spans="1:8" x14ac:dyDescent="0.25">
      <c r="A2001" s="51" t="s">
        <v>17</v>
      </c>
      <c r="B2001" s="52">
        <v>2020</v>
      </c>
      <c r="C2001" s="51" t="s">
        <v>10</v>
      </c>
      <c r="D2001" s="51" t="s">
        <v>25</v>
      </c>
      <c r="E2001" s="51" t="s">
        <v>26</v>
      </c>
      <c r="F2001" s="79">
        <v>1067.8468196200001</v>
      </c>
      <c r="G2001" s="78">
        <v>138.27734795985756</v>
      </c>
      <c r="H2001" s="78">
        <v>0.17795142167594585</v>
      </c>
    </row>
    <row r="2002" spans="1:8" x14ac:dyDescent="0.25">
      <c r="A2002" s="51" t="s">
        <v>17</v>
      </c>
      <c r="B2002" s="52">
        <v>2020</v>
      </c>
      <c r="C2002" s="51" t="s">
        <v>10</v>
      </c>
      <c r="D2002" s="51" t="s">
        <v>25</v>
      </c>
      <c r="E2002" s="51" t="s">
        <v>27</v>
      </c>
      <c r="F2002" s="79">
        <v>0</v>
      </c>
      <c r="G2002" s="78" t="s">
        <v>108</v>
      </c>
      <c r="H2002" s="78" t="s">
        <v>29</v>
      </c>
    </row>
    <row r="2003" spans="1:8" x14ac:dyDescent="0.25">
      <c r="A2003" s="51" t="s">
        <v>17</v>
      </c>
      <c r="B2003" s="52">
        <v>2020</v>
      </c>
      <c r="C2003" s="51" t="s">
        <v>10</v>
      </c>
      <c r="D2003" s="51" t="s">
        <v>25</v>
      </c>
      <c r="E2003" s="51" t="s">
        <v>28</v>
      </c>
      <c r="F2003" s="79">
        <v>0</v>
      </c>
      <c r="G2003" s="78" t="s">
        <v>108</v>
      </c>
      <c r="H2003" s="78" t="s">
        <v>29</v>
      </c>
    </row>
    <row r="2004" spans="1:8" x14ac:dyDescent="0.25">
      <c r="A2004" s="51" t="s">
        <v>17</v>
      </c>
      <c r="B2004" s="52">
        <v>2020</v>
      </c>
      <c r="C2004" s="51" t="s">
        <v>10</v>
      </c>
      <c r="D2004" s="51" t="s">
        <v>25</v>
      </c>
      <c r="E2004" s="51" t="s">
        <v>40</v>
      </c>
      <c r="F2004" s="79">
        <v>1067.8468196200001</v>
      </c>
      <c r="G2004" s="78">
        <v>138.27734795985756</v>
      </c>
      <c r="H2004" s="78">
        <v>0.17795142167594585</v>
      </c>
    </row>
    <row r="2005" spans="1:8" x14ac:dyDescent="0.25">
      <c r="A2005" s="51" t="s">
        <v>17</v>
      </c>
      <c r="B2005" s="52">
        <v>2021</v>
      </c>
      <c r="C2005" s="51" t="s">
        <v>10</v>
      </c>
      <c r="D2005" s="51" t="s">
        <v>25</v>
      </c>
      <c r="E2005" s="51" t="s">
        <v>26</v>
      </c>
      <c r="F2005" s="79">
        <v>1037.1156161999997</v>
      </c>
      <c r="G2005" s="78">
        <v>134.00869381285659</v>
      </c>
      <c r="H2005" s="78">
        <v>0.15495928167024237</v>
      </c>
    </row>
    <row r="2006" spans="1:8" x14ac:dyDescent="0.25">
      <c r="A2006" s="51" t="s">
        <v>17</v>
      </c>
      <c r="B2006" s="52">
        <v>2021</v>
      </c>
      <c r="C2006" s="51" t="s">
        <v>10</v>
      </c>
      <c r="D2006" s="51" t="s">
        <v>25</v>
      </c>
      <c r="E2006" s="51" t="s">
        <v>27</v>
      </c>
      <c r="F2006" s="79">
        <v>0</v>
      </c>
      <c r="G2006" s="78" t="s">
        <v>108</v>
      </c>
      <c r="H2006" s="78" t="s">
        <v>29</v>
      </c>
    </row>
    <row r="2007" spans="1:8" x14ac:dyDescent="0.25">
      <c r="A2007" s="51" t="s">
        <v>17</v>
      </c>
      <c r="B2007" s="52">
        <v>2021</v>
      </c>
      <c r="C2007" s="51" t="s">
        <v>10</v>
      </c>
      <c r="D2007" s="51" t="s">
        <v>25</v>
      </c>
      <c r="E2007" s="51" t="s">
        <v>28</v>
      </c>
      <c r="F2007" s="79">
        <v>0</v>
      </c>
      <c r="G2007" s="78" t="s">
        <v>108</v>
      </c>
      <c r="H2007" s="78" t="s">
        <v>29</v>
      </c>
    </row>
    <row r="2008" spans="1:8" x14ac:dyDescent="0.25">
      <c r="A2008" s="51" t="s">
        <v>17</v>
      </c>
      <c r="B2008" s="52">
        <v>2021</v>
      </c>
      <c r="C2008" s="51" t="s">
        <v>10</v>
      </c>
      <c r="D2008" s="51" t="s">
        <v>25</v>
      </c>
      <c r="E2008" s="51" t="s">
        <v>40</v>
      </c>
      <c r="F2008" s="79">
        <v>1037.1156161999997</v>
      </c>
      <c r="G2008" s="78">
        <v>134.00869381285659</v>
      </c>
      <c r="H2008" s="78">
        <v>0.15495928167024237</v>
      </c>
    </row>
    <row r="2009" spans="1:8" x14ac:dyDescent="0.25">
      <c r="A2009" s="51" t="s">
        <v>17</v>
      </c>
      <c r="B2009" s="52">
        <v>2022</v>
      </c>
      <c r="C2009" s="51" t="s">
        <v>10</v>
      </c>
      <c r="D2009" s="51" t="s">
        <v>25</v>
      </c>
      <c r="E2009" s="51" t="s">
        <v>26</v>
      </c>
      <c r="F2009" s="79">
        <v>1742.13318639</v>
      </c>
      <c r="G2009" s="78">
        <v>224.69473599183127</v>
      </c>
      <c r="H2009" s="78">
        <v>0.23501617642820519</v>
      </c>
    </row>
    <row r="2010" spans="1:8" x14ac:dyDescent="0.25">
      <c r="A2010" s="51" t="s">
        <v>17</v>
      </c>
      <c r="B2010" s="52">
        <v>2022</v>
      </c>
      <c r="C2010" s="51" t="s">
        <v>10</v>
      </c>
      <c r="D2010" s="51" t="s">
        <v>25</v>
      </c>
      <c r="E2010" s="51" t="s">
        <v>27</v>
      </c>
      <c r="F2010" s="79">
        <v>0</v>
      </c>
      <c r="G2010" s="78" t="s">
        <v>108</v>
      </c>
      <c r="H2010" s="78" t="s">
        <v>29</v>
      </c>
    </row>
    <row r="2011" spans="1:8" x14ac:dyDescent="0.25">
      <c r="A2011" s="51" t="s">
        <v>17</v>
      </c>
      <c r="B2011" s="52">
        <v>2022</v>
      </c>
      <c r="C2011" s="51" t="s">
        <v>10</v>
      </c>
      <c r="D2011" s="51" t="s">
        <v>25</v>
      </c>
      <c r="E2011" s="51" t="s">
        <v>28</v>
      </c>
      <c r="F2011" s="79">
        <v>32.966844780000002</v>
      </c>
      <c r="G2011" s="78">
        <v>4.2519576242476322</v>
      </c>
      <c r="H2011" s="78">
        <v>4.4472729580178607E-3</v>
      </c>
    </row>
    <row r="2012" spans="1:8" x14ac:dyDescent="0.25">
      <c r="A2012" s="51" t="s">
        <v>17</v>
      </c>
      <c r="B2012" s="52">
        <v>2022</v>
      </c>
      <c r="C2012" s="51" t="s">
        <v>10</v>
      </c>
      <c r="D2012" s="51" t="s">
        <v>25</v>
      </c>
      <c r="E2012" s="51" t="s">
        <v>40</v>
      </c>
      <c r="F2012" s="79">
        <v>1775.10003117</v>
      </c>
      <c r="G2012" s="78">
        <v>228.9466936160789</v>
      </c>
      <c r="H2012" s="78">
        <v>0.23946344938622308</v>
      </c>
    </row>
    <row r="2013" spans="1:8" x14ac:dyDescent="0.25">
      <c r="A2013" s="51" t="s">
        <v>17</v>
      </c>
      <c r="B2013" s="52">
        <v>2023</v>
      </c>
      <c r="C2013" s="51" t="s">
        <v>10</v>
      </c>
      <c r="D2013" s="51" t="s">
        <v>25</v>
      </c>
      <c r="E2013" s="51" t="s">
        <v>26</v>
      </c>
      <c r="F2013" s="79">
        <v>1352.4931100600002</v>
      </c>
      <c r="G2013" s="78">
        <v>172.65869490127668</v>
      </c>
      <c r="H2013" s="78">
        <v>0.16505513309597122</v>
      </c>
    </row>
    <row r="2014" spans="1:8" x14ac:dyDescent="0.25">
      <c r="A2014" s="51" t="s">
        <v>17</v>
      </c>
      <c r="B2014" s="52">
        <v>2023</v>
      </c>
      <c r="C2014" s="51" t="s">
        <v>10</v>
      </c>
      <c r="D2014" s="51" t="s">
        <v>25</v>
      </c>
      <c r="E2014" s="51" t="s">
        <v>27</v>
      </c>
      <c r="F2014" s="79">
        <v>0</v>
      </c>
      <c r="G2014" s="78" t="s">
        <v>108</v>
      </c>
      <c r="H2014" s="78" t="s">
        <v>29</v>
      </c>
    </row>
    <row r="2015" spans="1:8" x14ac:dyDescent="0.25">
      <c r="A2015" s="51" t="s">
        <v>17</v>
      </c>
      <c r="B2015" s="52">
        <v>2023</v>
      </c>
      <c r="C2015" s="51" t="s">
        <v>10</v>
      </c>
      <c r="D2015" s="51" t="s">
        <v>25</v>
      </c>
      <c r="E2015" s="51" t="s">
        <v>28</v>
      </c>
      <c r="F2015" s="79">
        <v>38.543516290000007</v>
      </c>
      <c r="G2015" s="78">
        <v>4.9204488880851089</v>
      </c>
      <c r="H2015" s="78">
        <v>4.7037616413073326E-3</v>
      </c>
    </row>
    <row r="2016" spans="1:8" x14ac:dyDescent="0.25">
      <c r="A2016" s="51" t="s">
        <v>17</v>
      </c>
      <c r="B2016" s="52">
        <v>2023</v>
      </c>
      <c r="C2016" s="51" t="s">
        <v>10</v>
      </c>
      <c r="D2016" s="51" t="s">
        <v>25</v>
      </c>
      <c r="E2016" s="51" t="s">
        <v>40</v>
      </c>
      <c r="F2016" s="79">
        <v>1391.0366263500002</v>
      </c>
      <c r="G2016" s="78">
        <v>177.57914378936181</v>
      </c>
      <c r="H2016" s="78">
        <v>0.16975889473727857</v>
      </c>
    </row>
    <row r="2017" spans="1:8" x14ac:dyDescent="0.25">
      <c r="A2017" s="51" t="s">
        <v>17</v>
      </c>
      <c r="B2017" s="52">
        <v>2009</v>
      </c>
      <c r="C2017" s="51" t="s">
        <v>10</v>
      </c>
      <c r="D2017" s="51" t="s">
        <v>30</v>
      </c>
      <c r="E2017" s="51" t="s">
        <v>31</v>
      </c>
      <c r="F2017" s="79">
        <v>70.130413439999998</v>
      </c>
      <c r="G2017" s="78">
        <v>8.6120032877609525</v>
      </c>
      <c r="H2017" s="78">
        <v>2.2670588181396629E-2</v>
      </c>
    </row>
    <row r="2018" spans="1:8" x14ac:dyDescent="0.25">
      <c r="A2018" s="51" t="s">
        <v>17</v>
      </c>
      <c r="B2018" s="52">
        <v>2009</v>
      </c>
      <c r="C2018" s="51" t="s">
        <v>10</v>
      </c>
      <c r="D2018" s="51" t="s">
        <v>30</v>
      </c>
      <c r="E2018" s="51" t="s">
        <v>32</v>
      </c>
      <c r="F2018" s="79"/>
      <c r="G2018" s="78" t="s">
        <v>108</v>
      </c>
      <c r="H2018" s="78" t="s">
        <v>29</v>
      </c>
    </row>
    <row r="2019" spans="1:8" x14ac:dyDescent="0.25">
      <c r="A2019" s="51" t="s">
        <v>17</v>
      </c>
      <c r="B2019" s="52">
        <v>2009</v>
      </c>
      <c r="C2019" s="51" t="s">
        <v>10</v>
      </c>
      <c r="D2019" s="51" t="s">
        <v>30</v>
      </c>
      <c r="E2019" s="51" t="s">
        <v>40</v>
      </c>
      <c r="F2019" s="79">
        <v>70.130413439999998</v>
      </c>
      <c r="G2019" s="78">
        <v>8.6120032877609525</v>
      </c>
      <c r="H2019" s="78">
        <v>2.2670588181396629E-2</v>
      </c>
    </row>
    <row r="2020" spans="1:8" x14ac:dyDescent="0.25">
      <c r="A2020" s="51" t="s">
        <v>17</v>
      </c>
      <c r="B2020" s="52">
        <v>2010</v>
      </c>
      <c r="C2020" s="51" t="s">
        <v>10</v>
      </c>
      <c r="D2020" s="51" t="s">
        <v>30</v>
      </c>
      <c r="E2020" s="51" t="s">
        <v>31</v>
      </c>
      <c r="F2020" s="79">
        <v>167.38725543000001</v>
      </c>
      <c r="G2020" s="78">
        <v>20.767649557071959</v>
      </c>
      <c r="H2020" s="78">
        <v>5.0033571235491958E-2</v>
      </c>
    </row>
    <row r="2021" spans="1:8" x14ac:dyDescent="0.25">
      <c r="A2021" s="51" t="s">
        <v>17</v>
      </c>
      <c r="B2021" s="52">
        <v>2010</v>
      </c>
      <c r="C2021" s="51" t="s">
        <v>10</v>
      </c>
      <c r="D2021" s="51" t="s">
        <v>30</v>
      </c>
      <c r="E2021" s="51" t="s">
        <v>32</v>
      </c>
      <c r="F2021" s="79"/>
      <c r="G2021" s="78" t="s">
        <v>108</v>
      </c>
      <c r="H2021" s="78" t="s">
        <v>29</v>
      </c>
    </row>
    <row r="2022" spans="1:8" x14ac:dyDescent="0.25">
      <c r="A2022" s="51" t="s">
        <v>17</v>
      </c>
      <c r="B2022" s="52">
        <v>2010</v>
      </c>
      <c r="C2022" s="51" t="s">
        <v>10</v>
      </c>
      <c r="D2022" s="51" t="s">
        <v>30</v>
      </c>
      <c r="E2022" s="51" t="s">
        <v>40</v>
      </c>
      <c r="F2022" s="79">
        <v>167.38725543000001</v>
      </c>
      <c r="G2022" s="78">
        <v>20.767649557071959</v>
      </c>
      <c r="H2022" s="78">
        <v>5.0033571235491958E-2</v>
      </c>
    </row>
    <row r="2023" spans="1:8" x14ac:dyDescent="0.25">
      <c r="A2023" s="51" t="s">
        <v>17</v>
      </c>
      <c r="B2023" s="52">
        <v>2011</v>
      </c>
      <c r="C2023" s="51" t="s">
        <v>10</v>
      </c>
      <c r="D2023" s="51" t="s">
        <v>30</v>
      </c>
      <c r="E2023" s="51" t="s">
        <v>31</v>
      </c>
      <c r="F2023" s="79">
        <v>99.567687469999996</v>
      </c>
      <c r="G2023" s="78">
        <v>12.799333846467691</v>
      </c>
      <c r="H2023" s="78">
        <v>2.6981308666779287E-2</v>
      </c>
    </row>
    <row r="2024" spans="1:8" x14ac:dyDescent="0.25">
      <c r="A2024" s="51" t="s">
        <v>17</v>
      </c>
      <c r="B2024" s="52">
        <v>2011</v>
      </c>
      <c r="C2024" s="51" t="s">
        <v>10</v>
      </c>
      <c r="D2024" s="51" t="s">
        <v>30</v>
      </c>
      <c r="E2024" s="51" t="s">
        <v>32</v>
      </c>
      <c r="F2024" s="79"/>
      <c r="G2024" s="78" t="s">
        <v>108</v>
      </c>
      <c r="H2024" s="78" t="s">
        <v>29</v>
      </c>
    </row>
    <row r="2025" spans="1:8" x14ac:dyDescent="0.25">
      <c r="A2025" s="51" t="s">
        <v>17</v>
      </c>
      <c r="B2025" s="52">
        <v>2011</v>
      </c>
      <c r="C2025" s="51" t="s">
        <v>10</v>
      </c>
      <c r="D2025" s="51" t="s">
        <v>30</v>
      </c>
      <c r="E2025" s="51" t="s">
        <v>40</v>
      </c>
      <c r="F2025" s="79">
        <v>99.567687469999996</v>
      </c>
      <c r="G2025" s="78">
        <v>12.799333846467691</v>
      </c>
      <c r="H2025" s="78">
        <v>2.6981308666779287E-2</v>
      </c>
    </row>
    <row r="2026" spans="1:8" x14ac:dyDescent="0.25">
      <c r="A2026" s="51" t="s">
        <v>17</v>
      </c>
      <c r="B2026" s="52">
        <v>2012</v>
      </c>
      <c r="C2026" s="51" t="s">
        <v>10</v>
      </c>
      <c r="D2026" s="51" t="s">
        <v>30</v>
      </c>
      <c r="E2026" s="51" t="s">
        <v>31</v>
      </c>
      <c r="F2026" s="79">
        <v>142.09387883999997</v>
      </c>
      <c r="G2026" s="78">
        <v>18.139644107234044</v>
      </c>
      <c r="H2026" s="78">
        <v>3.6349530046329619E-2</v>
      </c>
    </row>
    <row r="2027" spans="1:8" x14ac:dyDescent="0.25">
      <c r="A2027" s="51" t="s">
        <v>17</v>
      </c>
      <c r="B2027" s="52">
        <v>2012</v>
      </c>
      <c r="C2027" s="51" t="s">
        <v>10</v>
      </c>
      <c r="D2027" s="51" t="s">
        <v>30</v>
      </c>
      <c r="E2027" s="51" t="s">
        <v>32</v>
      </c>
      <c r="F2027" s="79"/>
      <c r="G2027" s="78" t="s">
        <v>108</v>
      </c>
      <c r="H2027" s="78" t="s">
        <v>29</v>
      </c>
    </row>
    <row r="2028" spans="1:8" x14ac:dyDescent="0.25">
      <c r="A2028" s="51" t="s">
        <v>17</v>
      </c>
      <c r="B2028" s="52">
        <v>2012</v>
      </c>
      <c r="C2028" s="51" t="s">
        <v>10</v>
      </c>
      <c r="D2028" s="51" t="s">
        <v>30</v>
      </c>
      <c r="E2028" s="51" t="s">
        <v>40</v>
      </c>
      <c r="F2028" s="79">
        <v>142.09387883999997</v>
      </c>
      <c r="G2028" s="78">
        <v>18.139644107234044</v>
      </c>
      <c r="H2028" s="78">
        <v>3.6349530046329619E-2</v>
      </c>
    </row>
    <row r="2029" spans="1:8" x14ac:dyDescent="0.25">
      <c r="A2029" s="51" t="s">
        <v>17</v>
      </c>
      <c r="B2029" s="52">
        <v>2013</v>
      </c>
      <c r="C2029" s="51" t="s">
        <v>10</v>
      </c>
      <c r="D2029" s="51" t="s">
        <v>30</v>
      </c>
      <c r="E2029" s="51" t="s">
        <v>31</v>
      </c>
      <c r="F2029" s="79">
        <v>134.77317363999998</v>
      </c>
      <c r="G2029" s="78">
        <v>17.14671420356234</v>
      </c>
      <c r="H2029" s="78">
        <v>3.2356033261134426E-2</v>
      </c>
    </row>
    <row r="2030" spans="1:8" x14ac:dyDescent="0.25">
      <c r="A2030" s="51" t="s">
        <v>17</v>
      </c>
      <c r="B2030" s="52">
        <v>2013</v>
      </c>
      <c r="C2030" s="51" t="s">
        <v>10</v>
      </c>
      <c r="D2030" s="51" t="s">
        <v>30</v>
      </c>
      <c r="E2030" s="51" t="s">
        <v>32</v>
      </c>
      <c r="F2030" s="79"/>
      <c r="G2030" s="78" t="s">
        <v>108</v>
      </c>
      <c r="H2030" s="78" t="s">
        <v>29</v>
      </c>
    </row>
    <row r="2031" spans="1:8" x14ac:dyDescent="0.25">
      <c r="A2031" s="51" t="s">
        <v>17</v>
      </c>
      <c r="B2031" s="52">
        <v>2013</v>
      </c>
      <c r="C2031" s="51" t="s">
        <v>10</v>
      </c>
      <c r="D2031" s="51" t="s">
        <v>30</v>
      </c>
      <c r="E2031" s="51" t="s">
        <v>40</v>
      </c>
      <c r="F2031" s="79">
        <v>134.77317363999998</v>
      </c>
      <c r="G2031" s="78">
        <v>17.14671420356234</v>
      </c>
      <c r="H2031" s="78">
        <v>3.2356033261134426E-2</v>
      </c>
    </row>
    <row r="2032" spans="1:8" x14ac:dyDescent="0.25">
      <c r="A2032" s="51" t="s">
        <v>17</v>
      </c>
      <c r="B2032" s="52">
        <v>2014</v>
      </c>
      <c r="C2032" s="51" t="s">
        <v>10</v>
      </c>
      <c r="D2032" s="51" t="s">
        <v>30</v>
      </c>
      <c r="E2032" s="51" t="s">
        <v>31</v>
      </c>
      <c r="F2032" s="79">
        <v>164.25162903000003</v>
      </c>
      <c r="G2032" s="78">
        <v>21.237146302769091</v>
      </c>
      <c r="H2032" s="78">
        <v>3.6698917846052746E-2</v>
      </c>
    </row>
    <row r="2033" spans="1:8" x14ac:dyDescent="0.25">
      <c r="A2033" s="51" t="s">
        <v>17</v>
      </c>
      <c r="B2033" s="52">
        <v>2014</v>
      </c>
      <c r="C2033" s="51" t="s">
        <v>10</v>
      </c>
      <c r="D2033" s="51" t="s">
        <v>30</v>
      </c>
      <c r="E2033" s="51" t="s">
        <v>32</v>
      </c>
      <c r="F2033" s="79"/>
      <c r="G2033" s="78" t="s">
        <v>108</v>
      </c>
      <c r="H2033" s="78" t="s">
        <v>29</v>
      </c>
    </row>
    <row r="2034" spans="1:8" x14ac:dyDescent="0.25">
      <c r="A2034" s="51" t="s">
        <v>17</v>
      </c>
      <c r="B2034" s="52">
        <v>2014</v>
      </c>
      <c r="C2034" s="51" t="s">
        <v>10</v>
      </c>
      <c r="D2034" s="51" t="s">
        <v>30</v>
      </c>
      <c r="E2034" s="51" t="s">
        <v>40</v>
      </c>
      <c r="F2034" s="79">
        <v>164.25162903000003</v>
      </c>
      <c r="G2034" s="78">
        <v>21.237146302769091</v>
      </c>
      <c r="H2034" s="78">
        <v>3.6698917846052746E-2</v>
      </c>
    </row>
    <row r="2035" spans="1:8" x14ac:dyDescent="0.25">
      <c r="A2035" s="51" t="s">
        <v>17</v>
      </c>
      <c r="B2035" s="52">
        <v>2015</v>
      </c>
      <c r="C2035" s="51" t="s">
        <v>10</v>
      </c>
      <c r="D2035" s="51" t="s">
        <v>30</v>
      </c>
      <c r="E2035" s="51" t="s">
        <v>31</v>
      </c>
      <c r="F2035" s="79">
        <v>111.77853690000002</v>
      </c>
      <c r="G2035" s="78">
        <v>14.594085984114891</v>
      </c>
      <c r="H2035" s="78">
        <v>2.3467752426985938E-2</v>
      </c>
    </row>
    <row r="2036" spans="1:8" x14ac:dyDescent="0.25">
      <c r="A2036" s="51" t="s">
        <v>17</v>
      </c>
      <c r="B2036" s="52">
        <v>2015</v>
      </c>
      <c r="C2036" s="51" t="s">
        <v>10</v>
      </c>
      <c r="D2036" s="51" t="s">
        <v>30</v>
      </c>
      <c r="E2036" s="51" t="s">
        <v>32</v>
      </c>
      <c r="F2036" s="79"/>
      <c r="G2036" s="78" t="s">
        <v>108</v>
      </c>
      <c r="H2036" s="78" t="s">
        <v>29</v>
      </c>
    </row>
    <row r="2037" spans="1:8" x14ac:dyDescent="0.25">
      <c r="A2037" s="51" t="s">
        <v>17</v>
      </c>
      <c r="B2037" s="52">
        <v>2015</v>
      </c>
      <c r="C2037" s="51" t="s">
        <v>10</v>
      </c>
      <c r="D2037" s="51" t="s">
        <v>30</v>
      </c>
      <c r="E2037" s="51" t="s">
        <v>40</v>
      </c>
      <c r="F2037" s="79">
        <v>111.77853690000002</v>
      </c>
      <c r="G2037" s="78">
        <v>14.594085984114891</v>
      </c>
      <c r="H2037" s="78">
        <v>2.3467752426985938E-2</v>
      </c>
    </row>
    <row r="2038" spans="1:8" x14ac:dyDescent="0.25">
      <c r="A2038" s="51" t="s">
        <v>17</v>
      </c>
      <c r="B2038" s="52">
        <v>2016</v>
      </c>
      <c r="C2038" s="51" t="s">
        <v>10</v>
      </c>
      <c r="D2038" s="51" t="s">
        <v>30</v>
      </c>
      <c r="E2038" s="51" t="s">
        <v>31</v>
      </c>
      <c r="F2038" s="79">
        <v>155.03548678000001</v>
      </c>
      <c r="G2038" s="78">
        <v>20.388228398465746</v>
      </c>
      <c r="H2038" s="78">
        <v>3.0856662959911674E-2</v>
      </c>
    </row>
    <row r="2039" spans="1:8" x14ac:dyDescent="0.25">
      <c r="A2039" s="51" t="s">
        <v>17</v>
      </c>
      <c r="B2039" s="52">
        <v>2016</v>
      </c>
      <c r="C2039" s="51" t="s">
        <v>10</v>
      </c>
      <c r="D2039" s="51" t="s">
        <v>30</v>
      </c>
      <c r="E2039" s="51" t="s">
        <v>32</v>
      </c>
      <c r="F2039" s="79"/>
      <c r="G2039" s="78" t="s">
        <v>108</v>
      </c>
      <c r="H2039" s="78" t="s">
        <v>29</v>
      </c>
    </row>
    <row r="2040" spans="1:8" x14ac:dyDescent="0.25">
      <c r="A2040" s="51" t="s">
        <v>17</v>
      </c>
      <c r="B2040" s="52">
        <v>2016</v>
      </c>
      <c r="C2040" s="51" t="s">
        <v>10</v>
      </c>
      <c r="D2040" s="51" t="s">
        <v>30</v>
      </c>
      <c r="E2040" s="51" t="s">
        <v>40</v>
      </c>
      <c r="F2040" s="79">
        <v>155.03548678000001</v>
      </c>
      <c r="G2040" s="78">
        <v>20.388228398465746</v>
      </c>
      <c r="H2040" s="78">
        <v>3.0856662959911674E-2</v>
      </c>
    </row>
    <row r="2041" spans="1:8" x14ac:dyDescent="0.25">
      <c r="A2041" s="51" t="s">
        <v>17</v>
      </c>
      <c r="B2041" s="52">
        <v>2017</v>
      </c>
      <c r="C2041" s="51" t="s">
        <v>10</v>
      </c>
      <c r="D2041" s="51" t="s">
        <v>30</v>
      </c>
      <c r="E2041" s="51" t="s">
        <v>31</v>
      </c>
      <c r="F2041" s="79">
        <v>29.026209359999999</v>
      </c>
      <c r="G2041" s="78">
        <v>3.949144130612245</v>
      </c>
      <c r="H2041" s="78">
        <v>5.5112777933088702E-3</v>
      </c>
    </row>
    <row r="2042" spans="1:8" x14ac:dyDescent="0.25">
      <c r="A2042" s="51" t="s">
        <v>17</v>
      </c>
      <c r="B2042" s="52">
        <v>2017</v>
      </c>
      <c r="C2042" s="51" t="s">
        <v>10</v>
      </c>
      <c r="D2042" s="51" t="s">
        <v>30</v>
      </c>
      <c r="E2042" s="51" t="s">
        <v>32</v>
      </c>
      <c r="F2042" s="79"/>
      <c r="G2042" s="78" t="s">
        <v>108</v>
      </c>
      <c r="H2042" s="78" t="s">
        <v>29</v>
      </c>
    </row>
    <row r="2043" spans="1:8" x14ac:dyDescent="0.25">
      <c r="A2043" s="51" t="s">
        <v>17</v>
      </c>
      <c r="B2043" s="52">
        <v>2017</v>
      </c>
      <c r="C2043" s="51" t="s">
        <v>10</v>
      </c>
      <c r="D2043" s="51" t="s">
        <v>30</v>
      </c>
      <c r="E2043" s="51" t="s">
        <v>40</v>
      </c>
      <c r="F2043" s="79">
        <v>29.026209359999999</v>
      </c>
      <c r="G2043" s="78">
        <v>3.949144130612245</v>
      </c>
      <c r="H2043" s="78">
        <v>5.5112777933088702E-3</v>
      </c>
    </row>
    <row r="2044" spans="1:8" x14ac:dyDescent="0.25">
      <c r="A2044" s="51" t="s">
        <v>17</v>
      </c>
      <c r="B2044" s="52">
        <v>2018</v>
      </c>
      <c r="C2044" s="51" t="s">
        <v>10</v>
      </c>
      <c r="D2044" s="51" t="s">
        <v>30</v>
      </c>
      <c r="E2044" s="51" t="s">
        <v>31</v>
      </c>
      <c r="F2044" s="79">
        <v>68.122798810000006</v>
      </c>
      <c r="G2044" s="78">
        <v>9.0578790661495887</v>
      </c>
      <c r="H2044" s="78">
        <v>1.2352784113258717E-2</v>
      </c>
    </row>
    <row r="2045" spans="1:8" x14ac:dyDescent="0.25">
      <c r="A2045" s="51" t="s">
        <v>17</v>
      </c>
      <c r="B2045" s="52">
        <v>2018</v>
      </c>
      <c r="C2045" s="51" t="s">
        <v>10</v>
      </c>
      <c r="D2045" s="51" t="s">
        <v>30</v>
      </c>
      <c r="E2045" s="51" t="s">
        <v>32</v>
      </c>
      <c r="F2045" s="79"/>
      <c r="G2045" s="78" t="s">
        <v>108</v>
      </c>
      <c r="H2045" s="78" t="s">
        <v>29</v>
      </c>
    </row>
    <row r="2046" spans="1:8" x14ac:dyDescent="0.25">
      <c r="A2046" s="51" t="s">
        <v>17</v>
      </c>
      <c r="B2046" s="52">
        <v>2018</v>
      </c>
      <c r="C2046" s="51" t="s">
        <v>10</v>
      </c>
      <c r="D2046" s="51" t="s">
        <v>30</v>
      </c>
      <c r="E2046" s="51" t="s">
        <v>40</v>
      </c>
      <c r="F2046" s="79">
        <v>68.122798810000006</v>
      </c>
      <c r="G2046" s="78">
        <v>9.0578790661495887</v>
      </c>
      <c r="H2046" s="78">
        <v>1.2352784113258717E-2</v>
      </c>
    </row>
    <row r="2047" spans="1:8" x14ac:dyDescent="0.25">
      <c r="A2047" s="51" t="s">
        <v>17</v>
      </c>
      <c r="B2047" s="52">
        <v>2019</v>
      </c>
      <c r="C2047" s="51" t="s">
        <v>10</v>
      </c>
      <c r="D2047" s="51" t="s">
        <v>30</v>
      </c>
      <c r="E2047" s="51" t="s">
        <v>31</v>
      </c>
      <c r="F2047" s="79">
        <v>97.272120260000008</v>
      </c>
      <c r="G2047" s="78">
        <v>12.635477842823128</v>
      </c>
      <c r="H2047" s="78">
        <v>1.6373581157245264E-2</v>
      </c>
    </row>
    <row r="2048" spans="1:8" x14ac:dyDescent="0.25">
      <c r="A2048" s="51" t="s">
        <v>17</v>
      </c>
      <c r="B2048" s="52">
        <v>2019</v>
      </c>
      <c r="C2048" s="51" t="s">
        <v>10</v>
      </c>
      <c r="D2048" s="51" t="s">
        <v>30</v>
      </c>
      <c r="E2048" s="51" t="s">
        <v>32</v>
      </c>
      <c r="F2048" s="79"/>
      <c r="G2048" s="78" t="s">
        <v>108</v>
      </c>
      <c r="H2048" s="78" t="s">
        <v>29</v>
      </c>
    </row>
    <row r="2049" spans="1:8" x14ac:dyDescent="0.25">
      <c r="A2049" s="51" t="s">
        <v>17</v>
      </c>
      <c r="B2049" s="52">
        <v>2019</v>
      </c>
      <c r="C2049" s="51" t="s">
        <v>10</v>
      </c>
      <c r="D2049" s="51" t="s">
        <v>30</v>
      </c>
      <c r="E2049" s="51" t="s">
        <v>40</v>
      </c>
      <c r="F2049" s="79">
        <v>97.272120260000008</v>
      </c>
      <c r="G2049" s="78">
        <v>12.635477842823128</v>
      </c>
      <c r="H2049" s="78">
        <v>1.6373581157245264E-2</v>
      </c>
    </row>
    <row r="2050" spans="1:8" x14ac:dyDescent="0.25">
      <c r="A2050" s="51" t="s">
        <v>17</v>
      </c>
      <c r="B2050" s="52">
        <v>2020</v>
      </c>
      <c r="C2050" s="51" t="s">
        <v>10</v>
      </c>
      <c r="D2050" s="51" t="s">
        <v>30</v>
      </c>
      <c r="E2050" s="51" t="s">
        <v>31</v>
      </c>
      <c r="F2050" s="79">
        <v>67.403918669999996</v>
      </c>
      <c r="G2050" s="78">
        <v>8.7282510417610872</v>
      </c>
      <c r="H2050" s="78">
        <v>1.1232531607974158E-2</v>
      </c>
    </row>
    <row r="2051" spans="1:8" x14ac:dyDescent="0.25">
      <c r="A2051" s="51" t="s">
        <v>17</v>
      </c>
      <c r="B2051" s="52">
        <v>2020</v>
      </c>
      <c r="C2051" s="51" t="s">
        <v>10</v>
      </c>
      <c r="D2051" s="51" t="s">
        <v>30</v>
      </c>
      <c r="E2051" s="51" t="s">
        <v>32</v>
      </c>
      <c r="F2051" s="79">
        <v>0</v>
      </c>
      <c r="G2051" s="78" t="s">
        <v>108</v>
      </c>
      <c r="H2051" s="78" t="s">
        <v>29</v>
      </c>
    </row>
    <row r="2052" spans="1:8" x14ac:dyDescent="0.25">
      <c r="A2052" s="51" t="s">
        <v>17</v>
      </c>
      <c r="B2052" s="52">
        <v>2020</v>
      </c>
      <c r="C2052" s="51" t="s">
        <v>10</v>
      </c>
      <c r="D2052" s="51" t="s">
        <v>30</v>
      </c>
      <c r="E2052" s="51" t="s">
        <v>40</v>
      </c>
      <c r="F2052" s="79">
        <v>67.403918669999996</v>
      </c>
      <c r="G2052" s="78">
        <v>8.7282510417610872</v>
      </c>
      <c r="H2052" s="78">
        <v>1.1232531607974158E-2</v>
      </c>
    </row>
    <row r="2053" spans="1:8" x14ac:dyDescent="0.25">
      <c r="A2053" s="51" t="s">
        <v>17</v>
      </c>
      <c r="B2053" s="52">
        <v>2021</v>
      </c>
      <c r="C2053" s="51" t="s">
        <v>10</v>
      </c>
      <c r="D2053" s="51" t="s">
        <v>30</v>
      </c>
      <c r="E2053" s="51" t="s">
        <v>31</v>
      </c>
      <c r="F2053" s="79">
        <v>144.92307072</v>
      </c>
      <c r="G2053" s="78">
        <v>18.725927087757071</v>
      </c>
      <c r="H2053" s="78">
        <v>2.1653492229246542E-2</v>
      </c>
    </row>
    <row r="2054" spans="1:8" x14ac:dyDescent="0.25">
      <c r="A2054" s="51" t="s">
        <v>17</v>
      </c>
      <c r="B2054" s="52">
        <v>2021</v>
      </c>
      <c r="C2054" s="51" t="s">
        <v>10</v>
      </c>
      <c r="D2054" s="51" t="s">
        <v>30</v>
      </c>
      <c r="E2054" s="51" t="s">
        <v>32</v>
      </c>
      <c r="F2054" s="79">
        <v>0</v>
      </c>
      <c r="G2054" s="78" t="s">
        <v>108</v>
      </c>
      <c r="H2054" s="78" t="s">
        <v>29</v>
      </c>
    </row>
    <row r="2055" spans="1:8" x14ac:dyDescent="0.25">
      <c r="A2055" s="51" t="s">
        <v>17</v>
      </c>
      <c r="B2055" s="52">
        <v>2021</v>
      </c>
      <c r="C2055" s="51" t="s">
        <v>10</v>
      </c>
      <c r="D2055" s="51" t="s">
        <v>30</v>
      </c>
      <c r="E2055" s="51" t="s">
        <v>40</v>
      </c>
      <c r="F2055" s="79">
        <v>144.92307072</v>
      </c>
      <c r="G2055" s="78">
        <v>18.725927087757071</v>
      </c>
      <c r="H2055" s="78">
        <v>2.1653492229246542E-2</v>
      </c>
    </row>
    <row r="2056" spans="1:8" x14ac:dyDescent="0.25">
      <c r="A2056" s="51" t="s">
        <v>17</v>
      </c>
      <c r="B2056" s="52">
        <v>2022</v>
      </c>
      <c r="C2056" s="51" t="s">
        <v>10</v>
      </c>
      <c r="D2056" s="51" t="s">
        <v>30</v>
      </c>
      <c r="E2056" s="51" t="s">
        <v>31</v>
      </c>
      <c r="F2056" s="79">
        <v>117.47</v>
      </c>
      <c r="G2056" s="78">
        <v>15.150902837489239</v>
      </c>
      <c r="H2056" s="78">
        <v>1.5846865475439596E-2</v>
      </c>
    </row>
    <row r="2057" spans="1:8" x14ac:dyDescent="0.25">
      <c r="A2057" s="51" t="s">
        <v>17</v>
      </c>
      <c r="B2057" s="52">
        <v>2022</v>
      </c>
      <c r="C2057" s="51" t="s">
        <v>10</v>
      </c>
      <c r="D2057" s="51" t="s">
        <v>30</v>
      </c>
      <c r="E2057" s="51" t="s">
        <v>32</v>
      </c>
      <c r="F2057" s="79">
        <v>0</v>
      </c>
      <c r="G2057" s="78" t="s">
        <v>108</v>
      </c>
      <c r="H2057" s="78" t="s">
        <v>29</v>
      </c>
    </row>
    <row r="2058" spans="1:8" x14ac:dyDescent="0.25">
      <c r="A2058" s="51" t="s">
        <v>17</v>
      </c>
      <c r="B2058" s="52">
        <v>2022</v>
      </c>
      <c r="C2058" s="51" t="s">
        <v>10</v>
      </c>
      <c r="D2058" s="51" t="s">
        <v>30</v>
      </c>
      <c r="E2058" s="51" t="s">
        <v>40</v>
      </c>
      <c r="F2058" s="79">
        <v>117.47</v>
      </c>
      <c r="G2058" s="78">
        <v>15.150902837489239</v>
      </c>
      <c r="H2058" s="78">
        <v>1.5846865475439596E-2</v>
      </c>
    </row>
    <row r="2059" spans="1:8" x14ac:dyDescent="0.25">
      <c r="A2059" s="51" t="s">
        <v>17</v>
      </c>
      <c r="B2059" s="52">
        <v>2023</v>
      </c>
      <c r="C2059" s="51" t="s">
        <v>10</v>
      </c>
      <c r="D2059" s="51" t="s">
        <v>30</v>
      </c>
      <c r="E2059" s="51" t="s">
        <v>31</v>
      </c>
      <c r="F2059" s="79">
        <v>157.39370387</v>
      </c>
      <c r="G2059" s="78">
        <v>20.092813260000007</v>
      </c>
      <c r="H2059" s="78">
        <v>1.9207963831755305E-2</v>
      </c>
    </row>
    <row r="2060" spans="1:8" x14ac:dyDescent="0.25">
      <c r="A2060" s="51" t="s">
        <v>17</v>
      </c>
      <c r="B2060" s="52">
        <v>2023</v>
      </c>
      <c r="C2060" s="51" t="s">
        <v>10</v>
      </c>
      <c r="D2060" s="51" t="s">
        <v>30</v>
      </c>
      <c r="E2060" s="51" t="s">
        <v>32</v>
      </c>
      <c r="F2060" s="79">
        <v>0</v>
      </c>
      <c r="G2060" s="78" t="s">
        <v>108</v>
      </c>
      <c r="H2060" s="78" t="s">
        <v>29</v>
      </c>
    </row>
    <row r="2061" spans="1:8" x14ac:dyDescent="0.25">
      <c r="A2061" s="51" t="s">
        <v>17</v>
      </c>
      <c r="B2061" s="52">
        <v>2023</v>
      </c>
      <c r="C2061" s="51" t="s">
        <v>10</v>
      </c>
      <c r="D2061" s="51" t="s">
        <v>30</v>
      </c>
      <c r="E2061" s="51" t="s">
        <v>40</v>
      </c>
      <c r="F2061" s="79">
        <v>157.39370387</v>
      </c>
      <c r="G2061" s="78">
        <v>20.092813260000007</v>
      </c>
      <c r="H2061" s="78">
        <v>1.9207963831755305E-2</v>
      </c>
    </row>
    <row r="2062" spans="1:8" x14ac:dyDescent="0.25">
      <c r="A2062" s="51" t="s">
        <v>17</v>
      </c>
      <c r="B2062" s="52">
        <v>2008</v>
      </c>
      <c r="C2062" s="51" t="s">
        <v>10</v>
      </c>
      <c r="D2062" s="51" t="s">
        <v>33</v>
      </c>
      <c r="E2062" s="51" t="s">
        <v>34</v>
      </c>
      <c r="F2062" s="79">
        <v>62.895618210000002</v>
      </c>
      <c r="G2062" s="78">
        <v>8.2957509180039537</v>
      </c>
      <c r="H2062" s="78">
        <v>2.0606439998966549E-2</v>
      </c>
    </row>
    <row r="2063" spans="1:8" x14ac:dyDescent="0.25">
      <c r="A2063" s="51" t="s">
        <v>17</v>
      </c>
      <c r="B2063" s="52">
        <v>2008</v>
      </c>
      <c r="C2063" s="51" t="s">
        <v>10</v>
      </c>
      <c r="D2063" s="51" t="s">
        <v>33</v>
      </c>
      <c r="E2063" s="51" t="s">
        <v>35</v>
      </c>
      <c r="F2063" s="79">
        <v>4260.0644260800009</v>
      </c>
      <c r="G2063" s="78">
        <v>561.89022986326654</v>
      </c>
      <c r="H2063" s="78">
        <v>1.3957214268035003</v>
      </c>
    </row>
    <row r="2064" spans="1:8" x14ac:dyDescent="0.25">
      <c r="A2064" s="51" t="s">
        <v>17</v>
      </c>
      <c r="B2064" s="52">
        <v>2008</v>
      </c>
      <c r="C2064" s="51" t="s">
        <v>10</v>
      </c>
      <c r="D2064" s="51" t="s">
        <v>33</v>
      </c>
      <c r="E2064" s="51" t="s">
        <v>36</v>
      </c>
      <c r="F2064" s="79"/>
      <c r="G2064" s="78" t="s">
        <v>108</v>
      </c>
      <c r="H2064" s="78" t="s">
        <v>29</v>
      </c>
    </row>
    <row r="2065" spans="1:8" x14ac:dyDescent="0.25">
      <c r="A2065" s="51" t="s">
        <v>17</v>
      </c>
      <c r="B2065" s="52">
        <v>2008</v>
      </c>
      <c r="C2065" s="51" t="s">
        <v>10</v>
      </c>
      <c r="D2065" s="51" t="s">
        <v>33</v>
      </c>
      <c r="E2065" s="51" t="s">
        <v>42</v>
      </c>
      <c r="F2065" s="79">
        <v>123.43322440999999</v>
      </c>
      <c r="G2065" s="78">
        <v>16.280486842382935</v>
      </c>
      <c r="H2065" s="78">
        <v>4.0440326449947113E-2</v>
      </c>
    </row>
    <row r="2066" spans="1:8" x14ac:dyDescent="0.25">
      <c r="A2066" s="51" t="s">
        <v>17</v>
      </c>
      <c r="B2066" s="52">
        <v>2008</v>
      </c>
      <c r="C2066" s="51" t="s">
        <v>10</v>
      </c>
      <c r="D2066" s="51" t="s">
        <v>33</v>
      </c>
      <c r="E2066" s="51" t="s">
        <v>40</v>
      </c>
      <c r="F2066" s="79">
        <v>4446.3932687000006</v>
      </c>
      <c r="G2066" s="78">
        <v>586.46646762365344</v>
      </c>
      <c r="H2066" s="78">
        <v>1.4567681932524139</v>
      </c>
    </row>
    <row r="2067" spans="1:8" x14ac:dyDescent="0.25">
      <c r="A2067" s="51" t="s">
        <v>17</v>
      </c>
      <c r="B2067" s="52">
        <v>2009</v>
      </c>
      <c r="C2067" s="51" t="s">
        <v>10</v>
      </c>
      <c r="D2067" s="51" t="s">
        <v>33</v>
      </c>
      <c r="E2067" s="51" t="s">
        <v>34</v>
      </c>
      <c r="F2067" s="79">
        <v>145.38204926</v>
      </c>
      <c r="G2067" s="78">
        <v>17.852891845272211</v>
      </c>
      <c r="H2067" s="78">
        <v>4.6996679558445484E-2</v>
      </c>
    </row>
    <row r="2068" spans="1:8" x14ac:dyDescent="0.25">
      <c r="A2068" s="51" t="s">
        <v>17</v>
      </c>
      <c r="B2068" s="52">
        <v>2009</v>
      </c>
      <c r="C2068" s="51" t="s">
        <v>10</v>
      </c>
      <c r="D2068" s="51" t="s">
        <v>33</v>
      </c>
      <c r="E2068" s="51" t="s">
        <v>35</v>
      </c>
      <c r="F2068" s="79">
        <v>4022.7564017199998</v>
      </c>
      <c r="G2068" s="78">
        <v>493.99382747277951</v>
      </c>
      <c r="H2068" s="78">
        <v>1.3004094695020674</v>
      </c>
    </row>
    <row r="2069" spans="1:8" x14ac:dyDescent="0.25">
      <c r="A2069" s="51" t="s">
        <v>17</v>
      </c>
      <c r="B2069" s="52">
        <v>2009</v>
      </c>
      <c r="C2069" s="51" t="s">
        <v>10</v>
      </c>
      <c r="D2069" s="51" t="s">
        <v>33</v>
      </c>
      <c r="E2069" s="51" t="s">
        <v>36</v>
      </c>
      <c r="F2069" s="79"/>
      <c r="G2069" s="78" t="s">
        <v>108</v>
      </c>
      <c r="H2069" s="78" t="s">
        <v>29</v>
      </c>
    </row>
    <row r="2070" spans="1:8" x14ac:dyDescent="0.25">
      <c r="A2070" s="51" t="s">
        <v>17</v>
      </c>
      <c r="B2070" s="52">
        <v>2009</v>
      </c>
      <c r="C2070" s="51" t="s">
        <v>10</v>
      </c>
      <c r="D2070" s="51" t="s">
        <v>33</v>
      </c>
      <c r="E2070" s="51" t="s">
        <v>42</v>
      </c>
      <c r="F2070" s="79">
        <v>135.91585222</v>
      </c>
      <c r="G2070" s="78">
        <v>16.69044439869014</v>
      </c>
      <c r="H2070" s="78">
        <v>4.3936605559004423E-2</v>
      </c>
    </row>
    <row r="2071" spans="1:8" x14ac:dyDescent="0.25">
      <c r="A2071" s="51" t="s">
        <v>17</v>
      </c>
      <c r="B2071" s="52">
        <v>2009</v>
      </c>
      <c r="C2071" s="51" t="s">
        <v>10</v>
      </c>
      <c r="D2071" s="51" t="s">
        <v>33</v>
      </c>
      <c r="E2071" s="51" t="s">
        <v>40</v>
      </c>
      <c r="F2071" s="79">
        <v>4304.0543031999996</v>
      </c>
      <c r="G2071" s="78">
        <v>528.53716371674182</v>
      </c>
      <c r="H2071" s="78">
        <v>1.391342754619517</v>
      </c>
    </row>
    <row r="2072" spans="1:8" x14ac:dyDescent="0.25">
      <c r="A2072" s="51" t="s">
        <v>17</v>
      </c>
      <c r="B2072" s="52">
        <v>2010</v>
      </c>
      <c r="C2072" s="51" t="s">
        <v>10</v>
      </c>
      <c r="D2072" s="51" t="s">
        <v>33</v>
      </c>
      <c r="E2072" s="51" t="s">
        <v>34</v>
      </c>
      <c r="F2072" s="79">
        <v>21.156517999999998</v>
      </c>
      <c r="G2072" s="78">
        <v>2.624878163771712</v>
      </c>
      <c r="H2072" s="78">
        <v>6.3238754212720759E-3</v>
      </c>
    </row>
    <row r="2073" spans="1:8" x14ac:dyDescent="0.25">
      <c r="A2073" s="51" t="s">
        <v>17</v>
      </c>
      <c r="B2073" s="52">
        <v>2010</v>
      </c>
      <c r="C2073" s="51" t="s">
        <v>10</v>
      </c>
      <c r="D2073" s="51" t="s">
        <v>33</v>
      </c>
      <c r="E2073" s="51" t="s">
        <v>35</v>
      </c>
      <c r="F2073" s="79">
        <v>4464.5466155500008</v>
      </c>
      <c r="G2073" s="78">
        <v>553.91397215260554</v>
      </c>
      <c r="H2073" s="78">
        <v>1.3344935404398817</v>
      </c>
    </row>
    <row r="2074" spans="1:8" x14ac:dyDescent="0.25">
      <c r="A2074" s="51" t="s">
        <v>17</v>
      </c>
      <c r="B2074" s="52">
        <v>2010</v>
      </c>
      <c r="C2074" s="51" t="s">
        <v>10</v>
      </c>
      <c r="D2074" s="51" t="s">
        <v>33</v>
      </c>
      <c r="E2074" s="51" t="s">
        <v>36</v>
      </c>
      <c r="F2074" s="79"/>
      <c r="G2074" s="78" t="s">
        <v>108</v>
      </c>
      <c r="H2074" s="78" t="s">
        <v>29</v>
      </c>
    </row>
    <row r="2075" spans="1:8" x14ac:dyDescent="0.25">
      <c r="A2075" s="51" t="s">
        <v>17</v>
      </c>
      <c r="B2075" s="52">
        <v>2010</v>
      </c>
      <c r="C2075" s="51" t="s">
        <v>10</v>
      </c>
      <c r="D2075" s="51" t="s">
        <v>33</v>
      </c>
      <c r="E2075" s="51" t="s">
        <v>42</v>
      </c>
      <c r="F2075" s="79">
        <v>250.70471567000001</v>
      </c>
      <c r="G2075" s="78">
        <v>31.104803433002481</v>
      </c>
      <c r="H2075" s="78">
        <v>7.4937916977761518E-2</v>
      </c>
    </row>
    <row r="2076" spans="1:8" x14ac:dyDescent="0.25">
      <c r="A2076" s="51" t="s">
        <v>17</v>
      </c>
      <c r="B2076" s="52">
        <v>2010</v>
      </c>
      <c r="C2076" s="51" t="s">
        <v>10</v>
      </c>
      <c r="D2076" s="51" t="s">
        <v>33</v>
      </c>
      <c r="E2076" s="51" t="s">
        <v>40</v>
      </c>
      <c r="F2076" s="79">
        <v>4736.4078492200006</v>
      </c>
      <c r="G2076" s="78">
        <v>587.64365374937972</v>
      </c>
      <c r="H2076" s="78">
        <v>1.4157553328389152</v>
      </c>
    </row>
    <row r="2077" spans="1:8" x14ac:dyDescent="0.25">
      <c r="A2077" s="51" t="s">
        <v>17</v>
      </c>
      <c r="B2077" s="52">
        <v>2011</v>
      </c>
      <c r="C2077" s="51" t="s">
        <v>10</v>
      </c>
      <c r="D2077" s="51" t="s">
        <v>33</v>
      </c>
      <c r="E2077" s="51" t="s">
        <v>34</v>
      </c>
      <c r="F2077" s="79">
        <v>1.0112346800000001</v>
      </c>
      <c r="G2077" s="78">
        <v>0.12999327990163201</v>
      </c>
      <c r="H2077" s="78">
        <v>2.7402901211151114E-4</v>
      </c>
    </row>
    <row r="2078" spans="1:8" x14ac:dyDescent="0.25">
      <c r="A2078" s="51" t="s">
        <v>17</v>
      </c>
      <c r="B2078" s="52">
        <v>2011</v>
      </c>
      <c r="C2078" s="51" t="s">
        <v>10</v>
      </c>
      <c r="D2078" s="51" t="s">
        <v>33</v>
      </c>
      <c r="E2078" s="51" t="s">
        <v>35</v>
      </c>
      <c r="F2078" s="79">
        <v>6619.9661016700002</v>
      </c>
      <c r="G2078" s="78">
        <v>850.99050043824036</v>
      </c>
      <c r="H2078" s="78">
        <v>1.7939087799602773</v>
      </c>
    </row>
    <row r="2079" spans="1:8" x14ac:dyDescent="0.25">
      <c r="A2079" s="51" t="s">
        <v>17</v>
      </c>
      <c r="B2079" s="52">
        <v>2011</v>
      </c>
      <c r="C2079" s="51" t="s">
        <v>10</v>
      </c>
      <c r="D2079" s="51" t="s">
        <v>33</v>
      </c>
      <c r="E2079" s="51" t="s">
        <v>36</v>
      </c>
      <c r="F2079" s="79"/>
      <c r="G2079" s="78" t="s">
        <v>108</v>
      </c>
      <c r="H2079" s="78" t="s">
        <v>29</v>
      </c>
    </row>
    <row r="2080" spans="1:8" x14ac:dyDescent="0.25">
      <c r="A2080" s="51" t="s">
        <v>17</v>
      </c>
      <c r="B2080" s="52">
        <v>2011</v>
      </c>
      <c r="C2080" s="51" t="s">
        <v>10</v>
      </c>
      <c r="D2080" s="51" t="s">
        <v>33</v>
      </c>
      <c r="E2080" s="51" t="s">
        <v>42</v>
      </c>
      <c r="F2080" s="79">
        <v>271.21568358000002</v>
      </c>
      <c r="G2080" s="78">
        <v>34.864524493293089</v>
      </c>
      <c r="H2080" s="78">
        <v>7.3495270000605184E-2</v>
      </c>
    </row>
    <row r="2081" spans="1:8" x14ac:dyDescent="0.25">
      <c r="A2081" s="51" t="s">
        <v>17</v>
      </c>
      <c r="B2081" s="52">
        <v>2011</v>
      </c>
      <c r="C2081" s="51" t="s">
        <v>10</v>
      </c>
      <c r="D2081" s="51" t="s">
        <v>33</v>
      </c>
      <c r="E2081" s="51" t="s">
        <v>40</v>
      </c>
      <c r="F2081" s="79">
        <v>6892.1930199299995</v>
      </c>
      <c r="G2081" s="78">
        <v>885.98501821143509</v>
      </c>
      <c r="H2081" s="78">
        <v>1.8676780789729939</v>
      </c>
    </row>
    <row r="2082" spans="1:8" x14ac:dyDescent="0.25">
      <c r="A2082" s="51" t="s">
        <v>17</v>
      </c>
      <c r="B2082" s="52">
        <v>2012</v>
      </c>
      <c r="C2082" s="51" t="s">
        <v>10</v>
      </c>
      <c r="D2082" s="51" t="s">
        <v>33</v>
      </c>
      <c r="E2082" s="51" t="s">
        <v>34</v>
      </c>
      <c r="F2082" s="79"/>
      <c r="G2082" s="78" t="s">
        <v>108</v>
      </c>
      <c r="H2082" s="78" t="s">
        <v>29</v>
      </c>
    </row>
    <row r="2083" spans="1:8" x14ac:dyDescent="0.25">
      <c r="A2083" s="51" t="s">
        <v>17</v>
      </c>
      <c r="B2083" s="52">
        <v>2012</v>
      </c>
      <c r="C2083" s="51" t="s">
        <v>10</v>
      </c>
      <c r="D2083" s="51" t="s">
        <v>33</v>
      </c>
      <c r="E2083" s="51" t="s">
        <v>35</v>
      </c>
      <c r="F2083" s="79">
        <v>4356.4198625600002</v>
      </c>
      <c r="G2083" s="78">
        <v>556.1387058587236</v>
      </c>
      <c r="H2083" s="78">
        <v>1.1144309380621586</v>
      </c>
    </row>
    <row r="2084" spans="1:8" x14ac:dyDescent="0.25">
      <c r="A2084" s="51" t="s">
        <v>17</v>
      </c>
      <c r="B2084" s="52">
        <v>2012</v>
      </c>
      <c r="C2084" s="51" t="s">
        <v>10</v>
      </c>
      <c r="D2084" s="51" t="s">
        <v>33</v>
      </c>
      <c r="E2084" s="51" t="s">
        <v>36</v>
      </c>
      <c r="F2084" s="79">
        <v>0.10505347999999999</v>
      </c>
      <c r="G2084" s="78">
        <v>1.3411082553191494E-2</v>
      </c>
      <c r="H2084" s="78">
        <v>2.6874096610673455E-5</v>
      </c>
    </row>
    <row r="2085" spans="1:8" x14ac:dyDescent="0.25">
      <c r="A2085" s="51" t="s">
        <v>17</v>
      </c>
      <c r="B2085" s="52">
        <v>2012</v>
      </c>
      <c r="C2085" s="51" t="s">
        <v>10</v>
      </c>
      <c r="D2085" s="51" t="s">
        <v>33</v>
      </c>
      <c r="E2085" s="51" t="s">
        <v>42</v>
      </c>
      <c r="F2085" s="79">
        <v>25.527611320000002</v>
      </c>
      <c r="G2085" s="78">
        <v>3.2588439982978739</v>
      </c>
      <c r="H2085" s="78">
        <v>6.5303071621558989E-3</v>
      </c>
    </row>
    <row r="2086" spans="1:8" x14ac:dyDescent="0.25">
      <c r="A2086" s="51" t="s">
        <v>17</v>
      </c>
      <c r="B2086" s="52">
        <v>2012</v>
      </c>
      <c r="C2086" s="51" t="s">
        <v>10</v>
      </c>
      <c r="D2086" s="51" t="s">
        <v>33</v>
      </c>
      <c r="E2086" s="51" t="s">
        <v>40</v>
      </c>
      <c r="F2086" s="79">
        <v>4382.0525273599997</v>
      </c>
      <c r="G2086" s="78">
        <v>559.41096093957458</v>
      </c>
      <c r="H2086" s="78">
        <v>1.120988119320925</v>
      </c>
    </row>
    <row r="2087" spans="1:8" x14ac:dyDescent="0.25">
      <c r="A2087" s="51" t="s">
        <v>17</v>
      </c>
      <c r="B2087" s="52">
        <v>2013</v>
      </c>
      <c r="C2087" s="51" t="s">
        <v>10</v>
      </c>
      <c r="D2087" s="51" t="s">
        <v>33</v>
      </c>
      <c r="E2087" s="51" t="s">
        <v>34</v>
      </c>
      <c r="F2087" s="79"/>
      <c r="G2087" s="78" t="s">
        <v>108</v>
      </c>
      <c r="H2087" s="78" t="s">
        <v>29</v>
      </c>
    </row>
    <row r="2088" spans="1:8" x14ac:dyDescent="0.25">
      <c r="A2088" s="51" t="s">
        <v>17</v>
      </c>
      <c r="B2088" s="52">
        <v>2013</v>
      </c>
      <c r="C2088" s="51" t="s">
        <v>10</v>
      </c>
      <c r="D2088" s="51" t="s">
        <v>33</v>
      </c>
      <c r="E2088" s="51" t="s">
        <v>35</v>
      </c>
      <c r="F2088" s="79">
        <v>3693.6140201899998</v>
      </c>
      <c r="G2088" s="78">
        <v>469.92544786132311</v>
      </c>
      <c r="H2088" s="78">
        <v>0.88675435076042397</v>
      </c>
    </row>
    <row r="2089" spans="1:8" x14ac:dyDescent="0.25">
      <c r="A2089" s="51" t="s">
        <v>17</v>
      </c>
      <c r="B2089" s="52">
        <v>2013</v>
      </c>
      <c r="C2089" s="51" t="s">
        <v>10</v>
      </c>
      <c r="D2089" s="51" t="s">
        <v>33</v>
      </c>
      <c r="E2089" s="51" t="s">
        <v>36</v>
      </c>
      <c r="F2089" s="79">
        <v>0.13035764999999999</v>
      </c>
      <c r="G2089" s="78">
        <v>1.6584942748091601E-2</v>
      </c>
      <c r="H2089" s="78">
        <v>3.1295964510785114E-5</v>
      </c>
    </row>
    <row r="2090" spans="1:8" x14ac:dyDescent="0.25">
      <c r="A2090" s="51" t="s">
        <v>17</v>
      </c>
      <c r="B2090" s="52">
        <v>2013</v>
      </c>
      <c r="C2090" s="51" t="s">
        <v>10</v>
      </c>
      <c r="D2090" s="51" t="s">
        <v>33</v>
      </c>
      <c r="E2090" s="51" t="s">
        <v>42</v>
      </c>
      <c r="F2090" s="79">
        <v>100.39938035999999</v>
      </c>
      <c r="G2090" s="78">
        <v>12.773458061068702</v>
      </c>
      <c r="H2090" s="78">
        <v>2.4103652103665388E-2</v>
      </c>
    </row>
    <row r="2091" spans="1:8" x14ac:dyDescent="0.25">
      <c r="A2091" s="51" t="s">
        <v>17</v>
      </c>
      <c r="B2091" s="52">
        <v>2013</v>
      </c>
      <c r="C2091" s="51" t="s">
        <v>10</v>
      </c>
      <c r="D2091" s="51" t="s">
        <v>33</v>
      </c>
      <c r="E2091" s="51" t="s">
        <v>40</v>
      </c>
      <c r="F2091" s="79">
        <v>3794.1437581999999</v>
      </c>
      <c r="G2091" s="78">
        <v>482.71549086513988</v>
      </c>
      <c r="H2091" s="78">
        <v>0.91088929882860004</v>
      </c>
    </row>
    <row r="2092" spans="1:8" x14ac:dyDescent="0.25">
      <c r="A2092" s="51" t="s">
        <v>17</v>
      </c>
      <c r="B2092" s="52">
        <v>2014</v>
      </c>
      <c r="C2092" s="51" t="s">
        <v>10</v>
      </c>
      <c r="D2092" s="51" t="s">
        <v>33</v>
      </c>
      <c r="E2092" s="51" t="s">
        <v>34</v>
      </c>
      <c r="F2092" s="79"/>
      <c r="G2092" s="78" t="s">
        <v>108</v>
      </c>
      <c r="H2092" s="78" t="s">
        <v>29</v>
      </c>
    </row>
    <row r="2093" spans="1:8" x14ac:dyDescent="0.25">
      <c r="A2093" s="51" t="s">
        <v>17</v>
      </c>
      <c r="B2093" s="52">
        <v>2014</v>
      </c>
      <c r="C2093" s="51" t="s">
        <v>10</v>
      </c>
      <c r="D2093" s="51" t="s">
        <v>33</v>
      </c>
      <c r="E2093" s="51" t="s">
        <v>35</v>
      </c>
      <c r="F2093" s="79">
        <v>4078.6412073399997</v>
      </c>
      <c r="G2093" s="78">
        <v>527.35367404460692</v>
      </c>
      <c r="H2093" s="78">
        <v>0.91129518456317482</v>
      </c>
    </row>
    <row r="2094" spans="1:8" x14ac:dyDescent="0.25">
      <c r="A2094" s="51" t="s">
        <v>17</v>
      </c>
      <c r="B2094" s="52">
        <v>2014</v>
      </c>
      <c r="C2094" s="51" t="s">
        <v>10</v>
      </c>
      <c r="D2094" s="51" t="s">
        <v>33</v>
      </c>
      <c r="E2094" s="51" t="s">
        <v>36</v>
      </c>
      <c r="F2094" s="79">
        <v>0.12164293000000001</v>
      </c>
      <c r="G2094" s="78">
        <v>1.5727994397155474E-2</v>
      </c>
      <c r="H2094" s="78">
        <v>2.7178810468952976E-5</v>
      </c>
    </row>
    <row r="2095" spans="1:8" x14ac:dyDescent="0.25">
      <c r="A2095" s="51" t="s">
        <v>17</v>
      </c>
      <c r="B2095" s="52">
        <v>2014</v>
      </c>
      <c r="C2095" s="51" t="s">
        <v>10</v>
      </c>
      <c r="D2095" s="51" t="s">
        <v>33</v>
      </c>
      <c r="E2095" s="51" t="s">
        <v>42</v>
      </c>
      <c r="F2095" s="79">
        <v>288.72789181999997</v>
      </c>
      <c r="G2095" s="78">
        <v>37.331480463743112</v>
      </c>
      <c r="H2095" s="78">
        <v>6.4510782902681946E-2</v>
      </c>
    </row>
    <row r="2096" spans="1:8" x14ac:dyDescent="0.25">
      <c r="A2096" s="51" t="s">
        <v>17</v>
      </c>
      <c r="B2096" s="52">
        <v>2014</v>
      </c>
      <c r="C2096" s="51" t="s">
        <v>10</v>
      </c>
      <c r="D2096" s="51" t="s">
        <v>33</v>
      </c>
      <c r="E2096" s="51" t="s">
        <v>40</v>
      </c>
      <c r="F2096" s="79">
        <v>4367.4907420899999</v>
      </c>
      <c r="G2096" s="78">
        <v>564.70088250274728</v>
      </c>
      <c r="H2096" s="78">
        <v>0.97583314627632589</v>
      </c>
    </row>
    <row r="2097" spans="1:8" x14ac:dyDescent="0.25">
      <c r="A2097" s="51" t="s">
        <v>17</v>
      </c>
      <c r="B2097" s="52">
        <v>2015</v>
      </c>
      <c r="C2097" s="51" t="s">
        <v>10</v>
      </c>
      <c r="D2097" s="51" t="s">
        <v>33</v>
      </c>
      <c r="E2097" s="51" t="s">
        <v>34</v>
      </c>
      <c r="F2097" s="79">
        <v>0.43798280000000001</v>
      </c>
      <c r="G2097" s="78">
        <v>5.7184132303340199E-2</v>
      </c>
      <c r="H2097" s="78">
        <v>9.1953895647010352E-5</v>
      </c>
    </row>
    <row r="2098" spans="1:8" x14ac:dyDescent="0.25">
      <c r="A2098" s="51" t="s">
        <v>17</v>
      </c>
      <c r="B2098" s="52">
        <v>2015</v>
      </c>
      <c r="C2098" s="51" t="s">
        <v>10</v>
      </c>
      <c r="D2098" s="51" t="s">
        <v>33</v>
      </c>
      <c r="E2098" s="51" t="s">
        <v>35</v>
      </c>
      <c r="F2098" s="79">
        <v>2168.2566419</v>
      </c>
      <c r="G2098" s="78">
        <v>283.09302255249685</v>
      </c>
      <c r="H2098" s="78">
        <v>0.45522254523513173</v>
      </c>
    </row>
    <row r="2099" spans="1:8" x14ac:dyDescent="0.25">
      <c r="A2099" s="51" t="s">
        <v>17</v>
      </c>
      <c r="B2099" s="52">
        <v>2015</v>
      </c>
      <c r="C2099" s="51" t="s">
        <v>10</v>
      </c>
      <c r="D2099" s="51" t="s">
        <v>33</v>
      </c>
      <c r="E2099" s="51" t="s">
        <v>36</v>
      </c>
      <c r="F2099" s="79">
        <v>6.5029680000000006E-2</v>
      </c>
      <c r="G2099" s="78">
        <v>8.4904380372103107E-3</v>
      </c>
      <c r="H2099" s="78">
        <v>1.365289323845246E-5</v>
      </c>
    </row>
    <row r="2100" spans="1:8" x14ac:dyDescent="0.25">
      <c r="A2100" s="51" t="s">
        <v>17</v>
      </c>
      <c r="B2100" s="52">
        <v>2015</v>
      </c>
      <c r="C2100" s="51" t="s">
        <v>10</v>
      </c>
      <c r="D2100" s="51" t="s">
        <v>33</v>
      </c>
      <c r="E2100" s="51" t="s">
        <v>42</v>
      </c>
      <c r="F2100" s="79">
        <v>73.249380860000016</v>
      </c>
      <c r="G2100" s="78">
        <v>9.563622786639101</v>
      </c>
      <c r="H2100" s="78">
        <v>1.537860830107611E-2</v>
      </c>
    </row>
    <row r="2101" spans="1:8" x14ac:dyDescent="0.25">
      <c r="A2101" s="51" t="s">
        <v>17</v>
      </c>
      <c r="B2101" s="52">
        <v>2015</v>
      </c>
      <c r="C2101" s="51" t="s">
        <v>10</v>
      </c>
      <c r="D2101" s="51" t="s">
        <v>33</v>
      </c>
      <c r="E2101" s="51" t="s">
        <v>40</v>
      </c>
      <c r="F2101" s="79">
        <v>2242.0090352400002</v>
      </c>
      <c r="G2101" s="78">
        <v>292.72231990947654</v>
      </c>
      <c r="H2101" s="78">
        <v>0.4707067603250934</v>
      </c>
    </row>
    <row r="2102" spans="1:8" x14ac:dyDescent="0.25">
      <c r="A2102" s="51" t="s">
        <v>17</v>
      </c>
      <c r="B2102" s="52">
        <v>2016</v>
      </c>
      <c r="C2102" s="51" t="s">
        <v>10</v>
      </c>
      <c r="D2102" s="51" t="s">
        <v>33</v>
      </c>
      <c r="E2102" s="51" t="s">
        <v>34</v>
      </c>
      <c r="F2102" s="79">
        <v>0.5741714</v>
      </c>
      <c r="G2102" s="78">
        <v>7.5507471780821886E-2</v>
      </c>
      <c r="H2102" s="78">
        <v>1.1427714866443191E-4</v>
      </c>
    </row>
    <row r="2103" spans="1:8" x14ac:dyDescent="0.25">
      <c r="A2103" s="51" t="s">
        <v>17</v>
      </c>
      <c r="B2103" s="52">
        <v>2016</v>
      </c>
      <c r="C2103" s="51" t="s">
        <v>10</v>
      </c>
      <c r="D2103" s="51" t="s">
        <v>33</v>
      </c>
      <c r="E2103" s="51" t="s">
        <v>35</v>
      </c>
      <c r="F2103" s="79">
        <v>1872.7775906900001</v>
      </c>
      <c r="G2103" s="78">
        <v>246.28308041950677</v>
      </c>
      <c r="H2103" s="78">
        <v>0.37273832020664521</v>
      </c>
    </row>
    <row r="2104" spans="1:8" x14ac:dyDescent="0.25">
      <c r="A2104" s="51" t="s">
        <v>17</v>
      </c>
      <c r="B2104" s="52">
        <v>2016</v>
      </c>
      <c r="C2104" s="51" t="s">
        <v>10</v>
      </c>
      <c r="D2104" s="51" t="s">
        <v>33</v>
      </c>
      <c r="E2104" s="51" t="s">
        <v>36</v>
      </c>
      <c r="F2104" s="79"/>
      <c r="G2104" s="78" t="s">
        <v>108</v>
      </c>
      <c r="H2104" s="78" t="s">
        <v>29</v>
      </c>
    </row>
    <row r="2105" spans="1:8" x14ac:dyDescent="0.25">
      <c r="A2105" s="51" t="s">
        <v>17</v>
      </c>
      <c r="B2105" s="52">
        <v>2016</v>
      </c>
      <c r="C2105" s="51" t="s">
        <v>10</v>
      </c>
      <c r="D2105" s="51" t="s">
        <v>33</v>
      </c>
      <c r="E2105" s="51" t="s">
        <v>42</v>
      </c>
      <c r="F2105" s="79">
        <v>8.1480459500000002</v>
      </c>
      <c r="G2105" s="78">
        <v>1.0715238509589038</v>
      </c>
      <c r="H2105" s="78">
        <v>1.6217029589993032E-3</v>
      </c>
    </row>
    <row r="2106" spans="1:8" x14ac:dyDescent="0.25">
      <c r="A2106" s="51" t="s">
        <v>17</v>
      </c>
      <c r="B2106" s="52">
        <v>2016</v>
      </c>
      <c r="C2106" s="51" t="s">
        <v>10</v>
      </c>
      <c r="D2106" s="51" t="s">
        <v>33</v>
      </c>
      <c r="E2106" s="51" t="s">
        <v>40</v>
      </c>
      <c r="F2106" s="79">
        <v>1881.4998080400003</v>
      </c>
      <c r="G2106" s="78">
        <v>247.43011174224651</v>
      </c>
      <c r="H2106" s="78">
        <v>0.37447430031430901</v>
      </c>
    </row>
    <row r="2107" spans="1:8" x14ac:dyDescent="0.25">
      <c r="A2107" s="51" t="s">
        <v>17</v>
      </c>
      <c r="B2107" s="52">
        <v>2017</v>
      </c>
      <c r="C2107" s="51" t="s">
        <v>10</v>
      </c>
      <c r="D2107" s="51" t="s">
        <v>33</v>
      </c>
      <c r="E2107" s="51" t="s">
        <v>34</v>
      </c>
      <c r="F2107" s="79">
        <v>18.61065842</v>
      </c>
      <c r="G2107" s="78">
        <v>2.5320623700680271</v>
      </c>
      <c r="H2107" s="78">
        <v>3.5336515077421305E-3</v>
      </c>
    </row>
    <row r="2108" spans="1:8" x14ac:dyDescent="0.25">
      <c r="A2108" s="51" t="s">
        <v>17</v>
      </c>
      <c r="B2108" s="52">
        <v>2017</v>
      </c>
      <c r="C2108" s="51" t="s">
        <v>10</v>
      </c>
      <c r="D2108" s="51" t="s">
        <v>33</v>
      </c>
      <c r="E2108" s="51" t="s">
        <v>35</v>
      </c>
      <c r="F2108" s="79">
        <v>1844.7089188799998</v>
      </c>
      <c r="G2108" s="78">
        <v>250.98080528979591</v>
      </c>
      <c r="H2108" s="78">
        <v>0.35025942153344125</v>
      </c>
    </row>
    <row r="2109" spans="1:8" x14ac:dyDescent="0.25">
      <c r="A2109" s="51" t="s">
        <v>17</v>
      </c>
      <c r="B2109" s="52">
        <v>2017</v>
      </c>
      <c r="C2109" s="51" t="s">
        <v>10</v>
      </c>
      <c r="D2109" s="51" t="s">
        <v>33</v>
      </c>
      <c r="E2109" s="51" t="s">
        <v>36</v>
      </c>
      <c r="F2109" s="79">
        <v>0.25643981999999999</v>
      </c>
      <c r="G2109" s="78">
        <v>3.4889771428571428E-2</v>
      </c>
      <c r="H2109" s="78">
        <v>4.8690859621296545E-5</v>
      </c>
    </row>
    <row r="2110" spans="1:8" x14ac:dyDescent="0.25">
      <c r="A2110" s="51" t="s">
        <v>17</v>
      </c>
      <c r="B2110" s="52">
        <v>2017</v>
      </c>
      <c r="C2110" s="51" t="s">
        <v>10</v>
      </c>
      <c r="D2110" s="51" t="s">
        <v>33</v>
      </c>
      <c r="E2110" s="51" t="s">
        <v>42</v>
      </c>
      <c r="F2110" s="79">
        <v>15.829422289999997</v>
      </c>
      <c r="G2110" s="78">
        <v>2.1536628965986391</v>
      </c>
      <c r="H2110" s="78">
        <v>3.0055713602068989E-3</v>
      </c>
    </row>
    <row r="2111" spans="1:8" x14ac:dyDescent="0.25">
      <c r="A2111" s="51" t="s">
        <v>17</v>
      </c>
      <c r="B2111" s="52">
        <v>2017</v>
      </c>
      <c r="C2111" s="51" t="s">
        <v>10</v>
      </c>
      <c r="D2111" s="51" t="s">
        <v>33</v>
      </c>
      <c r="E2111" s="51" t="s">
        <v>40</v>
      </c>
      <c r="F2111" s="79">
        <v>1879.4054394099996</v>
      </c>
      <c r="G2111" s="78">
        <v>255.70142032789113</v>
      </c>
      <c r="H2111" s="78">
        <v>0.35684733526101153</v>
      </c>
    </row>
    <row r="2112" spans="1:8" x14ac:dyDescent="0.25">
      <c r="A2112" s="51" t="s">
        <v>17</v>
      </c>
      <c r="B2112" s="52">
        <v>2018</v>
      </c>
      <c r="C2112" s="51" t="s">
        <v>10</v>
      </c>
      <c r="D2112" s="51" t="s">
        <v>33</v>
      </c>
      <c r="E2112" s="51" t="s">
        <v>34</v>
      </c>
      <c r="F2112" s="79">
        <v>2.0270656900000001</v>
      </c>
      <c r="G2112" s="78">
        <v>0.26952673994459847</v>
      </c>
      <c r="H2112" s="78">
        <v>3.6757011293388198E-4</v>
      </c>
    </row>
    <row r="2113" spans="1:8" x14ac:dyDescent="0.25">
      <c r="A2113" s="51" t="s">
        <v>17</v>
      </c>
      <c r="B2113" s="52">
        <v>2018</v>
      </c>
      <c r="C2113" s="51" t="s">
        <v>10</v>
      </c>
      <c r="D2113" s="51" t="s">
        <v>33</v>
      </c>
      <c r="E2113" s="51" t="s">
        <v>35</v>
      </c>
      <c r="F2113" s="79">
        <v>3008.00651737</v>
      </c>
      <c r="G2113" s="78">
        <v>399.95654524587275</v>
      </c>
      <c r="H2113" s="78">
        <v>0.54544522200242262</v>
      </c>
    </row>
    <row r="2114" spans="1:8" x14ac:dyDescent="0.25">
      <c r="A2114" s="51" t="s">
        <v>17</v>
      </c>
      <c r="B2114" s="52">
        <v>2018</v>
      </c>
      <c r="C2114" s="51" t="s">
        <v>10</v>
      </c>
      <c r="D2114" s="51" t="s">
        <v>33</v>
      </c>
      <c r="E2114" s="51" t="s">
        <v>36</v>
      </c>
      <c r="F2114" s="79">
        <v>0.14330891000000001</v>
      </c>
      <c r="G2114" s="78">
        <v>1.9054924321329648E-2</v>
      </c>
      <c r="H2114" s="78">
        <v>2.5986366644650534E-5</v>
      </c>
    </row>
    <row r="2115" spans="1:8" x14ac:dyDescent="0.25">
      <c r="A2115" s="51" t="s">
        <v>17</v>
      </c>
      <c r="B2115" s="52">
        <v>2018</v>
      </c>
      <c r="C2115" s="51" t="s">
        <v>10</v>
      </c>
      <c r="D2115" s="51" t="s">
        <v>33</v>
      </c>
      <c r="E2115" s="51" t="s">
        <v>42</v>
      </c>
      <c r="F2115" s="79">
        <v>69.114170579999993</v>
      </c>
      <c r="G2115" s="78">
        <v>9.1896958111911378</v>
      </c>
      <c r="H2115" s="78">
        <v>1.2532550676945342E-2</v>
      </c>
    </row>
    <row r="2116" spans="1:8" x14ac:dyDescent="0.25">
      <c r="A2116" s="51" t="s">
        <v>17</v>
      </c>
      <c r="B2116" s="52">
        <v>2018</v>
      </c>
      <c r="C2116" s="51" t="s">
        <v>10</v>
      </c>
      <c r="D2116" s="51" t="s">
        <v>33</v>
      </c>
      <c r="E2116" s="51" t="s">
        <v>40</v>
      </c>
      <c r="F2116" s="79">
        <v>3079.2910625500003</v>
      </c>
      <c r="G2116" s="78">
        <v>409.43482272132985</v>
      </c>
      <c r="H2116" s="78">
        <v>0.55837132915894649</v>
      </c>
    </row>
    <row r="2117" spans="1:8" x14ac:dyDescent="0.25">
      <c r="A2117" s="51" t="s">
        <v>17</v>
      </c>
      <c r="B2117" s="52">
        <v>2019</v>
      </c>
      <c r="C2117" s="51" t="s">
        <v>10</v>
      </c>
      <c r="D2117" s="51" t="s">
        <v>33</v>
      </c>
      <c r="E2117" s="51" t="s">
        <v>34</v>
      </c>
      <c r="F2117" s="79">
        <v>1.5921131899999998</v>
      </c>
      <c r="G2117" s="78">
        <v>0.20681271140939606</v>
      </c>
      <c r="H2117" s="78">
        <v>2.6799656940042574E-4</v>
      </c>
    </row>
    <row r="2118" spans="1:8" x14ac:dyDescent="0.25">
      <c r="A2118" s="51" t="s">
        <v>17</v>
      </c>
      <c r="B2118" s="52">
        <v>2019</v>
      </c>
      <c r="C2118" s="51" t="s">
        <v>10</v>
      </c>
      <c r="D2118" s="51" t="s">
        <v>33</v>
      </c>
      <c r="E2118" s="51" t="s">
        <v>35</v>
      </c>
      <c r="F2118" s="79">
        <v>3966.7737007300002</v>
      </c>
      <c r="G2118" s="78">
        <v>515.27694748603619</v>
      </c>
      <c r="H2118" s="78">
        <v>0.66771743997891952</v>
      </c>
    </row>
    <row r="2119" spans="1:8" x14ac:dyDescent="0.25">
      <c r="A2119" s="51" t="s">
        <v>17</v>
      </c>
      <c r="B2119" s="52">
        <v>2019</v>
      </c>
      <c r="C2119" s="51" t="s">
        <v>10</v>
      </c>
      <c r="D2119" s="51" t="s">
        <v>33</v>
      </c>
      <c r="E2119" s="51" t="s">
        <v>36</v>
      </c>
      <c r="F2119" s="79">
        <v>0.48179711999999997</v>
      </c>
      <c r="G2119" s="78">
        <v>6.2584600995886586E-2</v>
      </c>
      <c r="H2119" s="78">
        <v>8.1099745996705941E-5</v>
      </c>
    </row>
    <row r="2120" spans="1:8" x14ac:dyDescent="0.25">
      <c r="A2120" s="51" t="s">
        <v>17</v>
      </c>
      <c r="B2120" s="52">
        <v>2019</v>
      </c>
      <c r="C2120" s="51" t="s">
        <v>10</v>
      </c>
      <c r="D2120" s="51" t="s">
        <v>33</v>
      </c>
      <c r="E2120" s="51" t="s">
        <v>42</v>
      </c>
      <c r="F2120" s="79">
        <v>312.61534458999995</v>
      </c>
      <c r="G2120" s="78">
        <v>40.608185051742815</v>
      </c>
      <c r="H2120" s="78">
        <v>5.2621786201050146E-2</v>
      </c>
    </row>
    <row r="2121" spans="1:8" x14ac:dyDescent="0.25">
      <c r="A2121" s="51" t="s">
        <v>17</v>
      </c>
      <c r="B2121" s="52">
        <v>2019</v>
      </c>
      <c r="C2121" s="51" t="s">
        <v>10</v>
      </c>
      <c r="D2121" s="51" t="s">
        <v>33</v>
      </c>
      <c r="E2121" s="51" t="s">
        <v>40</v>
      </c>
      <c r="F2121" s="79">
        <v>4281.4629556300006</v>
      </c>
      <c r="G2121" s="78">
        <v>556.1545298501843</v>
      </c>
      <c r="H2121" s="78">
        <v>0.72068832249536674</v>
      </c>
    </row>
    <row r="2122" spans="1:8" x14ac:dyDescent="0.25">
      <c r="A2122" s="51" t="s">
        <v>17</v>
      </c>
      <c r="B2122" s="52">
        <v>2020</v>
      </c>
      <c r="C2122" s="51" t="s">
        <v>10</v>
      </c>
      <c r="D2122" s="51" t="s">
        <v>33</v>
      </c>
      <c r="E2122" s="51" t="s">
        <v>34</v>
      </c>
      <c r="F2122" s="79">
        <v>0.44103142000000001</v>
      </c>
      <c r="G2122" s="78">
        <v>5.7109928132081579E-2</v>
      </c>
      <c r="H2122" s="78">
        <v>7.3495717504397815E-5</v>
      </c>
    </row>
    <row r="2123" spans="1:8" x14ac:dyDescent="0.25">
      <c r="A2123" s="51" t="s">
        <v>17</v>
      </c>
      <c r="B2123" s="52">
        <v>2020</v>
      </c>
      <c r="C2123" s="51" t="s">
        <v>10</v>
      </c>
      <c r="D2123" s="51" t="s">
        <v>33</v>
      </c>
      <c r="E2123" s="51" t="s">
        <v>35</v>
      </c>
      <c r="F2123" s="79">
        <v>3433.40020865</v>
      </c>
      <c r="G2123" s="78">
        <v>444.59698396244738</v>
      </c>
      <c r="H2123" s="78">
        <v>0.5721592620645507</v>
      </c>
    </row>
    <row r="2124" spans="1:8" x14ac:dyDescent="0.25">
      <c r="A2124" s="51" t="s">
        <v>17</v>
      </c>
      <c r="B2124" s="52">
        <v>2020</v>
      </c>
      <c r="C2124" s="51" t="s">
        <v>10</v>
      </c>
      <c r="D2124" s="51" t="s">
        <v>33</v>
      </c>
      <c r="E2124" s="51" t="s">
        <v>36</v>
      </c>
      <c r="F2124" s="79">
        <v>0.11176597000000001</v>
      </c>
      <c r="G2124" s="78">
        <v>1.4472770475882163E-2</v>
      </c>
      <c r="H2124" s="78">
        <v>1.8625249325150124E-5</v>
      </c>
    </row>
    <row r="2125" spans="1:8" x14ac:dyDescent="0.25">
      <c r="A2125" s="51" t="s">
        <v>17</v>
      </c>
      <c r="B2125" s="52">
        <v>2020</v>
      </c>
      <c r="C2125" s="51" t="s">
        <v>10</v>
      </c>
      <c r="D2125" s="51" t="s">
        <v>33</v>
      </c>
      <c r="E2125" s="51" t="s">
        <v>42</v>
      </c>
      <c r="F2125" s="79">
        <v>51.446898079999997</v>
      </c>
      <c r="G2125" s="78">
        <v>6.6619486021366132</v>
      </c>
      <c r="H2125" s="78">
        <v>8.5733725904726388E-3</v>
      </c>
    </row>
    <row r="2126" spans="1:8" x14ac:dyDescent="0.25">
      <c r="A2126" s="51" t="s">
        <v>17</v>
      </c>
      <c r="B2126" s="52">
        <v>2020</v>
      </c>
      <c r="C2126" s="51" t="s">
        <v>10</v>
      </c>
      <c r="D2126" s="51" t="s">
        <v>33</v>
      </c>
      <c r="E2126" s="51" t="s">
        <v>40</v>
      </c>
      <c r="F2126" s="79">
        <v>3485.39990412</v>
      </c>
      <c r="G2126" s="78">
        <v>451.33051526319196</v>
      </c>
      <c r="H2126" s="78">
        <v>0.58082475562185276</v>
      </c>
    </row>
    <row r="2127" spans="1:8" x14ac:dyDescent="0.25">
      <c r="A2127" s="51" t="s">
        <v>17</v>
      </c>
      <c r="B2127" s="52">
        <v>2021</v>
      </c>
      <c r="C2127" s="51" t="s">
        <v>10</v>
      </c>
      <c r="D2127" s="51" t="s">
        <v>33</v>
      </c>
      <c r="E2127" s="51" t="s">
        <v>34</v>
      </c>
      <c r="F2127" s="79">
        <v>7.3691611399999992</v>
      </c>
      <c r="G2127" s="78">
        <v>0.95219052094325352</v>
      </c>
      <c r="H2127" s="78">
        <v>1.1010536327190484E-3</v>
      </c>
    </row>
    <row r="2128" spans="1:8" x14ac:dyDescent="0.25">
      <c r="A2128" s="51" t="s">
        <v>17</v>
      </c>
      <c r="B2128" s="52">
        <v>2021</v>
      </c>
      <c r="C2128" s="51" t="s">
        <v>10</v>
      </c>
      <c r="D2128" s="51" t="s">
        <v>33</v>
      </c>
      <c r="E2128" s="51" t="s">
        <v>35</v>
      </c>
      <c r="F2128" s="79">
        <v>4241.7153306</v>
      </c>
      <c r="G2128" s="78">
        <v>548.08424644341528</v>
      </c>
      <c r="H2128" s="78">
        <v>0.63377038240708217</v>
      </c>
    </row>
    <row r="2129" spans="1:8" x14ac:dyDescent="0.25">
      <c r="A2129" s="51" t="s">
        <v>17</v>
      </c>
      <c r="B2129" s="52">
        <v>2021</v>
      </c>
      <c r="C2129" s="51" t="s">
        <v>10</v>
      </c>
      <c r="D2129" s="51" t="s">
        <v>33</v>
      </c>
      <c r="E2129" s="51" t="s">
        <v>36</v>
      </c>
      <c r="F2129" s="79">
        <v>0</v>
      </c>
      <c r="G2129" s="78" t="s">
        <v>108</v>
      </c>
      <c r="H2129" s="78" t="s">
        <v>29</v>
      </c>
    </row>
    <row r="2130" spans="1:8" x14ac:dyDescent="0.25">
      <c r="A2130" s="51" t="s">
        <v>17</v>
      </c>
      <c r="B2130" s="52">
        <v>2021</v>
      </c>
      <c r="C2130" s="51" t="s">
        <v>10</v>
      </c>
      <c r="D2130" s="51" t="s">
        <v>33</v>
      </c>
      <c r="E2130" s="51" t="s">
        <v>42</v>
      </c>
      <c r="F2130" s="79">
        <v>27.53060894</v>
      </c>
      <c r="G2130" s="78">
        <v>3.5573092202002785</v>
      </c>
      <c r="H2130" s="78">
        <v>4.1134501483237364E-3</v>
      </c>
    </row>
    <row r="2131" spans="1:8" x14ac:dyDescent="0.25">
      <c r="A2131" s="51" t="s">
        <v>17</v>
      </c>
      <c r="B2131" s="52">
        <v>2021</v>
      </c>
      <c r="C2131" s="51" t="s">
        <v>10</v>
      </c>
      <c r="D2131" s="51" t="s">
        <v>33</v>
      </c>
      <c r="E2131" s="51" t="s">
        <v>40</v>
      </c>
      <c r="F2131" s="79">
        <v>4276.6151006800001</v>
      </c>
      <c r="G2131" s="78">
        <v>552.59374618455877</v>
      </c>
      <c r="H2131" s="78">
        <v>0.63898488618812499</v>
      </c>
    </row>
    <row r="2132" spans="1:8" x14ac:dyDescent="0.25">
      <c r="A2132" s="51" t="s">
        <v>17</v>
      </c>
      <c r="B2132" s="52">
        <v>2022</v>
      </c>
      <c r="C2132" s="51" t="s">
        <v>10</v>
      </c>
      <c r="D2132" s="51" t="s">
        <v>33</v>
      </c>
      <c r="E2132" s="51" t="s">
        <v>34</v>
      </c>
      <c r="F2132" s="79">
        <v>27.903112640000003</v>
      </c>
      <c r="G2132" s="78">
        <v>3.5988537368873574</v>
      </c>
      <c r="H2132" s="78">
        <v>3.7641684885683E-3</v>
      </c>
    </row>
    <row r="2133" spans="1:8" x14ac:dyDescent="0.25">
      <c r="A2133" s="51" t="s">
        <v>17</v>
      </c>
      <c r="B2133" s="52">
        <v>2022</v>
      </c>
      <c r="C2133" s="51" t="s">
        <v>10</v>
      </c>
      <c r="D2133" s="51" t="s">
        <v>33</v>
      </c>
      <c r="E2133" s="51" t="s">
        <v>35</v>
      </c>
      <c r="F2133" s="79">
        <v>3954.7568873599998</v>
      </c>
      <c r="G2133" s="78">
        <v>510.07182554084221</v>
      </c>
      <c r="H2133" s="78">
        <v>0.53350217401942746</v>
      </c>
    </row>
    <row r="2134" spans="1:8" x14ac:dyDescent="0.25">
      <c r="A2134" s="51" t="s">
        <v>17</v>
      </c>
      <c r="B2134" s="52">
        <v>2022</v>
      </c>
      <c r="C2134" s="51" t="s">
        <v>10</v>
      </c>
      <c r="D2134" s="51" t="s">
        <v>33</v>
      </c>
      <c r="E2134" s="51" t="s">
        <v>36</v>
      </c>
      <c r="F2134" s="79">
        <v>0</v>
      </c>
      <c r="G2134" s="78" t="s">
        <v>108</v>
      </c>
      <c r="H2134" s="78" t="s">
        <v>29</v>
      </c>
    </row>
    <row r="2135" spans="1:8" x14ac:dyDescent="0.25">
      <c r="A2135" s="51" t="s">
        <v>17</v>
      </c>
      <c r="B2135" s="52">
        <v>2022</v>
      </c>
      <c r="C2135" s="51" t="s">
        <v>10</v>
      </c>
      <c r="D2135" s="51" t="s">
        <v>33</v>
      </c>
      <c r="E2135" s="51" t="s">
        <v>42</v>
      </c>
      <c r="F2135" s="79">
        <v>51.51</v>
      </c>
      <c r="G2135" s="78">
        <v>6.6435941530524447</v>
      </c>
      <c r="H2135" s="78">
        <v>6.9487702446573048E-3</v>
      </c>
    </row>
    <row r="2136" spans="1:8" x14ac:dyDescent="0.25">
      <c r="A2136" s="51" t="s">
        <v>17</v>
      </c>
      <c r="B2136" s="52">
        <v>2022</v>
      </c>
      <c r="C2136" s="51" t="s">
        <v>10</v>
      </c>
      <c r="D2136" s="51" t="s">
        <v>33</v>
      </c>
      <c r="E2136" s="51" t="s">
        <v>40</v>
      </c>
      <c r="F2136" s="79">
        <v>4034.17</v>
      </c>
      <c r="G2136" s="78">
        <v>520.31427343078201</v>
      </c>
      <c r="H2136" s="78">
        <v>0.544215112752653</v>
      </c>
    </row>
    <row r="2137" spans="1:8" x14ac:dyDescent="0.25">
      <c r="A2137" s="51" t="s">
        <v>17</v>
      </c>
      <c r="B2137" s="52">
        <v>2023</v>
      </c>
      <c r="C2137" s="51" t="s">
        <v>10</v>
      </c>
      <c r="D2137" s="51" t="s">
        <v>33</v>
      </c>
      <c r="E2137" s="51" t="s">
        <v>34</v>
      </c>
      <c r="F2137" s="79">
        <v>111.97453954000001</v>
      </c>
      <c r="G2137" s="78">
        <v>14.294622068936176</v>
      </c>
      <c r="H2137" s="78">
        <v>1.3665113995527032E-2</v>
      </c>
    </row>
    <row r="2138" spans="1:8" x14ac:dyDescent="0.25">
      <c r="A2138" s="51" t="s">
        <v>17</v>
      </c>
      <c r="B2138" s="52">
        <v>2023</v>
      </c>
      <c r="C2138" s="51" t="s">
        <v>10</v>
      </c>
      <c r="D2138" s="51" t="s">
        <v>33</v>
      </c>
      <c r="E2138" s="51" t="s">
        <v>35</v>
      </c>
      <c r="F2138" s="79">
        <v>4392.0978425699996</v>
      </c>
      <c r="G2138" s="78">
        <v>560.693341604681</v>
      </c>
      <c r="H2138" s="78">
        <v>0.53600146912671442</v>
      </c>
    </row>
    <row r="2139" spans="1:8" x14ac:dyDescent="0.25">
      <c r="A2139" s="51" t="s">
        <v>17</v>
      </c>
      <c r="B2139" s="52">
        <v>2023</v>
      </c>
      <c r="C2139" s="51" t="s">
        <v>10</v>
      </c>
      <c r="D2139" s="51" t="s">
        <v>33</v>
      </c>
      <c r="E2139" s="51" t="s">
        <v>36</v>
      </c>
      <c r="F2139" s="79">
        <v>0</v>
      </c>
      <c r="G2139" s="78" t="s">
        <v>108</v>
      </c>
      <c r="H2139" s="78" t="s">
        <v>29</v>
      </c>
    </row>
    <row r="2140" spans="1:8" x14ac:dyDescent="0.25">
      <c r="A2140" s="51" t="s">
        <v>17</v>
      </c>
      <c r="B2140" s="52">
        <v>2023</v>
      </c>
      <c r="C2140" s="51" t="s">
        <v>10</v>
      </c>
      <c r="D2140" s="51" t="s">
        <v>33</v>
      </c>
      <c r="E2140" s="51" t="s">
        <v>42</v>
      </c>
      <c r="F2140" s="79">
        <v>103.1423614</v>
      </c>
      <c r="G2140" s="78">
        <v>13.167109965957451</v>
      </c>
      <c r="H2140" s="78">
        <v>1.2587255389385699E-2</v>
      </c>
    </row>
    <row r="2141" spans="1:8" x14ac:dyDescent="0.25">
      <c r="A2141" s="51" t="s">
        <v>17</v>
      </c>
      <c r="B2141" s="52">
        <v>2023</v>
      </c>
      <c r="C2141" s="51" t="s">
        <v>10</v>
      </c>
      <c r="D2141" s="51" t="s">
        <v>33</v>
      </c>
      <c r="E2141" s="51" t="s">
        <v>40</v>
      </c>
      <c r="F2141" s="79">
        <v>4607.2147435099996</v>
      </c>
      <c r="G2141" s="78">
        <v>588.15507363957465</v>
      </c>
      <c r="H2141" s="78">
        <v>0.56225383851162725</v>
      </c>
    </row>
    <row r="2142" spans="1:8" x14ac:dyDescent="0.25">
      <c r="A2142" s="51" t="s">
        <v>17</v>
      </c>
      <c r="B2142" s="52">
        <v>2008</v>
      </c>
      <c r="C2142" s="51" t="s">
        <v>10</v>
      </c>
      <c r="D2142" s="51" t="s">
        <v>37</v>
      </c>
      <c r="E2142" s="51" t="s">
        <v>40</v>
      </c>
      <c r="F2142" s="79">
        <v>9.5001670499999982</v>
      </c>
      <c r="G2142" s="78">
        <v>1.2530446757529119</v>
      </c>
      <c r="H2142" s="78">
        <v>3.1125319675267722E-3</v>
      </c>
    </row>
    <row r="2143" spans="1:8" x14ac:dyDescent="0.25">
      <c r="A2143" s="51" t="s">
        <v>17</v>
      </c>
      <c r="B2143" s="52">
        <v>2009</v>
      </c>
      <c r="C2143" s="51" t="s">
        <v>10</v>
      </c>
      <c r="D2143" s="51" t="s">
        <v>37</v>
      </c>
      <c r="E2143" s="51" t="s">
        <v>40</v>
      </c>
      <c r="F2143" s="79">
        <v>1.43251324</v>
      </c>
      <c r="G2143" s="78">
        <v>0.17591239132214495</v>
      </c>
      <c r="H2143" s="78">
        <v>4.6307894300698686E-4</v>
      </c>
    </row>
    <row r="2144" spans="1:8" x14ac:dyDescent="0.25">
      <c r="A2144" s="51" t="s">
        <v>17</v>
      </c>
      <c r="B2144" s="52">
        <v>2010</v>
      </c>
      <c r="C2144" s="51" t="s">
        <v>10</v>
      </c>
      <c r="D2144" s="51" t="s">
        <v>37</v>
      </c>
      <c r="E2144" s="51" t="s">
        <v>40</v>
      </c>
      <c r="F2144" s="79">
        <v>9.650871050000001</v>
      </c>
      <c r="G2144" s="78">
        <v>1.1973785421836229</v>
      </c>
      <c r="H2144" s="78">
        <v>2.884733027758218E-3</v>
      </c>
    </row>
    <row r="2145" spans="1:8" x14ac:dyDescent="0.25">
      <c r="A2145" s="51" t="s">
        <v>17</v>
      </c>
      <c r="B2145" s="52">
        <v>2011</v>
      </c>
      <c r="C2145" s="51" t="s">
        <v>10</v>
      </c>
      <c r="D2145" s="51" t="s">
        <v>37</v>
      </c>
      <c r="E2145" s="51" t="s">
        <v>40</v>
      </c>
      <c r="F2145" s="79">
        <v>31.135096949999998</v>
      </c>
      <c r="G2145" s="78">
        <v>4.0023878261234058</v>
      </c>
      <c r="H2145" s="78">
        <v>8.4371313879431243E-3</v>
      </c>
    </row>
    <row r="2146" spans="1:8" x14ac:dyDescent="0.25">
      <c r="A2146" s="51" t="s">
        <v>17</v>
      </c>
      <c r="B2146" s="52">
        <v>2012</v>
      </c>
      <c r="C2146" s="51" t="s">
        <v>10</v>
      </c>
      <c r="D2146" s="51" t="s">
        <v>37</v>
      </c>
      <c r="E2146" s="51" t="s">
        <v>40</v>
      </c>
      <c r="F2146" s="79">
        <v>0.28906892000000006</v>
      </c>
      <c r="G2146" s="78">
        <v>3.6902415319148958E-2</v>
      </c>
      <c r="H2146" s="78">
        <v>7.3947727226390206E-5</v>
      </c>
    </row>
    <row r="2147" spans="1:8" x14ac:dyDescent="0.25">
      <c r="A2147" s="51" t="s">
        <v>17</v>
      </c>
      <c r="B2147" s="52">
        <v>2013</v>
      </c>
      <c r="C2147" s="51" t="s">
        <v>10</v>
      </c>
      <c r="D2147" s="51" t="s">
        <v>37</v>
      </c>
      <c r="E2147" s="51" t="s">
        <v>40</v>
      </c>
      <c r="F2147" s="79">
        <v>0.34843035</v>
      </c>
      <c r="G2147" s="78">
        <v>4.432956106870229E-2</v>
      </c>
      <c r="H2147" s="78">
        <v>8.365035629347751E-5</v>
      </c>
    </row>
    <row r="2148" spans="1:8" x14ac:dyDescent="0.25">
      <c r="A2148" s="51" t="s">
        <v>17</v>
      </c>
      <c r="B2148" s="52">
        <v>2014</v>
      </c>
      <c r="C2148" s="51" t="s">
        <v>10</v>
      </c>
      <c r="D2148" s="51" t="s">
        <v>37</v>
      </c>
      <c r="E2148" s="51" t="s">
        <v>40</v>
      </c>
      <c r="F2148" s="79">
        <v>1.7649038600000002</v>
      </c>
      <c r="G2148" s="78">
        <v>0.22819573666630744</v>
      </c>
      <c r="H2148" s="78">
        <v>3.9433436457723866E-4</v>
      </c>
    </row>
    <row r="2149" spans="1:8" x14ac:dyDescent="0.25">
      <c r="A2149" s="51" t="s">
        <v>17</v>
      </c>
      <c r="B2149" s="52">
        <v>2015</v>
      </c>
      <c r="C2149" s="51" t="s">
        <v>10</v>
      </c>
      <c r="D2149" s="51" t="s">
        <v>37</v>
      </c>
      <c r="E2149" s="51" t="s">
        <v>40</v>
      </c>
      <c r="F2149" s="79">
        <v>6.8944000000000005E-2</v>
      </c>
      <c r="G2149" s="78">
        <v>9.0015014688281988E-3</v>
      </c>
      <c r="H2149" s="78">
        <v>1.4474699420816257E-5</v>
      </c>
    </row>
    <row r="2150" spans="1:8" x14ac:dyDescent="0.25">
      <c r="A2150" s="51" t="s">
        <v>17</v>
      </c>
      <c r="B2150" s="52">
        <v>2016</v>
      </c>
      <c r="C2150" s="51" t="s">
        <v>10</v>
      </c>
      <c r="D2150" s="51" t="s">
        <v>37</v>
      </c>
      <c r="E2150" s="51" t="s">
        <v>40</v>
      </c>
      <c r="F2150" s="79">
        <v>6.8944000000000005E-2</v>
      </c>
      <c r="G2150" s="78">
        <v>9.0666082191780788E-3</v>
      </c>
      <c r="H2150" s="78">
        <v>1.3721902096692023E-5</v>
      </c>
    </row>
    <row r="2151" spans="1:8" x14ac:dyDescent="0.25">
      <c r="A2151" s="51" t="s">
        <v>17</v>
      </c>
      <c r="B2151" s="52">
        <v>2017</v>
      </c>
      <c r="C2151" s="51" t="s">
        <v>10</v>
      </c>
      <c r="D2151" s="51" t="s">
        <v>37</v>
      </c>
      <c r="E2151" s="51" t="s">
        <v>40</v>
      </c>
      <c r="F2151" s="79">
        <v>6.8944000000000005E-2</v>
      </c>
      <c r="G2151" s="78">
        <v>9.3801360544217699E-3</v>
      </c>
      <c r="H2151" s="78">
        <v>1.3090566924164389E-5</v>
      </c>
    </row>
    <row r="2152" spans="1:8" x14ac:dyDescent="0.25">
      <c r="A2152" s="51" t="s">
        <v>17</v>
      </c>
      <c r="B2152" s="52">
        <v>2018</v>
      </c>
      <c r="C2152" s="51" t="s">
        <v>10</v>
      </c>
      <c r="D2152" s="51" t="s">
        <v>37</v>
      </c>
      <c r="E2152" s="51" t="s">
        <v>40</v>
      </c>
      <c r="F2152" s="79">
        <v>1.16496577</v>
      </c>
      <c r="G2152" s="78">
        <v>0.15489849573407208</v>
      </c>
      <c r="H2152" s="78">
        <v>2.1124455993481233E-4</v>
      </c>
    </row>
    <row r="2153" spans="1:8" x14ac:dyDescent="0.25">
      <c r="A2153" s="51" t="s">
        <v>17</v>
      </c>
      <c r="B2153" s="52">
        <v>2019</v>
      </c>
      <c r="C2153" s="51" t="s">
        <v>10</v>
      </c>
      <c r="D2153" s="51" t="s">
        <v>37</v>
      </c>
      <c r="E2153" s="51" t="s">
        <v>40</v>
      </c>
      <c r="F2153" s="79">
        <v>0.81260076000000003</v>
      </c>
      <c r="G2153" s="78">
        <v>0.10555541372591476</v>
      </c>
      <c r="H2153" s="78">
        <v>1.3678312405173825E-4</v>
      </c>
    </row>
    <row r="2154" spans="1:8" x14ac:dyDescent="0.25">
      <c r="A2154" s="51" t="s">
        <v>17</v>
      </c>
      <c r="B2154" s="52">
        <v>2020</v>
      </c>
      <c r="C2154" s="51" t="s">
        <v>10</v>
      </c>
      <c r="D2154" s="51" t="s">
        <v>37</v>
      </c>
      <c r="E2154" s="51" t="s">
        <v>40</v>
      </c>
      <c r="F2154" s="79">
        <v>0.99484660000000003</v>
      </c>
      <c r="G2154" s="78">
        <v>0.12882442214308837</v>
      </c>
      <c r="H2154" s="78">
        <v>1.6578629403277129E-4</v>
      </c>
    </row>
    <row r="2155" spans="1:8" x14ac:dyDescent="0.25">
      <c r="A2155" s="51" t="s">
        <v>17</v>
      </c>
      <c r="B2155" s="52">
        <v>2021</v>
      </c>
      <c r="C2155" s="51" t="s">
        <v>10</v>
      </c>
      <c r="D2155" s="51" t="s">
        <v>37</v>
      </c>
      <c r="E2155" s="51" t="s">
        <v>40</v>
      </c>
      <c r="F2155" s="79">
        <v>2.2696092399999999</v>
      </c>
      <c r="G2155" s="78">
        <v>0.29326274232798522</v>
      </c>
      <c r="H2155" s="78">
        <v>3.3911071437836939E-4</v>
      </c>
    </row>
    <row r="2156" spans="1:8" x14ac:dyDescent="0.25">
      <c r="A2156" s="51" t="s">
        <v>17</v>
      </c>
      <c r="B2156" s="52">
        <v>2022</v>
      </c>
      <c r="C2156" s="51" t="s">
        <v>10</v>
      </c>
      <c r="D2156" s="51" t="s">
        <v>37</v>
      </c>
      <c r="E2156" s="51" t="s">
        <v>40</v>
      </c>
      <c r="F2156" s="79">
        <v>0</v>
      </c>
      <c r="G2156" s="78">
        <v>0</v>
      </c>
      <c r="H2156" s="78">
        <v>0</v>
      </c>
    </row>
    <row r="2157" spans="1:8" x14ac:dyDescent="0.25">
      <c r="A2157" s="51" t="s">
        <v>17</v>
      </c>
      <c r="B2157" s="52">
        <v>2023</v>
      </c>
      <c r="C2157" s="51" t="s">
        <v>10</v>
      </c>
      <c r="D2157" s="51" t="s">
        <v>37</v>
      </c>
      <c r="E2157" s="51" t="s">
        <v>40</v>
      </c>
      <c r="F2157" s="79">
        <v>0</v>
      </c>
      <c r="G2157" s="78">
        <v>0</v>
      </c>
      <c r="H2157" s="78">
        <v>0</v>
      </c>
    </row>
    <row r="2158" spans="1:8" x14ac:dyDescent="0.25">
      <c r="A2158" s="8" t="s">
        <v>18</v>
      </c>
      <c r="B2158" s="8">
        <v>2008</v>
      </c>
      <c r="C2158" s="8" t="s">
        <v>10</v>
      </c>
      <c r="D2158" s="8" t="s">
        <v>41</v>
      </c>
      <c r="E2158" s="8" t="s">
        <v>40</v>
      </c>
      <c r="F2158" s="78">
        <v>12902.721000000001</v>
      </c>
      <c r="G2158" s="78">
        <v>63.137728662888009</v>
      </c>
      <c r="H2158" s="78">
        <v>2.087515082058363</v>
      </c>
    </row>
    <row r="2159" spans="1:8" x14ac:dyDescent="0.25">
      <c r="A2159" s="8" t="s">
        <v>18</v>
      </c>
      <c r="B2159" s="8">
        <v>2009</v>
      </c>
      <c r="C2159" s="8" t="s">
        <v>10</v>
      </c>
      <c r="D2159" s="8" t="s">
        <v>41</v>
      </c>
      <c r="E2159" s="8" t="s">
        <v>40</v>
      </c>
      <c r="F2159" s="78">
        <v>15060.037</v>
      </c>
      <c r="G2159" s="78">
        <v>73.537431486085509</v>
      </c>
      <c r="H2159" s="78">
        <v>2.3227090001353594</v>
      </c>
    </row>
    <row r="2160" spans="1:8" x14ac:dyDescent="0.25">
      <c r="A2160" s="8" t="s">
        <v>18</v>
      </c>
      <c r="B2160" s="8">
        <v>2010</v>
      </c>
      <c r="C2160" s="8" t="s">
        <v>10</v>
      </c>
      <c r="D2160" s="8" t="s">
        <v>41</v>
      </c>
      <c r="E2160" s="8" t="s">
        <v>40</v>
      </c>
      <c r="F2160" s="78">
        <v>12995.694</v>
      </c>
      <c r="G2160" s="78">
        <v>63.593457490406948</v>
      </c>
      <c r="H2160" s="78">
        <v>1.8522761891149211</v>
      </c>
    </row>
    <row r="2161" spans="1:8" x14ac:dyDescent="0.25">
      <c r="A2161" s="8" t="s">
        <v>18</v>
      </c>
      <c r="B2161" s="8">
        <v>2011</v>
      </c>
      <c r="C2161" s="8" t="s">
        <v>10</v>
      </c>
      <c r="D2161" s="8" t="s">
        <v>41</v>
      </c>
      <c r="E2161" s="8" t="s">
        <v>40</v>
      </c>
      <c r="F2161" s="78">
        <v>26271.82</v>
      </c>
      <c r="G2161" s="78">
        <v>128.72609174515213</v>
      </c>
      <c r="H2161" s="78">
        <v>3.487434552608466</v>
      </c>
    </row>
    <row r="2162" spans="1:8" x14ac:dyDescent="0.25">
      <c r="A2162" s="8" t="s">
        <v>18</v>
      </c>
      <c r="B2162" s="8">
        <v>2012</v>
      </c>
      <c r="C2162" s="8" t="s">
        <v>10</v>
      </c>
      <c r="D2162" s="8" t="s">
        <v>41</v>
      </c>
      <c r="E2162" s="8" t="s">
        <v>40</v>
      </c>
      <c r="F2162" s="78">
        <v>23464.713000000003</v>
      </c>
      <c r="G2162" s="78">
        <v>115.75603535457368</v>
      </c>
      <c r="H2162" s="78">
        <v>2.8491058176463966</v>
      </c>
    </row>
    <row r="2163" spans="1:8" x14ac:dyDescent="0.25">
      <c r="A2163" s="8" t="s">
        <v>18</v>
      </c>
      <c r="B2163" s="8">
        <v>2013</v>
      </c>
      <c r="C2163" s="8" t="s">
        <v>10</v>
      </c>
      <c r="D2163" s="8" t="s">
        <v>41</v>
      </c>
      <c r="E2163" s="8" t="s">
        <v>40</v>
      </c>
      <c r="F2163" s="78">
        <v>17255.807000000001</v>
      </c>
      <c r="G2163" s="78">
        <v>82.713067861807815</v>
      </c>
      <c r="H2163" s="78">
        <v>1.9848119372689226</v>
      </c>
    </row>
    <row r="2164" spans="1:8" x14ac:dyDescent="0.25">
      <c r="A2164" s="8" t="s">
        <v>18</v>
      </c>
      <c r="B2164" s="8">
        <v>2014</v>
      </c>
      <c r="C2164" s="8" t="s">
        <v>10</v>
      </c>
      <c r="D2164" s="8" t="s">
        <v>41</v>
      </c>
      <c r="E2164" s="8" t="s">
        <v>40</v>
      </c>
      <c r="F2164" s="78">
        <v>13680.179</v>
      </c>
      <c r="G2164" s="78">
        <v>65.83550482851561</v>
      </c>
      <c r="H2164" s="78">
        <v>1.5949991721262038</v>
      </c>
    </row>
    <row r="2165" spans="1:8" x14ac:dyDescent="0.25">
      <c r="A2165" s="8" t="s">
        <v>18</v>
      </c>
      <c r="B2165" s="8">
        <v>2015</v>
      </c>
      <c r="C2165" s="8" t="s">
        <v>10</v>
      </c>
      <c r="D2165" s="8" t="s">
        <v>41</v>
      </c>
      <c r="E2165" s="8" t="s">
        <v>40</v>
      </c>
      <c r="F2165" s="78">
        <v>6961.2640000000001</v>
      </c>
      <c r="G2165" s="78">
        <v>33.632815028948329</v>
      </c>
      <c r="H2165" s="78">
        <v>0.78584281255720612</v>
      </c>
    </row>
    <row r="2166" spans="1:8" x14ac:dyDescent="0.25">
      <c r="A2166" s="8" t="s">
        <v>18</v>
      </c>
      <c r="B2166" s="8">
        <v>2016</v>
      </c>
      <c r="C2166" s="8" t="s">
        <v>10</v>
      </c>
      <c r="D2166" s="8" t="s">
        <v>41</v>
      </c>
      <c r="E2166" s="8" t="s">
        <v>40</v>
      </c>
      <c r="F2166" s="78">
        <v>7062.8112951738876</v>
      </c>
      <c r="G2166" s="78">
        <v>34.086927100260077</v>
      </c>
      <c r="H2166" s="78">
        <v>0.76041062529859416</v>
      </c>
    </row>
    <row r="2167" spans="1:8" x14ac:dyDescent="0.25">
      <c r="A2167" s="8" t="s">
        <v>18</v>
      </c>
      <c r="B2167" s="8">
        <v>2017</v>
      </c>
      <c r="C2167" s="8" t="s">
        <v>10</v>
      </c>
      <c r="D2167" s="8" t="s">
        <v>41</v>
      </c>
      <c r="E2167" s="8" t="s">
        <v>40</v>
      </c>
      <c r="F2167" s="78">
        <v>10002.772046394541</v>
      </c>
      <c r="G2167" s="78">
        <v>48.294379109108888</v>
      </c>
      <c r="H2167" s="78">
        <v>1.0171156278968294</v>
      </c>
    </row>
    <row r="2168" spans="1:8" x14ac:dyDescent="0.25">
      <c r="A2168" s="8" t="s">
        <v>18</v>
      </c>
      <c r="B2168" s="8">
        <v>2018</v>
      </c>
      <c r="C2168" s="8" t="s">
        <v>10</v>
      </c>
      <c r="D2168" s="8" t="s">
        <v>41</v>
      </c>
      <c r="E2168" s="8" t="s">
        <v>40</v>
      </c>
      <c r="F2168" s="78">
        <v>11048.599967609873</v>
      </c>
      <c r="G2168" s="78">
        <v>53.147866645013956</v>
      </c>
      <c r="H2168" s="78">
        <v>1.1100848762360025</v>
      </c>
    </row>
    <row r="2169" spans="1:8" x14ac:dyDescent="0.25">
      <c r="A2169" s="8" t="s">
        <v>18</v>
      </c>
      <c r="B2169" s="8">
        <v>2019</v>
      </c>
      <c r="C2169" s="8" t="s">
        <v>10</v>
      </c>
      <c r="D2169" s="8" t="s">
        <v>41</v>
      </c>
      <c r="E2169" s="8" t="s">
        <v>40</v>
      </c>
      <c r="F2169" s="78">
        <v>13136.815241552027</v>
      </c>
      <c r="G2169" s="78">
        <v>63.156247405360581</v>
      </c>
      <c r="H2169" s="78">
        <v>1.2207030748500236</v>
      </c>
    </row>
    <row r="2170" spans="1:8" x14ac:dyDescent="0.25">
      <c r="A2170" s="8" t="s">
        <v>18</v>
      </c>
      <c r="B2170" s="8">
        <v>2020</v>
      </c>
      <c r="C2170" s="8" t="s">
        <v>10</v>
      </c>
      <c r="D2170" s="8" t="s">
        <v>41</v>
      </c>
      <c r="E2170" s="8" t="s">
        <v>40</v>
      </c>
      <c r="F2170" s="78">
        <v>21094.037930658389</v>
      </c>
      <c r="G2170" s="78">
        <v>100.94008285164595</v>
      </c>
      <c r="H2170" s="78">
        <v>1.8449147518422804</v>
      </c>
    </row>
    <row r="2171" spans="1:8" x14ac:dyDescent="0.25">
      <c r="A2171" s="8" t="s">
        <v>18</v>
      </c>
      <c r="B2171" s="8">
        <v>2021</v>
      </c>
      <c r="C2171" s="8" t="s">
        <v>10</v>
      </c>
      <c r="D2171" s="8" t="s">
        <v>41</v>
      </c>
      <c r="E2171" s="8" t="s">
        <v>40</v>
      </c>
      <c r="F2171" s="78">
        <v>14504.373251150348</v>
      </c>
      <c r="G2171" s="78">
        <v>69.494234122482368</v>
      </c>
      <c r="H2171" s="78">
        <v>0.86420996103249159</v>
      </c>
    </row>
    <row r="2172" spans="1:8" x14ac:dyDescent="0.25">
      <c r="A2172" s="8" t="s">
        <v>18</v>
      </c>
      <c r="B2172" s="8">
        <v>2008</v>
      </c>
      <c r="C2172" s="8" t="s">
        <v>10</v>
      </c>
      <c r="D2172" s="8" t="s">
        <v>25</v>
      </c>
      <c r="E2172" s="8" t="s">
        <v>26</v>
      </c>
      <c r="F2172" s="78">
        <v>300</v>
      </c>
      <c r="G2172" s="78">
        <v>1.468009623618646</v>
      </c>
      <c r="H2172" s="78">
        <v>4.8536624531950186E-2</v>
      </c>
    </row>
    <row r="2173" spans="1:8" x14ac:dyDescent="0.25">
      <c r="A2173" s="8" t="s">
        <v>18</v>
      </c>
      <c r="B2173" s="8">
        <v>2008</v>
      </c>
      <c r="C2173" s="8" t="s">
        <v>10</v>
      </c>
      <c r="D2173" s="8" t="s">
        <v>25</v>
      </c>
      <c r="E2173" s="8" t="s">
        <v>27</v>
      </c>
      <c r="F2173" s="78"/>
      <c r="G2173" s="78" t="s">
        <v>108</v>
      </c>
      <c r="H2173" s="78" t="s">
        <v>29</v>
      </c>
    </row>
    <row r="2174" spans="1:8" x14ac:dyDescent="0.25">
      <c r="A2174" s="8" t="s">
        <v>18</v>
      </c>
      <c r="B2174" s="8">
        <v>2008</v>
      </c>
      <c r="C2174" s="8" t="s">
        <v>10</v>
      </c>
      <c r="D2174" s="8" t="s">
        <v>25</v>
      </c>
      <c r="E2174" s="8" t="s">
        <v>28</v>
      </c>
      <c r="F2174" s="78"/>
      <c r="G2174" s="78" t="s">
        <v>108</v>
      </c>
      <c r="H2174" s="78" t="s">
        <v>29</v>
      </c>
    </row>
    <row r="2175" spans="1:8" x14ac:dyDescent="0.25">
      <c r="A2175" s="8" t="s">
        <v>18</v>
      </c>
      <c r="B2175" s="8">
        <v>2008</v>
      </c>
      <c r="C2175" s="8" t="s">
        <v>10</v>
      </c>
      <c r="D2175" s="8" t="s">
        <v>25</v>
      </c>
      <c r="E2175" s="8" t="s">
        <v>40</v>
      </c>
      <c r="F2175" s="78">
        <v>300</v>
      </c>
      <c r="G2175" s="78">
        <v>1.468009623618646</v>
      </c>
      <c r="H2175" s="78">
        <v>4.8536624531950186E-2</v>
      </c>
    </row>
    <row r="2176" spans="1:8" x14ac:dyDescent="0.25">
      <c r="A2176" s="8" t="s">
        <v>18</v>
      </c>
      <c r="B2176" s="8">
        <v>2009</v>
      </c>
      <c r="C2176" s="8" t="s">
        <v>10</v>
      </c>
      <c r="D2176" s="8" t="s">
        <v>25</v>
      </c>
      <c r="E2176" s="8" t="s">
        <v>26</v>
      </c>
      <c r="F2176" s="78">
        <v>1960</v>
      </c>
      <c r="G2176" s="78">
        <v>9.5705850996732345</v>
      </c>
      <c r="H2176" s="78">
        <v>0.30229073409748625</v>
      </c>
    </row>
    <row r="2177" spans="1:8" x14ac:dyDescent="0.25">
      <c r="A2177" s="8" t="s">
        <v>18</v>
      </c>
      <c r="B2177" s="8">
        <v>2009</v>
      </c>
      <c r="C2177" s="8" t="s">
        <v>10</v>
      </c>
      <c r="D2177" s="8" t="s">
        <v>25</v>
      </c>
      <c r="E2177" s="8" t="s">
        <v>27</v>
      </c>
      <c r="F2177" s="78"/>
      <c r="G2177" s="78" t="s">
        <v>108</v>
      </c>
      <c r="H2177" s="78" t="s">
        <v>29</v>
      </c>
    </row>
    <row r="2178" spans="1:8" x14ac:dyDescent="0.25">
      <c r="A2178" s="8" t="s">
        <v>18</v>
      </c>
      <c r="B2178" s="8">
        <v>2009</v>
      </c>
      <c r="C2178" s="8" t="s">
        <v>10</v>
      </c>
      <c r="D2178" s="8" t="s">
        <v>25</v>
      </c>
      <c r="E2178" s="8" t="s">
        <v>28</v>
      </c>
      <c r="F2178" s="78"/>
      <c r="G2178" s="78" t="s">
        <v>108</v>
      </c>
      <c r="H2178" s="78" t="s">
        <v>29</v>
      </c>
    </row>
    <row r="2179" spans="1:8" x14ac:dyDescent="0.25">
      <c r="A2179" s="8" t="s">
        <v>18</v>
      </c>
      <c r="B2179" s="8">
        <v>2009</v>
      </c>
      <c r="C2179" s="8" t="s">
        <v>10</v>
      </c>
      <c r="D2179" s="8" t="s">
        <v>25</v>
      </c>
      <c r="E2179" s="8" t="s">
        <v>40</v>
      </c>
      <c r="F2179" s="78">
        <v>1960</v>
      </c>
      <c r="G2179" s="78">
        <v>9.5705850996732345</v>
      </c>
      <c r="H2179" s="78">
        <v>0.30229073409748625</v>
      </c>
    </row>
    <row r="2180" spans="1:8" x14ac:dyDescent="0.25">
      <c r="A2180" s="8" t="s">
        <v>18</v>
      </c>
      <c r="B2180" s="8">
        <v>2010</v>
      </c>
      <c r="C2180" s="8" t="s">
        <v>10</v>
      </c>
      <c r="D2180" s="8" t="s">
        <v>25</v>
      </c>
      <c r="E2180" s="8" t="s">
        <v>26</v>
      </c>
      <c r="F2180" s="78">
        <v>3960</v>
      </c>
      <c r="G2180" s="78">
        <v>19.377964090414217</v>
      </c>
      <c r="H2180" s="78">
        <v>0.56441877662671092</v>
      </c>
    </row>
    <row r="2181" spans="1:8" x14ac:dyDescent="0.25">
      <c r="A2181" s="8" t="s">
        <v>18</v>
      </c>
      <c r="B2181" s="8">
        <v>2010</v>
      </c>
      <c r="C2181" s="8" t="s">
        <v>10</v>
      </c>
      <c r="D2181" s="8" t="s">
        <v>25</v>
      </c>
      <c r="E2181" s="8" t="s">
        <v>27</v>
      </c>
      <c r="F2181" s="78"/>
      <c r="G2181" s="78" t="s">
        <v>108</v>
      </c>
      <c r="H2181" s="78" t="s">
        <v>29</v>
      </c>
    </row>
    <row r="2182" spans="1:8" x14ac:dyDescent="0.25">
      <c r="A2182" s="8" t="s">
        <v>18</v>
      </c>
      <c r="B2182" s="8">
        <v>2010</v>
      </c>
      <c r="C2182" s="8" t="s">
        <v>10</v>
      </c>
      <c r="D2182" s="8" t="s">
        <v>25</v>
      </c>
      <c r="E2182" s="8" t="s">
        <v>28</v>
      </c>
      <c r="F2182" s="78"/>
      <c r="G2182" s="78" t="s">
        <v>108</v>
      </c>
      <c r="H2182" s="78" t="s">
        <v>29</v>
      </c>
    </row>
    <row r="2183" spans="1:8" x14ac:dyDescent="0.25">
      <c r="A2183" s="8" t="s">
        <v>18</v>
      </c>
      <c r="B2183" s="8">
        <v>2010</v>
      </c>
      <c r="C2183" s="8" t="s">
        <v>10</v>
      </c>
      <c r="D2183" s="8" t="s">
        <v>25</v>
      </c>
      <c r="E2183" s="8" t="s">
        <v>40</v>
      </c>
      <c r="F2183" s="78">
        <v>3960</v>
      </c>
      <c r="G2183" s="78">
        <v>19.377964090414217</v>
      </c>
      <c r="H2183" s="78">
        <v>0.56441877662671092</v>
      </c>
    </row>
    <row r="2184" spans="1:8" x14ac:dyDescent="0.25">
      <c r="A2184" s="8" t="s">
        <v>18</v>
      </c>
      <c r="B2184" s="8">
        <v>2011</v>
      </c>
      <c r="C2184" s="8" t="s">
        <v>10</v>
      </c>
      <c r="D2184" s="8" t="s">
        <v>25</v>
      </c>
      <c r="E2184" s="8" t="s">
        <v>26</v>
      </c>
      <c r="F2184" s="78">
        <v>1728</v>
      </c>
      <c r="G2184" s="78">
        <v>8.4668167845099003</v>
      </c>
      <c r="H2184" s="78">
        <v>0.22938216335630457</v>
      </c>
    </row>
    <row r="2185" spans="1:8" x14ac:dyDescent="0.25">
      <c r="A2185" s="8" t="s">
        <v>18</v>
      </c>
      <c r="B2185" s="8">
        <v>2011</v>
      </c>
      <c r="C2185" s="8" t="s">
        <v>10</v>
      </c>
      <c r="D2185" s="8" t="s">
        <v>25</v>
      </c>
      <c r="E2185" s="8" t="s">
        <v>27</v>
      </c>
      <c r="F2185" s="78"/>
      <c r="G2185" s="78" t="s">
        <v>108</v>
      </c>
      <c r="H2185" s="78" t="s">
        <v>29</v>
      </c>
    </row>
    <row r="2186" spans="1:8" x14ac:dyDescent="0.25">
      <c r="A2186" s="8" t="s">
        <v>18</v>
      </c>
      <c r="B2186" s="8">
        <v>2011</v>
      </c>
      <c r="C2186" s="8" t="s">
        <v>10</v>
      </c>
      <c r="D2186" s="8" t="s">
        <v>25</v>
      </c>
      <c r="E2186" s="8" t="s">
        <v>28</v>
      </c>
      <c r="F2186" s="78"/>
      <c r="G2186" s="78" t="s">
        <v>108</v>
      </c>
      <c r="H2186" s="78" t="s">
        <v>29</v>
      </c>
    </row>
    <row r="2187" spans="1:8" x14ac:dyDescent="0.25">
      <c r="A2187" s="8" t="s">
        <v>18</v>
      </c>
      <c r="B2187" s="8">
        <v>2011</v>
      </c>
      <c r="C2187" s="8" t="s">
        <v>10</v>
      </c>
      <c r="D2187" s="8" t="s">
        <v>25</v>
      </c>
      <c r="E2187" s="8" t="s">
        <v>40</v>
      </c>
      <c r="F2187" s="78">
        <v>1728</v>
      </c>
      <c r="G2187" s="78">
        <v>8.4668167845099003</v>
      </c>
      <c r="H2187" s="78">
        <v>0.22938216335630457</v>
      </c>
    </row>
    <row r="2188" spans="1:8" x14ac:dyDescent="0.25">
      <c r="A2188" s="8" t="s">
        <v>18</v>
      </c>
      <c r="B2188" s="8">
        <v>2012</v>
      </c>
      <c r="C2188" s="8" t="s">
        <v>10</v>
      </c>
      <c r="D2188" s="8" t="s">
        <v>25</v>
      </c>
      <c r="E2188" s="8" t="s">
        <v>26</v>
      </c>
      <c r="F2188" s="78">
        <v>2238</v>
      </c>
      <c r="G2188" s="78">
        <v>11.040493319630029</v>
      </c>
      <c r="H2188" s="78">
        <v>0.2717399023756496</v>
      </c>
    </row>
    <row r="2189" spans="1:8" x14ac:dyDescent="0.25">
      <c r="A2189" s="8" t="s">
        <v>18</v>
      </c>
      <c r="B2189" s="8">
        <v>2012</v>
      </c>
      <c r="C2189" s="8" t="s">
        <v>10</v>
      </c>
      <c r="D2189" s="8" t="s">
        <v>25</v>
      </c>
      <c r="E2189" s="8" t="s">
        <v>27</v>
      </c>
      <c r="F2189" s="78"/>
      <c r="G2189" s="78" t="s">
        <v>108</v>
      </c>
      <c r="H2189" s="78" t="s">
        <v>29</v>
      </c>
    </row>
    <row r="2190" spans="1:8" x14ac:dyDescent="0.25">
      <c r="A2190" s="8" t="s">
        <v>18</v>
      </c>
      <c r="B2190" s="8">
        <v>2012</v>
      </c>
      <c r="C2190" s="8" t="s">
        <v>10</v>
      </c>
      <c r="D2190" s="8" t="s">
        <v>25</v>
      </c>
      <c r="E2190" s="8" t="s">
        <v>28</v>
      </c>
      <c r="F2190" s="78"/>
      <c r="G2190" s="78" t="s">
        <v>108</v>
      </c>
      <c r="H2190" s="78" t="s">
        <v>29</v>
      </c>
    </row>
    <row r="2191" spans="1:8" x14ac:dyDescent="0.25">
      <c r="A2191" s="8" t="s">
        <v>18</v>
      </c>
      <c r="B2191" s="8">
        <v>2012</v>
      </c>
      <c r="C2191" s="8" t="s">
        <v>10</v>
      </c>
      <c r="D2191" s="8" t="s">
        <v>25</v>
      </c>
      <c r="E2191" s="8" t="s">
        <v>40</v>
      </c>
      <c r="F2191" s="78">
        <v>2238</v>
      </c>
      <c r="G2191" s="78">
        <v>11.040493319630029</v>
      </c>
      <c r="H2191" s="78">
        <v>0.2717399023756496</v>
      </c>
    </row>
    <row r="2192" spans="1:8" x14ac:dyDescent="0.25">
      <c r="A2192" s="8" t="s">
        <v>18</v>
      </c>
      <c r="B2192" s="8">
        <v>2013</v>
      </c>
      <c r="C2192" s="8" t="s">
        <v>10</v>
      </c>
      <c r="D2192" s="8" t="s">
        <v>25</v>
      </c>
      <c r="E2192" s="8" t="s">
        <v>26</v>
      </c>
      <c r="F2192" s="78">
        <v>2526</v>
      </c>
      <c r="G2192" s="78">
        <v>12.107994104183394</v>
      </c>
      <c r="H2192" s="78">
        <v>0.29054769525072333</v>
      </c>
    </row>
    <row r="2193" spans="1:8" x14ac:dyDescent="0.25">
      <c r="A2193" s="8" t="s">
        <v>18</v>
      </c>
      <c r="B2193" s="8">
        <v>2013</v>
      </c>
      <c r="C2193" s="8" t="s">
        <v>10</v>
      </c>
      <c r="D2193" s="8" t="s">
        <v>25</v>
      </c>
      <c r="E2193" s="8" t="s">
        <v>27</v>
      </c>
      <c r="F2193" s="78"/>
      <c r="G2193" s="78" t="s">
        <v>108</v>
      </c>
      <c r="H2193" s="78" t="s">
        <v>29</v>
      </c>
    </row>
    <row r="2194" spans="1:8" x14ac:dyDescent="0.25">
      <c r="A2194" s="8" t="s">
        <v>18</v>
      </c>
      <c r="B2194" s="8">
        <v>2013</v>
      </c>
      <c r="C2194" s="8" t="s">
        <v>10</v>
      </c>
      <c r="D2194" s="8" t="s">
        <v>25</v>
      </c>
      <c r="E2194" s="8" t="s">
        <v>28</v>
      </c>
      <c r="F2194" s="78"/>
      <c r="G2194" s="78" t="s">
        <v>108</v>
      </c>
      <c r="H2194" s="78" t="s">
        <v>29</v>
      </c>
    </row>
    <row r="2195" spans="1:8" x14ac:dyDescent="0.25">
      <c r="A2195" s="8" t="s">
        <v>18</v>
      </c>
      <c r="B2195" s="8">
        <v>2013</v>
      </c>
      <c r="C2195" s="8" t="s">
        <v>10</v>
      </c>
      <c r="D2195" s="8" t="s">
        <v>25</v>
      </c>
      <c r="E2195" s="8" t="s">
        <v>40</v>
      </c>
      <c r="F2195" s="78">
        <v>2526</v>
      </c>
      <c r="G2195" s="78">
        <v>12.107994104183394</v>
      </c>
      <c r="H2195" s="78">
        <v>0.29054769525072333</v>
      </c>
    </row>
    <row r="2196" spans="1:8" x14ac:dyDescent="0.25">
      <c r="A2196" s="8" t="s">
        <v>18</v>
      </c>
      <c r="B2196" s="8">
        <v>2014</v>
      </c>
      <c r="C2196" s="8" t="s">
        <v>10</v>
      </c>
      <c r="D2196" s="8" t="s">
        <v>25</v>
      </c>
      <c r="E2196" s="8" t="s">
        <v>26</v>
      </c>
      <c r="F2196" s="78">
        <v>3065</v>
      </c>
      <c r="G2196" s="78">
        <v>14.750232602906758</v>
      </c>
      <c r="H2196" s="78">
        <v>0.35735442223137687</v>
      </c>
    </row>
    <row r="2197" spans="1:8" x14ac:dyDescent="0.25">
      <c r="A2197" s="8" t="s">
        <v>18</v>
      </c>
      <c r="B2197" s="8">
        <v>2014</v>
      </c>
      <c r="C2197" s="8" t="s">
        <v>10</v>
      </c>
      <c r="D2197" s="8" t="s">
        <v>25</v>
      </c>
      <c r="E2197" s="8" t="s">
        <v>27</v>
      </c>
      <c r="F2197" s="78"/>
      <c r="G2197" s="78" t="s">
        <v>108</v>
      </c>
      <c r="H2197" s="78" t="s">
        <v>29</v>
      </c>
    </row>
    <row r="2198" spans="1:8" x14ac:dyDescent="0.25">
      <c r="A2198" s="8" t="s">
        <v>18</v>
      </c>
      <c r="B2198" s="8">
        <v>2014</v>
      </c>
      <c r="C2198" s="8" t="s">
        <v>10</v>
      </c>
      <c r="D2198" s="8" t="s">
        <v>25</v>
      </c>
      <c r="E2198" s="8" t="s">
        <v>28</v>
      </c>
      <c r="F2198" s="78"/>
      <c r="G2198" s="78" t="s">
        <v>108</v>
      </c>
      <c r="H2198" s="78" t="s">
        <v>29</v>
      </c>
    </row>
    <row r="2199" spans="1:8" x14ac:dyDescent="0.25">
      <c r="A2199" s="8" t="s">
        <v>18</v>
      </c>
      <c r="B2199" s="8">
        <v>2014</v>
      </c>
      <c r="C2199" s="8" t="s">
        <v>10</v>
      </c>
      <c r="D2199" s="8" t="s">
        <v>25</v>
      </c>
      <c r="E2199" s="8" t="s">
        <v>40</v>
      </c>
      <c r="F2199" s="78">
        <v>3065</v>
      </c>
      <c r="G2199" s="78">
        <v>14.750232602906758</v>
      </c>
      <c r="H2199" s="78">
        <v>0.35735442223137687</v>
      </c>
    </row>
    <row r="2200" spans="1:8" x14ac:dyDescent="0.25">
      <c r="A2200" s="8" t="s">
        <v>18</v>
      </c>
      <c r="B2200" s="8">
        <v>2015</v>
      </c>
      <c r="C2200" s="8" t="s">
        <v>10</v>
      </c>
      <c r="D2200" s="8" t="s">
        <v>25</v>
      </c>
      <c r="E2200" s="8" t="s">
        <v>26</v>
      </c>
      <c r="F2200" s="78">
        <v>1286</v>
      </c>
      <c r="G2200" s="78">
        <v>6.2132107225394062</v>
      </c>
      <c r="H2200" s="78">
        <v>0.14517390188743987</v>
      </c>
    </row>
    <row r="2201" spans="1:8" x14ac:dyDescent="0.25">
      <c r="A2201" s="8" t="s">
        <v>18</v>
      </c>
      <c r="B2201" s="8">
        <v>2015</v>
      </c>
      <c r="C2201" s="8" t="s">
        <v>10</v>
      </c>
      <c r="D2201" s="8" t="s">
        <v>25</v>
      </c>
      <c r="E2201" s="8" t="s">
        <v>27</v>
      </c>
      <c r="F2201" s="78"/>
      <c r="G2201" s="78" t="s">
        <v>108</v>
      </c>
      <c r="H2201" s="78" t="s">
        <v>29</v>
      </c>
    </row>
    <row r="2202" spans="1:8" x14ac:dyDescent="0.25">
      <c r="A2202" s="8" t="s">
        <v>18</v>
      </c>
      <c r="B2202" s="8">
        <v>2015</v>
      </c>
      <c r="C2202" s="8" t="s">
        <v>10</v>
      </c>
      <c r="D2202" s="8" t="s">
        <v>25</v>
      </c>
      <c r="E2202" s="8" t="s">
        <v>28</v>
      </c>
      <c r="F2202" s="78"/>
      <c r="G2202" s="78" t="s">
        <v>108</v>
      </c>
      <c r="H2202" s="78" t="s">
        <v>29</v>
      </c>
    </row>
    <row r="2203" spans="1:8" x14ac:dyDescent="0.25">
      <c r="A2203" s="8" t="s">
        <v>18</v>
      </c>
      <c r="B2203" s="8">
        <v>2015</v>
      </c>
      <c r="C2203" s="8" t="s">
        <v>10</v>
      </c>
      <c r="D2203" s="8" t="s">
        <v>25</v>
      </c>
      <c r="E2203" s="8" t="s">
        <v>40</v>
      </c>
      <c r="F2203" s="78">
        <v>1286</v>
      </c>
      <c r="G2203" s="78">
        <v>6.2132107225394062</v>
      </c>
      <c r="H2203" s="78">
        <v>0.14517390188743987</v>
      </c>
    </row>
    <row r="2204" spans="1:8" x14ac:dyDescent="0.25">
      <c r="A2204" s="8" t="s">
        <v>18</v>
      </c>
      <c r="B2204" s="8">
        <v>2016</v>
      </c>
      <c r="C2204" s="8" t="s">
        <v>10</v>
      </c>
      <c r="D2204" s="8" t="s">
        <v>25</v>
      </c>
      <c r="E2204" s="8" t="s">
        <v>26</v>
      </c>
      <c r="F2204" s="78">
        <v>1415.7218937478412</v>
      </c>
      <c r="G2204" s="78">
        <v>6.8326346223351413</v>
      </c>
      <c r="H2204" s="78">
        <v>0.15242230402068266</v>
      </c>
    </row>
    <row r="2205" spans="1:8" x14ac:dyDescent="0.25">
      <c r="A2205" s="8" t="s">
        <v>18</v>
      </c>
      <c r="B2205" s="8">
        <v>2016</v>
      </c>
      <c r="C2205" s="8" t="s">
        <v>10</v>
      </c>
      <c r="D2205" s="8" t="s">
        <v>25</v>
      </c>
      <c r="E2205" s="8" t="s">
        <v>27</v>
      </c>
      <c r="F2205" s="78"/>
      <c r="G2205" s="78" t="s">
        <v>108</v>
      </c>
      <c r="H2205" s="78" t="s">
        <v>29</v>
      </c>
    </row>
    <row r="2206" spans="1:8" x14ac:dyDescent="0.25">
      <c r="A2206" s="8" t="s">
        <v>18</v>
      </c>
      <c r="B2206" s="8">
        <v>2016</v>
      </c>
      <c r="C2206" s="8" t="s">
        <v>10</v>
      </c>
      <c r="D2206" s="8" t="s">
        <v>25</v>
      </c>
      <c r="E2206" s="8" t="s">
        <v>28</v>
      </c>
      <c r="F2206" s="78"/>
      <c r="G2206" s="78" t="s">
        <v>108</v>
      </c>
      <c r="H2206" s="78" t="s">
        <v>29</v>
      </c>
    </row>
    <row r="2207" spans="1:8" x14ac:dyDescent="0.25">
      <c r="A2207" s="8" t="s">
        <v>18</v>
      </c>
      <c r="B2207" s="8">
        <v>2016</v>
      </c>
      <c r="C2207" s="8" t="s">
        <v>10</v>
      </c>
      <c r="D2207" s="8" t="s">
        <v>25</v>
      </c>
      <c r="E2207" s="8" t="s">
        <v>40</v>
      </c>
      <c r="F2207" s="78">
        <v>1415.7218937478412</v>
      </c>
      <c r="G2207" s="78">
        <v>6.8326346223351413</v>
      </c>
      <c r="H2207" s="78">
        <v>0.15242230402068266</v>
      </c>
    </row>
    <row r="2208" spans="1:8" x14ac:dyDescent="0.25">
      <c r="A2208" s="8" t="s">
        <v>18</v>
      </c>
      <c r="B2208" s="8">
        <v>2017</v>
      </c>
      <c r="C2208" s="8" t="s">
        <v>10</v>
      </c>
      <c r="D2208" s="8" t="s">
        <v>25</v>
      </c>
      <c r="E2208" s="8" t="s">
        <v>26</v>
      </c>
      <c r="F2208" s="78">
        <v>1413.9811395737486</v>
      </c>
      <c r="G2208" s="78">
        <v>6.8268416885815491</v>
      </c>
      <c r="H2208" s="78">
        <v>0.14377837542846084</v>
      </c>
    </row>
    <row r="2209" spans="1:8" x14ac:dyDescent="0.25">
      <c r="A2209" s="8" t="s">
        <v>18</v>
      </c>
      <c r="B2209" s="8">
        <v>2017</v>
      </c>
      <c r="C2209" s="8" t="s">
        <v>10</v>
      </c>
      <c r="D2209" s="8" t="s">
        <v>25</v>
      </c>
      <c r="E2209" s="8" t="s">
        <v>27</v>
      </c>
      <c r="F2209" s="78"/>
      <c r="G2209" s="78" t="s">
        <v>108</v>
      </c>
      <c r="H2209" s="78" t="s">
        <v>29</v>
      </c>
    </row>
    <row r="2210" spans="1:8" x14ac:dyDescent="0.25">
      <c r="A2210" s="8" t="s">
        <v>18</v>
      </c>
      <c r="B2210" s="8">
        <v>2017</v>
      </c>
      <c r="C2210" s="8" t="s">
        <v>10</v>
      </c>
      <c r="D2210" s="8" t="s">
        <v>25</v>
      </c>
      <c r="E2210" s="8" t="s">
        <v>28</v>
      </c>
      <c r="F2210" s="78"/>
      <c r="G2210" s="78" t="s">
        <v>108</v>
      </c>
      <c r="H2210" s="78" t="s">
        <v>29</v>
      </c>
    </row>
    <row r="2211" spans="1:8" x14ac:dyDescent="0.25">
      <c r="A2211" s="8" t="s">
        <v>18</v>
      </c>
      <c r="B2211" s="8">
        <v>2017</v>
      </c>
      <c r="C2211" s="8" t="s">
        <v>10</v>
      </c>
      <c r="D2211" s="8" t="s">
        <v>25</v>
      </c>
      <c r="E2211" s="8" t="s">
        <v>40</v>
      </c>
      <c r="F2211" s="78">
        <v>1413.9811395737486</v>
      </c>
      <c r="G2211" s="78">
        <v>6.8268416885815491</v>
      </c>
      <c r="H2211" s="78">
        <v>0.14377837542846084</v>
      </c>
    </row>
    <row r="2212" spans="1:8" x14ac:dyDescent="0.25">
      <c r="A2212" s="8" t="s">
        <v>18</v>
      </c>
      <c r="B2212" s="8">
        <v>2018</v>
      </c>
      <c r="C2212" s="8" t="s">
        <v>10</v>
      </c>
      <c r="D2212" s="8" t="s">
        <v>25</v>
      </c>
      <c r="E2212" s="8" t="s">
        <v>26</v>
      </c>
      <c r="F2212" s="78">
        <v>1447.0577534411982</v>
      </c>
      <c r="G2212" s="78">
        <v>6.960884884328352</v>
      </c>
      <c r="H2212" s="78">
        <v>0.14539008850391213</v>
      </c>
    </row>
    <row r="2213" spans="1:8" x14ac:dyDescent="0.25">
      <c r="A2213" s="8" t="s">
        <v>18</v>
      </c>
      <c r="B2213" s="8">
        <v>2018</v>
      </c>
      <c r="C2213" s="8" t="s">
        <v>10</v>
      </c>
      <c r="D2213" s="8" t="s">
        <v>25</v>
      </c>
      <c r="E2213" s="8" t="s">
        <v>27</v>
      </c>
      <c r="F2213" s="78"/>
      <c r="G2213" s="78" t="s">
        <v>108</v>
      </c>
      <c r="H2213" s="78" t="s">
        <v>29</v>
      </c>
    </row>
    <row r="2214" spans="1:8" x14ac:dyDescent="0.25">
      <c r="A2214" s="8" t="s">
        <v>18</v>
      </c>
      <c r="B2214" s="8">
        <v>2018</v>
      </c>
      <c r="C2214" s="8" t="s">
        <v>10</v>
      </c>
      <c r="D2214" s="8" t="s">
        <v>25</v>
      </c>
      <c r="E2214" s="8" t="s">
        <v>28</v>
      </c>
      <c r="F2214" s="78"/>
      <c r="G2214" s="78" t="s">
        <v>108</v>
      </c>
      <c r="H2214" s="78" t="s">
        <v>29</v>
      </c>
    </row>
    <row r="2215" spans="1:8" x14ac:dyDescent="0.25">
      <c r="A2215" s="8" t="s">
        <v>18</v>
      </c>
      <c r="B2215" s="8">
        <v>2018</v>
      </c>
      <c r="C2215" s="8" t="s">
        <v>10</v>
      </c>
      <c r="D2215" s="8" t="s">
        <v>25</v>
      </c>
      <c r="E2215" s="8" t="s">
        <v>40</v>
      </c>
      <c r="F2215" s="78">
        <v>1447.0577534411982</v>
      </c>
      <c r="G2215" s="78">
        <v>6.960884884328352</v>
      </c>
      <c r="H2215" s="78">
        <v>0.14539008850391213</v>
      </c>
    </row>
    <row r="2216" spans="1:8" x14ac:dyDescent="0.25">
      <c r="A2216" s="8" t="s">
        <v>18</v>
      </c>
      <c r="B2216" s="8">
        <v>2019</v>
      </c>
      <c r="C2216" s="8" t="s">
        <v>10</v>
      </c>
      <c r="D2216" s="8" t="s">
        <v>25</v>
      </c>
      <c r="E2216" s="8" t="s">
        <v>26</v>
      </c>
      <c r="F2216" s="78">
        <v>1569.6601799101281</v>
      </c>
      <c r="G2216" s="78">
        <v>7.5462617721214791</v>
      </c>
      <c r="H2216" s="78">
        <v>0.14585643269346624</v>
      </c>
    </row>
    <row r="2217" spans="1:8" x14ac:dyDescent="0.25">
      <c r="A2217" s="8" t="s">
        <v>18</v>
      </c>
      <c r="B2217" s="8">
        <v>2019</v>
      </c>
      <c r="C2217" s="8" t="s">
        <v>10</v>
      </c>
      <c r="D2217" s="8" t="s">
        <v>25</v>
      </c>
      <c r="E2217" s="8" t="s">
        <v>27</v>
      </c>
      <c r="F2217" s="78"/>
      <c r="G2217" s="78" t="s">
        <v>108</v>
      </c>
      <c r="H2217" s="78" t="s">
        <v>29</v>
      </c>
    </row>
    <row r="2218" spans="1:8" x14ac:dyDescent="0.25">
      <c r="A2218" s="8" t="s">
        <v>18</v>
      </c>
      <c r="B2218" s="8">
        <v>2019</v>
      </c>
      <c r="C2218" s="8" t="s">
        <v>10</v>
      </c>
      <c r="D2218" s="8" t="s">
        <v>25</v>
      </c>
      <c r="E2218" s="8" t="s">
        <v>28</v>
      </c>
      <c r="F2218" s="78"/>
      <c r="G2218" s="78" t="s">
        <v>108</v>
      </c>
      <c r="H2218" s="78" t="s">
        <v>29</v>
      </c>
    </row>
    <row r="2219" spans="1:8" x14ac:dyDescent="0.25">
      <c r="A2219" s="8" t="s">
        <v>18</v>
      </c>
      <c r="B2219" s="8">
        <v>2019</v>
      </c>
      <c r="C2219" s="8" t="s">
        <v>10</v>
      </c>
      <c r="D2219" s="8" t="s">
        <v>25</v>
      </c>
      <c r="E2219" s="8" t="s">
        <v>40</v>
      </c>
      <c r="F2219" s="78">
        <v>1569.6601799101281</v>
      </c>
      <c r="G2219" s="78">
        <v>7.5462617721214791</v>
      </c>
      <c r="H2219" s="78">
        <v>0.14585643269346624</v>
      </c>
    </row>
    <row r="2220" spans="1:8" ht="14.1" customHeight="1" x14ac:dyDescent="0.25">
      <c r="A2220" s="8" t="s">
        <v>18</v>
      </c>
      <c r="B2220" s="8">
        <v>2020</v>
      </c>
      <c r="C2220" s="8" t="s">
        <v>10</v>
      </c>
      <c r="D2220" s="8" t="s">
        <v>25</v>
      </c>
      <c r="E2220" s="8" t="s">
        <v>26</v>
      </c>
      <c r="F2220" s="78">
        <v>1659.9177248993699</v>
      </c>
      <c r="G2220" s="78">
        <v>7.943108532801828</v>
      </c>
      <c r="H2220" s="78">
        <v>0.14517878025905964</v>
      </c>
    </row>
    <row r="2221" spans="1:8" ht="14.45" customHeight="1" x14ac:dyDescent="0.25">
      <c r="A2221" s="8" t="s">
        <v>18</v>
      </c>
      <c r="B2221" s="8">
        <v>2020</v>
      </c>
      <c r="C2221" s="8" t="s">
        <v>10</v>
      </c>
      <c r="D2221" s="8" t="s">
        <v>25</v>
      </c>
      <c r="E2221" s="8" t="s">
        <v>27</v>
      </c>
      <c r="F2221" s="78"/>
      <c r="G2221" s="78" t="s">
        <v>108</v>
      </c>
      <c r="H2221" s="78" t="s">
        <v>29</v>
      </c>
    </row>
    <row r="2222" spans="1:8" ht="14.45" customHeight="1" x14ac:dyDescent="0.25">
      <c r="A2222" s="8" t="s">
        <v>18</v>
      </c>
      <c r="B2222" s="8">
        <v>2020</v>
      </c>
      <c r="C2222" s="8" t="s">
        <v>10</v>
      </c>
      <c r="D2222" s="8" t="s">
        <v>25</v>
      </c>
      <c r="E2222" s="8" t="s">
        <v>28</v>
      </c>
      <c r="F2222" s="78"/>
      <c r="G2222" s="78" t="s">
        <v>108</v>
      </c>
      <c r="H2222" s="78" t="s">
        <v>29</v>
      </c>
    </row>
    <row r="2223" spans="1:8" ht="14.45" customHeight="1" x14ac:dyDescent="0.25">
      <c r="A2223" s="8" t="s">
        <v>18</v>
      </c>
      <c r="B2223" s="8">
        <v>2020</v>
      </c>
      <c r="C2223" s="8" t="s">
        <v>10</v>
      </c>
      <c r="D2223" s="8" t="s">
        <v>25</v>
      </c>
      <c r="E2223" s="8" t="s">
        <v>40</v>
      </c>
      <c r="F2223" s="78">
        <v>1659.9177248993699</v>
      </c>
      <c r="G2223" s="78">
        <v>7.943108532801828</v>
      </c>
      <c r="H2223" s="78">
        <v>0.14517878025905964</v>
      </c>
    </row>
    <row r="2224" spans="1:8" ht="14.45" customHeight="1" x14ac:dyDescent="0.25">
      <c r="A2224" s="8" t="s">
        <v>18</v>
      </c>
      <c r="B2224" s="8">
        <v>2021</v>
      </c>
      <c r="C2224" s="8" t="s">
        <v>10</v>
      </c>
      <c r="D2224" s="8" t="s">
        <v>25</v>
      </c>
      <c r="E2224" s="8" t="s">
        <v>26</v>
      </c>
      <c r="F2224" s="78">
        <v>2229.8280003605842</v>
      </c>
      <c r="G2224" s="78">
        <v>10.68368735599349</v>
      </c>
      <c r="H2224" s="78">
        <v>0.13285920983507132</v>
      </c>
    </row>
    <row r="2225" spans="1:8" ht="14.45" customHeight="1" x14ac:dyDescent="0.25">
      <c r="A2225" s="8" t="s">
        <v>18</v>
      </c>
      <c r="B2225" s="8">
        <v>2021</v>
      </c>
      <c r="C2225" s="8" t="s">
        <v>10</v>
      </c>
      <c r="D2225" s="8" t="s">
        <v>25</v>
      </c>
      <c r="E2225" s="8" t="s">
        <v>27</v>
      </c>
      <c r="F2225" s="78"/>
      <c r="G2225" s="78" t="s">
        <v>108</v>
      </c>
      <c r="H2225" s="78" t="s">
        <v>29</v>
      </c>
    </row>
    <row r="2226" spans="1:8" ht="14.45" customHeight="1" x14ac:dyDescent="0.25">
      <c r="A2226" s="8" t="s">
        <v>18</v>
      </c>
      <c r="B2226" s="8">
        <v>2021</v>
      </c>
      <c r="C2226" s="8" t="s">
        <v>10</v>
      </c>
      <c r="D2226" s="8" t="s">
        <v>25</v>
      </c>
      <c r="E2226" s="8" t="s">
        <v>28</v>
      </c>
      <c r="F2226" s="78"/>
      <c r="G2226" s="78" t="s">
        <v>108</v>
      </c>
      <c r="H2226" s="78" t="s">
        <v>29</v>
      </c>
    </row>
    <row r="2227" spans="1:8" ht="14.45" customHeight="1" x14ac:dyDescent="0.25">
      <c r="A2227" s="8" t="s">
        <v>18</v>
      </c>
      <c r="B2227" s="8">
        <v>2021</v>
      </c>
      <c r="C2227" s="8" t="s">
        <v>10</v>
      </c>
      <c r="D2227" s="8" t="s">
        <v>25</v>
      </c>
      <c r="E2227" s="8" t="s">
        <v>40</v>
      </c>
      <c r="F2227" s="78">
        <v>2229.8280003605842</v>
      </c>
      <c r="G2227" s="78">
        <v>10.68368735599349</v>
      </c>
      <c r="H2227" s="78">
        <v>0.13285920983507132</v>
      </c>
    </row>
    <row r="2228" spans="1:8" ht="14.45" customHeight="1" x14ac:dyDescent="0.25">
      <c r="A2228" s="8" t="s">
        <v>18</v>
      </c>
      <c r="B2228" s="8">
        <v>2008</v>
      </c>
      <c r="C2228" s="8" t="s">
        <v>10</v>
      </c>
      <c r="D2228" s="8" t="s">
        <v>30</v>
      </c>
      <c r="E2228" s="8" t="s">
        <v>31</v>
      </c>
      <c r="F2228" s="78">
        <v>9366.3770000000004</v>
      </c>
      <c r="G2228" s="78">
        <v>45.83310524813448</v>
      </c>
      <c r="H2228" s="78">
        <v>1.5153744122456465</v>
      </c>
    </row>
    <row r="2229" spans="1:8" ht="14.45" customHeight="1" x14ac:dyDescent="0.25">
      <c r="A2229" s="8" t="s">
        <v>18</v>
      </c>
      <c r="B2229" s="8">
        <v>2008</v>
      </c>
      <c r="C2229" s="8" t="s">
        <v>10</v>
      </c>
      <c r="D2229" s="8" t="s">
        <v>30</v>
      </c>
      <c r="E2229" s="8" t="s">
        <v>32</v>
      </c>
      <c r="F2229" s="78"/>
      <c r="G2229" s="78" t="s">
        <v>108</v>
      </c>
      <c r="H2229" s="78" t="s">
        <v>29</v>
      </c>
    </row>
    <row r="2230" spans="1:8" ht="14.45" customHeight="1" x14ac:dyDescent="0.25">
      <c r="A2230" s="8" t="s">
        <v>18</v>
      </c>
      <c r="B2230" s="8">
        <v>2008</v>
      </c>
      <c r="C2230" s="8" t="s">
        <v>10</v>
      </c>
      <c r="D2230" s="8" t="s">
        <v>30</v>
      </c>
      <c r="E2230" s="8" t="s">
        <v>40</v>
      </c>
      <c r="F2230" s="78">
        <v>9366.3770000000004</v>
      </c>
      <c r="G2230" s="78">
        <v>45.83310524813448</v>
      </c>
      <c r="H2230" s="78">
        <v>1.5153744122456465</v>
      </c>
    </row>
    <row r="2231" spans="1:8" ht="14.45" customHeight="1" x14ac:dyDescent="0.25">
      <c r="A2231" s="8" t="s">
        <v>18</v>
      </c>
      <c r="B2231" s="8">
        <v>2009</v>
      </c>
      <c r="C2231" s="8" t="s">
        <v>10</v>
      </c>
      <c r="D2231" s="8" t="s">
        <v>30</v>
      </c>
      <c r="E2231" s="8" t="s">
        <v>31</v>
      </c>
      <c r="F2231" s="78">
        <v>9161.7279999999992</v>
      </c>
      <c r="G2231" s="78">
        <v>44.736274226560738</v>
      </c>
      <c r="H2231" s="78">
        <v>1.4130130013885174</v>
      </c>
    </row>
    <row r="2232" spans="1:8" ht="14.45" customHeight="1" x14ac:dyDescent="0.25">
      <c r="A2232" s="8" t="s">
        <v>18</v>
      </c>
      <c r="B2232" s="8">
        <v>2009</v>
      </c>
      <c r="C2232" s="8" t="s">
        <v>10</v>
      </c>
      <c r="D2232" s="8" t="s">
        <v>30</v>
      </c>
      <c r="E2232" s="8" t="s">
        <v>32</v>
      </c>
      <c r="F2232" s="78"/>
      <c r="G2232" s="78" t="s">
        <v>108</v>
      </c>
      <c r="H2232" s="78" t="s">
        <v>29</v>
      </c>
    </row>
    <row r="2233" spans="1:8" ht="14.45" customHeight="1" x14ac:dyDescent="0.25">
      <c r="A2233" s="8" t="s">
        <v>18</v>
      </c>
      <c r="B2233" s="8">
        <v>2009</v>
      </c>
      <c r="C2233" s="8" t="s">
        <v>10</v>
      </c>
      <c r="D2233" s="8" t="s">
        <v>30</v>
      </c>
      <c r="E2233" s="8" t="s">
        <v>40</v>
      </c>
      <c r="F2233" s="78">
        <v>9161.7279999999992</v>
      </c>
      <c r="G2233" s="78">
        <v>44.736274226560738</v>
      </c>
      <c r="H2233" s="78">
        <v>1.4130130013885174</v>
      </c>
    </row>
    <row r="2234" spans="1:8" ht="14.45" customHeight="1" x14ac:dyDescent="0.25">
      <c r="A2234" s="8" t="s">
        <v>18</v>
      </c>
      <c r="B2234" s="8">
        <v>2010</v>
      </c>
      <c r="C2234" s="8" t="s">
        <v>10</v>
      </c>
      <c r="D2234" s="8" t="s">
        <v>30</v>
      </c>
      <c r="E2234" s="8" t="s">
        <v>31</v>
      </c>
      <c r="F2234" s="78">
        <v>6281.7290000000003</v>
      </c>
      <c r="G2234" s="78">
        <v>30.739171461543844</v>
      </c>
      <c r="H2234" s="78">
        <v>0.89533479729306376</v>
      </c>
    </row>
    <row r="2235" spans="1:8" ht="14.45" customHeight="1" x14ac:dyDescent="0.25">
      <c r="A2235" s="8" t="s">
        <v>18</v>
      </c>
      <c r="B2235" s="8">
        <v>2010</v>
      </c>
      <c r="C2235" s="8" t="s">
        <v>10</v>
      </c>
      <c r="D2235" s="8" t="s">
        <v>30</v>
      </c>
      <c r="E2235" s="8" t="s">
        <v>32</v>
      </c>
      <c r="F2235" s="78"/>
      <c r="G2235" s="78" t="s">
        <v>108</v>
      </c>
      <c r="H2235" s="78" t="s">
        <v>29</v>
      </c>
    </row>
    <row r="2236" spans="1:8" ht="14.45" customHeight="1" x14ac:dyDescent="0.25">
      <c r="A2236" s="8" t="s">
        <v>18</v>
      </c>
      <c r="B2236" s="8">
        <v>2010</v>
      </c>
      <c r="C2236" s="8" t="s">
        <v>10</v>
      </c>
      <c r="D2236" s="8" t="s">
        <v>30</v>
      </c>
      <c r="E2236" s="8" t="s">
        <v>40</v>
      </c>
      <c r="F2236" s="78">
        <v>6281.7290000000003</v>
      </c>
      <c r="G2236" s="78">
        <v>30.739171461543844</v>
      </c>
      <c r="H2236" s="78">
        <v>0.89533479729306376</v>
      </c>
    </row>
    <row r="2237" spans="1:8" ht="14.45" customHeight="1" x14ac:dyDescent="0.25">
      <c r="A2237" s="8" t="s">
        <v>18</v>
      </c>
      <c r="B2237" s="8">
        <v>2011</v>
      </c>
      <c r="C2237" s="8" t="s">
        <v>10</v>
      </c>
      <c r="D2237" s="8" t="s">
        <v>30</v>
      </c>
      <c r="E2237" s="8" t="s">
        <v>31</v>
      </c>
      <c r="F2237" s="78">
        <v>16676.532999999999</v>
      </c>
      <c r="G2237" s="78">
        <v>81.711313374903497</v>
      </c>
      <c r="H2237" s="78">
        <v>2.2137148245502338</v>
      </c>
    </row>
    <row r="2238" spans="1:8" ht="14.45" customHeight="1" x14ac:dyDescent="0.25">
      <c r="A2238" s="8" t="s">
        <v>18</v>
      </c>
      <c r="B2238" s="8">
        <v>2011</v>
      </c>
      <c r="C2238" s="8" t="s">
        <v>10</v>
      </c>
      <c r="D2238" s="8" t="s">
        <v>30</v>
      </c>
      <c r="E2238" s="8" t="s">
        <v>32</v>
      </c>
      <c r="F2238" s="78"/>
      <c r="G2238" s="78" t="s">
        <v>108</v>
      </c>
      <c r="H2238" s="78" t="s">
        <v>29</v>
      </c>
    </row>
    <row r="2239" spans="1:8" ht="14.45" customHeight="1" x14ac:dyDescent="0.25">
      <c r="A2239" s="8" t="s">
        <v>18</v>
      </c>
      <c r="B2239" s="8">
        <v>2011</v>
      </c>
      <c r="C2239" s="8" t="s">
        <v>10</v>
      </c>
      <c r="D2239" s="8" t="s">
        <v>30</v>
      </c>
      <c r="E2239" s="8" t="s">
        <v>40</v>
      </c>
      <c r="F2239" s="78">
        <v>16676.532999999999</v>
      </c>
      <c r="G2239" s="78">
        <v>81.711313374903497</v>
      </c>
      <c r="H2239" s="78">
        <v>2.2137148245502338</v>
      </c>
    </row>
    <row r="2240" spans="1:8" ht="14.45" customHeight="1" x14ac:dyDescent="0.25">
      <c r="A2240" s="8" t="s">
        <v>18</v>
      </c>
      <c r="B2240" s="8">
        <v>2012</v>
      </c>
      <c r="C2240" s="8" t="s">
        <v>10</v>
      </c>
      <c r="D2240" s="8" t="s">
        <v>30</v>
      </c>
      <c r="E2240" s="8" t="s">
        <v>31</v>
      </c>
      <c r="F2240" s="78">
        <v>16018.976000000001</v>
      </c>
      <c r="G2240" s="78">
        <v>79.024753134635276</v>
      </c>
      <c r="H2240" s="78">
        <v>1.945037968899854</v>
      </c>
    </row>
    <row r="2241" spans="1:8" ht="14.45" customHeight="1" x14ac:dyDescent="0.25">
      <c r="A2241" s="8" t="s">
        <v>18</v>
      </c>
      <c r="B2241" s="8">
        <v>2012</v>
      </c>
      <c r="C2241" s="8" t="s">
        <v>10</v>
      </c>
      <c r="D2241" s="8" t="s">
        <v>30</v>
      </c>
      <c r="E2241" s="8" t="s">
        <v>32</v>
      </c>
      <c r="F2241" s="78"/>
      <c r="G2241" s="78" t="s">
        <v>108</v>
      </c>
      <c r="H2241" s="78" t="s">
        <v>29</v>
      </c>
    </row>
    <row r="2242" spans="1:8" ht="14.45" customHeight="1" x14ac:dyDescent="0.25">
      <c r="A2242" s="8" t="s">
        <v>18</v>
      </c>
      <c r="B2242" s="8">
        <v>2012</v>
      </c>
      <c r="C2242" s="8" t="s">
        <v>10</v>
      </c>
      <c r="D2242" s="8" t="s">
        <v>30</v>
      </c>
      <c r="E2242" s="8" t="s">
        <v>40</v>
      </c>
      <c r="F2242" s="78">
        <v>16018.976000000001</v>
      </c>
      <c r="G2242" s="78">
        <v>79.024753134635276</v>
      </c>
      <c r="H2242" s="78">
        <v>1.945037968899854</v>
      </c>
    </row>
    <row r="2243" spans="1:8" ht="14.45" customHeight="1" x14ac:dyDescent="0.25">
      <c r="A2243" s="8" t="s">
        <v>18</v>
      </c>
      <c r="B2243" s="8">
        <v>2013</v>
      </c>
      <c r="C2243" s="8" t="s">
        <v>10</v>
      </c>
      <c r="D2243" s="8" t="s">
        <v>30</v>
      </c>
      <c r="E2243" s="8" t="s">
        <v>31</v>
      </c>
      <c r="F2243" s="78">
        <v>10933.846</v>
      </c>
      <c r="G2243" s="78">
        <v>52.409716114033721</v>
      </c>
      <c r="H2243" s="78">
        <v>1.2576420251489866</v>
      </c>
    </row>
    <row r="2244" spans="1:8" ht="14.45" customHeight="1" x14ac:dyDescent="0.25">
      <c r="A2244" s="8" t="s">
        <v>18</v>
      </c>
      <c r="B2244" s="8">
        <v>2013</v>
      </c>
      <c r="C2244" s="8" t="s">
        <v>10</v>
      </c>
      <c r="D2244" s="8" t="s">
        <v>30</v>
      </c>
      <c r="E2244" s="8" t="s">
        <v>32</v>
      </c>
      <c r="F2244" s="78"/>
      <c r="G2244" s="78" t="s">
        <v>108</v>
      </c>
      <c r="H2244" s="78" t="s">
        <v>29</v>
      </c>
    </row>
    <row r="2245" spans="1:8" ht="14.45" customHeight="1" x14ac:dyDescent="0.25">
      <c r="A2245" s="8" t="s">
        <v>18</v>
      </c>
      <c r="B2245" s="8">
        <v>2013</v>
      </c>
      <c r="C2245" s="8" t="s">
        <v>10</v>
      </c>
      <c r="D2245" s="8" t="s">
        <v>30</v>
      </c>
      <c r="E2245" s="8" t="s">
        <v>40</v>
      </c>
      <c r="F2245" s="78">
        <v>10933.846</v>
      </c>
      <c r="G2245" s="78">
        <v>52.409716114033721</v>
      </c>
      <c r="H2245" s="78">
        <v>1.2576420251489866</v>
      </c>
    </row>
    <row r="2246" spans="1:8" ht="14.45" customHeight="1" x14ac:dyDescent="0.25">
      <c r="A2246" s="8" t="s">
        <v>18</v>
      </c>
      <c r="B2246" s="8">
        <v>2014</v>
      </c>
      <c r="C2246" s="8" t="s">
        <v>10</v>
      </c>
      <c r="D2246" s="8" t="s">
        <v>30</v>
      </c>
      <c r="E2246" s="8" t="s">
        <v>31</v>
      </c>
      <c r="F2246" s="78">
        <v>8445.8880000000008</v>
      </c>
      <c r="G2246" s="78">
        <v>40.645615836247622</v>
      </c>
      <c r="H2246" s="78">
        <v>0.98472281450927224</v>
      </c>
    </row>
    <row r="2247" spans="1:8" ht="14.45" customHeight="1" x14ac:dyDescent="0.25">
      <c r="A2247" s="8" t="s">
        <v>18</v>
      </c>
      <c r="B2247" s="8">
        <v>2014</v>
      </c>
      <c r="C2247" s="8" t="s">
        <v>10</v>
      </c>
      <c r="D2247" s="8" t="s">
        <v>30</v>
      </c>
      <c r="E2247" s="8" t="s">
        <v>32</v>
      </c>
      <c r="F2247" s="78"/>
      <c r="G2247" s="78" t="s">
        <v>108</v>
      </c>
      <c r="H2247" s="78" t="s">
        <v>29</v>
      </c>
    </row>
    <row r="2248" spans="1:8" ht="14.45" customHeight="1" x14ac:dyDescent="0.25">
      <c r="A2248" s="8" t="s">
        <v>18</v>
      </c>
      <c r="B2248" s="8">
        <v>2014</v>
      </c>
      <c r="C2248" s="8" t="s">
        <v>10</v>
      </c>
      <c r="D2248" s="8" t="s">
        <v>30</v>
      </c>
      <c r="E2248" s="8" t="s">
        <v>40</v>
      </c>
      <c r="F2248" s="78">
        <v>8445.8880000000008</v>
      </c>
      <c r="G2248" s="78">
        <v>40.645615836247622</v>
      </c>
      <c r="H2248" s="78">
        <v>0.98472281450927224</v>
      </c>
    </row>
    <row r="2249" spans="1:8" ht="14.45" customHeight="1" x14ac:dyDescent="0.25">
      <c r="A2249" s="8" t="s">
        <v>18</v>
      </c>
      <c r="B2249" s="8">
        <v>2015</v>
      </c>
      <c r="C2249" s="8" t="s">
        <v>10</v>
      </c>
      <c r="D2249" s="8" t="s">
        <v>30</v>
      </c>
      <c r="E2249" s="8" t="s">
        <v>31</v>
      </c>
      <c r="F2249" s="78">
        <v>2162.0030000000002</v>
      </c>
      <c r="G2249" s="78">
        <v>10.445552271976956</v>
      </c>
      <c r="H2249" s="78">
        <v>0.24406408351660239</v>
      </c>
    </row>
    <row r="2250" spans="1:8" ht="14.45" customHeight="1" x14ac:dyDescent="0.25">
      <c r="A2250" s="8" t="s">
        <v>18</v>
      </c>
      <c r="B2250" s="8">
        <v>2015</v>
      </c>
      <c r="C2250" s="8" t="s">
        <v>10</v>
      </c>
      <c r="D2250" s="8" t="s">
        <v>30</v>
      </c>
      <c r="E2250" s="8" t="s">
        <v>32</v>
      </c>
      <c r="F2250" s="78"/>
      <c r="G2250" s="78" t="s">
        <v>108</v>
      </c>
      <c r="H2250" s="78" t="s">
        <v>29</v>
      </c>
    </row>
    <row r="2251" spans="1:8" ht="14.45" customHeight="1" x14ac:dyDescent="0.25">
      <c r="A2251" s="8" t="s">
        <v>18</v>
      </c>
      <c r="B2251" s="8">
        <v>2015</v>
      </c>
      <c r="C2251" s="8" t="s">
        <v>10</v>
      </c>
      <c r="D2251" s="8" t="s">
        <v>30</v>
      </c>
      <c r="E2251" s="8" t="s">
        <v>40</v>
      </c>
      <c r="F2251" s="78">
        <v>2162.0030000000002</v>
      </c>
      <c r="G2251" s="78">
        <v>10.445552271976956</v>
      </c>
      <c r="H2251" s="78">
        <v>0.24406408351660239</v>
      </c>
    </row>
    <row r="2252" spans="1:8" ht="14.45" customHeight="1" x14ac:dyDescent="0.25">
      <c r="A2252" s="8" t="s">
        <v>18</v>
      </c>
      <c r="B2252" s="8">
        <v>2016</v>
      </c>
      <c r="C2252" s="8" t="s">
        <v>10</v>
      </c>
      <c r="D2252" s="8" t="s">
        <v>30</v>
      </c>
      <c r="E2252" s="8" t="s">
        <v>31</v>
      </c>
      <c r="F2252" s="78">
        <v>2213.2864014260463</v>
      </c>
      <c r="G2252" s="78">
        <v>10.681884176766633</v>
      </c>
      <c r="H2252" s="78">
        <v>0.23829130159873815</v>
      </c>
    </row>
    <row r="2253" spans="1:8" ht="14.45" customHeight="1" x14ac:dyDescent="0.25">
      <c r="A2253" s="8" t="s">
        <v>18</v>
      </c>
      <c r="B2253" s="8">
        <v>2016</v>
      </c>
      <c r="C2253" s="8" t="s">
        <v>10</v>
      </c>
      <c r="D2253" s="8" t="s">
        <v>30</v>
      </c>
      <c r="E2253" s="8" t="s">
        <v>32</v>
      </c>
      <c r="F2253" s="78"/>
      <c r="G2253" s="78" t="s">
        <v>108</v>
      </c>
      <c r="H2253" s="78" t="s">
        <v>29</v>
      </c>
    </row>
    <row r="2254" spans="1:8" ht="14.45" customHeight="1" x14ac:dyDescent="0.25">
      <c r="A2254" s="8" t="s">
        <v>18</v>
      </c>
      <c r="B2254" s="8">
        <v>2016</v>
      </c>
      <c r="C2254" s="8" t="s">
        <v>10</v>
      </c>
      <c r="D2254" s="8" t="s">
        <v>30</v>
      </c>
      <c r="E2254" s="8" t="s">
        <v>40</v>
      </c>
      <c r="F2254" s="78">
        <v>2213.2864014260463</v>
      </c>
      <c r="G2254" s="78">
        <v>10.681884176766633</v>
      </c>
      <c r="H2254" s="78">
        <v>0.23829130159873815</v>
      </c>
    </row>
    <row r="2255" spans="1:8" ht="14.45" customHeight="1" x14ac:dyDescent="0.25">
      <c r="A2255" s="8" t="s">
        <v>18</v>
      </c>
      <c r="B2255" s="8">
        <v>2017</v>
      </c>
      <c r="C2255" s="8" t="s">
        <v>10</v>
      </c>
      <c r="D2255" s="8" t="s">
        <v>30</v>
      </c>
      <c r="E2255" s="8" t="s">
        <v>31</v>
      </c>
      <c r="F2255" s="78">
        <v>5025.7019068207919</v>
      </c>
      <c r="G2255" s="78">
        <v>24.264589061075299</v>
      </c>
      <c r="H2255" s="78">
        <v>0.51103033507804685</v>
      </c>
    </row>
    <row r="2256" spans="1:8" ht="14.45" customHeight="1" x14ac:dyDescent="0.25">
      <c r="A2256" s="8" t="s">
        <v>18</v>
      </c>
      <c r="B2256" s="8">
        <v>2017</v>
      </c>
      <c r="C2256" s="8" t="s">
        <v>10</v>
      </c>
      <c r="D2256" s="8" t="s">
        <v>30</v>
      </c>
      <c r="E2256" s="8" t="s">
        <v>32</v>
      </c>
      <c r="F2256" s="78"/>
      <c r="G2256" s="78" t="s">
        <v>108</v>
      </c>
      <c r="H2256" s="78" t="s">
        <v>29</v>
      </c>
    </row>
    <row r="2257" spans="1:8" ht="14.45" customHeight="1" x14ac:dyDescent="0.25">
      <c r="A2257" s="8" t="s">
        <v>18</v>
      </c>
      <c r="B2257" s="8">
        <v>2017</v>
      </c>
      <c r="C2257" s="8" t="s">
        <v>10</v>
      </c>
      <c r="D2257" s="8" t="s">
        <v>30</v>
      </c>
      <c r="E2257" s="8" t="s">
        <v>40</v>
      </c>
      <c r="F2257" s="78">
        <v>5025.7019068207919</v>
      </c>
      <c r="G2257" s="78">
        <v>24.264589061075299</v>
      </c>
      <c r="H2257" s="78">
        <v>0.51103033507804685</v>
      </c>
    </row>
    <row r="2258" spans="1:8" ht="14.45" customHeight="1" x14ac:dyDescent="0.25">
      <c r="A2258" s="8" t="s">
        <v>18</v>
      </c>
      <c r="B2258" s="8">
        <v>2018</v>
      </c>
      <c r="C2258" s="8" t="s">
        <v>10</v>
      </c>
      <c r="D2258" s="8" t="s">
        <v>30</v>
      </c>
      <c r="E2258" s="8" t="s">
        <v>31</v>
      </c>
      <c r="F2258" s="78">
        <v>4568.644214168673</v>
      </c>
      <c r="G2258" s="78">
        <v>21.976874369149481</v>
      </c>
      <c r="H2258" s="78">
        <v>0.4590249318392951</v>
      </c>
    </row>
    <row r="2259" spans="1:8" ht="14.45" customHeight="1" x14ac:dyDescent="0.25">
      <c r="A2259" s="8" t="s">
        <v>18</v>
      </c>
      <c r="B2259" s="8">
        <v>2018</v>
      </c>
      <c r="C2259" s="8" t="s">
        <v>10</v>
      </c>
      <c r="D2259" s="8" t="s">
        <v>30</v>
      </c>
      <c r="E2259" s="8" t="s">
        <v>32</v>
      </c>
      <c r="F2259" s="78"/>
      <c r="G2259" s="78" t="s">
        <v>108</v>
      </c>
      <c r="H2259" s="78" t="s">
        <v>29</v>
      </c>
    </row>
    <row r="2260" spans="1:8" ht="14.45" customHeight="1" x14ac:dyDescent="0.25">
      <c r="A2260" s="8" t="s">
        <v>18</v>
      </c>
      <c r="B2260" s="8">
        <v>2018</v>
      </c>
      <c r="C2260" s="8" t="s">
        <v>10</v>
      </c>
      <c r="D2260" s="8" t="s">
        <v>30</v>
      </c>
      <c r="E2260" s="8" t="s">
        <v>40</v>
      </c>
      <c r="F2260" s="78">
        <v>4568.644214168673</v>
      </c>
      <c r="G2260" s="78">
        <v>21.976874369149481</v>
      </c>
      <c r="H2260" s="78">
        <v>0.4590249318392951</v>
      </c>
    </row>
    <row r="2261" spans="1:8" ht="14.45" customHeight="1" x14ac:dyDescent="0.25">
      <c r="A2261" s="8" t="s">
        <v>18</v>
      </c>
      <c r="B2261" s="8">
        <v>2019</v>
      </c>
      <c r="C2261" s="8" t="s">
        <v>10</v>
      </c>
      <c r="D2261" s="8" t="s">
        <v>30</v>
      </c>
      <c r="E2261" s="8" t="s">
        <v>31</v>
      </c>
      <c r="F2261" s="78">
        <v>6117.9010616419</v>
      </c>
      <c r="G2261" s="78">
        <v>29.412278847344535</v>
      </c>
      <c r="H2261" s="78">
        <v>0.5684894321991073</v>
      </c>
    </row>
    <row r="2262" spans="1:8" ht="14.45" customHeight="1" x14ac:dyDescent="0.25">
      <c r="A2262" s="8" t="s">
        <v>18</v>
      </c>
      <c r="B2262" s="8">
        <v>2019</v>
      </c>
      <c r="C2262" s="8" t="s">
        <v>10</v>
      </c>
      <c r="D2262" s="8" t="s">
        <v>30</v>
      </c>
      <c r="E2262" s="8" t="s">
        <v>32</v>
      </c>
      <c r="F2262" s="78"/>
      <c r="G2262" s="78" t="s">
        <v>108</v>
      </c>
      <c r="H2262" s="78" t="s">
        <v>29</v>
      </c>
    </row>
    <row r="2263" spans="1:8" ht="14.45" customHeight="1" x14ac:dyDescent="0.25">
      <c r="A2263" s="8" t="s">
        <v>18</v>
      </c>
      <c r="B2263" s="8">
        <v>2019</v>
      </c>
      <c r="C2263" s="8" t="s">
        <v>10</v>
      </c>
      <c r="D2263" s="8" t="s">
        <v>30</v>
      </c>
      <c r="E2263" s="8" t="s">
        <v>40</v>
      </c>
      <c r="F2263" s="78">
        <v>6117.9010616419</v>
      </c>
      <c r="G2263" s="78">
        <v>29.412278847344535</v>
      </c>
      <c r="H2263" s="78">
        <v>0.5684894321991073</v>
      </c>
    </row>
    <row r="2264" spans="1:8" ht="14.45" customHeight="1" x14ac:dyDescent="0.25">
      <c r="A2264" s="8" t="s">
        <v>18</v>
      </c>
      <c r="B2264" s="8">
        <v>2020</v>
      </c>
      <c r="C2264" s="8" t="s">
        <v>10</v>
      </c>
      <c r="D2264" s="8" t="s">
        <v>30</v>
      </c>
      <c r="E2264" s="8" t="s">
        <v>31</v>
      </c>
      <c r="F2264" s="78">
        <v>14527.964205759019</v>
      </c>
      <c r="G2264" s="78">
        <v>69.519829034899772</v>
      </c>
      <c r="H2264" s="78">
        <v>1.2706365450536032</v>
      </c>
    </row>
    <row r="2265" spans="1:8" ht="14.45" customHeight="1" x14ac:dyDescent="0.25">
      <c r="A2265" s="8" t="s">
        <v>18</v>
      </c>
      <c r="B2265" s="8">
        <v>2020</v>
      </c>
      <c r="C2265" s="8" t="s">
        <v>10</v>
      </c>
      <c r="D2265" s="8" t="s">
        <v>30</v>
      </c>
      <c r="E2265" s="8" t="s">
        <v>32</v>
      </c>
      <c r="F2265" s="78"/>
      <c r="G2265" s="78" t="s">
        <v>108</v>
      </c>
      <c r="H2265" s="78" t="s">
        <v>29</v>
      </c>
    </row>
    <row r="2266" spans="1:8" ht="14.45" customHeight="1" x14ac:dyDescent="0.25">
      <c r="A2266" s="8" t="s">
        <v>18</v>
      </c>
      <c r="B2266" s="8">
        <v>2020</v>
      </c>
      <c r="C2266" s="8" t="s">
        <v>10</v>
      </c>
      <c r="D2266" s="8" t="s">
        <v>30</v>
      </c>
      <c r="E2266" s="8" t="s">
        <v>40</v>
      </c>
      <c r="F2266" s="78">
        <v>14527.964205759019</v>
      </c>
      <c r="G2266" s="78">
        <v>69.519829034899772</v>
      </c>
      <c r="H2266" s="78">
        <v>1.2706365450536032</v>
      </c>
    </row>
    <row r="2267" spans="1:8" ht="14.45" customHeight="1" x14ac:dyDescent="0.25">
      <c r="A2267" s="8" t="s">
        <v>18</v>
      </c>
      <c r="B2267" s="8">
        <v>2021</v>
      </c>
      <c r="C2267" s="8" t="s">
        <v>10</v>
      </c>
      <c r="D2267" s="8" t="s">
        <v>30</v>
      </c>
      <c r="E2267" s="8" t="s">
        <v>31</v>
      </c>
      <c r="F2267" s="78">
        <v>5550.0332507897647</v>
      </c>
      <c r="G2267" s="78">
        <v>26.591656422476316</v>
      </c>
      <c r="H2267" s="78">
        <v>0.3306860583592367</v>
      </c>
    </row>
    <row r="2268" spans="1:8" ht="14.45" customHeight="1" x14ac:dyDescent="0.25">
      <c r="A2268" s="8" t="s">
        <v>18</v>
      </c>
      <c r="B2268" s="8">
        <v>2021</v>
      </c>
      <c r="C2268" s="8" t="s">
        <v>10</v>
      </c>
      <c r="D2268" s="8" t="s">
        <v>30</v>
      </c>
      <c r="E2268" s="8" t="s">
        <v>32</v>
      </c>
      <c r="F2268" s="78"/>
      <c r="G2268" s="78" t="s">
        <v>108</v>
      </c>
      <c r="H2268" s="78" t="s">
        <v>29</v>
      </c>
    </row>
    <row r="2269" spans="1:8" ht="14.45" customHeight="1" x14ac:dyDescent="0.25">
      <c r="A2269" s="8" t="s">
        <v>18</v>
      </c>
      <c r="B2269" s="8">
        <v>2021</v>
      </c>
      <c r="C2269" s="8" t="s">
        <v>10</v>
      </c>
      <c r="D2269" s="8" t="s">
        <v>30</v>
      </c>
      <c r="E2269" s="8" t="s">
        <v>40</v>
      </c>
      <c r="F2269" s="78">
        <v>5550.0332507897647</v>
      </c>
      <c r="G2269" s="78">
        <v>26.591656422476316</v>
      </c>
      <c r="H2269" s="78">
        <v>0.3306860583592367</v>
      </c>
    </row>
    <row r="2270" spans="1:8" ht="14.45" customHeight="1" x14ac:dyDescent="0.25">
      <c r="A2270" s="8" t="s">
        <v>18</v>
      </c>
      <c r="B2270" s="8">
        <v>2008</v>
      </c>
      <c r="C2270" s="8" t="s">
        <v>10</v>
      </c>
      <c r="D2270" s="8" t="s">
        <v>33</v>
      </c>
      <c r="E2270" s="8" t="s">
        <v>34</v>
      </c>
      <c r="F2270" s="78"/>
      <c r="G2270" s="78" t="s">
        <v>108</v>
      </c>
      <c r="H2270" s="78" t="s">
        <v>29</v>
      </c>
    </row>
    <row r="2271" spans="1:8" ht="14.45" customHeight="1" x14ac:dyDescent="0.25">
      <c r="A2271" s="8" t="s">
        <v>18</v>
      </c>
      <c r="B2271" s="8">
        <v>2008</v>
      </c>
      <c r="C2271" s="8" t="s">
        <v>10</v>
      </c>
      <c r="D2271" s="8" t="s">
        <v>33</v>
      </c>
      <c r="E2271" s="8" t="s">
        <v>35</v>
      </c>
      <c r="F2271" s="78">
        <v>3236.3440000000001</v>
      </c>
      <c r="G2271" s="78">
        <v>15.836613791134878</v>
      </c>
      <c r="H2271" s="78">
        <v>0.52360404528076598</v>
      </c>
    </row>
    <row r="2272" spans="1:8" ht="14.45" customHeight="1" x14ac:dyDescent="0.25">
      <c r="A2272" s="8" t="s">
        <v>18</v>
      </c>
      <c r="B2272" s="8">
        <v>2008</v>
      </c>
      <c r="C2272" s="8" t="s">
        <v>10</v>
      </c>
      <c r="D2272" s="8" t="s">
        <v>33</v>
      </c>
      <c r="E2272" s="8" t="s">
        <v>36</v>
      </c>
      <c r="F2272" s="78"/>
      <c r="G2272" s="78" t="s">
        <v>108</v>
      </c>
      <c r="H2272" s="78" t="s">
        <v>29</v>
      </c>
    </row>
    <row r="2273" spans="1:8" ht="14.45" customHeight="1" x14ac:dyDescent="0.25">
      <c r="A2273" s="8" t="s">
        <v>18</v>
      </c>
      <c r="B2273" s="8">
        <v>2008</v>
      </c>
      <c r="C2273" s="8" t="s">
        <v>10</v>
      </c>
      <c r="D2273" s="8" t="s">
        <v>33</v>
      </c>
      <c r="E2273" s="8" t="s">
        <v>42</v>
      </c>
      <c r="F2273" s="78"/>
      <c r="G2273" s="78" t="s">
        <v>108</v>
      </c>
      <c r="H2273" s="78" t="s">
        <v>29</v>
      </c>
    </row>
    <row r="2274" spans="1:8" ht="14.45" customHeight="1" x14ac:dyDescent="0.25">
      <c r="A2274" s="8" t="s">
        <v>18</v>
      </c>
      <c r="B2274" s="8">
        <v>2008</v>
      </c>
      <c r="C2274" s="8" t="s">
        <v>10</v>
      </c>
      <c r="D2274" s="8" t="s">
        <v>33</v>
      </c>
      <c r="E2274" s="8" t="s">
        <v>40</v>
      </c>
      <c r="F2274" s="78">
        <v>3236.3440000000001</v>
      </c>
      <c r="G2274" s="78">
        <v>15.836613791134878</v>
      </c>
      <c r="H2274" s="78">
        <v>0.52360404528076598</v>
      </c>
    </row>
    <row r="2275" spans="1:8" ht="14.45" customHeight="1" x14ac:dyDescent="0.25">
      <c r="A2275" s="8" t="s">
        <v>18</v>
      </c>
      <c r="B2275" s="8">
        <v>2009</v>
      </c>
      <c r="C2275" s="8" t="s">
        <v>10</v>
      </c>
      <c r="D2275" s="8" t="s">
        <v>33</v>
      </c>
      <c r="E2275" s="8" t="s">
        <v>34</v>
      </c>
      <c r="F2275" s="78"/>
      <c r="G2275" s="78" t="s">
        <v>108</v>
      </c>
      <c r="H2275" s="78" t="s">
        <v>29</v>
      </c>
    </row>
    <row r="2276" spans="1:8" ht="14.45" customHeight="1" x14ac:dyDescent="0.25">
      <c r="A2276" s="8" t="s">
        <v>18</v>
      </c>
      <c r="B2276" s="8">
        <v>2009</v>
      </c>
      <c r="C2276" s="8" t="s">
        <v>10</v>
      </c>
      <c r="D2276" s="8" t="s">
        <v>33</v>
      </c>
      <c r="E2276" s="8" t="s">
        <v>35</v>
      </c>
      <c r="F2276" s="78">
        <v>3938.3090000000002</v>
      </c>
      <c r="G2276" s="78">
        <v>19.23057215985153</v>
      </c>
      <c r="H2276" s="78">
        <v>0.60740526464935563</v>
      </c>
    </row>
    <row r="2277" spans="1:8" ht="14.45" customHeight="1" x14ac:dyDescent="0.25">
      <c r="A2277" s="8" t="s">
        <v>18</v>
      </c>
      <c r="B2277" s="8">
        <v>2009</v>
      </c>
      <c r="C2277" s="8" t="s">
        <v>10</v>
      </c>
      <c r="D2277" s="8" t="s">
        <v>33</v>
      </c>
      <c r="E2277" s="8" t="s">
        <v>36</v>
      </c>
      <c r="F2277" s="78"/>
      <c r="G2277" s="78" t="s">
        <v>108</v>
      </c>
      <c r="H2277" s="78" t="s">
        <v>29</v>
      </c>
    </row>
    <row r="2278" spans="1:8" ht="14.45" customHeight="1" x14ac:dyDescent="0.25">
      <c r="A2278" s="8" t="s">
        <v>18</v>
      </c>
      <c r="B2278" s="8">
        <v>2009</v>
      </c>
      <c r="C2278" s="8" t="s">
        <v>10</v>
      </c>
      <c r="D2278" s="8" t="s">
        <v>33</v>
      </c>
      <c r="E2278" s="8" t="s">
        <v>42</v>
      </c>
      <c r="F2278" s="78"/>
      <c r="G2278" s="78" t="s">
        <v>108</v>
      </c>
      <c r="H2278" s="78" t="s">
        <v>29</v>
      </c>
    </row>
    <row r="2279" spans="1:8" ht="14.45" customHeight="1" x14ac:dyDescent="0.25">
      <c r="A2279" s="8" t="s">
        <v>18</v>
      </c>
      <c r="B2279" s="8">
        <v>2009</v>
      </c>
      <c r="C2279" s="8" t="s">
        <v>10</v>
      </c>
      <c r="D2279" s="8" t="s">
        <v>33</v>
      </c>
      <c r="E2279" s="8" t="s">
        <v>40</v>
      </c>
      <c r="F2279" s="78">
        <v>3938.3090000000002</v>
      </c>
      <c r="G2279" s="78">
        <v>19.23057215985153</v>
      </c>
      <c r="H2279" s="78">
        <v>0.60740526464935563</v>
      </c>
    </row>
    <row r="2280" spans="1:8" ht="14.45" customHeight="1" x14ac:dyDescent="0.25">
      <c r="A2280" s="8" t="s">
        <v>18</v>
      </c>
      <c r="B2280" s="8">
        <v>2010</v>
      </c>
      <c r="C2280" s="8" t="s">
        <v>10</v>
      </c>
      <c r="D2280" s="8" t="s">
        <v>33</v>
      </c>
      <c r="E2280" s="8" t="s">
        <v>34</v>
      </c>
      <c r="F2280" s="78"/>
      <c r="G2280" s="78" t="s">
        <v>108</v>
      </c>
      <c r="H2280" s="78" t="s">
        <v>29</v>
      </c>
    </row>
    <row r="2281" spans="1:8" ht="14.45" customHeight="1" x14ac:dyDescent="0.25">
      <c r="A2281" s="8" t="s">
        <v>18</v>
      </c>
      <c r="B2281" s="8">
        <v>2010</v>
      </c>
      <c r="C2281" s="8" t="s">
        <v>10</v>
      </c>
      <c r="D2281" s="8" t="s">
        <v>33</v>
      </c>
      <c r="E2281" s="8" t="s">
        <v>35</v>
      </c>
      <c r="F2281" s="78">
        <v>2753.9650000000001</v>
      </c>
      <c r="G2281" s="78">
        <v>13.476321938448887</v>
      </c>
      <c r="H2281" s="78">
        <v>0.39252261519514647</v>
      </c>
    </row>
    <row r="2282" spans="1:8" ht="14.45" customHeight="1" x14ac:dyDescent="0.25">
      <c r="A2282" s="8" t="s">
        <v>18</v>
      </c>
      <c r="B2282" s="8">
        <v>2010</v>
      </c>
      <c r="C2282" s="8" t="s">
        <v>10</v>
      </c>
      <c r="D2282" s="8" t="s">
        <v>33</v>
      </c>
      <c r="E2282" s="8" t="s">
        <v>36</v>
      </c>
      <c r="F2282" s="78"/>
      <c r="G2282" s="78" t="s">
        <v>108</v>
      </c>
      <c r="H2282" s="78" t="s">
        <v>29</v>
      </c>
    </row>
    <row r="2283" spans="1:8" ht="14.45" customHeight="1" x14ac:dyDescent="0.25">
      <c r="A2283" s="8" t="s">
        <v>18</v>
      </c>
      <c r="B2283" s="8">
        <v>2010</v>
      </c>
      <c r="C2283" s="8" t="s">
        <v>10</v>
      </c>
      <c r="D2283" s="8" t="s">
        <v>33</v>
      </c>
      <c r="E2283" s="8" t="s">
        <v>42</v>
      </c>
      <c r="F2283" s="78"/>
      <c r="G2283" s="78" t="s">
        <v>108</v>
      </c>
      <c r="H2283" s="78" t="s">
        <v>29</v>
      </c>
    </row>
    <row r="2284" spans="1:8" ht="14.45" customHeight="1" x14ac:dyDescent="0.25">
      <c r="A2284" s="8" t="s">
        <v>18</v>
      </c>
      <c r="B2284" s="8">
        <v>2010</v>
      </c>
      <c r="C2284" s="8" t="s">
        <v>10</v>
      </c>
      <c r="D2284" s="8" t="s">
        <v>33</v>
      </c>
      <c r="E2284" s="8" t="s">
        <v>40</v>
      </c>
      <c r="F2284" s="78">
        <v>2753.9650000000001</v>
      </c>
      <c r="G2284" s="78">
        <v>13.476321938448887</v>
      </c>
      <c r="H2284" s="78">
        <v>0.39252261519514647</v>
      </c>
    </row>
    <row r="2285" spans="1:8" ht="14.45" customHeight="1" x14ac:dyDescent="0.25">
      <c r="A2285" s="8" t="s">
        <v>18</v>
      </c>
      <c r="B2285" s="8">
        <v>2011</v>
      </c>
      <c r="C2285" s="8" t="s">
        <v>10</v>
      </c>
      <c r="D2285" s="8" t="s">
        <v>33</v>
      </c>
      <c r="E2285" s="8" t="s">
        <v>34</v>
      </c>
      <c r="F2285" s="78"/>
      <c r="G2285" s="78" t="s">
        <v>108</v>
      </c>
      <c r="H2285" s="78" t="s">
        <v>29</v>
      </c>
    </row>
    <row r="2286" spans="1:8" ht="14.45" customHeight="1" x14ac:dyDescent="0.25">
      <c r="A2286" s="8" t="s">
        <v>18</v>
      </c>
      <c r="B2286" s="8">
        <v>2011</v>
      </c>
      <c r="C2286" s="8" t="s">
        <v>10</v>
      </c>
      <c r="D2286" s="8" t="s">
        <v>33</v>
      </c>
      <c r="E2286" s="8" t="s">
        <v>35</v>
      </c>
      <c r="F2286" s="78">
        <v>7867.2870000000003</v>
      </c>
      <c r="G2286" s="78">
        <v>38.54796158573874</v>
      </c>
      <c r="H2286" s="78">
        <v>1.044337564701928</v>
      </c>
    </row>
    <row r="2287" spans="1:8" ht="14.45" customHeight="1" x14ac:dyDescent="0.25">
      <c r="A2287" s="8" t="s">
        <v>18</v>
      </c>
      <c r="B2287" s="8">
        <v>2011</v>
      </c>
      <c r="C2287" s="8" t="s">
        <v>10</v>
      </c>
      <c r="D2287" s="8" t="s">
        <v>33</v>
      </c>
      <c r="E2287" s="8" t="s">
        <v>36</v>
      </c>
      <c r="F2287" s="78"/>
      <c r="G2287" s="78" t="s">
        <v>108</v>
      </c>
      <c r="H2287" s="78" t="s">
        <v>29</v>
      </c>
    </row>
    <row r="2288" spans="1:8" ht="14.45" customHeight="1" x14ac:dyDescent="0.25">
      <c r="A2288" s="8" t="s">
        <v>18</v>
      </c>
      <c r="B2288" s="8">
        <v>2011</v>
      </c>
      <c r="C2288" s="8" t="s">
        <v>10</v>
      </c>
      <c r="D2288" s="8" t="s">
        <v>33</v>
      </c>
      <c r="E2288" s="8" t="s">
        <v>42</v>
      </c>
      <c r="F2288" s="78"/>
      <c r="G2288" s="78" t="s">
        <v>108</v>
      </c>
      <c r="H2288" s="78" t="s">
        <v>29</v>
      </c>
    </row>
    <row r="2289" spans="1:8" ht="14.45" customHeight="1" x14ac:dyDescent="0.25">
      <c r="A2289" s="8" t="s">
        <v>18</v>
      </c>
      <c r="B2289" s="8">
        <v>2011</v>
      </c>
      <c r="C2289" s="8" t="s">
        <v>10</v>
      </c>
      <c r="D2289" s="8" t="s">
        <v>33</v>
      </c>
      <c r="E2289" s="8" t="s">
        <v>40</v>
      </c>
      <c r="F2289" s="78">
        <v>7867.2870000000003</v>
      </c>
      <c r="G2289" s="78">
        <v>38.54796158573874</v>
      </c>
      <c r="H2289" s="78">
        <v>1.044337564701928</v>
      </c>
    </row>
    <row r="2290" spans="1:8" ht="14.45" customHeight="1" x14ac:dyDescent="0.25">
      <c r="A2290" s="8" t="s">
        <v>18</v>
      </c>
      <c r="B2290" s="8">
        <v>2012</v>
      </c>
      <c r="C2290" s="8" t="s">
        <v>10</v>
      </c>
      <c r="D2290" s="8" t="s">
        <v>33</v>
      </c>
      <c r="E2290" s="8" t="s">
        <v>34</v>
      </c>
      <c r="F2290" s="78"/>
      <c r="G2290" s="78" t="s">
        <v>108</v>
      </c>
      <c r="H2290" s="78" t="s">
        <v>29</v>
      </c>
    </row>
    <row r="2291" spans="1:8" ht="14.45" customHeight="1" x14ac:dyDescent="0.25">
      <c r="A2291" s="8" t="s">
        <v>18</v>
      </c>
      <c r="B2291" s="8">
        <v>2012</v>
      </c>
      <c r="C2291" s="8" t="s">
        <v>10</v>
      </c>
      <c r="D2291" s="8" t="s">
        <v>33</v>
      </c>
      <c r="E2291" s="8" t="s">
        <v>35</v>
      </c>
      <c r="F2291" s="78">
        <v>5207.7370000000001</v>
      </c>
      <c r="G2291" s="78">
        <v>25.690788900308366</v>
      </c>
      <c r="H2291" s="78">
        <v>0.63232794637089285</v>
      </c>
    </row>
    <row r="2292" spans="1:8" ht="14.45" customHeight="1" x14ac:dyDescent="0.25">
      <c r="A2292" s="8" t="s">
        <v>18</v>
      </c>
      <c r="B2292" s="8">
        <v>2012</v>
      </c>
      <c r="C2292" s="8" t="s">
        <v>10</v>
      </c>
      <c r="D2292" s="8" t="s">
        <v>33</v>
      </c>
      <c r="E2292" s="8" t="s">
        <v>36</v>
      </c>
      <c r="F2292" s="78"/>
      <c r="G2292" s="78" t="s">
        <v>108</v>
      </c>
      <c r="H2292" s="78" t="s">
        <v>29</v>
      </c>
    </row>
    <row r="2293" spans="1:8" ht="14.45" customHeight="1" x14ac:dyDescent="0.25">
      <c r="A2293" s="8" t="s">
        <v>18</v>
      </c>
      <c r="B2293" s="8">
        <v>2012</v>
      </c>
      <c r="C2293" s="8" t="s">
        <v>10</v>
      </c>
      <c r="D2293" s="8" t="s">
        <v>33</v>
      </c>
      <c r="E2293" s="8" t="s">
        <v>42</v>
      </c>
      <c r="F2293" s="78"/>
      <c r="G2293" s="78" t="s">
        <v>108</v>
      </c>
      <c r="H2293" s="78" t="s">
        <v>29</v>
      </c>
    </row>
    <row r="2294" spans="1:8" ht="14.45" customHeight="1" x14ac:dyDescent="0.25">
      <c r="A2294" s="8" t="s">
        <v>18</v>
      </c>
      <c r="B2294" s="8">
        <v>2012</v>
      </c>
      <c r="C2294" s="8" t="s">
        <v>10</v>
      </c>
      <c r="D2294" s="8" t="s">
        <v>33</v>
      </c>
      <c r="E2294" s="8" t="s">
        <v>40</v>
      </c>
      <c r="F2294" s="78">
        <v>5207.7370000000001</v>
      </c>
      <c r="G2294" s="78">
        <v>25.690788900308366</v>
      </c>
      <c r="H2294" s="78">
        <v>0.63232794637089285</v>
      </c>
    </row>
    <row r="2295" spans="1:8" ht="14.45" customHeight="1" x14ac:dyDescent="0.25">
      <c r="A2295" s="8" t="s">
        <v>18</v>
      </c>
      <c r="B2295" s="8">
        <v>2013</v>
      </c>
      <c r="C2295" s="8" t="s">
        <v>10</v>
      </c>
      <c r="D2295" s="8" t="s">
        <v>33</v>
      </c>
      <c r="E2295" s="8" t="s">
        <v>34</v>
      </c>
      <c r="F2295" s="78"/>
      <c r="G2295" s="78" t="s">
        <v>108</v>
      </c>
      <c r="H2295" s="78" t="s">
        <v>29</v>
      </c>
    </row>
    <row r="2296" spans="1:8" ht="14.45" customHeight="1" x14ac:dyDescent="0.25">
      <c r="A2296" s="8" t="s">
        <v>18</v>
      </c>
      <c r="B2296" s="8">
        <v>2013</v>
      </c>
      <c r="C2296" s="8" t="s">
        <v>10</v>
      </c>
      <c r="D2296" s="8" t="s">
        <v>33</v>
      </c>
      <c r="E2296" s="8" t="s">
        <v>35</v>
      </c>
      <c r="F2296" s="78">
        <v>3795.9610000000007</v>
      </c>
      <c r="G2296" s="78">
        <v>18.1953576435907</v>
      </c>
      <c r="H2296" s="78">
        <v>0.43662221686921265</v>
      </c>
    </row>
    <row r="2297" spans="1:8" ht="14.45" customHeight="1" x14ac:dyDescent="0.25">
      <c r="A2297" s="8" t="s">
        <v>18</v>
      </c>
      <c r="B2297" s="8">
        <v>2013</v>
      </c>
      <c r="C2297" s="8" t="s">
        <v>10</v>
      </c>
      <c r="D2297" s="8" t="s">
        <v>33</v>
      </c>
      <c r="E2297" s="8" t="s">
        <v>36</v>
      </c>
      <c r="F2297" s="78"/>
      <c r="G2297" s="78" t="s">
        <v>108</v>
      </c>
      <c r="H2297" s="78" t="s">
        <v>29</v>
      </c>
    </row>
    <row r="2298" spans="1:8" ht="14.45" customHeight="1" x14ac:dyDescent="0.25">
      <c r="A2298" s="8" t="s">
        <v>18</v>
      </c>
      <c r="B2298" s="8">
        <v>2013</v>
      </c>
      <c r="C2298" s="8" t="s">
        <v>10</v>
      </c>
      <c r="D2298" s="8" t="s">
        <v>33</v>
      </c>
      <c r="E2298" s="8" t="s">
        <v>42</v>
      </c>
      <c r="F2298" s="78"/>
      <c r="G2298" s="78" t="s">
        <v>108</v>
      </c>
      <c r="H2298" s="78" t="s">
        <v>29</v>
      </c>
    </row>
    <row r="2299" spans="1:8" ht="14.45" customHeight="1" x14ac:dyDescent="0.25">
      <c r="A2299" s="8" t="s">
        <v>18</v>
      </c>
      <c r="B2299" s="8">
        <v>2013</v>
      </c>
      <c r="C2299" s="8" t="s">
        <v>10</v>
      </c>
      <c r="D2299" s="8" t="s">
        <v>33</v>
      </c>
      <c r="E2299" s="8" t="s">
        <v>40</v>
      </c>
      <c r="F2299" s="78">
        <v>3795.9610000000007</v>
      </c>
      <c r="G2299" s="78">
        <v>18.1953576435907</v>
      </c>
      <c r="H2299" s="78">
        <v>0.43662221686921265</v>
      </c>
    </row>
    <row r="2300" spans="1:8" ht="14.45" customHeight="1" x14ac:dyDescent="0.25">
      <c r="A2300" s="8" t="s">
        <v>18</v>
      </c>
      <c r="B2300" s="8">
        <v>2014</v>
      </c>
      <c r="C2300" s="8" t="s">
        <v>10</v>
      </c>
      <c r="D2300" s="8" t="s">
        <v>33</v>
      </c>
      <c r="E2300" s="8" t="s">
        <v>34</v>
      </c>
      <c r="F2300" s="78"/>
      <c r="G2300" s="78" t="s">
        <v>108</v>
      </c>
      <c r="H2300" s="78" t="s">
        <v>29</v>
      </c>
    </row>
    <row r="2301" spans="1:8" ht="14.45" customHeight="1" x14ac:dyDescent="0.25">
      <c r="A2301" s="8" t="s">
        <v>18</v>
      </c>
      <c r="B2301" s="8">
        <v>2014</v>
      </c>
      <c r="C2301" s="8" t="s">
        <v>10</v>
      </c>
      <c r="D2301" s="8" t="s">
        <v>33</v>
      </c>
      <c r="E2301" s="8" t="s">
        <v>35</v>
      </c>
      <c r="F2301" s="78">
        <v>2169.2910000000002</v>
      </c>
      <c r="G2301" s="78">
        <v>10.439656389361241</v>
      </c>
      <c r="H2301" s="78">
        <v>0.25292193538555491</v>
      </c>
    </row>
    <row r="2302" spans="1:8" ht="14.45" customHeight="1" x14ac:dyDescent="0.25">
      <c r="A2302" s="8" t="s">
        <v>18</v>
      </c>
      <c r="B2302" s="8">
        <v>2014</v>
      </c>
      <c r="C2302" s="8" t="s">
        <v>10</v>
      </c>
      <c r="D2302" s="8" t="s">
        <v>33</v>
      </c>
      <c r="E2302" s="8" t="s">
        <v>36</v>
      </c>
      <c r="F2302" s="78"/>
      <c r="G2302" s="78" t="s">
        <v>108</v>
      </c>
      <c r="H2302" s="78" t="s">
        <v>29</v>
      </c>
    </row>
    <row r="2303" spans="1:8" ht="14.45" customHeight="1" x14ac:dyDescent="0.25">
      <c r="A2303" s="8" t="s">
        <v>18</v>
      </c>
      <c r="B2303" s="8">
        <v>2014</v>
      </c>
      <c r="C2303" s="8" t="s">
        <v>10</v>
      </c>
      <c r="D2303" s="8" t="s">
        <v>33</v>
      </c>
      <c r="E2303" s="8" t="s">
        <v>42</v>
      </c>
      <c r="F2303" s="78"/>
      <c r="G2303" s="78" t="s">
        <v>108</v>
      </c>
      <c r="H2303" s="78" t="s">
        <v>29</v>
      </c>
    </row>
    <row r="2304" spans="1:8" ht="14.45" customHeight="1" x14ac:dyDescent="0.25">
      <c r="A2304" s="8" t="s">
        <v>18</v>
      </c>
      <c r="B2304" s="8">
        <v>2014</v>
      </c>
      <c r="C2304" s="8" t="s">
        <v>10</v>
      </c>
      <c r="D2304" s="8" t="s">
        <v>33</v>
      </c>
      <c r="E2304" s="8" t="s">
        <v>40</v>
      </c>
      <c r="F2304" s="78">
        <v>2169.2910000000002</v>
      </c>
      <c r="G2304" s="78">
        <v>10.439656389361241</v>
      </c>
      <c r="H2304" s="78">
        <v>0.25292193538555491</v>
      </c>
    </row>
    <row r="2305" spans="1:8" ht="14.45" customHeight="1" x14ac:dyDescent="0.25">
      <c r="A2305" s="8" t="s">
        <v>18</v>
      </c>
      <c r="B2305" s="8">
        <v>2015</v>
      </c>
      <c r="C2305" s="8" t="s">
        <v>10</v>
      </c>
      <c r="D2305" s="8" t="s">
        <v>33</v>
      </c>
      <c r="E2305" s="8" t="s">
        <v>34</v>
      </c>
      <c r="F2305" s="78"/>
      <c r="G2305" s="78" t="s">
        <v>108</v>
      </c>
      <c r="H2305" s="78" t="s">
        <v>29</v>
      </c>
    </row>
    <row r="2306" spans="1:8" ht="14.45" customHeight="1" x14ac:dyDescent="0.25">
      <c r="A2306" s="8" t="s">
        <v>18</v>
      </c>
      <c r="B2306" s="8">
        <v>2015</v>
      </c>
      <c r="C2306" s="8" t="s">
        <v>10</v>
      </c>
      <c r="D2306" s="8" t="s">
        <v>33</v>
      </c>
      <c r="E2306" s="8" t="s">
        <v>35</v>
      </c>
      <c r="F2306" s="78">
        <v>3513.261</v>
      </c>
      <c r="G2306" s="78">
        <v>16.974052034431971</v>
      </c>
      <c r="H2306" s="78">
        <v>0.39660482715316392</v>
      </c>
    </row>
    <row r="2307" spans="1:8" ht="14.45" customHeight="1" x14ac:dyDescent="0.25">
      <c r="A2307" s="8" t="s">
        <v>18</v>
      </c>
      <c r="B2307" s="8">
        <v>2015</v>
      </c>
      <c r="C2307" s="8" t="s">
        <v>10</v>
      </c>
      <c r="D2307" s="8" t="s">
        <v>33</v>
      </c>
      <c r="E2307" s="8" t="s">
        <v>36</v>
      </c>
      <c r="F2307" s="78"/>
      <c r="G2307" s="78" t="s">
        <v>108</v>
      </c>
      <c r="H2307" s="78" t="s">
        <v>29</v>
      </c>
    </row>
    <row r="2308" spans="1:8" ht="14.45" customHeight="1" x14ac:dyDescent="0.25">
      <c r="A2308" s="8" t="s">
        <v>18</v>
      </c>
      <c r="B2308" s="8">
        <v>2015</v>
      </c>
      <c r="C2308" s="8" t="s">
        <v>10</v>
      </c>
      <c r="D2308" s="8" t="s">
        <v>33</v>
      </c>
      <c r="E2308" s="8" t="s">
        <v>42</v>
      </c>
      <c r="F2308" s="78"/>
      <c r="G2308" s="78" t="s">
        <v>108</v>
      </c>
      <c r="H2308" s="78" t="s">
        <v>29</v>
      </c>
    </row>
    <row r="2309" spans="1:8" ht="14.45" customHeight="1" x14ac:dyDescent="0.25">
      <c r="A2309" s="8" t="s">
        <v>18</v>
      </c>
      <c r="B2309" s="8">
        <v>2015</v>
      </c>
      <c r="C2309" s="8" t="s">
        <v>10</v>
      </c>
      <c r="D2309" s="8" t="s">
        <v>33</v>
      </c>
      <c r="E2309" s="8" t="s">
        <v>40</v>
      </c>
      <c r="F2309" s="78">
        <v>3513.261</v>
      </c>
      <c r="G2309" s="78">
        <v>16.974052034431971</v>
      </c>
      <c r="H2309" s="78">
        <v>0.39660482715316392</v>
      </c>
    </row>
    <row r="2310" spans="1:8" ht="14.45" customHeight="1" x14ac:dyDescent="0.25">
      <c r="A2310" s="8" t="s">
        <v>18</v>
      </c>
      <c r="B2310" s="8">
        <v>2016</v>
      </c>
      <c r="C2310" s="8" t="s">
        <v>10</v>
      </c>
      <c r="D2310" s="8" t="s">
        <v>33</v>
      </c>
      <c r="E2310" s="8" t="s">
        <v>34</v>
      </c>
      <c r="F2310" s="78"/>
      <c r="G2310" s="78" t="s">
        <v>108</v>
      </c>
      <c r="H2310" s="78" t="s">
        <v>29</v>
      </c>
    </row>
    <row r="2311" spans="1:8" ht="14.45" customHeight="1" x14ac:dyDescent="0.25">
      <c r="A2311" s="8" t="s">
        <v>18</v>
      </c>
      <c r="B2311" s="8">
        <v>2016</v>
      </c>
      <c r="C2311" s="8" t="s">
        <v>10</v>
      </c>
      <c r="D2311" s="8" t="s">
        <v>33</v>
      </c>
      <c r="E2311" s="8" t="s">
        <v>35</v>
      </c>
      <c r="F2311" s="78">
        <v>3433.8029999999999</v>
      </c>
      <c r="G2311" s="78">
        <v>16.572408301158301</v>
      </c>
      <c r="H2311" s="78">
        <v>0.36969701967917329</v>
      </c>
    </row>
    <row r="2312" spans="1:8" ht="14.45" customHeight="1" x14ac:dyDescent="0.25">
      <c r="A2312" s="8" t="s">
        <v>18</v>
      </c>
      <c r="B2312" s="8">
        <v>2016</v>
      </c>
      <c r="C2312" s="8" t="s">
        <v>10</v>
      </c>
      <c r="D2312" s="8" t="s">
        <v>33</v>
      </c>
      <c r="E2312" s="8" t="s">
        <v>36</v>
      </c>
      <c r="F2312" s="78"/>
      <c r="G2312" s="78" t="s">
        <v>108</v>
      </c>
      <c r="H2312" s="78" t="s">
        <v>29</v>
      </c>
    </row>
    <row r="2313" spans="1:8" ht="14.45" customHeight="1" x14ac:dyDescent="0.25">
      <c r="A2313" s="8" t="s">
        <v>18</v>
      </c>
      <c r="B2313" s="8">
        <v>2016</v>
      </c>
      <c r="C2313" s="8" t="s">
        <v>10</v>
      </c>
      <c r="D2313" s="8" t="s">
        <v>33</v>
      </c>
      <c r="E2313" s="8" t="s">
        <v>42</v>
      </c>
      <c r="F2313" s="78"/>
      <c r="G2313" s="78" t="s">
        <v>108</v>
      </c>
      <c r="H2313" s="78" t="s">
        <v>29</v>
      </c>
    </row>
    <row r="2314" spans="1:8" ht="14.45" customHeight="1" x14ac:dyDescent="0.25">
      <c r="A2314" s="8" t="s">
        <v>18</v>
      </c>
      <c r="B2314" s="8">
        <v>2016</v>
      </c>
      <c r="C2314" s="8" t="s">
        <v>10</v>
      </c>
      <c r="D2314" s="8" t="s">
        <v>33</v>
      </c>
      <c r="E2314" s="8" t="s">
        <v>40</v>
      </c>
      <c r="F2314" s="78">
        <v>3433.8029999999999</v>
      </c>
      <c r="G2314" s="78">
        <v>16.572408301158301</v>
      </c>
      <c r="H2314" s="78">
        <v>0.36969701967917329</v>
      </c>
    </row>
    <row r="2315" spans="1:8" ht="14.45" customHeight="1" x14ac:dyDescent="0.25">
      <c r="A2315" s="8" t="s">
        <v>18</v>
      </c>
      <c r="B2315" s="8">
        <v>2017</v>
      </c>
      <c r="C2315" s="8" t="s">
        <v>10</v>
      </c>
      <c r="D2315" s="8" t="s">
        <v>33</v>
      </c>
      <c r="E2315" s="8" t="s">
        <v>34</v>
      </c>
      <c r="F2315" s="78"/>
      <c r="G2315" s="78" t="s">
        <v>108</v>
      </c>
      <c r="H2315" s="78" t="s">
        <v>29</v>
      </c>
    </row>
    <row r="2316" spans="1:8" ht="14.45" customHeight="1" x14ac:dyDescent="0.25">
      <c r="A2316" s="8" t="s">
        <v>18</v>
      </c>
      <c r="B2316" s="8">
        <v>2017</v>
      </c>
      <c r="C2316" s="8" t="s">
        <v>10</v>
      </c>
      <c r="D2316" s="8" t="s">
        <v>33</v>
      </c>
      <c r="E2316" s="8" t="s">
        <v>35</v>
      </c>
      <c r="F2316" s="78">
        <v>3563.0889999999999</v>
      </c>
      <c r="G2316" s="78">
        <v>17.202948359452037</v>
      </c>
      <c r="H2316" s="78">
        <v>0.36230691739032167</v>
      </c>
    </row>
    <row r="2317" spans="1:8" ht="14.45" customHeight="1" x14ac:dyDescent="0.25">
      <c r="A2317" s="8" t="s">
        <v>18</v>
      </c>
      <c r="B2317" s="8">
        <v>2017</v>
      </c>
      <c r="C2317" s="8" t="s">
        <v>10</v>
      </c>
      <c r="D2317" s="8" t="s">
        <v>33</v>
      </c>
      <c r="E2317" s="8" t="s">
        <v>36</v>
      </c>
      <c r="F2317" s="78"/>
      <c r="G2317" s="78" t="s">
        <v>108</v>
      </c>
      <c r="H2317" s="78" t="s">
        <v>29</v>
      </c>
    </row>
    <row r="2318" spans="1:8" ht="14.45" customHeight="1" x14ac:dyDescent="0.25">
      <c r="A2318" s="8" t="s">
        <v>18</v>
      </c>
      <c r="B2318" s="8">
        <v>2017</v>
      </c>
      <c r="C2318" s="8" t="s">
        <v>10</v>
      </c>
      <c r="D2318" s="8" t="s">
        <v>33</v>
      </c>
      <c r="E2318" s="8" t="s">
        <v>42</v>
      </c>
      <c r="F2318" s="78"/>
      <c r="G2318" s="78" t="s">
        <v>108</v>
      </c>
      <c r="H2318" s="78" t="s">
        <v>29</v>
      </c>
    </row>
    <row r="2319" spans="1:8" ht="14.45" customHeight="1" x14ac:dyDescent="0.25">
      <c r="A2319" s="8" t="s">
        <v>18</v>
      </c>
      <c r="B2319" s="8">
        <v>2017</v>
      </c>
      <c r="C2319" s="8" t="s">
        <v>10</v>
      </c>
      <c r="D2319" s="8" t="s">
        <v>33</v>
      </c>
      <c r="E2319" s="8" t="s">
        <v>40</v>
      </c>
      <c r="F2319" s="78">
        <v>3563.0889999999999</v>
      </c>
      <c r="G2319" s="78">
        <v>17.202948359452037</v>
      </c>
      <c r="H2319" s="78">
        <v>0.36230691739032167</v>
      </c>
    </row>
    <row r="2320" spans="1:8" ht="14.45" customHeight="1" x14ac:dyDescent="0.25">
      <c r="A2320" s="8" t="s">
        <v>18</v>
      </c>
      <c r="B2320" s="8">
        <v>2018</v>
      </c>
      <c r="C2320" s="8" t="s">
        <v>10</v>
      </c>
      <c r="D2320" s="8" t="s">
        <v>33</v>
      </c>
      <c r="E2320" s="8" t="s">
        <v>34</v>
      </c>
      <c r="F2320" s="78"/>
      <c r="G2320" s="78" t="s">
        <v>108</v>
      </c>
      <c r="H2320" s="78" t="s">
        <v>29</v>
      </c>
    </row>
    <row r="2321" spans="1:8" ht="14.45" customHeight="1" x14ac:dyDescent="0.25">
      <c r="A2321" s="8" t="s">
        <v>18</v>
      </c>
      <c r="B2321" s="8">
        <v>2018</v>
      </c>
      <c r="C2321" s="8" t="s">
        <v>10</v>
      </c>
      <c r="D2321" s="8" t="s">
        <v>33</v>
      </c>
      <c r="E2321" s="8" t="s">
        <v>35</v>
      </c>
      <c r="F2321" s="78">
        <v>5032.8980000000001</v>
      </c>
      <c r="G2321" s="78">
        <v>24.210107391536113</v>
      </c>
      <c r="H2321" s="78">
        <v>0.50566985589279501</v>
      </c>
    </row>
    <row r="2322" spans="1:8" ht="14.45" customHeight="1" x14ac:dyDescent="0.25">
      <c r="A2322" s="8" t="s">
        <v>18</v>
      </c>
      <c r="B2322" s="8">
        <v>2018</v>
      </c>
      <c r="C2322" s="8" t="s">
        <v>10</v>
      </c>
      <c r="D2322" s="8" t="s">
        <v>33</v>
      </c>
      <c r="E2322" s="8" t="s">
        <v>36</v>
      </c>
      <c r="F2322" s="78"/>
      <c r="G2322" s="78" t="s">
        <v>108</v>
      </c>
      <c r="H2322" s="78" t="s">
        <v>29</v>
      </c>
    </row>
    <row r="2323" spans="1:8" ht="14.45" customHeight="1" x14ac:dyDescent="0.25">
      <c r="A2323" s="8" t="s">
        <v>18</v>
      </c>
      <c r="B2323" s="8">
        <v>2018</v>
      </c>
      <c r="C2323" s="8" t="s">
        <v>10</v>
      </c>
      <c r="D2323" s="8" t="s">
        <v>33</v>
      </c>
      <c r="E2323" s="8" t="s">
        <v>42</v>
      </c>
      <c r="F2323" s="78"/>
      <c r="G2323" s="78" t="s">
        <v>108</v>
      </c>
      <c r="H2323" s="78" t="s">
        <v>29</v>
      </c>
    </row>
    <row r="2324" spans="1:8" ht="14.45" customHeight="1" x14ac:dyDescent="0.25">
      <c r="A2324" s="8" t="s">
        <v>18</v>
      </c>
      <c r="B2324" s="8">
        <v>2018</v>
      </c>
      <c r="C2324" s="8" t="s">
        <v>10</v>
      </c>
      <c r="D2324" s="8" t="s">
        <v>33</v>
      </c>
      <c r="E2324" s="8" t="s">
        <v>40</v>
      </c>
      <c r="F2324" s="78">
        <v>5032.8980000000001</v>
      </c>
      <c r="G2324" s="78">
        <v>24.210107391536113</v>
      </c>
      <c r="H2324" s="78">
        <v>0.50566985589279501</v>
      </c>
    </row>
    <row r="2325" spans="1:8" ht="14.45" customHeight="1" x14ac:dyDescent="0.25">
      <c r="A2325" s="8" t="s">
        <v>18</v>
      </c>
      <c r="B2325" s="8">
        <v>2019</v>
      </c>
      <c r="C2325" s="8" t="s">
        <v>10</v>
      </c>
      <c r="D2325" s="8" t="s">
        <v>33</v>
      </c>
      <c r="E2325" s="8" t="s">
        <v>34</v>
      </c>
      <c r="F2325" s="78"/>
      <c r="G2325" s="78" t="s">
        <v>108</v>
      </c>
      <c r="H2325" s="78" t="s">
        <v>29</v>
      </c>
    </row>
    <row r="2326" spans="1:8" ht="14.45" customHeight="1" x14ac:dyDescent="0.25">
      <c r="A2326" s="8" t="s">
        <v>18</v>
      </c>
      <c r="B2326" s="8">
        <v>2019</v>
      </c>
      <c r="C2326" s="8" t="s">
        <v>10</v>
      </c>
      <c r="D2326" s="8" t="s">
        <v>33</v>
      </c>
      <c r="E2326" s="8" t="s">
        <v>35</v>
      </c>
      <c r="F2326" s="78">
        <v>5449.2539999999999</v>
      </c>
      <c r="G2326" s="78">
        <v>26.197706785894571</v>
      </c>
      <c r="H2326" s="78">
        <v>0.50635720995745004</v>
      </c>
    </row>
    <row r="2327" spans="1:8" ht="14.45" customHeight="1" x14ac:dyDescent="0.25">
      <c r="A2327" s="8" t="s">
        <v>18</v>
      </c>
      <c r="B2327" s="8">
        <v>2019</v>
      </c>
      <c r="C2327" s="8" t="s">
        <v>10</v>
      </c>
      <c r="D2327" s="8" t="s">
        <v>33</v>
      </c>
      <c r="E2327" s="8" t="s">
        <v>36</v>
      </c>
      <c r="F2327" s="78"/>
      <c r="G2327" s="78" t="s">
        <v>108</v>
      </c>
      <c r="H2327" s="78" t="s">
        <v>29</v>
      </c>
    </row>
    <row r="2328" spans="1:8" ht="14.45" customHeight="1" x14ac:dyDescent="0.25">
      <c r="A2328" s="8" t="s">
        <v>18</v>
      </c>
      <c r="B2328" s="8">
        <v>2019</v>
      </c>
      <c r="C2328" s="8" t="s">
        <v>10</v>
      </c>
      <c r="D2328" s="8" t="s">
        <v>33</v>
      </c>
      <c r="E2328" s="8" t="s">
        <v>42</v>
      </c>
      <c r="F2328" s="78"/>
      <c r="G2328" s="78" t="s">
        <v>108</v>
      </c>
      <c r="H2328" s="78" t="s">
        <v>29</v>
      </c>
    </row>
    <row r="2329" spans="1:8" ht="14.45" customHeight="1" x14ac:dyDescent="0.25">
      <c r="A2329" s="8" t="s">
        <v>18</v>
      </c>
      <c r="B2329" s="8">
        <v>2019</v>
      </c>
      <c r="C2329" s="8" t="s">
        <v>10</v>
      </c>
      <c r="D2329" s="8" t="s">
        <v>33</v>
      </c>
      <c r="E2329" s="8" t="s">
        <v>40</v>
      </c>
      <c r="F2329" s="78">
        <v>5449.2539999999999</v>
      </c>
      <c r="G2329" s="78">
        <v>26.197706785894571</v>
      </c>
      <c r="H2329" s="78">
        <v>0.50635720995745004</v>
      </c>
    </row>
    <row r="2330" spans="1:8" ht="14.45" customHeight="1" x14ac:dyDescent="0.25">
      <c r="A2330" s="8" t="s">
        <v>18</v>
      </c>
      <c r="B2330" s="8">
        <v>2020</v>
      </c>
      <c r="C2330" s="8" t="s">
        <v>10</v>
      </c>
      <c r="D2330" s="8" t="s">
        <v>33</v>
      </c>
      <c r="E2330" s="8" t="s">
        <v>34</v>
      </c>
      <c r="F2330" s="78"/>
      <c r="G2330" s="78" t="s">
        <v>108</v>
      </c>
      <c r="H2330" s="78" t="s">
        <v>29</v>
      </c>
    </row>
    <row r="2331" spans="1:8" ht="14.45" customHeight="1" x14ac:dyDescent="0.25">
      <c r="A2331" s="8" t="s">
        <v>18</v>
      </c>
      <c r="B2331" s="8">
        <v>2020</v>
      </c>
      <c r="C2331" s="8" t="s">
        <v>10</v>
      </c>
      <c r="D2331" s="8" t="s">
        <v>33</v>
      </c>
      <c r="E2331" s="8" t="s">
        <v>35</v>
      </c>
      <c r="F2331" s="78">
        <v>4906.1559999999999</v>
      </c>
      <c r="G2331" s="78">
        <v>23.477145283944356</v>
      </c>
      <c r="H2331" s="78">
        <v>0.42909942652961758</v>
      </c>
    </row>
    <row r="2332" spans="1:8" ht="14.45" customHeight="1" x14ac:dyDescent="0.25">
      <c r="A2332" s="8" t="s">
        <v>18</v>
      </c>
      <c r="B2332" s="8">
        <v>2020</v>
      </c>
      <c r="C2332" s="8" t="s">
        <v>10</v>
      </c>
      <c r="D2332" s="8" t="s">
        <v>33</v>
      </c>
      <c r="E2332" s="8" t="s">
        <v>36</v>
      </c>
      <c r="F2332" s="78"/>
      <c r="G2332" s="78" t="s">
        <v>108</v>
      </c>
      <c r="H2332" s="78" t="s">
        <v>29</v>
      </c>
    </row>
    <row r="2333" spans="1:8" ht="14.45" customHeight="1" x14ac:dyDescent="0.25">
      <c r="A2333" s="8" t="s">
        <v>18</v>
      </c>
      <c r="B2333" s="8">
        <v>2020</v>
      </c>
      <c r="C2333" s="8" t="s">
        <v>10</v>
      </c>
      <c r="D2333" s="8" t="s">
        <v>33</v>
      </c>
      <c r="E2333" s="8" t="s">
        <v>42</v>
      </c>
      <c r="F2333" s="78"/>
      <c r="G2333" s="78" t="s">
        <v>108</v>
      </c>
      <c r="H2333" s="78" t="s">
        <v>29</v>
      </c>
    </row>
    <row r="2334" spans="1:8" ht="14.45" customHeight="1" x14ac:dyDescent="0.25">
      <c r="A2334" s="8" t="s">
        <v>18</v>
      </c>
      <c r="B2334" s="8">
        <v>2020</v>
      </c>
      <c r="C2334" s="8" t="s">
        <v>10</v>
      </c>
      <c r="D2334" s="8" t="s">
        <v>33</v>
      </c>
      <c r="E2334" s="8" t="s">
        <v>40</v>
      </c>
      <c r="F2334" s="78">
        <v>4906.1559999999999</v>
      </c>
      <c r="G2334" s="78">
        <v>23.477145283944356</v>
      </c>
      <c r="H2334" s="78">
        <v>0.42909942652961758</v>
      </c>
    </row>
    <row r="2335" spans="1:8" ht="14.45" customHeight="1" x14ac:dyDescent="0.25">
      <c r="A2335" s="8" t="s">
        <v>18</v>
      </c>
      <c r="B2335" s="8">
        <v>2021</v>
      </c>
      <c r="C2335" s="8" t="s">
        <v>10</v>
      </c>
      <c r="D2335" s="8" t="s">
        <v>33</v>
      </c>
      <c r="E2335" s="8" t="s">
        <v>34</v>
      </c>
      <c r="F2335" s="78"/>
      <c r="G2335" s="78" t="s">
        <v>108</v>
      </c>
      <c r="H2335" s="78" t="s">
        <v>29</v>
      </c>
    </row>
    <row r="2336" spans="1:8" ht="14.45" customHeight="1" x14ac:dyDescent="0.25">
      <c r="A2336" s="8" t="s">
        <v>18</v>
      </c>
      <c r="B2336" s="8">
        <v>2021</v>
      </c>
      <c r="C2336" s="8" t="s">
        <v>10</v>
      </c>
      <c r="D2336" s="8" t="s">
        <v>33</v>
      </c>
      <c r="E2336" s="8" t="s">
        <v>35</v>
      </c>
      <c r="F2336" s="78">
        <v>6724.5119999999997</v>
      </c>
      <c r="G2336" s="78">
        <v>32.218890344012571</v>
      </c>
      <c r="H2336" s="78">
        <v>0.40066469283818373</v>
      </c>
    </row>
    <row r="2337" spans="1:8" ht="14.45" customHeight="1" x14ac:dyDescent="0.25">
      <c r="A2337" s="8" t="s">
        <v>18</v>
      </c>
      <c r="B2337" s="8">
        <v>2021</v>
      </c>
      <c r="C2337" s="8" t="s">
        <v>10</v>
      </c>
      <c r="D2337" s="8" t="s">
        <v>33</v>
      </c>
      <c r="E2337" s="8" t="s">
        <v>36</v>
      </c>
      <c r="F2337" s="78"/>
      <c r="G2337" s="78" t="s">
        <v>108</v>
      </c>
      <c r="H2337" s="78" t="s">
        <v>29</v>
      </c>
    </row>
    <row r="2338" spans="1:8" ht="14.45" customHeight="1" x14ac:dyDescent="0.25">
      <c r="A2338" s="8" t="s">
        <v>18</v>
      </c>
      <c r="B2338" s="8">
        <v>2021</v>
      </c>
      <c r="C2338" s="8" t="s">
        <v>10</v>
      </c>
      <c r="D2338" s="8" t="s">
        <v>33</v>
      </c>
      <c r="E2338" s="8" t="s">
        <v>42</v>
      </c>
      <c r="F2338" s="78"/>
      <c r="G2338" s="78" t="s">
        <v>108</v>
      </c>
      <c r="H2338" s="78" t="s">
        <v>29</v>
      </c>
    </row>
    <row r="2339" spans="1:8" ht="14.45" customHeight="1" x14ac:dyDescent="0.25">
      <c r="A2339" s="8" t="s">
        <v>18</v>
      </c>
      <c r="B2339" s="8">
        <v>2021</v>
      </c>
      <c r="C2339" s="8" t="s">
        <v>10</v>
      </c>
      <c r="D2339" s="8" t="s">
        <v>33</v>
      </c>
      <c r="E2339" s="8" t="s">
        <v>40</v>
      </c>
      <c r="F2339" s="78">
        <v>6724.5119999999997</v>
      </c>
      <c r="G2339" s="78">
        <v>32.218890344012571</v>
      </c>
      <c r="H2339" s="78">
        <v>0.40066469283818373</v>
      </c>
    </row>
    <row r="2340" spans="1:8" ht="14.45" customHeight="1" x14ac:dyDescent="0.25">
      <c r="A2340" s="8" t="s">
        <v>18</v>
      </c>
      <c r="B2340" s="8">
        <v>2008</v>
      </c>
      <c r="C2340" s="8" t="s">
        <v>10</v>
      </c>
      <c r="D2340" s="8" t="s">
        <v>37</v>
      </c>
      <c r="E2340" s="8" t="s">
        <v>40</v>
      </c>
      <c r="F2340" s="78">
        <v>0</v>
      </c>
      <c r="G2340" s="78">
        <v>0</v>
      </c>
      <c r="H2340" s="78">
        <v>0</v>
      </c>
    </row>
    <row r="2341" spans="1:8" ht="14.45" customHeight="1" x14ac:dyDescent="0.25">
      <c r="A2341" s="8" t="s">
        <v>18</v>
      </c>
      <c r="B2341" s="8">
        <v>2009</v>
      </c>
      <c r="C2341" s="8" t="s">
        <v>10</v>
      </c>
      <c r="D2341" s="8" t="s">
        <v>37</v>
      </c>
      <c r="E2341" s="8" t="s">
        <v>40</v>
      </c>
      <c r="F2341" s="78">
        <v>0</v>
      </c>
      <c r="G2341" s="78">
        <v>0</v>
      </c>
      <c r="H2341" s="78">
        <v>0</v>
      </c>
    </row>
    <row r="2342" spans="1:8" ht="14.45" customHeight="1" x14ac:dyDescent="0.25">
      <c r="A2342" s="8" t="s">
        <v>18</v>
      </c>
      <c r="B2342" s="8">
        <v>2010</v>
      </c>
      <c r="C2342" s="8" t="s">
        <v>10</v>
      </c>
      <c r="D2342" s="8" t="s">
        <v>37</v>
      </c>
      <c r="E2342" s="8" t="s">
        <v>40</v>
      </c>
      <c r="F2342" s="78">
        <v>0</v>
      </c>
      <c r="G2342" s="78">
        <v>0</v>
      </c>
      <c r="H2342" s="78">
        <v>0</v>
      </c>
    </row>
    <row r="2343" spans="1:8" ht="14.45" customHeight="1" x14ac:dyDescent="0.25">
      <c r="A2343" s="8" t="s">
        <v>18</v>
      </c>
      <c r="B2343" s="8">
        <v>2011</v>
      </c>
      <c r="C2343" s="8" t="s">
        <v>10</v>
      </c>
      <c r="D2343" s="8" t="s">
        <v>37</v>
      </c>
      <c r="E2343" s="8" t="s">
        <v>40</v>
      </c>
      <c r="F2343" s="78">
        <v>0</v>
      </c>
      <c r="G2343" s="78">
        <v>0</v>
      </c>
      <c r="H2343" s="78">
        <v>0</v>
      </c>
    </row>
    <row r="2344" spans="1:8" ht="14.45" customHeight="1" x14ac:dyDescent="0.25">
      <c r="A2344" s="8" t="s">
        <v>18</v>
      </c>
      <c r="B2344" s="8">
        <v>2012</v>
      </c>
      <c r="C2344" s="8" t="s">
        <v>10</v>
      </c>
      <c r="D2344" s="8" t="s">
        <v>37</v>
      </c>
      <c r="E2344" s="8" t="s">
        <v>40</v>
      </c>
      <c r="F2344" s="78">
        <v>0</v>
      </c>
      <c r="G2344" s="78">
        <v>0</v>
      </c>
      <c r="H2344" s="78">
        <v>0</v>
      </c>
    </row>
    <row r="2345" spans="1:8" ht="14.45" customHeight="1" x14ac:dyDescent="0.25">
      <c r="A2345" s="8" t="s">
        <v>18</v>
      </c>
      <c r="B2345" s="8">
        <v>2013</v>
      </c>
      <c r="C2345" s="8" t="s">
        <v>10</v>
      </c>
      <c r="D2345" s="8" t="s">
        <v>37</v>
      </c>
      <c r="E2345" s="8" t="s">
        <v>40</v>
      </c>
      <c r="F2345" s="78">
        <v>0</v>
      </c>
      <c r="G2345" s="78">
        <v>0</v>
      </c>
      <c r="H2345" s="78">
        <v>0</v>
      </c>
    </row>
    <row r="2346" spans="1:8" ht="14.45" customHeight="1" x14ac:dyDescent="0.25">
      <c r="A2346" s="8" t="s">
        <v>18</v>
      </c>
      <c r="B2346" s="8">
        <v>2014</v>
      </c>
      <c r="C2346" s="8" t="s">
        <v>10</v>
      </c>
      <c r="D2346" s="8" t="s">
        <v>37</v>
      </c>
      <c r="E2346" s="8" t="s">
        <v>40</v>
      </c>
      <c r="F2346" s="78">
        <v>0</v>
      </c>
      <c r="G2346" s="78">
        <v>0</v>
      </c>
      <c r="H2346" s="78">
        <v>0</v>
      </c>
    </row>
    <row r="2347" spans="1:8" ht="14.45" customHeight="1" x14ac:dyDescent="0.25">
      <c r="A2347" s="8" t="s">
        <v>18</v>
      </c>
      <c r="B2347" s="8">
        <v>2015</v>
      </c>
      <c r="C2347" s="8" t="s">
        <v>10</v>
      </c>
      <c r="D2347" s="8" t="s">
        <v>37</v>
      </c>
      <c r="E2347" s="8" t="s">
        <v>40</v>
      </c>
      <c r="F2347" s="78">
        <v>0</v>
      </c>
      <c r="G2347" s="78">
        <v>0</v>
      </c>
      <c r="H2347" s="78">
        <v>0</v>
      </c>
    </row>
    <row r="2348" spans="1:8" ht="14.45" customHeight="1" x14ac:dyDescent="0.25">
      <c r="A2348" s="8" t="s">
        <v>18</v>
      </c>
      <c r="B2348" s="8">
        <v>2016</v>
      </c>
      <c r="C2348" s="8" t="s">
        <v>10</v>
      </c>
      <c r="D2348" s="8" t="s">
        <v>37</v>
      </c>
      <c r="E2348" s="8" t="s">
        <v>40</v>
      </c>
      <c r="F2348" s="78">
        <v>0</v>
      </c>
      <c r="G2348" s="78">
        <v>0</v>
      </c>
      <c r="H2348" s="78">
        <v>0</v>
      </c>
    </row>
    <row r="2349" spans="1:8" ht="14.45" customHeight="1" x14ac:dyDescent="0.25">
      <c r="A2349" s="8" t="s">
        <v>18</v>
      </c>
      <c r="B2349" s="8">
        <v>2017</v>
      </c>
      <c r="C2349" s="8" t="s">
        <v>10</v>
      </c>
      <c r="D2349" s="8" t="s">
        <v>37</v>
      </c>
      <c r="E2349" s="8" t="s">
        <v>40</v>
      </c>
      <c r="F2349" s="78">
        <v>0</v>
      </c>
      <c r="G2349" s="78">
        <v>0</v>
      </c>
      <c r="H2349" s="78">
        <v>0</v>
      </c>
    </row>
    <row r="2350" spans="1:8" ht="14.45" customHeight="1" x14ac:dyDescent="0.25">
      <c r="A2350" s="8" t="s">
        <v>18</v>
      </c>
      <c r="B2350" s="8">
        <v>2018</v>
      </c>
      <c r="C2350" s="8" t="s">
        <v>10</v>
      </c>
      <c r="D2350" s="8" t="s">
        <v>37</v>
      </c>
      <c r="E2350" s="8" t="s">
        <v>40</v>
      </c>
      <c r="F2350" s="78">
        <v>0</v>
      </c>
      <c r="G2350" s="78">
        <v>0</v>
      </c>
      <c r="H2350" s="78">
        <v>0</v>
      </c>
    </row>
    <row r="2351" spans="1:8" ht="14.45" customHeight="1" x14ac:dyDescent="0.25">
      <c r="A2351" s="8" t="s">
        <v>18</v>
      </c>
      <c r="B2351" s="8">
        <v>2019</v>
      </c>
      <c r="C2351" s="8" t="s">
        <v>10</v>
      </c>
      <c r="D2351" s="8" t="s">
        <v>37</v>
      </c>
      <c r="E2351" s="8" t="s">
        <v>40</v>
      </c>
      <c r="F2351" s="78">
        <v>0</v>
      </c>
      <c r="G2351" s="78">
        <v>0</v>
      </c>
      <c r="H2351" s="78">
        <v>0</v>
      </c>
    </row>
    <row r="2352" spans="1:8" ht="14.45" customHeight="1" x14ac:dyDescent="0.25">
      <c r="A2352" s="8" t="s">
        <v>18</v>
      </c>
      <c r="B2352" s="8">
        <v>2020</v>
      </c>
      <c r="C2352" s="8" t="s">
        <v>10</v>
      </c>
      <c r="D2352" s="8" t="s">
        <v>37</v>
      </c>
      <c r="E2352" s="8" t="s">
        <v>40</v>
      </c>
      <c r="F2352" s="78">
        <v>0</v>
      </c>
      <c r="G2352" s="78">
        <v>0</v>
      </c>
      <c r="H2352" s="78">
        <v>0</v>
      </c>
    </row>
    <row r="2353" spans="1:8" ht="14.45" customHeight="1" x14ac:dyDescent="0.25">
      <c r="A2353" s="8" t="s">
        <v>18</v>
      </c>
      <c r="B2353" s="8">
        <v>2021</v>
      </c>
      <c r="C2353" s="8" t="s">
        <v>10</v>
      </c>
      <c r="D2353" s="8" t="s">
        <v>37</v>
      </c>
      <c r="E2353" s="8" t="s">
        <v>40</v>
      </c>
      <c r="F2353" s="78">
        <v>0</v>
      </c>
      <c r="G2353" s="78">
        <v>0</v>
      </c>
      <c r="H2353" s="78">
        <v>0</v>
      </c>
    </row>
    <row r="2354" spans="1:8" ht="14.45" customHeight="1" x14ac:dyDescent="0.25">
      <c r="A2354" s="8" t="s">
        <v>46</v>
      </c>
      <c r="B2354" s="8">
        <v>2012</v>
      </c>
      <c r="C2354" s="8" t="s">
        <v>10</v>
      </c>
      <c r="D2354" s="8" t="s">
        <v>41</v>
      </c>
      <c r="E2354" s="8" t="s">
        <v>40</v>
      </c>
      <c r="F2354" s="78">
        <v>950.85511457000007</v>
      </c>
      <c r="G2354" s="78">
        <v>22.836508305493847</v>
      </c>
      <c r="H2354" s="78">
        <v>0.16806985463483631</v>
      </c>
    </row>
    <row r="2355" spans="1:8" ht="14.45" customHeight="1" x14ac:dyDescent="0.25">
      <c r="A2355" s="8" t="s">
        <v>46</v>
      </c>
      <c r="B2355" s="8">
        <v>2013</v>
      </c>
      <c r="C2355" s="8" t="s">
        <v>10</v>
      </c>
      <c r="D2355" s="8" t="s">
        <v>41</v>
      </c>
      <c r="E2355" s="8" t="s">
        <v>40</v>
      </c>
      <c r="F2355" s="78">
        <v>823.66422592999993</v>
      </c>
      <c r="G2355" s="78">
        <v>19.192176138174741</v>
      </c>
      <c r="H2355" s="78">
        <v>0.12979297789491911</v>
      </c>
    </row>
    <row r="2356" spans="1:8" ht="14.45" customHeight="1" x14ac:dyDescent="0.25">
      <c r="A2356" s="8" t="s">
        <v>46</v>
      </c>
      <c r="B2356" s="8">
        <v>2014</v>
      </c>
      <c r="C2356" s="8" t="s">
        <v>10</v>
      </c>
      <c r="D2356" s="8" t="s">
        <v>41</v>
      </c>
      <c r="E2356" s="8" t="s">
        <v>40</v>
      </c>
      <c r="F2356" s="78">
        <v>1844.8702586300001</v>
      </c>
      <c r="G2356" s="78">
        <v>40.950100076874676</v>
      </c>
      <c r="H2356" s="78">
        <v>0.27407889354637599</v>
      </c>
    </row>
    <row r="2357" spans="1:8" ht="14.45" customHeight="1" x14ac:dyDescent="0.25">
      <c r="A2357" s="8" t="s">
        <v>46</v>
      </c>
      <c r="B2357" s="8">
        <v>2015</v>
      </c>
      <c r="C2357" s="8" t="s">
        <v>10</v>
      </c>
      <c r="D2357" s="8" t="s">
        <v>41</v>
      </c>
      <c r="E2357" s="8" t="s">
        <v>40</v>
      </c>
      <c r="F2357" s="78">
        <v>1478.5321461899998</v>
      </c>
      <c r="G2357" s="78">
        <v>28.929846816807704</v>
      </c>
      <c r="H2357" s="78">
        <v>0.20366806376898233</v>
      </c>
    </row>
    <row r="2358" spans="1:8" ht="14.45" customHeight="1" x14ac:dyDescent="0.25">
      <c r="A2358" s="8" t="s">
        <v>46</v>
      </c>
      <c r="B2358" s="8">
        <v>2016</v>
      </c>
      <c r="C2358" s="8" t="s">
        <v>10</v>
      </c>
      <c r="D2358" s="8" t="s">
        <v>41</v>
      </c>
      <c r="E2358" s="8" t="s">
        <v>40</v>
      </c>
      <c r="F2358" s="78">
        <v>3031.38444247896</v>
      </c>
      <c r="G2358" s="78">
        <v>47.877194105933853</v>
      </c>
      <c r="H2358" s="78">
        <v>0.3590782376380286</v>
      </c>
    </row>
    <row r="2359" spans="1:8" ht="14.45" customHeight="1" x14ac:dyDescent="0.25">
      <c r="A2359" s="8" t="s">
        <v>46</v>
      </c>
      <c r="B2359" s="8">
        <v>2012</v>
      </c>
      <c r="C2359" s="8" t="s">
        <v>10</v>
      </c>
      <c r="D2359" s="8" t="s">
        <v>25</v>
      </c>
      <c r="E2359" s="8" t="s">
        <v>26</v>
      </c>
      <c r="F2359" s="78">
        <v>130</v>
      </c>
      <c r="G2359" s="78">
        <v>3.1221855298709094</v>
      </c>
      <c r="H2359" s="78">
        <v>2.2978349453806543E-2</v>
      </c>
    </row>
    <row r="2360" spans="1:8" ht="14.45" customHeight="1" x14ac:dyDescent="0.25">
      <c r="A2360" s="8" t="s">
        <v>46</v>
      </c>
      <c r="B2360" s="8">
        <v>2012</v>
      </c>
      <c r="C2360" s="8" t="s">
        <v>10</v>
      </c>
      <c r="D2360" s="8" t="s">
        <v>25</v>
      </c>
      <c r="E2360" s="8" t="s">
        <v>27</v>
      </c>
      <c r="F2360" s="78">
        <v>10</v>
      </c>
      <c r="G2360" s="78">
        <v>0.24016811768237764</v>
      </c>
      <c r="H2360" s="78">
        <v>1.7675653426005033E-3</v>
      </c>
    </row>
    <row r="2361" spans="1:8" ht="14.45" customHeight="1" x14ac:dyDescent="0.25">
      <c r="A2361" s="8" t="s">
        <v>46</v>
      </c>
      <c r="B2361" s="8">
        <v>2012</v>
      </c>
      <c r="C2361" s="8" t="s">
        <v>10</v>
      </c>
      <c r="D2361" s="8" t="s">
        <v>25</v>
      </c>
      <c r="E2361" s="8" t="s">
        <v>28</v>
      </c>
      <c r="F2361" s="78"/>
      <c r="G2361" s="78" t="s">
        <v>108</v>
      </c>
      <c r="H2361" s="78" t="s">
        <v>29</v>
      </c>
    </row>
    <row r="2362" spans="1:8" ht="14.45" customHeight="1" x14ac:dyDescent="0.25">
      <c r="A2362" s="8" t="s">
        <v>46</v>
      </c>
      <c r="B2362" s="8">
        <v>2012</v>
      </c>
      <c r="C2362" s="8" t="s">
        <v>10</v>
      </c>
      <c r="D2362" s="8" t="s">
        <v>25</v>
      </c>
      <c r="E2362" s="8" t="s">
        <v>40</v>
      </c>
      <c r="F2362" s="78">
        <v>140</v>
      </c>
      <c r="G2362" s="78">
        <v>3.3623536475532871</v>
      </c>
      <c r="H2362" s="78">
        <v>2.4745914796407045E-2</v>
      </c>
    </row>
    <row r="2363" spans="1:8" ht="14.45" customHeight="1" x14ac:dyDescent="0.25">
      <c r="A2363" s="8" t="s">
        <v>46</v>
      </c>
      <c r="B2363" s="8">
        <v>2013</v>
      </c>
      <c r="C2363" s="8" t="s">
        <v>10</v>
      </c>
      <c r="D2363" s="8" t="s">
        <v>25</v>
      </c>
      <c r="E2363" s="8" t="s">
        <v>26</v>
      </c>
      <c r="F2363" s="78">
        <v>60</v>
      </c>
      <c r="G2363" s="78">
        <v>1.3980582524271834</v>
      </c>
      <c r="H2363" s="78">
        <v>9.4547977543909777E-3</v>
      </c>
    </row>
    <row r="2364" spans="1:8" ht="14.45" customHeight="1" x14ac:dyDescent="0.25">
      <c r="A2364" s="8" t="s">
        <v>46</v>
      </c>
      <c r="B2364" s="8">
        <v>2013</v>
      </c>
      <c r="C2364" s="8" t="s">
        <v>10</v>
      </c>
      <c r="D2364" s="8" t="s">
        <v>25</v>
      </c>
      <c r="E2364" s="8" t="s">
        <v>27</v>
      </c>
      <c r="F2364" s="78">
        <v>218.04174900000001</v>
      </c>
      <c r="G2364" s="78">
        <v>5.0805844427184432</v>
      </c>
      <c r="H2364" s="78">
        <v>3.4359010646811357E-2</v>
      </c>
    </row>
    <row r="2365" spans="1:8" ht="14.45" customHeight="1" x14ac:dyDescent="0.25">
      <c r="A2365" s="8" t="s">
        <v>46</v>
      </c>
      <c r="B2365" s="8">
        <v>2013</v>
      </c>
      <c r="C2365" s="8" t="s">
        <v>10</v>
      </c>
      <c r="D2365" s="8" t="s">
        <v>25</v>
      </c>
      <c r="E2365" s="8" t="s">
        <v>28</v>
      </c>
      <c r="F2365" s="78"/>
      <c r="G2365" s="78" t="s">
        <v>108</v>
      </c>
      <c r="H2365" s="78" t="s">
        <v>29</v>
      </c>
    </row>
    <row r="2366" spans="1:8" ht="14.45" customHeight="1" x14ac:dyDescent="0.25">
      <c r="A2366" s="8" t="s">
        <v>46</v>
      </c>
      <c r="B2366" s="8">
        <v>2013</v>
      </c>
      <c r="C2366" s="8" t="s">
        <v>10</v>
      </c>
      <c r="D2366" s="8" t="s">
        <v>25</v>
      </c>
      <c r="E2366" s="8" t="s">
        <v>40</v>
      </c>
      <c r="F2366" s="78">
        <v>278.04174899999998</v>
      </c>
      <c r="G2366" s="78">
        <v>6.4786426951456253</v>
      </c>
      <c r="H2366" s="78">
        <v>4.3813808401202331E-2</v>
      </c>
    </row>
    <row r="2367" spans="1:8" ht="14.45" customHeight="1" x14ac:dyDescent="0.25">
      <c r="A2367" s="8" t="s">
        <v>46</v>
      </c>
      <c r="B2367" s="8">
        <v>2014</v>
      </c>
      <c r="C2367" s="8" t="s">
        <v>10</v>
      </c>
      <c r="D2367" s="8" t="s">
        <v>25</v>
      </c>
      <c r="E2367" s="8" t="s">
        <v>26</v>
      </c>
      <c r="F2367" s="78">
        <v>208.57045463</v>
      </c>
      <c r="G2367" s="78">
        <v>4.6295835440050279</v>
      </c>
      <c r="H2367" s="78">
        <v>3.0985788384872943E-2</v>
      </c>
    </row>
    <row r="2368" spans="1:8" ht="14.45" customHeight="1" x14ac:dyDescent="0.25">
      <c r="A2368" s="8" t="s">
        <v>46</v>
      </c>
      <c r="B2368" s="8">
        <v>2014</v>
      </c>
      <c r="C2368" s="8" t="s">
        <v>10</v>
      </c>
      <c r="D2368" s="8" t="s">
        <v>25</v>
      </c>
      <c r="E2368" s="8" t="s">
        <v>27</v>
      </c>
      <c r="F2368" s="78">
        <v>285.25900000000001</v>
      </c>
      <c r="G2368" s="78">
        <v>6.331819022603673</v>
      </c>
      <c r="H2368" s="78">
        <v>4.2378845194352407E-2</v>
      </c>
    </row>
    <row r="2369" spans="1:8" ht="14.45" customHeight="1" x14ac:dyDescent="0.25">
      <c r="A2369" s="8" t="s">
        <v>46</v>
      </c>
      <c r="B2369" s="8">
        <v>2014</v>
      </c>
      <c r="C2369" s="8" t="s">
        <v>10</v>
      </c>
      <c r="D2369" s="8" t="s">
        <v>25</v>
      </c>
      <c r="E2369" s="8" t="s">
        <v>28</v>
      </c>
      <c r="F2369" s="78">
        <v>10.754</v>
      </c>
      <c r="G2369" s="78">
        <v>0.23870371055454831</v>
      </c>
      <c r="H2369" s="78">
        <v>1.5976431987073704E-3</v>
      </c>
    </row>
    <row r="2370" spans="1:8" ht="14.45" customHeight="1" x14ac:dyDescent="0.25">
      <c r="A2370" s="8" t="s">
        <v>46</v>
      </c>
      <c r="B2370" s="8">
        <v>2014</v>
      </c>
      <c r="C2370" s="8" t="s">
        <v>10</v>
      </c>
      <c r="D2370" s="8" t="s">
        <v>25</v>
      </c>
      <c r="E2370" s="8" t="s">
        <v>40</v>
      </c>
      <c r="F2370" s="78">
        <v>504.58345463000001</v>
      </c>
      <c r="G2370" s="78">
        <v>11.200106277163249</v>
      </c>
      <c r="H2370" s="78">
        <v>7.4962276777932713E-2</v>
      </c>
    </row>
    <row r="2371" spans="1:8" ht="14.45" customHeight="1" x14ac:dyDescent="0.25">
      <c r="A2371" s="8" t="s">
        <v>46</v>
      </c>
      <c r="B2371" s="8">
        <v>2015</v>
      </c>
      <c r="C2371" s="8" t="s">
        <v>10</v>
      </c>
      <c r="D2371" s="8" t="s">
        <v>25</v>
      </c>
      <c r="E2371" s="8" t="s">
        <v>26</v>
      </c>
      <c r="F2371" s="78">
        <v>166.64299685</v>
      </c>
      <c r="G2371" s="78">
        <v>3.26063683118916</v>
      </c>
      <c r="H2371" s="78">
        <v>2.2955102191426185E-2</v>
      </c>
    </row>
    <row r="2372" spans="1:8" ht="14.45" customHeight="1" x14ac:dyDescent="0.25">
      <c r="A2372" s="8" t="s">
        <v>46</v>
      </c>
      <c r="B2372" s="8">
        <v>2015</v>
      </c>
      <c r="C2372" s="8" t="s">
        <v>10</v>
      </c>
      <c r="D2372" s="8" t="s">
        <v>25</v>
      </c>
      <c r="E2372" s="8" t="s">
        <v>27</v>
      </c>
      <c r="F2372" s="78"/>
      <c r="G2372" s="78" t="s">
        <v>108</v>
      </c>
      <c r="H2372" s="78" t="s">
        <v>29</v>
      </c>
    </row>
    <row r="2373" spans="1:8" ht="14.45" customHeight="1" x14ac:dyDescent="0.25">
      <c r="A2373" s="8" t="s">
        <v>46</v>
      </c>
      <c r="B2373" s="8">
        <v>2015</v>
      </c>
      <c r="C2373" s="8" t="s">
        <v>10</v>
      </c>
      <c r="D2373" s="8" t="s">
        <v>25</v>
      </c>
      <c r="E2373" s="8" t="s">
        <v>28</v>
      </c>
      <c r="F2373" s="78">
        <v>3.5</v>
      </c>
      <c r="G2373" s="78">
        <v>6.8483099349410548E-2</v>
      </c>
      <c r="H2373" s="78">
        <v>4.8212561696973368E-4</v>
      </c>
    </row>
    <row r="2374" spans="1:8" ht="14.45" customHeight="1" x14ac:dyDescent="0.25">
      <c r="A2374" s="8" t="s">
        <v>46</v>
      </c>
      <c r="B2374" s="8">
        <v>2015</v>
      </c>
      <c r="C2374" s="8" t="s">
        <v>10</v>
      </c>
      <c r="D2374" s="8" t="s">
        <v>25</v>
      </c>
      <c r="E2374" s="8" t="s">
        <v>40</v>
      </c>
      <c r="F2374" s="78">
        <v>170.14299685</v>
      </c>
      <c r="G2374" s="78">
        <v>3.3291199305385706</v>
      </c>
      <c r="H2374" s="78">
        <v>2.3437227808395918E-2</v>
      </c>
    </row>
    <row r="2375" spans="1:8" ht="14.45" customHeight="1" x14ac:dyDescent="0.25">
      <c r="A2375" s="8" t="s">
        <v>46</v>
      </c>
      <c r="B2375" s="8">
        <v>2016</v>
      </c>
      <c r="C2375" s="8" t="s">
        <v>10</v>
      </c>
      <c r="D2375" s="8" t="s">
        <v>25</v>
      </c>
      <c r="E2375" s="8" t="s">
        <v>26</v>
      </c>
      <c r="F2375" s="78">
        <v>18.289104899999998</v>
      </c>
      <c r="G2375" s="78">
        <v>0.28885515576672466</v>
      </c>
      <c r="H2375" s="78">
        <v>2.1664093354317637E-3</v>
      </c>
    </row>
    <row r="2376" spans="1:8" ht="14.45" customHeight="1" x14ac:dyDescent="0.25">
      <c r="A2376" s="8" t="s">
        <v>46</v>
      </c>
      <c r="B2376" s="8">
        <v>2016</v>
      </c>
      <c r="C2376" s="8" t="s">
        <v>10</v>
      </c>
      <c r="D2376" s="8" t="s">
        <v>25</v>
      </c>
      <c r="E2376" s="8" t="s">
        <v>27</v>
      </c>
      <c r="F2376" s="78">
        <v>50.666666670000005</v>
      </c>
      <c r="G2376" s="78">
        <v>0.80022111378143879</v>
      </c>
      <c r="H2376" s="78">
        <v>6.0016463500680902E-3</v>
      </c>
    </row>
    <row r="2377" spans="1:8" ht="14.45" customHeight="1" x14ac:dyDescent="0.25">
      <c r="A2377" s="8" t="s">
        <v>46</v>
      </c>
      <c r="B2377" s="8">
        <v>2016</v>
      </c>
      <c r="C2377" s="8" t="s">
        <v>10</v>
      </c>
      <c r="D2377" s="8" t="s">
        <v>25</v>
      </c>
      <c r="E2377" s="8" t="s">
        <v>28</v>
      </c>
      <c r="F2377" s="78"/>
      <c r="G2377" s="78" t="s">
        <v>108</v>
      </c>
      <c r="H2377" s="78" t="s">
        <v>29</v>
      </c>
    </row>
    <row r="2378" spans="1:8" ht="14.45" customHeight="1" x14ac:dyDescent="0.25">
      <c r="A2378" s="8" t="s">
        <v>46</v>
      </c>
      <c r="B2378" s="8">
        <v>2016</v>
      </c>
      <c r="C2378" s="8" t="s">
        <v>10</v>
      </c>
      <c r="D2378" s="8" t="s">
        <v>25</v>
      </c>
      <c r="E2378" s="8" t="s">
        <v>40</v>
      </c>
      <c r="F2378" s="78">
        <v>68.955771569999996</v>
      </c>
      <c r="G2378" s="78">
        <v>1.0890762695481635</v>
      </c>
      <c r="H2378" s="78">
        <v>8.1680556854998553E-3</v>
      </c>
    </row>
    <row r="2379" spans="1:8" ht="14.45" customHeight="1" x14ac:dyDescent="0.25">
      <c r="A2379" s="8" t="s">
        <v>46</v>
      </c>
      <c r="B2379" s="8">
        <v>2012</v>
      </c>
      <c r="C2379" s="8" t="s">
        <v>10</v>
      </c>
      <c r="D2379" s="8" t="s">
        <v>30</v>
      </c>
      <c r="E2379" s="8" t="s">
        <v>31</v>
      </c>
      <c r="F2379" s="78">
        <v>313.33081700000002</v>
      </c>
      <c r="G2379" s="78">
        <v>7.5252072530771539</v>
      </c>
      <c r="H2379" s="78">
        <v>5.5383269289790059E-2</v>
      </c>
    </row>
    <row r="2380" spans="1:8" ht="14.45" customHeight="1" x14ac:dyDescent="0.25">
      <c r="A2380" s="8" t="s">
        <v>46</v>
      </c>
      <c r="B2380" s="8">
        <v>2012</v>
      </c>
      <c r="C2380" s="8" t="s">
        <v>10</v>
      </c>
      <c r="D2380" s="8" t="s">
        <v>30</v>
      </c>
      <c r="E2380" s="8" t="s">
        <v>32</v>
      </c>
      <c r="F2380" s="78">
        <v>5</v>
      </c>
      <c r="G2380" s="78">
        <v>0.12008405884118882</v>
      </c>
      <c r="H2380" s="78">
        <v>8.8378267130025166E-4</v>
      </c>
    </row>
    <row r="2381" spans="1:8" ht="14.45" customHeight="1" x14ac:dyDescent="0.25">
      <c r="A2381" s="8" t="s">
        <v>46</v>
      </c>
      <c r="B2381" s="8">
        <v>2012</v>
      </c>
      <c r="C2381" s="8" t="s">
        <v>10</v>
      </c>
      <c r="D2381" s="8" t="s">
        <v>30</v>
      </c>
      <c r="E2381" s="8" t="s">
        <v>40</v>
      </c>
      <c r="F2381" s="78">
        <v>318.33081700000002</v>
      </c>
      <c r="G2381" s="78">
        <v>7.645291311918343</v>
      </c>
      <c r="H2381" s="78">
        <v>5.6267051961090317E-2</v>
      </c>
    </row>
    <row r="2382" spans="1:8" ht="14.45" customHeight="1" x14ac:dyDescent="0.25">
      <c r="A2382" s="8" t="s">
        <v>46</v>
      </c>
      <c r="B2382" s="8">
        <v>2013</v>
      </c>
      <c r="C2382" s="8" t="s">
        <v>10</v>
      </c>
      <c r="D2382" s="8" t="s">
        <v>30</v>
      </c>
      <c r="E2382" s="8" t="s">
        <v>31</v>
      </c>
      <c r="F2382" s="78">
        <v>188.9223389</v>
      </c>
      <c r="G2382" s="78">
        <v>4.4020739161165015</v>
      </c>
      <c r="H2382" s="78">
        <v>2.9770375093100189E-2</v>
      </c>
    </row>
    <row r="2383" spans="1:8" ht="14.45" customHeight="1" x14ac:dyDescent="0.25">
      <c r="A2383" s="8" t="s">
        <v>46</v>
      </c>
      <c r="B2383" s="8">
        <v>2013</v>
      </c>
      <c r="C2383" s="8" t="s">
        <v>10</v>
      </c>
      <c r="D2383" s="8" t="s">
        <v>30</v>
      </c>
      <c r="E2383" s="8" t="s">
        <v>32</v>
      </c>
      <c r="F2383" s="78"/>
      <c r="G2383" s="78" t="s">
        <v>108</v>
      </c>
      <c r="H2383" s="78" t="s">
        <v>29</v>
      </c>
    </row>
    <row r="2384" spans="1:8" ht="14.45" customHeight="1" x14ac:dyDescent="0.25">
      <c r="A2384" s="8" t="s">
        <v>46</v>
      </c>
      <c r="B2384" s="8">
        <v>2013</v>
      </c>
      <c r="C2384" s="8" t="s">
        <v>10</v>
      </c>
      <c r="D2384" s="8" t="s">
        <v>30</v>
      </c>
      <c r="E2384" s="8" t="s">
        <v>40</v>
      </c>
      <c r="F2384" s="78">
        <v>188.9223389</v>
      </c>
      <c r="G2384" s="78">
        <v>4.4020739161165015</v>
      </c>
      <c r="H2384" s="78">
        <v>2.9770375093100189E-2</v>
      </c>
    </row>
    <row r="2385" spans="1:8" ht="14.45" customHeight="1" x14ac:dyDescent="0.25">
      <c r="A2385" s="8" t="s">
        <v>46</v>
      </c>
      <c r="B2385" s="8">
        <v>2014</v>
      </c>
      <c r="C2385" s="8" t="s">
        <v>10</v>
      </c>
      <c r="D2385" s="8" t="s">
        <v>30</v>
      </c>
      <c r="E2385" s="8" t="s">
        <v>31</v>
      </c>
      <c r="F2385" s="78">
        <v>181.246353</v>
      </c>
      <c r="G2385" s="78">
        <v>4.0230776441863014</v>
      </c>
      <c r="H2385" s="78">
        <v>2.692644626752512E-2</v>
      </c>
    </row>
    <row r="2386" spans="1:8" ht="14.45" customHeight="1" x14ac:dyDescent="0.25">
      <c r="A2386" s="8" t="s">
        <v>46</v>
      </c>
      <c r="B2386" s="8">
        <v>2014</v>
      </c>
      <c r="C2386" s="8" t="s">
        <v>10</v>
      </c>
      <c r="D2386" s="8" t="s">
        <v>30</v>
      </c>
      <c r="E2386" s="8" t="s">
        <v>32</v>
      </c>
      <c r="F2386" s="78"/>
      <c r="G2386" s="78" t="s">
        <v>108</v>
      </c>
      <c r="H2386" s="78" t="s">
        <v>29</v>
      </c>
    </row>
    <row r="2387" spans="1:8" ht="14.45" customHeight="1" x14ac:dyDescent="0.25">
      <c r="A2387" s="8" t="s">
        <v>46</v>
      </c>
      <c r="B2387" s="8">
        <v>2014</v>
      </c>
      <c r="C2387" s="8" t="s">
        <v>10</v>
      </c>
      <c r="D2387" s="8" t="s">
        <v>30</v>
      </c>
      <c r="E2387" s="8" t="s">
        <v>40</v>
      </c>
      <c r="F2387" s="78">
        <v>181.246353</v>
      </c>
      <c r="G2387" s="78">
        <v>4.0230776441863014</v>
      </c>
      <c r="H2387" s="78">
        <v>2.692644626752512E-2</v>
      </c>
    </row>
    <row r="2388" spans="1:8" ht="14.45" customHeight="1" x14ac:dyDescent="0.25">
      <c r="A2388" s="8" t="s">
        <v>46</v>
      </c>
      <c r="B2388" s="8">
        <v>2015</v>
      </c>
      <c r="C2388" s="8" t="s">
        <v>10</v>
      </c>
      <c r="D2388" s="8" t="s">
        <v>30</v>
      </c>
      <c r="E2388" s="8" t="s">
        <v>31</v>
      </c>
      <c r="F2388" s="78"/>
      <c r="G2388" s="78" t="s">
        <v>108</v>
      </c>
      <c r="H2388" s="78" t="s">
        <v>29</v>
      </c>
    </row>
    <row r="2389" spans="1:8" ht="14.45" customHeight="1" x14ac:dyDescent="0.25">
      <c r="A2389" s="8" t="s">
        <v>46</v>
      </c>
      <c r="B2389" s="8">
        <v>2015</v>
      </c>
      <c r="C2389" s="8" t="s">
        <v>10</v>
      </c>
      <c r="D2389" s="8" t="s">
        <v>30</v>
      </c>
      <c r="E2389" s="8" t="s">
        <v>32</v>
      </c>
      <c r="F2389" s="78"/>
      <c r="G2389" s="78" t="s">
        <v>108</v>
      </c>
      <c r="H2389" s="78" t="s">
        <v>29</v>
      </c>
    </row>
    <row r="2390" spans="1:8" ht="14.45" customHeight="1" x14ac:dyDescent="0.25">
      <c r="A2390" s="8" t="s">
        <v>46</v>
      </c>
      <c r="B2390" s="8">
        <v>2015</v>
      </c>
      <c r="C2390" s="8" t="s">
        <v>10</v>
      </c>
      <c r="D2390" s="8" t="s">
        <v>30</v>
      </c>
      <c r="E2390" s="8" t="s">
        <v>40</v>
      </c>
      <c r="F2390" s="78">
        <v>0</v>
      </c>
      <c r="G2390" s="78" t="s">
        <v>108</v>
      </c>
      <c r="H2390" s="78" t="s">
        <v>29</v>
      </c>
    </row>
    <row r="2391" spans="1:8" ht="14.45" customHeight="1" x14ac:dyDescent="0.25">
      <c r="A2391" s="8" t="s">
        <v>46</v>
      </c>
      <c r="B2391" s="8">
        <v>2016</v>
      </c>
      <c r="C2391" s="8" t="s">
        <v>10</v>
      </c>
      <c r="D2391" s="8" t="s">
        <v>30</v>
      </c>
      <c r="E2391" s="8" t="s">
        <v>31</v>
      </c>
      <c r="F2391" s="78">
        <v>1324.9547032</v>
      </c>
      <c r="G2391" s="78">
        <v>20.926119636215248</v>
      </c>
      <c r="H2391" s="78">
        <v>0.15694558338044759</v>
      </c>
    </row>
    <row r="2392" spans="1:8" ht="14.45" customHeight="1" x14ac:dyDescent="0.25">
      <c r="A2392" s="8" t="s">
        <v>46</v>
      </c>
      <c r="B2392" s="8">
        <v>2016</v>
      </c>
      <c r="C2392" s="8" t="s">
        <v>10</v>
      </c>
      <c r="D2392" s="8" t="s">
        <v>30</v>
      </c>
      <c r="E2392" s="8" t="s">
        <v>32</v>
      </c>
      <c r="F2392" s="78"/>
      <c r="G2392" s="78" t="s">
        <v>108</v>
      </c>
      <c r="H2392" s="78" t="s">
        <v>29</v>
      </c>
    </row>
    <row r="2393" spans="1:8" ht="14.45" customHeight="1" x14ac:dyDescent="0.25">
      <c r="A2393" s="8" t="s">
        <v>46</v>
      </c>
      <c r="B2393" s="8">
        <v>2016</v>
      </c>
      <c r="C2393" s="8" t="s">
        <v>10</v>
      </c>
      <c r="D2393" s="8" t="s">
        <v>30</v>
      </c>
      <c r="E2393" s="8" t="s">
        <v>40</v>
      </c>
      <c r="F2393" s="78">
        <v>1324.9547032</v>
      </c>
      <c r="G2393" s="78">
        <v>20.926119636215248</v>
      </c>
      <c r="H2393" s="78">
        <v>0.15694558338044759</v>
      </c>
    </row>
    <row r="2394" spans="1:8" ht="14.45" customHeight="1" x14ac:dyDescent="0.25">
      <c r="A2394" s="8" t="s">
        <v>46</v>
      </c>
      <c r="B2394" s="8">
        <v>2012</v>
      </c>
      <c r="C2394" s="8" t="s">
        <v>10</v>
      </c>
      <c r="D2394" s="8" t="s">
        <v>33</v>
      </c>
      <c r="E2394" s="8" t="s">
        <v>34</v>
      </c>
      <c r="F2394" s="78"/>
      <c r="G2394" s="78" t="s">
        <v>108</v>
      </c>
      <c r="H2394" s="78" t="s">
        <v>29</v>
      </c>
    </row>
    <row r="2395" spans="1:8" ht="14.45" customHeight="1" x14ac:dyDescent="0.25">
      <c r="A2395" s="8" t="s">
        <v>46</v>
      </c>
      <c r="B2395" s="8">
        <v>2012</v>
      </c>
      <c r="C2395" s="8" t="s">
        <v>10</v>
      </c>
      <c r="D2395" s="8" t="s">
        <v>33</v>
      </c>
      <c r="E2395" s="8" t="s">
        <v>35</v>
      </c>
      <c r="F2395" s="78">
        <v>490.08604757000001</v>
      </c>
      <c r="G2395" s="78">
        <v>11.770304354728308</v>
      </c>
      <c r="H2395" s="78">
        <v>8.662591125767935E-2</v>
      </c>
    </row>
    <row r="2396" spans="1:8" ht="14.45" customHeight="1" x14ac:dyDescent="0.25">
      <c r="A2396" s="8" t="s">
        <v>46</v>
      </c>
      <c r="B2396" s="8">
        <v>2012</v>
      </c>
      <c r="C2396" s="8" t="s">
        <v>10</v>
      </c>
      <c r="D2396" s="8" t="s">
        <v>33</v>
      </c>
      <c r="E2396" s="8" t="s">
        <v>36</v>
      </c>
      <c r="F2396" s="78"/>
      <c r="G2396" s="78" t="s">
        <v>108</v>
      </c>
      <c r="H2396" s="78" t="s">
        <v>29</v>
      </c>
    </row>
    <row r="2397" spans="1:8" ht="14.45" customHeight="1" x14ac:dyDescent="0.25">
      <c r="A2397" s="8" t="s">
        <v>46</v>
      </c>
      <c r="B2397" s="8">
        <v>2012</v>
      </c>
      <c r="C2397" s="8" t="s">
        <v>10</v>
      </c>
      <c r="D2397" s="8" t="s">
        <v>33</v>
      </c>
      <c r="E2397" s="8" t="s">
        <v>42</v>
      </c>
      <c r="F2397" s="78">
        <v>2.43825</v>
      </c>
      <c r="G2397" s="78">
        <v>5.8558991293905731E-2</v>
      </c>
      <c r="H2397" s="78">
        <v>4.3097661965956771E-4</v>
      </c>
    </row>
    <row r="2398" spans="1:8" ht="14.1" customHeight="1" x14ac:dyDescent="0.25">
      <c r="A2398" s="8" t="s">
        <v>46</v>
      </c>
      <c r="B2398" s="8">
        <v>2012</v>
      </c>
      <c r="C2398" s="8" t="s">
        <v>10</v>
      </c>
      <c r="D2398" s="8" t="s">
        <v>33</v>
      </c>
      <c r="E2398" s="8" t="s">
        <v>40</v>
      </c>
      <c r="F2398" s="78">
        <v>492.52429756999999</v>
      </c>
      <c r="G2398" s="78">
        <v>11.828863346022214</v>
      </c>
      <c r="H2398" s="78">
        <v>8.7056887877338909E-2</v>
      </c>
    </row>
    <row r="2399" spans="1:8" ht="14.45" customHeight="1" x14ac:dyDescent="0.25">
      <c r="A2399" s="8" t="s">
        <v>46</v>
      </c>
      <c r="B2399" s="8">
        <v>2013</v>
      </c>
      <c r="C2399" s="8" t="s">
        <v>10</v>
      </c>
      <c r="D2399" s="8" t="s">
        <v>33</v>
      </c>
      <c r="E2399" s="8" t="s">
        <v>34</v>
      </c>
      <c r="F2399" s="78"/>
      <c r="G2399" s="78" t="s">
        <v>108</v>
      </c>
      <c r="H2399" s="78" t="s">
        <v>29</v>
      </c>
    </row>
    <row r="2400" spans="1:8" ht="14.45" customHeight="1" x14ac:dyDescent="0.25">
      <c r="A2400" s="8" t="s">
        <v>46</v>
      </c>
      <c r="B2400" s="8">
        <v>2013</v>
      </c>
      <c r="C2400" s="8" t="s">
        <v>10</v>
      </c>
      <c r="D2400" s="8" t="s">
        <v>33</v>
      </c>
      <c r="E2400" s="8" t="s">
        <v>35</v>
      </c>
      <c r="F2400" s="78">
        <v>234.59303724</v>
      </c>
      <c r="G2400" s="78">
        <v>5.4662455279223261</v>
      </c>
      <c r="H2400" s="78">
        <v>3.6967162028208524E-2</v>
      </c>
    </row>
    <row r="2401" spans="1:8" ht="14.45" customHeight="1" x14ac:dyDescent="0.25">
      <c r="A2401" s="8" t="s">
        <v>46</v>
      </c>
      <c r="B2401" s="8">
        <v>2013</v>
      </c>
      <c r="C2401" s="8" t="s">
        <v>10</v>
      </c>
      <c r="D2401" s="8" t="s">
        <v>33</v>
      </c>
      <c r="E2401" s="8" t="s">
        <v>36</v>
      </c>
      <c r="F2401" s="78">
        <v>111.36155008</v>
      </c>
      <c r="G2401" s="78">
        <v>2.5948322348737842</v>
      </c>
      <c r="H2401" s="78">
        <v>1.7548348893698041E-2</v>
      </c>
    </row>
    <row r="2402" spans="1:8" ht="14.45" customHeight="1" x14ac:dyDescent="0.25">
      <c r="A2402" s="8" t="s">
        <v>46</v>
      </c>
      <c r="B2402" s="8">
        <v>2013</v>
      </c>
      <c r="C2402" s="8" t="s">
        <v>10</v>
      </c>
      <c r="D2402" s="8" t="s">
        <v>33</v>
      </c>
      <c r="E2402" s="8" t="s">
        <v>42</v>
      </c>
      <c r="F2402" s="78">
        <v>2.7455507099999998</v>
      </c>
      <c r="G2402" s="78">
        <v>6.3973997126213544E-2</v>
      </c>
      <c r="H2402" s="78">
        <v>4.3264377812457592E-4</v>
      </c>
    </row>
    <row r="2403" spans="1:8" ht="14.45" customHeight="1" x14ac:dyDescent="0.25">
      <c r="A2403" s="8" t="s">
        <v>46</v>
      </c>
      <c r="B2403" s="8">
        <v>2013</v>
      </c>
      <c r="C2403" s="8" t="s">
        <v>10</v>
      </c>
      <c r="D2403" s="8" t="s">
        <v>33</v>
      </c>
      <c r="E2403" s="8" t="s">
        <v>40</v>
      </c>
      <c r="F2403" s="78">
        <v>348.70013802999995</v>
      </c>
      <c r="G2403" s="78">
        <v>8.1250517599223233</v>
      </c>
      <c r="H2403" s="78">
        <v>5.4948154700031129E-2</v>
      </c>
    </row>
    <row r="2404" spans="1:8" ht="14.45" customHeight="1" x14ac:dyDescent="0.25">
      <c r="A2404" s="8" t="s">
        <v>46</v>
      </c>
      <c r="B2404" s="8">
        <v>2014</v>
      </c>
      <c r="C2404" s="8" t="s">
        <v>10</v>
      </c>
      <c r="D2404" s="8" t="s">
        <v>33</v>
      </c>
      <c r="E2404" s="8" t="s">
        <v>34</v>
      </c>
      <c r="F2404" s="78"/>
      <c r="G2404" s="78" t="s">
        <v>108</v>
      </c>
      <c r="H2404" s="78" t="s">
        <v>29</v>
      </c>
    </row>
    <row r="2405" spans="1:8" ht="14.45" customHeight="1" x14ac:dyDescent="0.25">
      <c r="A2405" s="8" t="s">
        <v>46</v>
      </c>
      <c r="B2405" s="8">
        <v>2014</v>
      </c>
      <c r="C2405" s="8" t="s">
        <v>10</v>
      </c>
      <c r="D2405" s="8" t="s">
        <v>33</v>
      </c>
      <c r="E2405" s="8" t="s">
        <v>35</v>
      </c>
      <c r="F2405" s="78">
        <v>1103.622451</v>
      </c>
      <c r="G2405" s="78">
        <v>24.496817380045115</v>
      </c>
      <c r="H2405" s="78">
        <v>0.16395712318959529</v>
      </c>
    </row>
    <row r="2406" spans="1:8" ht="14.45" customHeight="1" x14ac:dyDescent="0.25">
      <c r="A2406" s="8" t="s">
        <v>46</v>
      </c>
      <c r="B2406" s="8">
        <v>2014</v>
      </c>
      <c r="C2406" s="8" t="s">
        <v>10</v>
      </c>
      <c r="D2406" s="8" t="s">
        <v>33</v>
      </c>
      <c r="E2406" s="8" t="s">
        <v>36</v>
      </c>
      <c r="F2406" s="78"/>
      <c r="G2406" s="78" t="s">
        <v>108</v>
      </c>
      <c r="H2406" s="78" t="s">
        <v>29</v>
      </c>
    </row>
    <row r="2407" spans="1:8" ht="14.45" customHeight="1" x14ac:dyDescent="0.25">
      <c r="A2407" s="8" t="s">
        <v>46</v>
      </c>
      <c r="B2407" s="8">
        <v>2014</v>
      </c>
      <c r="C2407" s="8" t="s">
        <v>10</v>
      </c>
      <c r="D2407" s="8" t="s">
        <v>33</v>
      </c>
      <c r="E2407" s="8" t="s">
        <v>42</v>
      </c>
      <c r="F2407" s="78">
        <v>1.998</v>
      </c>
      <c r="G2407" s="78">
        <v>4.4349080685139257E-2</v>
      </c>
      <c r="H2407" s="78">
        <v>2.9682826027685753E-4</v>
      </c>
    </row>
    <row r="2408" spans="1:8" ht="14.45" customHeight="1" x14ac:dyDescent="0.25">
      <c r="A2408" s="8" t="s">
        <v>46</v>
      </c>
      <c r="B2408" s="8">
        <v>2014</v>
      </c>
      <c r="C2408" s="8" t="s">
        <v>10</v>
      </c>
      <c r="D2408" s="8" t="s">
        <v>33</v>
      </c>
      <c r="E2408" s="8" t="s">
        <v>40</v>
      </c>
      <c r="F2408" s="78">
        <v>1105.620451</v>
      </c>
      <c r="G2408" s="78">
        <v>24.541166460730256</v>
      </c>
      <c r="H2408" s="78">
        <v>0.16425395144987218</v>
      </c>
    </row>
    <row r="2409" spans="1:8" ht="14.45" customHeight="1" x14ac:dyDescent="0.25">
      <c r="A2409" s="8" t="s">
        <v>46</v>
      </c>
      <c r="B2409" s="8">
        <v>2015</v>
      </c>
      <c r="C2409" s="8" t="s">
        <v>10</v>
      </c>
      <c r="D2409" s="8" t="s">
        <v>33</v>
      </c>
      <c r="E2409" s="8" t="s">
        <v>34</v>
      </c>
      <c r="F2409" s="78"/>
      <c r="G2409" s="78" t="s">
        <v>108</v>
      </c>
      <c r="H2409" s="78" t="s">
        <v>29</v>
      </c>
    </row>
    <row r="2410" spans="1:8" ht="14.45" customHeight="1" x14ac:dyDescent="0.25">
      <c r="A2410" s="8" t="s">
        <v>46</v>
      </c>
      <c r="B2410" s="8">
        <v>2015</v>
      </c>
      <c r="C2410" s="8" t="s">
        <v>10</v>
      </c>
      <c r="D2410" s="8" t="s">
        <v>33</v>
      </c>
      <c r="E2410" s="8" t="s">
        <v>35</v>
      </c>
      <c r="F2410" s="78">
        <v>1297.2692013199999</v>
      </c>
      <c r="G2410" s="78">
        <v>25.38314731340801</v>
      </c>
      <c r="H2410" s="78">
        <v>0.17869906116063961</v>
      </c>
    </row>
    <row r="2411" spans="1:8" ht="14.45" customHeight="1" x14ac:dyDescent="0.25">
      <c r="A2411" s="8" t="s">
        <v>46</v>
      </c>
      <c r="B2411" s="8">
        <v>2015</v>
      </c>
      <c r="C2411" s="8" t="s">
        <v>10</v>
      </c>
      <c r="D2411" s="8" t="s">
        <v>33</v>
      </c>
      <c r="E2411" s="8" t="s">
        <v>36</v>
      </c>
      <c r="F2411" s="78"/>
      <c r="G2411" s="78" t="s">
        <v>108</v>
      </c>
      <c r="H2411" s="78" t="s">
        <v>29</v>
      </c>
    </row>
    <row r="2412" spans="1:8" ht="14.45" customHeight="1" x14ac:dyDescent="0.25">
      <c r="A2412" s="8" t="s">
        <v>46</v>
      </c>
      <c r="B2412" s="8">
        <v>2015</v>
      </c>
      <c r="C2412" s="8" t="s">
        <v>10</v>
      </c>
      <c r="D2412" s="8" t="s">
        <v>33</v>
      </c>
      <c r="E2412" s="8" t="s">
        <v>42</v>
      </c>
      <c r="F2412" s="78"/>
      <c r="G2412" s="78" t="s">
        <v>108</v>
      </c>
      <c r="H2412" s="78" t="s">
        <v>29</v>
      </c>
    </row>
    <row r="2413" spans="1:8" ht="14.45" customHeight="1" x14ac:dyDescent="0.25">
      <c r="A2413" s="8" t="s">
        <v>46</v>
      </c>
      <c r="B2413" s="8">
        <v>2015</v>
      </c>
      <c r="C2413" s="8" t="s">
        <v>10</v>
      </c>
      <c r="D2413" s="8" t="s">
        <v>33</v>
      </c>
      <c r="E2413" s="8" t="s">
        <v>40</v>
      </c>
      <c r="F2413" s="78">
        <v>1297.2692013199999</v>
      </c>
      <c r="G2413" s="78">
        <v>25.38314731340801</v>
      </c>
      <c r="H2413" s="78">
        <v>0.17869906116063961</v>
      </c>
    </row>
    <row r="2414" spans="1:8" ht="14.45" customHeight="1" x14ac:dyDescent="0.25">
      <c r="A2414" s="8" t="s">
        <v>46</v>
      </c>
      <c r="B2414" s="8">
        <v>2016</v>
      </c>
      <c r="C2414" s="8" t="s">
        <v>10</v>
      </c>
      <c r="D2414" s="8" t="s">
        <v>33</v>
      </c>
      <c r="E2414" s="8" t="s">
        <v>34</v>
      </c>
      <c r="F2414" s="78"/>
      <c r="G2414" s="78" t="s">
        <v>108</v>
      </c>
      <c r="H2414" s="78" t="s">
        <v>29</v>
      </c>
    </row>
    <row r="2415" spans="1:8" ht="14.45" customHeight="1" x14ac:dyDescent="0.25">
      <c r="A2415" s="8" t="s">
        <v>46</v>
      </c>
      <c r="B2415" s="8">
        <v>2016</v>
      </c>
      <c r="C2415" s="8" t="s">
        <v>10</v>
      </c>
      <c r="D2415" s="8" t="s">
        <v>33</v>
      </c>
      <c r="E2415" s="8" t="s">
        <v>35</v>
      </c>
      <c r="F2415" s="78">
        <v>1566.8303573089599</v>
      </c>
      <c r="G2415" s="78">
        <v>24.746264477957723</v>
      </c>
      <c r="H2415" s="78">
        <v>0.18559661239145814</v>
      </c>
    </row>
    <row r="2416" spans="1:8" ht="14.45" customHeight="1" x14ac:dyDescent="0.25">
      <c r="A2416" s="8" t="s">
        <v>46</v>
      </c>
      <c r="B2416" s="8">
        <v>2016</v>
      </c>
      <c r="C2416" s="8" t="s">
        <v>10</v>
      </c>
      <c r="D2416" s="8" t="s">
        <v>33</v>
      </c>
      <c r="E2416" s="8" t="s">
        <v>36</v>
      </c>
      <c r="F2416" s="78"/>
      <c r="G2416" s="78" t="s">
        <v>108</v>
      </c>
      <c r="H2416" s="78" t="s">
        <v>29</v>
      </c>
    </row>
    <row r="2417" spans="1:8" ht="14.45" customHeight="1" x14ac:dyDescent="0.25">
      <c r="A2417" s="8" t="s">
        <v>46</v>
      </c>
      <c r="B2417" s="8">
        <v>2016</v>
      </c>
      <c r="C2417" s="8" t="s">
        <v>10</v>
      </c>
      <c r="D2417" s="8" t="s">
        <v>33</v>
      </c>
      <c r="E2417" s="8" t="s">
        <v>42</v>
      </c>
      <c r="F2417" s="78">
        <v>59.711060400000008</v>
      </c>
      <c r="G2417" s="78">
        <v>0.94306680108977392</v>
      </c>
      <c r="H2417" s="78">
        <v>7.0729868621995798E-3</v>
      </c>
    </row>
    <row r="2418" spans="1:8" ht="14.45" customHeight="1" x14ac:dyDescent="0.25">
      <c r="A2418" s="8" t="s">
        <v>46</v>
      </c>
      <c r="B2418" s="8">
        <v>2016</v>
      </c>
      <c r="C2418" s="8" t="s">
        <v>10</v>
      </c>
      <c r="D2418" s="8" t="s">
        <v>33</v>
      </c>
      <c r="E2418" s="8" t="s">
        <v>40</v>
      </c>
      <c r="F2418" s="78">
        <v>1626.5414177089599</v>
      </c>
      <c r="G2418" s="78">
        <v>25.689331279047497</v>
      </c>
      <c r="H2418" s="78">
        <v>0.1926695992536577</v>
      </c>
    </row>
    <row r="2419" spans="1:8" ht="14.45" customHeight="1" x14ac:dyDescent="0.25">
      <c r="A2419" s="8" t="s">
        <v>46</v>
      </c>
      <c r="B2419" s="8">
        <v>2012</v>
      </c>
      <c r="C2419" s="8" t="s">
        <v>10</v>
      </c>
      <c r="D2419" s="8" t="s">
        <v>37</v>
      </c>
      <c r="E2419" s="8" t="s">
        <v>40</v>
      </c>
      <c r="F2419" s="78">
        <v>0</v>
      </c>
      <c r="G2419" s="78">
        <v>0</v>
      </c>
      <c r="H2419" s="78">
        <v>0</v>
      </c>
    </row>
    <row r="2420" spans="1:8" ht="14.45" customHeight="1" x14ac:dyDescent="0.25">
      <c r="A2420" s="8" t="s">
        <v>46</v>
      </c>
      <c r="B2420" s="8">
        <v>2013</v>
      </c>
      <c r="C2420" s="8" t="s">
        <v>10</v>
      </c>
      <c r="D2420" s="8" t="s">
        <v>37</v>
      </c>
      <c r="E2420" s="8" t="s">
        <v>40</v>
      </c>
      <c r="F2420" s="78">
        <v>8</v>
      </c>
      <c r="G2420" s="78">
        <v>0.18640776699029113</v>
      </c>
      <c r="H2420" s="78">
        <v>1.2606397005854638E-3</v>
      </c>
    </row>
    <row r="2421" spans="1:8" ht="14.45" customHeight="1" x14ac:dyDescent="0.25">
      <c r="A2421" s="8" t="s">
        <v>46</v>
      </c>
      <c r="B2421" s="8">
        <v>2014</v>
      </c>
      <c r="C2421" s="8" t="s">
        <v>10</v>
      </c>
      <c r="D2421" s="8" t="s">
        <v>37</v>
      </c>
      <c r="E2421" s="8" t="s">
        <v>40</v>
      </c>
      <c r="F2421" s="78">
        <v>53.42</v>
      </c>
      <c r="G2421" s="78">
        <v>1.1857496947948645</v>
      </c>
      <c r="H2421" s="78">
        <v>7.9362190510459101E-3</v>
      </c>
    </row>
    <row r="2422" spans="1:8" ht="14.45" customHeight="1" x14ac:dyDescent="0.25">
      <c r="A2422" s="8" t="s">
        <v>46</v>
      </c>
      <c r="B2422" s="8">
        <v>2015</v>
      </c>
      <c r="C2422" s="8" t="s">
        <v>10</v>
      </c>
      <c r="D2422" s="8" t="s">
        <v>37</v>
      </c>
      <c r="E2422" s="8" t="s">
        <v>40</v>
      </c>
      <c r="F2422" s="78">
        <v>11.119948019999999</v>
      </c>
      <c r="G2422" s="78">
        <v>0.21757957286112603</v>
      </c>
      <c r="H2422" s="78">
        <v>1.5317747999468196E-3</v>
      </c>
    </row>
    <row r="2423" spans="1:8" ht="14.45" customHeight="1" x14ac:dyDescent="0.25">
      <c r="A2423" s="8" t="s">
        <v>46</v>
      </c>
      <c r="B2423" s="8">
        <v>2016</v>
      </c>
      <c r="C2423" s="8" t="s">
        <v>10</v>
      </c>
      <c r="D2423" s="8" t="s">
        <v>37</v>
      </c>
      <c r="E2423" s="8" t="s">
        <v>40</v>
      </c>
      <c r="F2423" s="78">
        <v>10.932550000000001</v>
      </c>
      <c r="G2423" s="78">
        <v>0.17266692112294169</v>
      </c>
      <c r="H2423" s="78">
        <v>1.2949993184234259E-3</v>
      </c>
    </row>
    <row r="2424" spans="1:8" ht="14.45" customHeight="1" x14ac:dyDescent="0.25">
      <c r="A2424" s="8" t="s">
        <v>19</v>
      </c>
      <c r="B2424" s="8">
        <v>2008</v>
      </c>
      <c r="C2424" s="8" t="s">
        <v>10</v>
      </c>
      <c r="D2424" s="8" t="s">
        <v>41</v>
      </c>
      <c r="E2424" s="8" t="s">
        <v>40</v>
      </c>
      <c r="F2424" s="78">
        <v>3979.4035205100004</v>
      </c>
      <c r="G2424" s="78">
        <v>210.55045082063495</v>
      </c>
      <c r="H2424" s="78">
        <v>1.5167483148363308</v>
      </c>
    </row>
    <row r="2425" spans="1:8" ht="14.45" customHeight="1" x14ac:dyDescent="0.25">
      <c r="A2425" s="8" t="s">
        <v>19</v>
      </c>
      <c r="B2425" s="8">
        <v>2009</v>
      </c>
      <c r="C2425" s="8" t="s">
        <v>10</v>
      </c>
      <c r="D2425" s="8" t="s">
        <v>41</v>
      </c>
      <c r="E2425" s="8" t="s">
        <v>40</v>
      </c>
      <c r="F2425" s="78">
        <v>7460.3111180000024</v>
      </c>
      <c r="G2425" s="78">
        <v>394.86473807339536</v>
      </c>
      <c r="H2425" s="78">
        <v>2.7068705266385287</v>
      </c>
    </row>
    <row r="2426" spans="1:8" ht="14.45" customHeight="1" x14ac:dyDescent="0.25">
      <c r="A2426" s="8" t="s">
        <v>19</v>
      </c>
      <c r="B2426" s="8">
        <v>2010</v>
      </c>
      <c r="C2426" s="8" t="s">
        <v>10</v>
      </c>
      <c r="D2426" s="8" t="s">
        <v>41</v>
      </c>
      <c r="E2426" s="8" t="s">
        <v>40</v>
      </c>
      <c r="F2426" s="78">
        <v>5786.9547942099998</v>
      </c>
      <c r="G2426" s="78">
        <v>306.18808434973545</v>
      </c>
      <c r="H2426" s="78">
        <v>1.9330861282713512</v>
      </c>
    </row>
    <row r="2427" spans="1:8" ht="14.45" customHeight="1" x14ac:dyDescent="0.25">
      <c r="A2427" s="8" t="s">
        <v>19</v>
      </c>
      <c r="B2427" s="8">
        <v>2011</v>
      </c>
      <c r="C2427" s="8" t="s">
        <v>10</v>
      </c>
      <c r="D2427" s="8" t="s">
        <v>41</v>
      </c>
      <c r="E2427" s="8" t="s">
        <v>40</v>
      </c>
      <c r="F2427" s="78">
        <v>7689.7685714200015</v>
      </c>
      <c r="G2427" s="78">
        <v>406.94095334466977</v>
      </c>
      <c r="H2427" s="78">
        <v>2.2980887142652944</v>
      </c>
    </row>
    <row r="2428" spans="1:8" ht="14.45" customHeight="1" x14ac:dyDescent="0.25">
      <c r="A2428" s="8" t="s">
        <v>19</v>
      </c>
      <c r="B2428" s="8">
        <v>2012</v>
      </c>
      <c r="C2428" s="8" t="s">
        <v>10</v>
      </c>
      <c r="D2428" s="8" t="s">
        <v>41</v>
      </c>
      <c r="E2428" s="8" t="s">
        <v>40</v>
      </c>
      <c r="F2428" s="78">
        <v>6304.6153373299985</v>
      </c>
      <c r="G2428" s="78">
        <v>326.26955342401294</v>
      </c>
      <c r="H2428" s="78">
        <v>1.7608646443024425</v>
      </c>
    </row>
    <row r="2429" spans="1:8" ht="14.45" customHeight="1" x14ac:dyDescent="0.25">
      <c r="A2429" s="8" t="s">
        <v>19</v>
      </c>
      <c r="B2429" s="8">
        <v>2013</v>
      </c>
      <c r="C2429" s="8" t="s">
        <v>10</v>
      </c>
      <c r="D2429" s="8" t="s">
        <v>41</v>
      </c>
      <c r="E2429" s="8" t="s">
        <v>40</v>
      </c>
      <c r="F2429" s="78">
        <v>8019.4190829799991</v>
      </c>
      <c r="G2429" s="78">
        <v>398.87685068291466</v>
      </c>
      <c r="H2429" s="78">
        <v>2.1563043840710443</v>
      </c>
    </row>
    <row r="2430" spans="1:8" ht="14.45" customHeight="1" x14ac:dyDescent="0.25">
      <c r="A2430" s="8" t="s">
        <v>19</v>
      </c>
      <c r="B2430" s="8">
        <v>2014</v>
      </c>
      <c r="C2430" s="8" t="s">
        <v>10</v>
      </c>
      <c r="D2430" s="8" t="s">
        <v>41</v>
      </c>
      <c r="E2430" s="8" t="s">
        <v>40</v>
      </c>
      <c r="F2430" s="78">
        <v>5512.6441865500001</v>
      </c>
      <c r="G2430" s="78">
        <v>268.90947251463416</v>
      </c>
      <c r="H2430" s="78">
        <v>1.3617538027477905</v>
      </c>
    </row>
    <row r="2431" spans="1:8" ht="14.45" customHeight="1" x14ac:dyDescent="0.25">
      <c r="A2431" s="8" t="s">
        <v>19</v>
      </c>
      <c r="B2431" s="8">
        <v>2015</v>
      </c>
      <c r="C2431" s="8" t="s">
        <v>10</v>
      </c>
      <c r="D2431" s="8" t="s">
        <v>41</v>
      </c>
      <c r="E2431" s="8" t="s">
        <v>40</v>
      </c>
      <c r="F2431" s="78">
        <v>5197.1285427299999</v>
      </c>
      <c r="G2431" s="78">
        <v>237.88207084243047</v>
      </c>
      <c r="H2431" s="78">
        <v>1.1340813598676114</v>
      </c>
    </row>
    <row r="2432" spans="1:8" ht="14.45" customHeight="1" x14ac:dyDescent="0.25">
      <c r="A2432" s="8" t="s">
        <v>19</v>
      </c>
      <c r="B2432" s="8">
        <v>2016</v>
      </c>
      <c r="C2432" s="8" t="s">
        <v>10</v>
      </c>
      <c r="D2432" s="8" t="s">
        <v>41</v>
      </c>
      <c r="E2432" s="8" t="s">
        <v>40</v>
      </c>
      <c r="F2432" s="78">
        <v>8436.0834014699994</v>
      </c>
      <c r="G2432" s="78">
        <v>369.45002305623825</v>
      </c>
      <c r="H2432" s="78">
        <v>1.7019354616910833</v>
      </c>
    </row>
    <row r="2433" spans="1:8" ht="14.45" customHeight="1" x14ac:dyDescent="0.25">
      <c r="A2433" s="8" t="s">
        <v>19</v>
      </c>
      <c r="B2433" s="8">
        <v>2017</v>
      </c>
      <c r="C2433" s="8" t="s">
        <v>10</v>
      </c>
      <c r="D2433" s="8" t="s">
        <v>41</v>
      </c>
      <c r="E2433" s="8" t="s">
        <v>40</v>
      </c>
      <c r="F2433" s="78">
        <v>10562.829639540001</v>
      </c>
      <c r="G2433" s="78">
        <v>449.75324016066492</v>
      </c>
      <c r="H2433" s="78">
        <v>1.9440541770633297</v>
      </c>
    </row>
    <row r="2434" spans="1:8" ht="14.45" customHeight="1" x14ac:dyDescent="0.25">
      <c r="A2434" s="8" t="s">
        <v>19</v>
      </c>
      <c r="B2434" s="8">
        <v>2018</v>
      </c>
      <c r="C2434" s="8" t="s">
        <v>10</v>
      </c>
      <c r="D2434" s="8" t="s">
        <v>41</v>
      </c>
      <c r="E2434" s="8" t="s">
        <v>40</v>
      </c>
      <c r="F2434" s="78">
        <v>7831.9080233900013</v>
      </c>
      <c r="G2434" s="78">
        <v>327.59209550935907</v>
      </c>
      <c r="H2434" s="78">
        <v>1.361502607778287</v>
      </c>
    </row>
    <row r="2435" spans="1:8" ht="14.45" customHeight="1" x14ac:dyDescent="0.25">
      <c r="A2435" s="8" t="s">
        <v>19</v>
      </c>
      <c r="B2435" s="8">
        <v>2019</v>
      </c>
      <c r="C2435" s="8" t="s">
        <v>10</v>
      </c>
      <c r="D2435" s="8" t="s">
        <v>41</v>
      </c>
      <c r="E2435" s="8" t="s">
        <v>40</v>
      </c>
      <c r="F2435" s="78">
        <v>9754.4600000000009</v>
      </c>
      <c r="G2435" s="78">
        <v>396.95306565382589</v>
      </c>
      <c r="H2435" s="78">
        <v>1.5955776197752256</v>
      </c>
    </row>
    <row r="2436" spans="1:8" ht="14.45" customHeight="1" x14ac:dyDescent="0.25">
      <c r="A2436" s="8" t="s">
        <v>19</v>
      </c>
      <c r="B2436" s="8">
        <v>2020</v>
      </c>
      <c r="C2436" s="8" t="s">
        <v>10</v>
      </c>
      <c r="D2436" s="8" t="s">
        <v>41</v>
      </c>
      <c r="E2436" s="8" t="s">
        <v>40</v>
      </c>
      <c r="F2436" s="78">
        <v>4901.6899999999996</v>
      </c>
      <c r="G2436" s="78">
        <v>198.86496720535558</v>
      </c>
      <c r="H2436" s="78">
        <v>0.85103773943282224</v>
      </c>
    </row>
    <row r="2437" spans="1:8" ht="14.45" customHeight="1" x14ac:dyDescent="0.25">
      <c r="A2437" s="8" t="s">
        <v>19</v>
      </c>
      <c r="B2437" s="8">
        <v>2021</v>
      </c>
      <c r="C2437" s="8" t="s">
        <v>10</v>
      </c>
      <c r="D2437" s="8" t="s">
        <v>41</v>
      </c>
      <c r="E2437" s="8" t="s">
        <v>40</v>
      </c>
      <c r="F2437" s="78">
        <v>5475.6100000000006</v>
      </c>
      <c r="G2437" s="78">
        <v>227.42392357746058</v>
      </c>
      <c r="H2437" s="78">
        <v>0.8081764481412852</v>
      </c>
    </row>
    <row r="2438" spans="1:8" ht="14.45" customHeight="1" x14ac:dyDescent="0.25">
      <c r="A2438" s="8" t="s">
        <v>19</v>
      </c>
      <c r="B2438" s="8">
        <v>2022</v>
      </c>
      <c r="C2438" s="8" t="s">
        <v>10</v>
      </c>
      <c r="D2438" s="8" t="s">
        <v>41</v>
      </c>
      <c r="E2438" s="8" t="s">
        <v>40</v>
      </c>
      <c r="F2438" s="78">
        <v>1383.71654605</v>
      </c>
      <c r="G2438" s="78">
        <v>56.221976544321727</v>
      </c>
      <c r="H2438" s="78">
        <v>0.17894436892283455</v>
      </c>
    </row>
    <row r="2439" spans="1:8" ht="14.45" customHeight="1" x14ac:dyDescent="0.25">
      <c r="A2439" s="8" t="s">
        <v>19</v>
      </c>
      <c r="B2439" s="8">
        <v>2023</v>
      </c>
      <c r="C2439" s="8" t="s">
        <v>10</v>
      </c>
      <c r="D2439" s="8" t="s">
        <v>41</v>
      </c>
      <c r="E2439" s="8" t="s">
        <v>40</v>
      </c>
      <c r="F2439" s="78">
        <v>7751.5305109800011</v>
      </c>
      <c r="G2439" s="78">
        <v>314.29370905446729</v>
      </c>
      <c r="H2439" s="78">
        <v>0.9129070121970283</v>
      </c>
    </row>
    <row r="2440" spans="1:8" ht="14.45" customHeight="1" x14ac:dyDescent="0.25">
      <c r="A2440" s="8" t="s">
        <v>19</v>
      </c>
      <c r="B2440" s="8">
        <v>2008</v>
      </c>
      <c r="C2440" s="8" t="s">
        <v>10</v>
      </c>
      <c r="D2440" s="8" t="s">
        <v>25</v>
      </c>
      <c r="E2440" s="8" t="s">
        <v>26</v>
      </c>
      <c r="F2440" s="78">
        <v>184.31481561000001</v>
      </c>
      <c r="G2440" s="78">
        <v>9.7521066460317467</v>
      </c>
      <c r="H2440" s="78">
        <v>7.0251530043379029E-2</v>
      </c>
    </row>
    <row r="2441" spans="1:8" ht="14.45" customHeight="1" x14ac:dyDescent="0.25">
      <c r="A2441" s="8" t="s">
        <v>19</v>
      </c>
      <c r="B2441" s="8">
        <v>2008</v>
      </c>
      <c r="C2441" s="8" t="s">
        <v>10</v>
      </c>
      <c r="D2441" s="8" t="s">
        <v>25</v>
      </c>
      <c r="E2441" s="8" t="s">
        <v>27</v>
      </c>
      <c r="F2441" s="78"/>
      <c r="G2441" s="78" t="s">
        <v>108</v>
      </c>
      <c r="H2441" s="78" t="s">
        <v>29</v>
      </c>
    </row>
    <row r="2442" spans="1:8" ht="14.45" customHeight="1" x14ac:dyDescent="0.25">
      <c r="A2442" s="8" t="s">
        <v>19</v>
      </c>
      <c r="B2442" s="8">
        <v>2008</v>
      </c>
      <c r="C2442" s="8" t="s">
        <v>10</v>
      </c>
      <c r="D2442" s="8" t="s">
        <v>25</v>
      </c>
      <c r="E2442" s="8" t="s">
        <v>28</v>
      </c>
      <c r="F2442" s="78">
        <v>21.7729</v>
      </c>
      <c r="G2442" s="78">
        <v>1.1520052910052911</v>
      </c>
      <c r="H2442" s="78">
        <v>8.2987335197078956E-3</v>
      </c>
    </row>
    <row r="2443" spans="1:8" ht="14.45" customHeight="1" x14ac:dyDescent="0.25">
      <c r="A2443" s="8" t="s">
        <v>19</v>
      </c>
      <c r="B2443" s="8">
        <v>2008</v>
      </c>
      <c r="C2443" s="8" t="s">
        <v>10</v>
      </c>
      <c r="D2443" s="8" t="s">
        <v>25</v>
      </c>
      <c r="E2443" s="8" t="s">
        <v>40</v>
      </c>
      <c r="F2443" s="78">
        <v>206.08771561</v>
      </c>
      <c r="G2443" s="78">
        <v>10.904111937037039</v>
      </c>
      <c r="H2443" s="78">
        <v>7.8550263563086933E-2</v>
      </c>
    </row>
    <row r="2444" spans="1:8" ht="14.45" customHeight="1" x14ac:dyDescent="0.25">
      <c r="A2444" s="8" t="s">
        <v>19</v>
      </c>
      <c r="B2444" s="8">
        <v>2009</v>
      </c>
      <c r="C2444" s="8" t="s">
        <v>10</v>
      </c>
      <c r="D2444" s="8" t="s">
        <v>25</v>
      </c>
      <c r="E2444" s="8" t="s">
        <v>26</v>
      </c>
      <c r="F2444" s="78">
        <v>496.07498405999991</v>
      </c>
      <c r="G2444" s="78">
        <v>26.25661524664789</v>
      </c>
      <c r="H2444" s="78">
        <v>0.17999393485277046</v>
      </c>
    </row>
    <row r="2445" spans="1:8" ht="14.45" customHeight="1" x14ac:dyDescent="0.25">
      <c r="A2445" s="8" t="s">
        <v>19</v>
      </c>
      <c r="B2445" s="8">
        <v>2009</v>
      </c>
      <c r="C2445" s="8" t="s">
        <v>10</v>
      </c>
      <c r="D2445" s="8" t="s">
        <v>25</v>
      </c>
      <c r="E2445" s="8" t="s">
        <v>27</v>
      </c>
      <c r="F2445" s="78"/>
      <c r="G2445" s="78" t="s">
        <v>108</v>
      </c>
      <c r="H2445" s="78" t="s">
        <v>29</v>
      </c>
    </row>
    <row r="2446" spans="1:8" ht="14.45" customHeight="1" x14ac:dyDescent="0.25">
      <c r="A2446" s="8" t="s">
        <v>19</v>
      </c>
      <c r="B2446" s="8">
        <v>2009</v>
      </c>
      <c r="C2446" s="8" t="s">
        <v>10</v>
      </c>
      <c r="D2446" s="8" t="s">
        <v>25</v>
      </c>
      <c r="E2446" s="8" t="s">
        <v>28</v>
      </c>
      <c r="F2446" s="78">
        <v>6.1930699999999996</v>
      </c>
      <c r="G2446" s="78">
        <v>0.32779128440367028</v>
      </c>
      <c r="H2446" s="78">
        <v>2.2470696445838576E-3</v>
      </c>
    </row>
    <row r="2447" spans="1:8" ht="14.45" customHeight="1" x14ac:dyDescent="0.25">
      <c r="A2447" s="8" t="s">
        <v>19</v>
      </c>
      <c r="B2447" s="8">
        <v>2009</v>
      </c>
      <c r="C2447" s="8" t="s">
        <v>10</v>
      </c>
      <c r="D2447" s="8" t="s">
        <v>25</v>
      </c>
      <c r="E2447" s="8" t="s">
        <v>40</v>
      </c>
      <c r="F2447" s="78">
        <v>502.26805405999988</v>
      </c>
      <c r="G2447" s="78">
        <v>26.58440653105156</v>
      </c>
      <c r="H2447" s="78">
        <v>0.18224100449735431</v>
      </c>
    </row>
    <row r="2448" spans="1:8" ht="14.45" customHeight="1" x14ac:dyDescent="0.25">
      <c r="A2448" s="8" t="s">
        <v>19</v>
      </c>
      <c r="B2448" s="8">
        <v>2010</v>
      </c>
      <c r="C2448" s="8" t="s">
        <v>10</v>
      </c>
      <c r="D2448" s="8" t="s">
        <v>25</v>
      </c>
      <c r="E2448" s="8" t="s">
        <v>26</v>
      </c>
      <c r="F2448" s="78">
        <v>439.61659245999999</v>
      </c>
      <c r="G2448" s="78">
        <v>23.260137167195769</v>
      </c>
      <c r="H2448" s="78">
        <v>0.14685041906541413</v>
      </c>
    </row>
    <row r="2449" spans="1:8" ht="14.45" customHeight="1" x14ac:dyDescent="0.25">
      <c r="A2449" s="8" t="s">
        <v>19</v>
      </c>
      <c r="B2449" s="8">
        <v>2010</v>
      </c>
      <c r="C2449" s="8" t="s">
        <v>10</v>
      </c>
      <c r="D2449" s="8" t="s">
        <v>25</v>
      </c>
      <c r="E2449" s="8" t="s">
        <v>27</v>
      </c>
      <c r="F2449" s="78"/>
      <c r="G2449" s="78" t="s">
        <v>108</v>
      </c>
      <c r="H2449" s="78" t="s">
        <v>29</v>
      </c>
    </row>
    <row r="2450" spans="1:8" ht="14.45" customHeight="1" x14ac:dyDescent="0.25">
      <c r="A2450" s="8" t="s">
        <v>19</v>
      </c>
      <c r="B2450" s="8">
        <v>2010</v>
      </c>
      <c r="C2450" s="8" t="s">
        <v>10</v>
      </c>
      <c r="D2450" s="8" t="s">
        <v>25</v>
      </c>
      <c r="E2450" s="8" t="s">
        <v>28</v>
      </c>
      <c r="F2450" s="78">
        <v>19.132101899999999</v>
      </c>
      <c r="G2450" s="78">
        <v>1.0122805238095238</v>
      </c>
      <c r="H2450" s="78">
        <v>6.3909261611249189E-3</v>
      </c>
    </row>
    <row r="2451" spans="1:8" ht="14.45" customHeight="1" x14ac:dyDescent="0.25">
      <c r="A2451" s="8" t="s">
        <v>19</v>
      </c>
      <c r="B2451" s="8">
        <v>2010</v>
      </c>
      <c r="C2451" s="8" t="s">
        <v>10</v>
      </c>
      <c r="D2451" s="8" t="s">
        <v>25</v>
      </c>
      <c r="E2451" s="8" t="s">
        <v>40</v>
      </c>
      <c r="F2451" s="78">
        <v>458.74869436</v>
      </c>
      <c r="G2451" s="78">
        <v>24.272417691005295</v>
      </c>
      <c r="H2451" s="78">
        <v>0.15324134522653907</v>
      </c>
    </row>
    <row r="2452" spans="1:8" ht="14.45" customHeight="1" x14ac:dyDescent="0.25">
      <c r="A2452" s="8" t="s">
        <v>19</v>
      </c>
      <c r="B2452" s="8">
        <v>2011</v>
      </c>
      <c r="C2452" s="8" t="s">
        <v>10</v>
      </c>
      <c r="D2452" s="8" t="s">
        <v>25</v>
      </c>
      <c r="E2452" s="8" t="s">
        <v>26</v>
      </c>
      <c r="F2452" s="78">
        <v>449.10203765999989</v>
      </c>
      <c r="G2452" s="78">
        <v>23.766386420735394</v>
      </c>
      <c r="H2452" s="78">
        <v>0.13421422435726288</v>
      </c>
    </row>
    <row r="2453" spans="1:8" ht="14.45" customHeight="1" x14ac:dyDescent="0.25">
      <c r="A2453" s="8" t="s">
        <v>19</v>
      </c>
      <c r="B2453" s="8">
        <v>2011</v>
      </c>
      <c r="C2453" s="8" t="s">
        <v>10</v>
      </c>
      <c r="D2453" s="8" t="s">
        <v>25</v>
      </c>
      <c r="E2453" s="8" t="s">
        <v>27</v>
      </c>
      <c r="F2453" s="78"/>
      <c r="G2453" s="78" t="s">
        <v>108</v>
      </c>
      <c r="H2453" s="78" t="s">
        <v>29</v>
      </c>
    </row>
    <row r="2454" spans="1:8" ht="14.45" customHeight="1" x14ac:dyDescent="0.25">
      <c r="A2454" s="8" t="s">
        <v>19</v>
      </c>
      <c r="B2454" s="8">
        <v>2011</v>
      </c>
      <c r="C2454" s="8" t="s">
        <v>10</v>
      </c>
      <c r="D2454" s="8" t="s">
        <v>25</v>
      </c>
      <c r="E2454" s="8" t="s">
        <v>28</v>
      </c>
      <c r="F2454" s="78">
        <v>14.333847000000002</v>
      </c>
      <c r="G2454" s="78">
        <v>0.75854420183148652</v>
      </c>
      <c r="H2454" s="78">
        <v>4.2836727421333336E-3</v>
      </c>
    </row>
    <row r="2455" spans="1:8" ht="14.45" customHeight="1" x14ac:dyDescent="0.25">
      <c r="A2455" s="8" t="s">
        <v>19</v>
      </c>
      <c r="B2455" s="8">
        <v>2011</v>
      </c>
      <c r="C2455" s="8" t="s">
        <v>10</v>
      </c>
      <c r="D2455" s="8" t="s">
        <v>25</v>
      </c>
      <c r="E2455" s="8" t="s">
        <v>40</v>
      </c>
      <c r="F2455" s="78">
        <v>463.43588465999989</v>
      </c>
      <c r="G2455" s="78">
        <v>24.524930622566881</v>
      </c>
      <c r="H2455" s="78">
        <v>0.13849789709939619</v>
      </c>
    </row>
    <row r="2456" spans="1:8" ht="14.45" customHeight="1" x14ac:dyDescent="0.25">
      <c r="A2456" s="8" t="s">
        <v>19</v>
      </c>
      <c r="B2456" s="8">
        <v>2012</v>
      </c>
      <c r="C2456" s="8" t="s">
        <v>10</v>
      </c>
      <c r="D2456" s="8" t="s">
        <v>25</v>
      </c>
      <c r="E2456" s="8" t="s">
        <v>26</v>
      </c>
      <c r="F2456" s="78">
        <v>200.73452187999999</v>
      </c>
      <c r="G2456" s="78">
        <v>10.38819330067278</v>
      </c>
      <c r="H2456" s="78">
        <v>5.6064692857080767E-2</v>
      </c>
    </row>
    <row r="2457" spans="1:8" ht="14.45" customHeight="1" x14ac:dyDescent="0.25">
      <c r="A2457" s="8" t="s">
        <v>19</v>
      </c>
      <c r="B2457" s="8">
        <v>2012</v>
      </c>
      <c r="C2457" s="8" t="s">
        <v>10</v>
      </c>
      <c r="D2457" s="8" t="s">
        <v>25</v>
      </c>
      <c r="E2457" s="8" t="s">
        <v>27</v>
      </c>
      <c r="F2457" s="78"/>
      <c r="G2457" s="78" t="s">
        <v>108</v>
      </c>
      <c r="H2457" s="78" t="s">
        <v>29</v>
      </c>
    </row>
    <row r="2458" spans="1:8" ht="14.45" customHeight="1" x14ac:dyDescent="0.25">
      <c r="A2458" s="8" t="s">
        <v>19</v>
      </c>
      <c r="B2458" s="8">
        <v>2012</v>
      </c>
      <c r="C2458" s="8" t="s">
        <v>10</v>
      </c>
      <c r="D2458" s="8" t="s">
        <v>25</v>
      </c>
      <c r="E2458" s="8" t="s">
        <v>28</v>
      </c>
      <c r="F2458" s="78">
        <v>2.5745000000000001E-2</v>
      </c>
      <c r="G2458" s="78">
        <v>1.3323270657236526E-3</v>
      </c>
      <c r="H2458" s="78">
        <v>7.1905196180874492E-6</v>
      </c>
    </row>
    <row r="2459" spans="1:8" ht="14.45" customHeight="1" x14ac:dyDescent="0.25">
      <c r="A2459" s="8" t="s">
        <v>19</v>
      </c>
      <c r="B2459" s="8">
        <v>2012</v>
      </c>
      <c r="C2459" s="8" t="s">
        <v>10</v>
      </c>
      <c r="D2459" s="8" t="s">
        <v>25</v>
      </c>
      <c r="E2459" s="8" t="s">
        <v>40</v>
      </c>
      <c r="F2459" s="78">
        <v>200.76026687999999</v>
      </c>
      <c r="G2459" s="78">
        <v>10.389525627738504</v>
      </c>
      <c r="H2459" s="78">
        <v>5.6071883376698849E-2</v>
      </c>
    </row>
    <row r="2460" spans="1:8" ht="14.45" customHeight="1" x14ac:dyDescent="0.25">
      <c r="A2460" s="8" t="s">
        <v>19</v>
      </c>
      <c r="B2460" s="8">
        <v>2013</v>
      </c>
      <c r="C2460" s="8" t="s">
        <v>10</v>
      </c>
      <c r="D2460" s="8" t="s">
        <v>25</v>
      </c>
      <c r="E2460" s="8" t="s">
        <v>26</v>
      </c>
      <c r="F2460" s="78">
        <v>138.08676740000001</v>
      </c>
      <c r="G2460" s="78">
        <v>6.8682799005222588</v>
      </c>
      <c r="H2460" s="78">
        <v>3.7129510111120506E-2</v>
      </c>
    </row>
    <row r="2461" spans="1:8" ht="14.45" customHeight="1" x14ac:dyDescent="0.25">
      <c r="A2461" s="8" t="s">
        <v>19</v>
      </c>
      <c r="B2461" s="8">
        <v>2013</v>
      </c>
      <c r="C2461" s="8" t="s">
        <v>10</v>
      </c>
      <c r="D2461" s="8" t="s">
        <v>25</v>
      </c>
      <c r="E2461" s="8" t="s">
        <v>27</v>
      </c>
      <c r="F2461" s="78"/>
      <c r="G2461" s="78" t="s">
        <v>108</v>
      </c>
      <c r="H2461" s="78" t="s">
        <v>29</v>
      </c>
    </row>
    <row r="2462" spans="1:8" ht="14.45" customHeight="1" x14ac:dyDescent="0.25">
      <c r="A2462" s="8" t="s">
        <v>19</v>
      </c>
      <c r="B2462" s="8">
        <v>2013</v>
      </c>
      <c r="C2462" s="8" t="s">
        <v>10</v>
      </c>
      <c r="D2462" s="8" t="s">
        <v>25</v>
      </c>
      <c r="E2462" s="8" t="s">
        <v>28</v>
      </c>
      <c r="F2462" s="78"/>
      <c r="G2462" s="78" t="s">
        <v>108</v>
      </c>
      <c r="H2462" s="78" t="s">
        <v>29</v>
      </c>
    </row>
    <row r="2463" spans="1:8" ht="14.45" customHeight="1" x14ac:dyDescent="0.25">
      <c r="A2463" s="8" t="s">
        <v>19</v>
      </c>
      <c r="B2463" s="8">
        <v>2013</v>
      </c>
      <c r="C2463" s="8" t="s">
        <v>10</v>
      </c>
      <c r="D2463" s="8" t="s">
        <v>25</v>
      </c>
      <c r="E2463" s="8" t="s">
        <v>40</v>
      </c>
      <c r="F2463" s="78">
        <v>138.08676740000001</v>
      </c>
      <c r="G2463" s="78">
        <v>6.8682799005222588</v>
      </c>
      <c r="H2463" s="78">
        <v>3.7129510111120506E-2</v>
      </c>
    </row>
    <row r="2464" spans="1:8" ht="14.45" customHeight="1" x14ac:dyDescent="0.25">
      <c r="A2464" s="8" t="s">
        <v>19</v>
      </c>
      <c r="B2464" s="8">
        <v>2014</v>
      </c>
      <c r="C2464" s="8" t="s">
        <v>10</v>
      </c>
      <c r="D2464" s="8" t="s">
        <v>25</v>
      </c>
      <c r="E2464" s="8" t="s">
        <v>26</v>
      </c>
      <c r="F2464" s="78">
        <v>116.83509702000001</v>
      </c>
      <c r="G2464" s="78">
        <v>5.6992730253658541</v>
      </c>
      <c r="H2464" s="78">
        <v>2.8861038782363829E-2</v>
      </c>
    </row>
    <row r="2465" spans="1:8" ht="14.45" customHeight="1" x14ac:dyDescent="0.25">
      <c r="A2465" s="8" t="s">
        <v>19</v>
      </c>
      <c r="B2465" s="8">
        <v>2014</v>
      </c>
      <c r="C2465" s="8" t="s">
        <v>10</v>
      </c>
      <c r="D2465" s="8" t="s">
        <v>25</v>
      </c>
      <c r="E2465" s="8" t="s">
        <v>27</v>
      </c>
      <c r="F2465" s="78"/>
      <c r="G2465" s="78" t="s">
        <v>108</v>
      </c>
      <c r="H2465" s="78" t="s">
        <v>29</v>
      </c>
    </row>
    <row r="2466" spans="1:8" ht="14.45" customHeight="1" x14ac:dyDescent="0.25">
      <c r="A2466" s="8" t="s">
        <v>19</v>
      </c>
      <c r="B2466" s="8">
        <v>2014</v>
      </c>
      <c r="C2466" s="8" t="s">
        <v>10</v>
      </c>
      <c r="D2466" s="8" t="s">
        <v>25</v>
      </c>
      <c r="E2466" s="8" t="s">
        <v>28</v>
      </c>
      <c r="F2466" s="78">
        <v>118.15693808000002</v>
      </c>
      <c r="G2466" s="78">
        <v>5.7637530770731713</v>
      </c>
      <c r="H2466" s="78">
        <v>2.9187564861169156E-2</v>
      </c>
    </row>
    <row r="2467" spans="1:8" ht="14.45" customHeight="1" x14ac:dyDescent="0.25">
      <c r="A2467" s="8" t="s">
        <v>19</v>
      </c>
      <c r="B2467" s="8">
        <v>2014</v>
      </c>
      <c r="C2467" s="8" t="s">
        <v>10</v>
      </c>
      <c r="D2467" s="8" t="s">
        <v>25</v>
      </c>
      <c r="E2467" s="8" t="s">
        <v>40</v>
      </c>
      <c r="F2467" s="78">
        <v>234.99203510000001</v>
      </c>
      <c r="G2467" s="78">
        <v>11.463026102439025</v>
      </c>
      <c r="H2467" s="78">
        <v>5.8048603643532988E-2</v>
      </c>
    </row>
    <row r="2468" spans="1:8" ht="14.45" customHeight="1" x14ac:dyDescent="0.25">
      <c r="A2468" s="8" t="s">
        <v>19</v>
      </c>
      <c r="B2468" s="8">
        <v>2015</v>
      </c>
      <c r="C2468" s="8" t="s">
        <v>10</v>
      </c>
      <c r="D2468" s="8" t="s">
        <v>25</v>
      </c>
      <c r="E2468" s="8" t="s">
        <v>26</v>
      </c>
      <c r="F2468" s="78">
        <v>173.81147932000002</v>
      </c>
      <c r="G2468" s="78">
        <v>7.9556690385627657</v>
      </c>
      <c r="H2468" s="78">
        <v>3.7927936014506114E-2</v>
      </c>
    </row>
    <row r="2469" spans="1:8" ht="14.45" customHeight="1" x14ac:dyDescent="0.25">
      <c r="A2469" s="8" t="s">
        <v>19</v>
      </c>
      <c r="B2469" s="8">
        <v>2015</v>
      </c>
      <c r="C2469" s="8" t="s">
        <v>10</v>
      </c>
      <c r="D2469" s="8" t="s">
        <v>25</v>
      </c>
      <c r="E2469" s="8" t="s">
        <v>27</v>
      </c>
      <c r="F2469" s="78"/>
      <c r="G2469" s="78" t="s">
        <v>108</v>
      </c>
      <c r="H2469" s="78" t="s">
        <v>29</v>
      </c>
    </row>
    <row r="2470" spans="1:8" ht="14.45" customHeight="1" x14ac:dyDescent="0.25">
      <c r="A2470" s="8" t="s">
        <v>19</v>
      </c>
      <c r="B2470" s="8">
        <v>2015</v>
      </c>
      <c r="C2470" s="8" t="s">
        <v>10</v>
      </c>
      <c r="D2470" s="8" t="s">
        <v>25</v>
      </c>
      <c r="E2470" s="8" t="s">
        <v>28</v>
      </c>
      <c r="F2470" s="78">
        <v>6.1400000000000003E-2</v>
      </c>
      <c r="G2470" s="78">
        <v>2.810390204828928E-3</v>
      </c>
      <c r="H2470" s="78">
        <v>1.3398282325203763E-5</v>
      </c>
    </row>
    <row r="2471" spans="1:8" ht="14.45" customHeight="1" x14ac:dyDescent="0.25">
      <c r="A2471" s="8" t="s">
        <v>19</v>
      </c>
      <c r="B2471" s="8">
        <v>2015</v>
      </c>
      <c r="C2471" s="8" t="s">
        <v>10</v>
      </c>
      <c r="D2471" s="8" t="s">
        <v>25</v>
      </c>
      <c r="E2471" s="8" t="s">
        <v>40</v>
      </c>
      <c r="F2471" s="78">
        <v>173.87287932000001</v>
      </c>
      <c r="G2471" s="78">
        <v>7.9584794287675935</v>
      </c>
      <c r="H2471" s="78">
        <v>3.794133429683131E-2</v>
      </c>
    </row>
    <row r="2472" spans="1:8" ht="14.45" customHeight="1" x14ac:dyDescent="0.25">
      <c r="A2472" s="8" t="s">
        <v>19</v>
      </c>
      <c r="B2472" s="8">
        <v>2016</v>
      </c>
      <c r="C2472" s="8" t="s">
        <v>10</v>
      </c>
      <c r="D2472" s="8" t="s">
        <v>25</v>
      </c>
      <c r="E2472" s="8" t="s">
        <v>26</v>
      </c>
      <c r="F2472" s="78">
        <v>480.19514293999987</v>
      </c>
      <c r="G2472" s="78">
        <v>21.029676709901061</v>
      </c>
      <c r="H2472" s="78">
        <v>9.6876844787830735E-2</v>
      </c>
    </row>
    <row r="2473" spans="1:8" ht="14.45" customHeight="1" x14ac:dyDescent="0.25">
      <c r="A2473" s="8" t="s">
        <v>19</v>
      </c>
      <c r="B2473" s="8">
        <v>2016</v>
      </c>
      <c r="C2473" s="8" t="s">
        <v>10</v>
      </c>
      <c r="D2473" s="8" t="s">
        <v>25</v>
      </c>
      <c r="E2473" s="8" t="s">
        <v>27</v>
      </c>
      <c r="F2473" s="78"/>
      <c r="G2473" s="78" t="s">
        <v>108</v>
      </c>
      <c r="H2473" s="78" t="s">
        <v>29</v>
      </c>
    </row>
    <row r="2474" spans="1:8" ht="14.45" customHeight="1" x14ac:dyDescent="0.25">
      <c r="A2474" s="8" t="s">
        <v>19</v>
      </c>
      <c r="B2474" s="8">
        <v>2016</v>
      </c>
      <c r="C2474" s="8" t="s">
        <v>10</v>
      </c>
      <c r="D2474" s="8" t="s">
        <v>25</v>
      </c>
      <c r="E2474" s="8" t="s">
        <v>28</v>
      </c>
      <c r="F2474" s="78">
        <v>121.48542583</v>
      </c>
      <c r="G2474" s="78">
        <v>5.3203354255684019</v>
      </c>
      <c r="H2474" s="78">
        <v>2.4509045780971132E-2</v>
      </c>
    </row>
    <row r="2475" spans="1:8" ht="14.45" customHeight="1" x14ac:dyDescent="0.25">
      <c r="A2475" s="8" t="s">
        <v>19</v>
      </c>
      <c r="B2475" s="8">
        <v>2016</v>
      </c>
      <c r="C2475" s="8" t="s">
        <v>10</v>
      </c>
      <c r="D2475" s="8" t="s">
        <v>25</v>
      </c>
      <c r="E2475" s="8" t="s">
        <v>40</v>
      </c>
      <c r="F2475" s="78">
        <v>601.68056876999981</v>
      </c>
      <c r="G2475" s="78">
        <v>26.350012135469463</v>
      </c>
      <c r="H2475" s="78">
        <v>0.12138589056880189</v>
      </c>
    </row>
    <row r="2476" spans="1:8" ht="14.45" customHeight="1" x14ac:dyDescent="0.25">
      <c r="A2476" s="8" t="s">
        <v>19</v>
      </c>
      <c r="B2476" s="8">
        <v>2017</v>
      </c>
      <c r="C2476" s="8" t="s">
        <v>10</v>
      </c>
      <c r="D2476" s="8" t="s">
        <v>25</v>
      </c>
      <c r="E2476" s="8" t="s">
        <v>26</v>
      </c>
      <c r="F2476" s="78">
        <v>200.75119325999998</v>
      </c>
      <c r="G2476" s="78">
        <v>8.547756871589268</v>
      </c>
      <c r="H2476" s="78">
        <v>3.6947599187498265E-2</v>
      </c>
    </row>
    <row r="2477" spans="1:8" ht="14.45" customHeight="1" x14ac:dyDescent="0.25">
      <c r="A2477" s="8" t="s">
        <v>19</v>
      </c>
      <c r="B2477" s="8">
        <v>2017</v>
      </c>
      <c r="C2477" s="8" t="s">
        <v>10</v>
      </c>
      <c r="D2477" s="8" t="s">
        <v>25</v>
      </c>
      <c r="E2477" s="8" t="s">
        <v>27</v>
      </c>
      <c r="F2477" s="78"/>
      <c r="G2477" s="78" t="s">
        <v>108</v>
      </c>
      <c r="H2477" s="78" t="s">
        <v>29</v>
      </c>
    </row>
    <row r="2478" spans="1:8" ht="14.45" customHeight="1" x14ac:dyDescent="0.25">
      <c r="A2478" s="8" t="s">
        <v>19</v>
      </c>
      <c r="B2478" s="8">
        <v>2017</v>
      </c>
      <c r="C2478" s="8" t="s">
        <v>10</v>
      </c>
      <c r="D2478" s="8" t="s">
        <v>25</v>
      </c>
      <c r="E2478" s="8" t="s">
        <v>28</v>
      </c>
      <c r="F2478" s="78">
        <v>220.20843944000001</v>
      </c>
      <c r="G2478" s="78">
        <v>9.3762242248163918</v>
      </c>
      <c r="H2478" s="78">
        <v>4.0528641578713602E-2</v>
      </c>
    </row>
    <row r="2479" spans="1:8" ht="14.45" customHeight="1" x14ac:dyDescent="0.25">
      <c r="A2479" s="8" t="s">
        <v>19</v>
      </c>
      <c r="B2479" s="8">
        <v>2017</v>
      </c>
      <c r="C2479" s="8" t="s">
        <v>10</v>
      </c>
      <c r="D2479" s="8" t="s">
        <v>25</v>
      </c>
      <c r="E2479" s="8" t="s">
        <v>40</v>
      </c>
      <c r="F2479" s="78">
        <v>420.95963269999999</v>
      </c>
      <c r="G2479" s="78">
        <v>17.923981096405658</v>
      </c>
      <c r="H2479" s="78">
        <v>7.747624076621186E-2</v>
      </c>
    </row>
    <row r="2480" spans="1:8" ht="14.45" customHeight="1" x14ac:dyDescent="0.25">
      <c r="A2480" s="8" t="s">
        <v>19</v>
      </c>
      <c r="B2480" s="8">
        <v>2018</v>
      </c>
      <c r="C2480" s="8" t="s">
        <v>10</v>
      </c>
      <c r="D2480" s="8" t="s">
        <v>25</v>
      </c>
      <c r="E2480" s="8" t="s">
        <v>26</v>
      </c>
      <c r="F2480" s="78">
        <v>19.14485693</v>
      </c>
      <c r="G2480" s="78">
        <v>0.80078874537279099</v>
      </c>
      <c r="H2480" s="78">
        <v>3.3281510147835946E-3</v>
      </c>
    </row>
    <row r="2481" spans="1:8" ht="14.45" customHeight="1" x14ac:dyDescent="0.25">
      <c r="A2481" s="8" t="s">
        <v>19</v>
      </c>
      <c r="B2481" s="8">
        <v>2018</v>
      </c>
      <c r="C2481" s="8" t="s">
        <v>10</v>
      </c>
      <c r="D2481" s="8" t="s">
        <v>25</v>
      </c>
      <c r="E2481" s="8" t="s">
        <v>27</v>
      </c>
      <c r="F2481" s="78"/>
      <c r="G2481" s="78" t="s">
        <v>108</v>
      </c>
      <c r="H2481" s="78" t="s">
        <v>29</v>
      </c>
    </row>
    <row r="2482" spans="1:8" ht="14.45" customHeight="1" x14ac:dyDescent="0.25">
      <c r="A2482" s="8" t="s">
        <v>19</v>
      </c>
      <c r="B2482" s="8">
        <v>2018</v>
      </c>
      <c r="C2482" s="8" t="s">
        <v>10</v>
      </c>
      <c r="D2482" s="8" t="s">
        <v>25</v>
      </c>
      <c r="E2482" s="8" t="s">
        <v>28</v>
      </c>
      <c r="F2482" s="78">
        <v>44.242970049999997</v>
      </c>
      <c r="G2482" s="78">
        <v>1.8505895660357627</v>
      </c>
      <c r="H2482" s="78">
        <v>7.6912189110283236E-3</v>
      </c>
    </row>
    <row r="2483" spans="1:8" ht="14.45" customHeight="1" x14ac:dyDescent="0.25">
      <c r="A2483" s="8" t="s">
        <v>19</v>
      </c>
      <c r="B2483" s="8">
        <v>2018</v>
      </c>
      <c r="C2483" s="8" t="s">
        <v>10</v>
      </c>
      <c r="D2483" s="8" t="s">
        <v>25</v>
      </c>
      <c r="E2483" s="8" t="s">
        <v>40</v>
      </c>
      <c r="F2483" s="78">
        <v>63.38782698</v>
      </c>
      <c r="G2483" s="78">
        <v>2.6513783114085538</v>
      </c>
      <c r="H2483" s="78">
        <v>1.101936992581192E-2</v>
      </c>
    </row>
    <row r="2484" spans="1:8" ht="14.45" customHeight="1" x14ac:dyDescent="0.25">
      <c r="A2484" s="8" t="s">
        <v>19</v>
      </c>
      <c r="B2484" s="8">
        <v>2019</v>
      </c>
      <c r="C2484" s="8" t="s">
        <v>10</v>
      </c>
      <c r="D2484" s="8" t="s">
        <v>25</v>
      </c>
      <c r="E2484" s="8" t="s">
        <v>26</v>
      </c>
      <c r="F2484" s="78"/>
      <c r="G2484" s="78" t="s">
        <v>108</v>
      </c>
      <c r="H2484" s="78" t="s">
        <v>29</v>
      </c>
    </row>
    <row r="2485" spans="1:8" ht="14.45" customHeight="1" x14ac:dyDescent="0.25">
      <c r="A2485" s="8" t="s">
        <v>19</v>
      </c>
      <c r="B2485" s="8">
        <v>2019</v>
      </c>
      <c r="C2485" s="8" t="s">
        <v>10</v>
      </c>
      <c r="D2485" s="8" t="s">
        <v>25</v>
      </c>
      <c r="E2485" s="8" t="s">
        <v>27</v>
      </c>
      <c r="F2485" s="78"/>
      <c r="G2485" s="78" t="s">
        <v>108</v>
      </c>
      <c r="H2485" s="78" t="s">
        <v>29</v>
      </c>
    </row>
    <row r="2486" spans="1:8" ht="14.45" customHeight="1" x14ac:dyDescent="0.25">
      <c r="A2486" s="8" t="s">
        <v>19</v>
      </c>
      <c r="B2486" s="8">
        <v>2019</v>
      </c>
      <c r="C2486" s="8" t="s">
        <v>10</v>
      </c>
      <c r="D2486" s="8" t="s">
        <v>25</v>
      </c>
      <c r="E2486" s="8" t="s">
        <v>28</v>
      </c>
      <c r="F2486" s="78"/>
      <c r="G2486" s="78" t="s">
        <v>108</v>
      </c>
      <c r="H2486" s="78" t="s">
        <v>29</v>
      </c>
    </row>
    <row r="2487" spans="1:8" ht="14.45" customHeight="1" x14ac:dyDescent="0.25">
      <c r="A2487" s="8" t="s">
        <v>19</v>
      </c>
      <c r="B2487" s="8">
        <v>2019</v>
      </c>
      <c r="C2487" s="8" t="s">
        <v>10</v>
      </c>
      <c r="D2487" s="8" t="s">
        <v>25</v>
      </c>
      <c r="E2487" s="8" t="s">
        <v>40</v>
      </c>
      <c r="F2487" s="78">
        <v>567.14</v>
      </c>
      <c r="G2487" s="78">
        <v>23.079489962018481</v>
      </c>
      <c r="H2487" s="78">
        <v>9.2769450208347912E-2</v>
      </c>
    </row>
    <row r="2488" spans="1:8" ht="14.45" customHeight="1" x14ac:dyDescent="0.25">
      <c r="A2488" s="8" t="s">
        <v>19</v>
      </c>
      <c r="B2488" s="8">
        <v>2020</v>
      </c>
      <c r="C2488" s="8" t="s">
        <v>10</v>
      </c>
      <c r="D2488" s="8" t="s">
        <v>25</v>
      </c>
      <c r="E2488" s="8" t="s">
        <v>26</v>
      </c>
      <c r="F2488" s="78"/>
      <c r="G2488" s="78" t="s">
        <v>108</v>
      </c>
      <c r="H2488" s="78" t="s">
        <v>29</v>
      </c>
    </row>
    <row r="2489" spans="1:8" ht="14.45" customHeight="1" x14ac:dyDescent="0.25">
      <c r="A2489" s="8" t="s">
        <v>19</v>
      </c>
      <c r="B2489" s="8">
        <v>2020</v>
      </c>
      <c r="C2489" s="8" t="s">
        <v>10</v>
      </c>
      <c r="D2489" s="8" t="s">
        <v>25</v>
      </c>
      <c r="E2489" s="8" t="s">
        <v>27</v>
      </c>
      <c r="F2489" s="78"/>
      <c r="G2489" s="78" t="s">
        <v>108</v>
      </c>
      <c r="H2489" s="78" t="s">
        <v>29</v>
      </c>
    </row>
    <row r="2490" spans="1:8" ht="14.45" customHeight="1" x14ac:dyDescent="0.25">
      <c r="A2490" s="8" t="s">
        <v>19</v>
      </c>
      <c r="B2490" s="8">
        <v>2020</v>
      </c>
      <c r="C2490" s="8" t="s">
        <v>10</v>
      </c>
      <c r="D2490" s="8" t="s">
        <v>25</v>
      </c>
      <c r="E2490" s="8" t="s">
        <v>28</v>
      </c>
      <c r="F2490" s="78"/>
      <c r="G2490" s="78" t="s">
        <v>108</v>
      </c>
      <c r="H2490" s="78" t="s">
        <v>29</v>
      </c>
    </row>
    <row r="2491" spans="1:8" ht="14.45" customHeight="1" x14ac:dyDescent="0.25">
      <c r="A2491" s="8" t="s">
        <v>19</v>
      </c>
      <c r="B2491" s="8">
        <v>2020</v>
      </c>
      <c r="C2491" s="8" t="s">
        <v>10</v>
      </c>
      <c r="D2491" s="8" t="s">
        <v>25</v>
      </c>
      <c r="E2491" s="8" t="s">
        <v>40</v>
      </c>
      <c r="F2491" s="78">
        <v>241.56</v>
      </c>
      <c r="G2491" s="78">
        <v>9.8002569477314356</v>
      </c>
      <c r="H2491" s="78">
        <v>4.1939958736148669E-2</v>
      </c>
    </row>
    <row r="2492" spans="1:8" ht="14.45" customHeight="1" x14ac:dyDescent="0.25">
      <c r="A2492" s="8" t="s">
        <v>19</v>
      </c>
      <c r="B2492" s="8">
        <v>2021</v>
      </c>
      <c r="C2492" s="8" t="s">
        <v>10</v>
      </c>
      <c r="D2492" s="8" t="s">
        <v>25</v>
      </c>
      <c r="E2492" s="8" t="s">
        <v>26</v>
      </c>
      <c r="F2492" s="78"/>
      <c r="G2492" s="78" t="s">
        <v>108</v>
      </c>
      <c r="H2492" s="78" t="s">
        <v>29</v>
      </c>
    </row>
    <row r="2493" spans="1:8" ht="14.45" customHeight="1" x14ac:dyDescent="0.25">
      <c r="A2493" s="8" t="s">
        <v>19</v>
      </c>
      <c r="B2493" s="8">
        <v>2021</v>
      </c>
      <c r="C2493" s="8" t="s">
        <v>10</v>
      </c>
      <c r="D2493" s="8" t="s">
        <v>25</v>
      </c>
      <c r="E2493" s="8" t="s">
        <v>27</v>
      </c>
      <c r="F2493" s="78"/>
      <c r="G2493" s="78" t="s">
        <v>108</v>
      </c>
      <c r="H2493" s="78" t="s">
        <v>29</v>
      </c>
    </row>
    <row r="2494" spans="1:8" ht="14.45" customHeight="1" x14ac:dyDescent="0.25">
      <c r="A2494" s="8" t="s">
        <v>19</v>
      </c>
      <c r="B2494" s="8">
        <v>2021</v>
      </c>
      <c r="C2494" s="8" t="s">
        <v>10</v>
      </c>
      <c r="D2494" s="8" t="s">
        <v>25</v>
      </c>
      <c r="E2494" s="8" t="s">
        <v>28</v>
      </c>
      <c r="F2494" s="78"/>
      <c r="G2494" s="78" t="s">
        <v>108</v>
      </c>
      <c r="H2494" s="78" t="s">
        <v>29</v>
      </c>
    </row>
    <row r="2495" spans="1:8" ht="14.45" customHeight="1" x14ac:dyDescent="0.25">
      <c r="A2495" s="8" t="s">
        <v>19</v>
      </c>
      <c r="B2495" s="8">
        <v>2021</v>
      </c>
      <c r="C2495" s="8" t="s">
        <v>10</v>
      </c>
      <c r="D2495" s="8" t="s">
        <v>25</v>
      </c>
      <c r="E2495" s="8" t="s">
        <v>40</v>
      </c>
      <c r="F2495" s="78">
        <v>1161.42</v>
      </c>
      <c r="G2495" s="78">
        <v>48.238405094835876</v>
      </c>
      <c r="H2495" s="78">
        <v>0.17142058882941835</v>
      </c>
    </row>
    <row r="2496" spans="1:8" ht="14.45" customHeight="1" x14ac:dyDescent="0.25">
      <c r="A2496" s="8" t="s">
        <v>19</v>
      </c>
      <c r="B2496" s="8">
        <v>2022</v>
      </c>
      <c r="C2496" s="8" t="s">
        <v>10</v>
      </c>
      <c r="D2496" s="8" t="s">
        <v>25</v>
      </c>
      <c r="E2496" s="8" t="s">
        <v>26</v>
      </c>
      <c r="F2496" s="78">
        <v>63.312838210000002</v>
      </c>
      <c r="G2496" s="78">
        <v>2.5724726028306324</v>
      </c>
      <c r="H2496" s="78">
        <v>8.1877143917541834E-3</v>
      </c>
    </row>
    <row r="2497" spans="1:8" ht="14.45" customHeight="1" x14ac:dyDescent="0.25">
      <c r="A2497" s="8" t="s">
        <v>19</v>
      </c>
      <c r="B2497" s="8">
        <v>2022</v>
      </c>
      <c r="C2497" s="8" t="s">
        <v>10</v>
      </c>
      <c r="D2497" s="8" t="s">
        <v>25</v>
      </c>
      <c r="E2497" s="8" t="s">
        <v>27</v>
      </c>
      <c r="F2497" s="78"/>
      <c r="G2497" s="78" t="s">
        <v>108</v>
      </c>
      <c r="H2497" s="78" t="s">
        <v>29</v>
      </c>
    </row>
    <row r="2498" spans="1:8" ht="14.45" customHeight="1" x14ac:dyDescent="0.25">
      <c r="A2498" s="8" t="s">
        <v>19</v>
      </c>
      <c r="B2498" s="8">
        <v>2022</v>
      </c>
      <c r="C2498" s="8" t="s">
        <v>10</v>
      </c>
      <c r="D2498" s="8" t="s">
        <v>25</v>
      </c>
      <c r="E2498" s="8" t="s">
        <v>28</v>
      </c>
      <c r="F2498" s="78"/>
      <c r="G2498" s="78" t="s">
        <v>108</v>
      </c>
      <c r="H2498" s="78" t="s">
        <v>29</v>
      </c>
    </row>
    <row r="2499" spans="1:8" ht="14.45" customHeight="1" x14ac:dyDescent="0.25">
      <c r="A2499" s="8" t="s">
        <v>19</v>
      </c>
      <c r="B2499" s="8">
        <v>2022</v>
      </c>
      <c r="C2499" s="8" t="s">
        <v>10</v>
      </c>
      <c r="D2499" s="8" t="s">
        <v>25</v>
      </c>
      <c r="E2499" s="8" t="s">
        <v>40</v>
      </c>
      <c r="F2499" s="78">
        <v>63.312838210000002</v>
      </c>
      <c r="G2499" s="78">
        <v>2.5724726028306324</v>
      </c>
      <c r="H2499" s="78">
        <v>8.1877143917541834E-3</v>
      </c>
    </row>
    <row r="2500" spans="1:8" ht="14.45" customHeight="1" x14ac:dyDescent="0.25">
      <c r="A2500" s="8" t="s">
        <v>19</v>
      </c>
      <c r="B2500" s="8">
        <v>2023</v>
      </c>
      <c r="C2500" s="8" t="s">
        <v>10</v>
      </c>
      <c r="D2500" s="8" t="s">
        <v>25</v>
      </c>
      <c r="E2500" s="8" t="s">
        <v>26</v>
      </c>
      <c r="F2500" s="78">
        <v>65.318398130000006</v>
      </c>
      <c r="G2500" s="78">
        <v>2.6484010594674996</v>
      </c>
      <c r="H2500" s="78">
        <v>7.6926258103337444E-3</v>
      </c>
    </row>
    <row r="2501" spans="1:8" ht="14.45" customHeight="1" x14ac:dyDescent="0.25">
      <c r="A2501" s="8" t="s">
        <v>19</v>
      </c>
      <c r="B2501" s="8">
        <v>2023</v>
      </c>
      <c r="C2501" s="8" t="s">
        <v>10</v>
      </c>
      <c r="D2501" s="8" t="s">
        <v>25</v>
      </c>
      <c r="E2501" s="8" t="s">
        <v>27</v>
      </c>
      <c r="F2501" s="78"/>
      <c r="G2501" s="78" t="s">
        <v>108</v>
      </c>
      <c r="H2501" s="78" t="s">
        <v>29</v>
      </c>
    </row>
    <row r="2502" spans="1:8" ht="14.45" customHeight="1" x14ac:dyDescent="0.25">
      <c r="A2502" s="8" t="s">
        <v>19</v>
      </c>
      <c r="B2502" s="8">
        <v>2023</v>
      </c>
      <c r="C2502" s="8" t="s">
        <v>10</v>
      </c>
      <c r="D2502" s="8" t="s">
        <v>25</v>
      </c>
      <c r="E2502" s="8" t="s">
        <v>28</v>
      </c>
      <c r="F2502" s="78"/>
      <c r="G2502" s="78" t="s">
        <v>108</v>
      </c>
      <c r="H2502" s="78" t="s">
        <v>29</v>
      </c>
    </row>
    <row r="2503" spans="1:8" ht="14.45" customHeight="1" x14ac:dyDescent="0.25">
      <c r="A2503" s="8" t="s">
        <v>19</v>
      </c>
      <c r="B2503" s="8">
        <v>2023</v>
      </c>
      <c r="C2503" s="8" t="s">
        <v>10</v>
      </c>
      <c r="D2503" s="8" t="s">
        <v>25</v>
      </c>
      <c r="E2503" s="8" t="s">
        <v>40</v>
      </c>
      <c r="F2503" s="78">
        <v>65.318398130000006</v>
      </c>
      <c r="G2503" s="78">
        <v>2.6484010594674996</v>
      </c>
      <c r="H2503" s="78">
        <v>7.6926258103337444E-3</v>
      </c>
    </row>
    <row r="2504" spans="1:8" ht="14.45" customHeight="1" x14ac:dyDescent="0.25">
      <c r="A2504" s="8" t="s">
        <v>19</v>
      </c>
      <c r="B2504" s="8">
        <v>2008</v>
      </c>
      <c r="C2504" s="8" t="s">
        <v>10</v>
      </c>
      <c r="D2504" s="8" t="s">
        <v>30</v>
      </c>
      <c r="E2504" s="8" t="s">
        <v>31</v>
      </c>
      <c r="F2504" s="78">
        <v>830.81630789000008</v>
      </c>
      <c r="G2504" s="78">
        <v>43.958534808994713</v>
      </c>
      <c r="H2504" s="78">
        <v>0.31666535661334494</v>
      </c>
    </row>
    <row r="2505" spans="1:8" ht="14.45" customHeight="1" x14ac:dyDescent="0.25">
      <c r="A2505" s="8" t="s">
        <v>19</v>
      </c>
      <c r="B2505" s="8">
        <v>2008</v>
      </c>
      <c r="C2505" s="8" t="s">
        <v>10</v>
      </c>
      <c r="D2505" s="8" t="s">
        <v>30</v>
      </c>
      <c r="E2505" s="8" t="s">
        <v>32</v>
      </c>
      <c r="F2505" s="78"/>
      <c r="G2505" s="78" t="s">
        <v>108</v>
      </c>
      <c r="H2505" s="78" t="s">
        <v>29</v>
      </c>
    </row>
    <row r="2506" spans="1:8" ht="14.45" customHeight="1" x14ac:dyDescent="0.25">
      <c r="A2506" s="8" t="s">
        <v>19</v>
      </c>
      <c r="B2506" s="8">
        <v>2008</v>
      </c>
      <c r="C2506" s="8" t="s">
        <v>10</v>
      </c>
      <c r="D2506" s="8" t="s">
        <v>30</v>
      </c>
      <c r="E2506" s="8" t="s">
        <v>40</v>
      </c>
      <c r="F2506" s="78">
        <v>830.81630789000008</v>
      </c>
      <c r="G2506" s="78">
        <v>43.958534808994713</v>
      </c>
      <c r="H2506" s="78">
        <v>0.31666535661334494</v>
      </c>
    </row>
    <row r="2507" spans="1:8" ht="14.45" customHeight="1" x14ac:dyDescent="0.25">
      <c r="A2507" s="8" t="s">
        <v>19</v>
      </c>
      <c r="B2507" s="8">
        <v>2009</v>
      </c>
      <c r="C2507" s="8" t="s">
        <v>10</v>
      </c>
      <c r="D2507" s="8" t="s">
        <v>30</v>
      </c>
      <c r="E2507" s="8" t="s">
        <v>31</v>
      </c>
      <c r="F2507" s="78">
        <v>703.14569941000025</v>
      </c>
      <c r="G2507" s="78">
        <v>37.216603709068536</v>
      </c>
      <c r="H2507" s="78">
        <v>0.25512667495505426</v>
      </c>
    </row>
    <row r="2508" spans="1:8" ht="14.45" customHeight="1" x14ac:dyDescent="0.25">
      <c r="A2508" s="8" t="s">
        <v>19</v>
      </c>
      <c r="B2508" s="8">
        <v>2009</v>
      </c>
      <c r="C2508" s="8" t="s">
        <v>10</v>
      </c>
      <c r="D2508" s="8" t="s">
        <v>30</v>
      </c>
      <c r="E2508" s="8" t="s">
        <v>32</v>
      </c>
      <c r="F2508" s="78"/>
      <c r="G2508" s="78" t="s">
        <v>108</v>
      </c>
      <c r="H2508" s="78" t="s">
        <v>29</v>
      </c>
    </row>
    <row r="2509" spans="1:8" ht="14.45" customHeight="1" x14ac:dyDescent="0.25">
      <c r="A2509" s="8" t="s">
        <v>19</v>
      </c>
      <c r="B2509" s="8">
        <v>2009</v>
      </c>
      <c r="C2509" s="8" t="s">
        <v>10</v>
      </c>
      <c r="D2509" s="8" t="s">
        <v>30</v>
      </c>
      <c r="E2509" s="8" t="s">
        <v>40</v>
      </c>
      <c r="F2509" s="78">
        <v>703.14569941000025</v>
      </c>
      <c r="G2509" s="78">
        <v>37.216603709068536</v>
      </c>
      <c r="H2509" s="78">
        <v>0.25512667495505426</v>
      </c>
    </row>
    <row r="2510" spans="1:8" ht="14.45" customHeight="1" x14ac:dyDescent="0.25">
      <c r="A2510" s="8" t="s">
        <v>19</v>
      </c>
      <c r="B2510" s="8">
        <v>2010</v>
      </c>
      <c r="C2510" s="8" t="s">
        <v>10</v>
      </c>
      <c r="D2510" s="8" t="s">
        <v>30</v>
      </c>
      <c r="E2510" s="8" t="s">
        <v>31</v>
      </c>
      <c r="F2510" s="78">
        <v>649.23417601999995</v>
      </c>
      <c r="G2510" s="78">
        <v>34.351014604232802</v>
      </c>
      <c r="H2510" s="78">
        <v>0.21687150224840682</v>
      </c>
    </row>
    <row r="2511" spans="1:8" ht="14.45" customHeight="1" x14ac:dyDescent="0.25">
      <c r="A2511" s="8" t="s">
        <v>19</v>
      </c>
      <c r="B2511" s="8">
        <v>2010</v>
      </c>
      <c r="C2511" s="8" t="s">
        <v>10</v>
      </c>
      <c r="D2511" s="8" t="s">
        <v>30</v>
      </c>
      <c r="E2511" s="8" t="s">
        <v>32</v>
      </c>
      <c r="F2511" s="78"/>
      <c r="G2511" s="78" t="s">
        <v>108</v>
      </c>
      <c r="H2511" s="78" t="s">
        <v>29</v>
      </c>
    </row>
    <row r="2512" spans="1:8" ht="14.45" customHeight="1" x14ac:dyDescent="0.25">
      <c r="A2512" s="8" t="s">
        <v>19</v>
      </c>
      <c r="B2512" s="8">
        <v>2010</v>
      </c>
      <c r="C2512" s="8" t="s">
        <v>10</v>
      </c>
      <c r="D2512" s="8" t="s">
        <v>30</v>
      </c>
      <c r="E2512" s="8" t="s">
        <v>40</v>
      </c>
      <c r="F2512" s="78">
        <v>649.23417601999995</v>
      </c>
      <c r="G2512" s="78">
        <v>34.351014604232802</v>
      </c>
      <c r="H2512" s="78">
        <v>0.21687150224840682</v>
      </c>
    </row>
    <row r="2513" spans="1:8" ht="14.45" customHeight="1" x14ac:dyDescent="0.25">
      <c r="A2513" s="8" t="s">
        <v>19</v>
      </c>
      <c r="B2513" s="8">
        <v>2011</v>
      </c>
      <c r="C2513" s="8" t="s">
        <v>10</v>
      </c>
      <c r="D2513" s="8" t="s">
        <v>30</v>
      </c>
      <c r="E2513" s="8" t="s">
        <v>31</v>
      </c>
      <c r="F2513" s="78">
        <v>2021.58518185</v>
      </c>
      <c r="G2513" s="78">
        <v>106.9818673382497</v>
      </c>
      <c r="H2513" s="78">
        <v>0.60415109351952079</v>
      </c>
    </row>
    <row r="2514" spans="1:8" ht="14.45" customHeight="1" x14ac:dyDescent="0.25">
      <c r="A2514" s="8" t="s">
        <v>19</v>
      </c>
      <c r="B2514" s="8">
        <v>2011</v>
      </c>
      <c r="C2514" s="8" t="s">
        <v>10</v>
      </c>
      <c r="D2514" s="8" t="s">
        <v>30</v>
      </c>
      <c r="E2514" s="8" t="s">
        <v>32</v>
      </c>
      <c r="F2514" s="78"/>
      <c r="G2514" s="78" t="s">
        <v>108</v>
      </c>
      <c r="H2514" s="78" t="s">
        <v>29</v>
      </c>
    </row>
    <row r="2515" spans="1:8" ht="14.45" customHeight="1" x14ac:dyDescent="0.25">
      <c r="A2515" s="8" t="s">
        <v>19</v>
      </c>
      <c r="B2515" s="8">
        <v>2011</v>
      </c>
      <c r="C2515" s="8" t="s">
        <v>10</v>
      </c>
      <c r="D2515" s="8" t="s">
        <v>30</v>
      </c>
      <c r="E2515" s="8" t="s">
        <v>40</v>
      </c>
      <c r="F2515" s="78">
        <v>2021.58518185</v>
      </c>
      <c r="G2515" s="78">
        <v>106.9818673382497</v>
      </c>
      <c r="H2515" s="78">
        <v>0.60415109351952079</v>
      </c>
    </row>
    <row r="2516" spans="1:8" ht="14.45" customHeight="1" x14ac:dyDescent="0.25">
      <c r="A2516" s="8" t="s">
        <v>19</v>
      </c>
      <c r="B2516" s="8">
        <v>2012</v>
      </c>
      <c r="C2516" s="8" t="s">
        <v>10</v>
      </c>
      <c r="D2516" s="8" t="s">
        <v>30</v>
      </c>
      <c r="E2516" s="8" t="s">
        <v>31</v>
      </c>
      <c r="F2516" s="78">
        <v>1852.6842680299999</v>
      </c>
      <c r="G2516" s="78">
        <v>95.878088737105571</v>
      </c>
      <c r="H2516" s="78">
        <v>0.51745047874894934</v>
      </c>
    </row>
    <row r="2517" spans="1:8" ht="14.45" customHeight="1" x14ac:dyDescent="0.25">
      <c r="A2517" s="8" t="s">
        <v>19</v>
      </c>
      <c r="B2517" s="8">
        <v>2012</v>
      </c>
      <c r="C2517" s="8" t="s">
        <v>10</v>
      </c>
      <c r="D2517" s="8" t="s">
        <v>30</v>
      </c>
      <c r="E2517" s="8" t="s">
        <v>32</v>
      </c>
      <c r="F2517" s="78"/>
      <c r="G2517" s="78" t="s">
        <v>108</v>
      </c>
      <c r="H2517" s="78" t="s">
        <v>29</v>
      </c>
    </row>
    <row r="2518" spans="1:8" ht="14.45" customHeight="1" x14ac:dyDescent="0.25">
      <c r="A2518" s="8" t="s">
        <v>19</v>
      </c>
      <c r="B2518" s="8">
        <v>2012</v>
      </c>
      <c r="C2518" s="8" t="s">
        <v>10</v>
      </c>
      <c r="D2518" s="8" t="s">
        <v>30</v>
      </c>
      <c r="E2518" s="8" t="s">
        <v>40</v>
      </c>
      <c r="F2518" s="78">
        <v>1852.6842680299999</v>
      </c>
      <c r="G2518" s="78">
        <v>95.878088737105571</v>
      </c>
      <c r="H2518" s="78">
        <v>0.51745047874894934</v>
      </c>
    </row>
    <row r="2519" spans="1:8" ht="14.45" customHeight="1" x14ac:dyDescent="0.25">
      <c r="A2519" s="8" t="s">
        <v>19</v>
      </c>
      <c r="B2519" s="8">
        <v>2013</v>
      </c>
      <c r="C2519" s="8" t="s">
        <v>10</v>
      </c>
      <c r="D2519" s="8" t="s">
        <v>30</v>
      </c>
      <c r="E2519" s="8" t="s">
        <v>31</v>
      </c>
      <c r="F2519" s="78">
        <v>1479.7350310000002</v>
      </c>
      <c r="G2519" s="78">
        <v>73.600349714001496</v>
      </c>
      <c r="H2519" s="78">
        <v>0.39787908595283483</v>
      </c>
    </row>
    <row r="2520" spans="1:8" ht="14.45" customHeight="1" x14ac:dyDescent="0.25">
      <c r="A2520" s="8" t="s">
        <v>19</v>
      </c>
      <c r="B2520" s="8">
        <v>2013</v>
      </c>
      <c r="C2520" s="8" t="s">
        <v>10</v>
      </c>
      <c r="D2520" s="8" t="s">
        <v>30</v>
      </c>
      <c r="E2520" s="8" t="s">
        <v>32</v>
      </c>
      <c r="F2520" s="78"/>
      <c r="G2520" s="78" t="s">
        <v>108</v>
      </c>
      <c r="H2520" s="78" t="s">
        <v>29</v>
      </c>
    </row>
    <row r="2521" spans="1:8" ht="14.45" customHeight="1" x14ac:dyDescent="0.25">
      <c r="A2521" s="8" t="s">
        <v>19</v>
      </c>
      <c r="B2521" s="8">
        <v>2013</v>
      </c>
      <c r="C2521" s="8" t="s">
        <v>10</v>
      </c>
      <c r="D2521" s="8" t="s">
        <v>30</v>
      </c>
      <c r="E2521" s="8" t="s">
        <v>40</v>
      </c>
      <c r="F2521" s="78">
        <v>1479.7350310000002</v>
      </c>
      <c r="G2521" s="78">
        <v>73.600349714001496</v>
      </c>
      <c r="H2521" s="78">
        <v>0.39787908595283483</v>
      </c>
    </row>
    <row r="2522" spans="1:8" ht="14.45" customHeight="1" x14ac:dyDescent="0.25">
      <c r="A2522" s="8" t="s">
        <v>19</v>
      </c>
      <c r="B2522" s="8">
        <v>2014</v>
      </c>
      <c r="C2522" s="8" t="s">
        <v>10</v>
      </c>
      <c r="D2522" s="8" t="s">
        <v>30</v>
      </c>
      <c r="E2522" s="8" t="s">
        <v>31</v>
      </c>
      <c r="F2522" s="78">
        <v>1984.9430793500001</v>
      </c>
      <c r="G2522" s="78">
        <v>96.826491675609759</v>
      </c>
      <c r="H2522" s="78">
        <v>0.49032799779417707</v>
      </c>
    </row>
    <row r="2523" spans="1:8" ht="14.45" customHeight="1" x14ac:dyDescent="0.25">
      <c r="A2523" s="8" t="s">
        <v>19</v>
      </c>
      <c r="B2523" s="8">
        <v>2014</v>
      </c>
      <c r="C2523" s="8" t="s">
        <v>10</v>
      </c>
      <c r="D2523" s="8" t="s">
        <v>30</v>
      </c>
      <c r="E2523" s="8" t="s">
        <v>32</v>
      </c>
      <c r="F2523" s="78"/>
      <c r="G2523" s="78" t="s">
        <v>108</v>
      </c>
      <c r="H2523" s="78" t="s">
        <v>29</v>
      </c>
    </row>
    <row r="2524" spans="1:8" ht="14.45" customHeight="1" x14ac:dyDescent="0.25">
      <c r="A2524" s="8" t="s">
        <v>19</v>
      </c>
      <c r="B2524" s="8">
        <v>2014</v>
      </c>
      <c r="C2524" s="8" t="s">
        <v>10</v>
      </c>
      <c r="D2524" s="8" t="s">
        <v>30</v>
      </c>
      <c r="E2524" s="8" t="s">
        <v>40</v>
      </c>
      <c r="F2524" s="78">
        <v>1984.9430793500001</v>
      </c>
      <c r="G2524" s="78">
        <v>96.826491675609759</v>
      </c>
      <c r="H2524" s="78">
        <v>0.49032799779417707</v>
      </c>
    </row>
    <row r="2525" spans="1:8" ht="14.45" customHeight="1" x14ac:dyDescent="0.25">
      <c r="A2525" s="8" t="s">
        <v>19</v>
      </c>
      <c r="B2525" s="8">
        <v>2015</v>
      </c>
      <c r="C2525" s="8" t="s">
        <v>10</v>
      </c>
      <c r="D2525" s="8" t="s">
        <v>30</v>
      </c>
      <c r="E2525" s="8" t="s">
        <v>31</v>
      </c>
      <c r="F2525" s="78">
        <v>1954.1621459599999</v>
      </c>
      <c r="G2525" s="78">
        <v>89.445572535072657</v>
      </c>
      <c r="H2525" s="78">
        <v>0.42642371564817783</v>
      </c>
    </row>
    <row r="2526" spans="1:8" ht="14.45" customHeight="1" x14ac:dyDescent="0.25">
      <c r="A2526" s="8" t="s">
        <v>19</v>
      </c>
      <c r="B2526" s="8">
        <v>2015</v>
      </c>
      <c r="C2526" s="8" t="s">
        <v>10</v>
      </c>
      <c r="D2526" s="8" t="s">
        <v>30</v>
      </c>
      <c r="E2526" s="8" t="s">
        <v>32</v>
      </c>
      <c r="F2526" s="78"/>
      <c r="G2526" s="78" t="s">
        <v>108</v>
      </c>
      <c r="H2526" s="78" t="s">
        <v>29</v>
      </c>
    </row>
    <row r="2527" spans="1:8" ht="14.45" customHeight="1" x14ac:dyDescent="0.25">
      <c r="A2527" s="8" t="s">
        <v>19</v>
      </c>
      <c r="B2527" s="8">
        <v>2015</v>
      </c>
      <c r="C2527" s="8" t="s">
        <v>10</v>
      </c>
      <c r="D2527" s="8" t="s">
        <v>30</v>
      </c>
      <c r="E2527" s="8" t="s">
        <v>40</v>
      </c>
      <c r="F2527" s="78">
        <v>1954.1621459599999</v>
      </c>
      <c r="G2527" s="78">
        <v>89.445572535072657</v>
      </c>
      <c r="H2527" s="78">
        <v>0.42642371564817783</v>
      </c>
    </row>
    <row r="2528" spans="1:8" ht="14.45" customHeight="1" x14ac:dyDescent="0.25">
      <c r="A2528" s="8" t="s">
        <v>19</v>
      </c>
      <c r="B2528" s="8">
        <v>2016</v>
      </c>
      <c r="C2528" s="8" t="s">
        <v>10</v>
      </c>
      <c r="D2528" s="8" t="s">
        <v>30</v>
      </c>
      <c r="E2528" s="8" t="s">
        <v>31</v>
      </c>
      <c r="F2528" s="78">
        <v>2996.4494219100002</v>
      </c>
      <c r="G2528" s="78">
        <v>131.22657225254534</v>
      </c>
      <c r="H2528" s="78">
        <v>0.60451791282951695</v>
      </c>
    </row>
    <row r="2529" spans="1:8" ht="14.45" customHeight="1" x14ac:dyDescent="0.25">
      <c r="A2529" s="8" t="s">
        <v>19</v>
      </c>
      <c r="B2529" s="8">
        <v>2016</v>
      </c>
      <c r="C2529" s="8" t="s">
        <v>10</v>
      </c>
      <c r="D2529" s="8" t="s">
        <v>30</v>
      </c>
      <c r="E2529" s="8" t="s">
        <v>32</v>
      </c>
      <c r="F2529" s="78"/>
      <c r="G2529" s="78" t="s">
        <v>108</v>
      </c>
      <c r="H2529" s="78" t="s">
        <v>29</v>
      </c>
    </row>
    <row r="2530" spans="1:8" ht="14.45" customHeight="1" x14ac:dyDescent="0.25">
      <c r="A2530" s="8" t="s">
        <v>19</v>
      </c>
      <c r="B2530" s="8">
        <v>2016</v>
      </c>
      <c r="C2530" s="8" t="s">
        <v>10</v>
      </c>
      <c r="D2530" s="8" t="s">
        <v>30</v>
      </c>
      <c r="E2530" s="8" t="s">
        <v>40</v>
      </c>
      <c r="F2530" s="78">
        <v>2996.4494219100002</v>
      </c>
      <c r="G2530" s="78">
        <v>131.22657225254534</v>
      </c>
      <c r="H2530" s="78">
        <v>0.60451791282951695</v>
      </c>
    </row>
    <row r="2531" spans="1:8" ht="14.45" customHeight="1" x14ac:dyDescent="0.25">
      <c r="A2531" s="8" t="s">
        <v>19</v>
      </c>
      <c r="B2531" s="8">
        <v>2017</v>
      </c>
      <c r="C2531" s="8" t="s">
        <v>10</v>
      </c>
      <c r="D2531" s="8" t="s">
        <v>30</v>
      </c>
      <c r="E2531" s="8" t="s">
        <v>31</v>
      </c>
      <c r="F2531" s="78">
        <v>3740.4037473899994</v>
      </c>
      <c r="G2531" s="78">
        <v>159.26212599325854</v>
      </c>
      <c r="H2531" s="78">
        <v>0.68840905109338923</v>
      </c>
    </row>
    <row r="2532" spans="1:8" ht="14.45" customHeight="1" x14ac:dyDescent="0.25">
      <c r="A2532" s="8" t="s">
        <v>19</v>
      </c>
      <c r="B2532" s="8">
        <v>2017</v>
      </c>
      <c r="C2532" s="8" t="s">
        <v>10</v>
      </c>
      <c r="D2532" s="8" t="s">
        <v>30</v>
      </c>
      <c r="E2532" s="8" t="s">
        <v>32</v>
      </c>
      <c r="F2532" s="78"/>
      <c r="G2532" s="78" t="s">
        <v>108</v>
      </c>
      <c r="H2532" s="78" t="s">
        <v>29</v>
      </c>
    </row>
    <row r="2533" spans="1:8" ht="14.45" customHeight="1" x14ac:dyDescent="0.25">
      <c r="A2533" s="8" t="s">
        <v>19</v>
      </c>
      <c r="B2533" s="8">
        <v>2017</v>
      </c>
      <c r="C2533" s="8" t="s">
        <v>10</v>
      </c>
      <c r="D2533" s="8" t="s">
        <v>30</v>
      </c>
      <c r="E2533" s="8" t="s">
        <v>40</v>
      </c>
      <c r="F2533" s="78">
        <v>3740.4037473899994</v>
      </c>
      <c r="G2533" s="78">
        <v>159.26212599325854</v>
      </c>
      <c r="H2533" s="78">
        <v>0.68840905109338923</v>
      </c>
    </row>
    <row r="2534" spans="1:8" ht="14.45" customHeight="1" x14ac:dyDescent="0.25">
      <c r="A2534" s="8" t="s">
        <v>19</v>
      </c>
      <c r="B2534" s="8">
        <v>2018</v>
      </c>
      <c r="C2534" s="8" t="s">
        <v>10</v>
      </c>
      <c r="D2534" s="8" t="s">
        <v>30</v>
      </c>
      <c r="E2534" s="8" t="s">
        <v>31</v>
      </c>
      <c r="F2534" s="78">
        <v>2157.4393474200001</v>
      </c>
      <c r="G2534" s="78">
        <v>90.241110422252433</v>
      </c>
      <c r="H2534" s="78">
        <v>0.37505028006756325</v>
      </c>
    </row>
    <row r="2535" spans="1:8" ht="14.45" customHeight="1" x14ac:dyDescent="0.25">
      <c r="A2535" s="8" t="s">
        <v>19</v>
      </c>
      <c r="B2535" s="8">
        <v>2018</v>
      </c>
      <c r="C2535" s="8" t="s">
        <v>10</v>
      </c>
      <c r="D2535" s="8" t="s">
        <v>30</v>
      </c>
      <c r="E2535" s="8" t="s">
        <v>32</v>
      </c>
      <c r="F2535" s="78"/>
      <c r="G2535" s="78" t="s">
        <v>108</v>
      </c>
      <c r="H2535" s="78" t="s">
        <v>29</v>
      </c>
    </row>
    <row r="2536" spans="1:8" ht="14.45" customHeight="1" x14ac:dyDescent="0.25">
      <c r="A2536" s="8" t="s">
        <v>19</v>
      </c>
      <c r="B2536" s="8">
        <v>2018</v>
      </c>
      <c r="C2536" s="8" t="s">
        <v>10</v>
      </c>
      <c r="D2536" s="8" t="s">
        <v>30</v>
      </c>
      <c r="E2536" s="8" t="s">
        <v>40</v>
      </c>
      <c r="F2536" s="78">
        <v>2157.4393474200001</v>
      </c>
      <c r="G2536" s="78">
        <v>90.241110422252433</v>
      </c>
      <c r="H2536" s="78">
        <v>0.37505028006756325</v>
      </c>
    </row>
    <row r="2537" spans="1:8" ht="14.45" customHeight="1" x14ac:dyDescent="0.25">
      <c r="A2537" s="8" t="s">
        <v>19</v>
      </c>
      <c r="B2537" s="8">
        <v>2019</v>
      </c>
      <c r="C2537" s="8" t="s">
        <v>10</v>
      </c>
      <c r="D2537" s="8" t="s">
        <v>30</v>
      </c>
      <c r="E2537" s="8" t="s">
        <v>31</v>
      </c>
      <c r="F2537" s="78">
        <v>914.82</v>
      </c>
      <c r="G2537" s="78">
        <v>37.228160607704886</v>
      </c>
      <c r="H2537" s="78">
        <v>0.14964091483513919</v>
      </c>
    </row>
    <row r="2538" spans="1:8" ht="14.45" customHeight="1" x14ac:dyDescent="0.25">
      <c r="A2538" s="8" t="s">
        <v>19</v>
      </c>
      <c r="B2538" s="8">
        <v>2019</v>
      </c>
      <c r="C2538" s="8" t="s">
        <v>10</v>
      </c>
      <c r="D2538" s="8" t="s">
        <v>30</v>
      </c>
      <c r="E2538" s="8" t="s">
        <v>32</v>
      </c>
      <c r="F2538" s="78"/>
      <c r="G2538" s="78" t="s">
        <v>108</v>
      </c>
      <c r="H2538" s="78" t="s">
        <v>29</v>
      </c>
    </row>
    <row r="2539" spans="1:8" ht="14.45" customHeight="1" x14ac:dyDescent="0.25">
      <c r="A2539" s="8" t="s">
        <v>19</v>
      </c>
      <c r="B2539" s="8">
        <v>2019</v>
      </c>
      <c r="C2539" s="8" t="s">
        <v>10</v>
      </c>
      <c r="D2539" s="8" t="s">
        <v>30</v>
      </c>
      <c r="E2539" s="8" t="s">
        <v>40</v>
      </c>
      <c r="F2539" s="78">
        <v>914.82</v>
      </c>
      <c r="G2539" s="78">
        <v>37.228160607704886</v>
      </c>
      <c r="H2539" s="78">
        <v>0.14964091483513919</v>
      </c>
    </row>
    <row r="2540" spans="1:8" ht="14.45" customHeight="1" x14ac:dyDescent="0.25">
      <c r="A2540" s="8" t="s">
        <v>19</v>
      </c>
      <c r="B2540" s="8">
        <v>2020</v>
      </c>
      <c r="C2540" s="8" t="s">
        <v>10</v>
      </c>
      <c r="D2540" s="8" t="s">
        <v>30</v>
      </c>
      <c r="E2540" s="8" t="s">
        <v>31</v>
      </c>
      <c r="F2540" s="78"/>
      <c r="G2540" s="78" t="s">
        <v>108</v>
      </c>
      <c r="H2540" s="78" t="s">
        <v>29</v>
      </c>
    </row>
    <row r="2541" spans="1:8" ht="14.45" customHeight="1" x14ac:dyDescent="0.25">
      <c r="A2541" s="8" t="s">
        <v>19</v>
      </c>
      <c r="B2541" s="8">
        <v>2020</v>
      </c>
      <c r="C2541" s="8" t="s">
        <v>10</v>
      </c>
      <c r="D2541" s="8" t="s">
        <v>30</v>
      </c>
      <c r="E2541" s="8" t="s">
        <v>32</v>
      </c>
      <c r="F2541" s="78"/>
      <c r="G2541" s="78" t="s">
        <v>108</v>
      </c>
      <c r="H2541" s="78" t="s">
        <v>29</v>
      </c>
    </row>
    <row r="2542" spans="1:8" ht="14.45" customHeight="1" x14ac:dyDescent="0.25">
      <c r="A2542" s="8" t="s">
        <v>19</v>
      </c>
      <c r="B2542" s="8">
        <v>2020</v>
      </c>
      <c r="C2542" s="8" t="s">
        <v>10</v>
      </c>
      <c r="D2542" s="8" t="s">
        <v>30</v>
      </c>
      <c r="E2542" s="8" t="s">
        <v>40</v>
      </c>
      <c r="F2542" s="78">
        <v>588.79999999999995</v>
      </c>
      <c r="G2542" s="78">
        <v>23.888024883359282</v>
      </c>
      <c r="H2542" s="78">
        <v>0.10222821536613814</v>
      </c>
    </row>
    <row r="2543" spans="1:8" ht="14.45" customHeight="1" x14ac:dyDescent="0.25">
      <c r="A2543" s="8" t="s">
        <v>19</v>
      </c>
      <c r="B2543" s="8">
        <v>2021</v>
      </c>
      <c r="C2543" s="8" t="s">
        <v>10</v>
      </c>
      <c r="D2543" s="8" t="s">
        <v>30</v>
      </c>
      <c r="E2543" s="8" t="s">
        <v>31</v>
      </c>
      <c r="F2543" s="78"/>
      <c r="G2543" s="78" t="s">
        <v>108</v>
      </c>
      <c r="H2543" s="78" t="s">
        <v>29</v>
      </c>
    </row>
    <row r="2544" spans="1:8" ht="14.45" customHeight="1" x14ac:dyDescent="0.25">
      <c r="A2544" s="8" t="s">
        <v>19</v>
      </c>
      <c r="B2544" s="8">
        <v>2021</v>
      </c>
      <c r="C2544" s="8" t="s">
        <v>10</v>
      </c>
      <c r="D2544" s="8" t="s">
        <v>30</v>
      </c>
      <c r="E2544" s="8" t="s">
        <v>32</v>
      </c>
      <c r="F2544" s="78"/>
      <c r="G2544" s="78" t="s">
        <v>108</v>
      </c>
      <c r="H2544" s="78" t="s">
        <v>29</v>
      </c>
    </row>
    <row r="2545" spans="1:8" ht="14.45" customHeight="1" x14ac:dyDescent="0.25">
      <c r="A2545" s="8" t="s">
        <v>19</v>
      </c>
      <c r="B2545" s="8">
        <v>2021</v>
      </c>
      <c r="C2545" s="8" t="s">
        <v>10</v>
      </c>
      <c r="D2545" s="8" t="s">
        <v>30</v>
      </c>
      <c r="E2545" s="8" t="s">
        <v>40</v>
      </c>
      <c r="F2545" s="78">
        <v>952.82</v>
      </c>
      <c r="G2545" s="78">
        <v>39.574415062993161</v>
      </c>
      <c r="H2545" s="78">
        <v>0.14063212743748721</v>
      </c>
    </row>
    <row r="2546" spans="1:8" ht="14.45" customHeight="1" x14ac:dyDescent="0.25">
      <c r="A2546" s="8" t="s">
        <v>19</v>
      </c>
      <c r="B2546" s="8">
        <v>2022</v>
      </c>
      <c r="C2546" s="8" t="s">
        <v>10</v>
      </c>
      <c r="D2546" s="8" t="s">
        <v>30</v>
      </c>
      <c r="E2546" s="8" t="s">
        <v>31</v>
      </c>
      <c r="F2546" s="78">
        <v>692.57705735000002</v>
      </c>
      <c r="G2546" s="78">
        <v>28.140193296539543</v>
      </c>
      <c r="H2546" s="78">
        <v>8.9565138764663779E-2</v>
      </c>
    </row>
    <row r="2547" spans="1:8" ht="14.45" customHeight="1" x14ac:dyDescent="0.25">
      <c r="A2547" s="8" t="s">
        <v>19</v>
      </c>
      <c r="B2547" s="8">
        <v>2022</v>
      </c>
      <c r="C2547" s="8" t="s">
        <v>10</v>
      </c>
      <c r="D2547" s="8" t="s">
        <v>30</v>
      </c>
      <c r="E2547" s="8" t="s">
        <v>32</v>
      </c>
      <c r="F2547" s="78"/>
      <c r="G2547" s="78" t="s">
        <v>108</v>
      </c>
      <c r="H2547" s="78" t="s">
        <v>29</v>
      </c>
    </row>
    <row r="2548" spans="1:8" ht="14.45" customHeight="1" x14ac:dyDescent="0.25">
      <c r="A2548" s="8" t="s">
        <v>19</v>
      </c>
      <c r="B2548" s="8">
        <v>2022</v>
      </c>
      <c r="C2548" s="8" t="s">
        <v>10</v>
      </c>
      <c r="D2548" s="8" t="s">
        <v>30</v>
      </c>
      <c r="E2548" s="8" t="s">
        <v>40</v>
      </c>
      <c r="F2548" s="78">
        <v>692.57705735000002</v>
      </c>
      <c r="G2548" s="78">
        <v>28.140193296539543</v>
      </c>
      <c r="H2548" s="78">
        <v>8.9565138764663779E-2</v>
      </c>
    </row>
    <row r="2549" spans="1:8" ht="14.45" customHeight="1" x14ac:dyDescent="0.25">
      <c r="A2549" s="8" t="s">
        <v>19</v>
      </c>
      <c r="B2549" s="8">
        <v>2023</v>
      </c>
      <c r="C2549" s="8" t="s">
        <v>10</v>
      </c>
      <c r="D2549" s="8" t="s">
        <v>30</v>
      </c>
      <c r="E2549" s="8" t="s">
        <v>31</v>
      </c>
      <c r="F2549" s="78">
        <v>4864.6637543000006</v>
      </c>
      <c r="G2549" s="78">
        <v>197.24275257332101</v>
      </c>
      <c r="H2549" s="78">
        <v>0.57291726414423061</v>
      </c>
    </row>
    <row r="2550" spans="1:8" ht="14.45" customHeight="1" x14ac:dyDescent="0.25">
      <c r="A2550" s="8" t="s">
        <v>19</v>
      </c>
      <c r="B2550" s="8">
        <v>2023</v>
      </c>
      <c r="C2550" s="8" t="s">
        <v>10</v>
      </c>
      <c r="D2550" s="8" t="s">
        <v>30</v>
      </c>
      <c r="E2550" s="8" t="s">
        <v>32</v>
      </c>
      <c r="F2550" s="78"/>
      <c r="G2550" s="78" t="s">
        <v>108</v>
      </c>
      <c r="H2550" s="78" t="s">
        <v>29</v>
      </c>
    </row>
    <row r="2551" spans="1:8" ht="14.45" customHeight="1" x14ac:dyDescent="0.25">
      <c r="A2551" s="8" t="s">
        <v>19</v>
      </c>
      <c r="B2551" s="8">
        <v>2023</v>
      </c>
      <c r="C2551" s="8" t="s">
        <v>10</v>
      </c>
      <c r="D2551" s="8" t="s">
        <v>30</v>
      </c>
      <c r="E2551" s="8" t="s">
        <v>40</v>
      </c>
      <c r="F2551" s="78">
        <v>4864.6637543000006</v>
      </c>
      <c r="G2551" s="78">
        <v>197.24275257332101</v>
      </c>
      <c r="H2551" s="78">
        <v>0.57291726414423061</v>
      </c>
    </row>
    <row r="2552" spans="1:8" ht="14.45" customHeight="1" x14ac:dyDescent="0.25">
      <c r="A2552" s="8" t="s">
        <v>19</v>
      </c>
      <c r="B2552" s="8">
        <v>2008</v>
      </c>
      <c r="C2552" s="8" t="s">
        <v>10</v>
      </c>
      <c r="D2552" s="8" t="s">
        <v>33</v>
      </c>
      <c r="E2552" s="8" t="s">
        <v>34</v>
      </c>
      <c r="F2552" s="78">
        <v>150.43447662</v>
      </c>
      <c r="G2552" s="78">
        <v>7.9594961174603176</v>
      </c>
      <c r="H2552" s="78">
        <v>5.7338050220508419E-2</v>
      </c>
    </row>
    <row r="2553" spans="1:8" ht="14.45" customHeight="1" x14ac:dyDescent="0.25">
      <c r="A2553" s="8" t="s">
        <v>19</v>
      </c>
      <c r="B2553" s="8">
        <v>2008</v>
      </c>
      <c r="C2553" s="8" t="s">
        <v>10</v>
      </c>
      <c r="D2553" s="8" t="s">
        <v>33</v>
      </c>
      <c r="E2553" s="8" t="s">
        <v>35</v>
      </c>
      <c r="F2553" s="78">
        <v>2482.6299194900007</v>
      </c>
      <c r="G2553" s="78">
        <v>131.35608039629633</v>
      </c>
      <c r="H2553" s="78">
        <v>0.94625355969583214</v>
      </c>
    </row>
    <row r="2554" spans="1:8" ht="14.45" customHeight="1" x14ac:dyDescent="0.25">
      <c r="A2554" s="8" t="s">
        <v>19</v>
      </c>
      <c r="B2554" s="8">
        <v>2008</v>
      </c>
      <c r="C2554" s="8" t="s">
        <v>10</v>
      </c>
      <c r="D2554" s="8" t="s">
        <v>33</v>
      </c>
      <c r="E2554" s="8" t="s">
        <v>36</v>
      </c>
      <c r="F2554" s="78"/>
      <c r="G2554" s="78" t="s">
        <v>108</v>
      </c>
      <c r="H2554" s="78" t="s">
        <v>29</v>
      </c>
    </row>
    <row r="2555" spans="1:8" ht="14.45" customHeight="1" x14ac:dyDescent="0.25">
      <c r="A2555" s="8" t="s">
        <v>19</v>
      </c>
      <c r="B2555" s="8">
        <v>2008</v>
      </c>
      <c r="C2555" s="8" t="s">
        <v>10</v>
      </c>
      <c r="D2555" s="8" t="s">
        <v>33</v>
      </c>
      <c r="E2555" s="8" t="s">
        <v>42</v>
      </c>
      <c r="F2555" s="78">
        <v>281.04306990000003</v>
      </c>
      <c r="G2555" s="78">
        <v>14.870003698412701</v>
      </c>
      <c r="H2555" s="78">
        <v>0.10711947166710632</v>
      </c>
    </row>
    <row r="2556" spans="1:8" ht="14.45" customHeight="1" x14ac:dyDescent="0.25">
      <c r="A2556" s="8" t="s">
        <v>19</v>
      </c>
      <c r="B2556" s="8">
        <v>2008</v>
      </c>
      <c r="C2556" s="8" t="s">
        <v>10</v>
      </c>
      <c r="D2556" s="8" t="s">
        <v>33</v>
      </c>
      <c r="E2556" s="8" t="s">
        <v>40</v>
      </c>
      <c r="F2556" s="78">
        <v>2914.1074660100007</v>
      </c>
      <c r="G2556" s="78">
        <v>154.18558021216936</v>
      </c>
      <c r="H2556" s="78">
        <v>1.1107110815834469</v>
      </c>
    </row>
    <row r="2557" spans="1:8" ht="14.45" customHeight="1" x14ac:dyDescent="0.25">
      <c r="A2557" s="8" t="s">
        <v>19</v>
      </c>
      <c r="B2557" s="8">
        <v>2009</v>
      </c>
      <c r="C2557" s="8" t="s">
        <v>10</v>
      </c>
      <c r="D2557" s="8" t="s">
        <v>33</v>
      </c>
      <c r="E2557" s="8" t="s">
        <v>34</v>
      </c>
      <c r="F2557" s="78">
        <v>285.98590389999998</v>
      </c>
      <c r="G2557" s="78">
        <v>15.136868590331714</v>
      </c>
      <c r="H2557" s="78">
        <v>0.1037660228985893</v>
      </c>
    </row>
    <row r="2558" spans="1:8" ht="14.45" customHeight="1" x14ac:dyDescent="0.25">
      <c r="A2558" s="8" t="s">
        <v>19</v>
      </c>
      <c r="B2558" s="8">
        <v>2009</v>
      </c>
      <c r="C2558" s="8" t="s">
        <v>10</v>
      </c>
      <c r="D2558" s="8" t="s">
        <v>33</v>
      </c>
      <c r="E2558" s="8" t="s">
        <v>35</v>
      </c>
      <c r="F2558" s="78">
        <v>5735.6333845100016</v>
      </c>
      <c r="G2558" s="78">
        <v>303.57974865084748</v>
      </c>
      <c r="H2558" s="78">
        <v>2.0810951064325449</v>
      </c>
    </row>
    <row r="2559" spans="1:8" ht="14.45" customHeight="1" x14ac:dyDescent="0.25">
      <c r="A2559" s="8" t="s">
        <v>19</v>
      </c>
      <c r="B2559" s="8">
        <v>2009</v>
      </c>
      <c r="C2559" s="8" t="s">
        <v>10</v>
      </c>
      <c r="D2559" s="8" t="s">
        <v>33</v>
      </c>
      <c r="E2559" s="8" t="s">
        <v>36</v>
      </c>
      <c r="F2559" s="78"/>
      <c r="G2559" s="78" t="s">
        <v>108</v>
      </c>
      <c r="H2559" s="78" t="s">
        <v>29</v>
      </c>
    </row>
    <row r="2560" spans="1:8" ht="14.45" customHeight="1" x14ac:dyDescent="0.25">
      <c r="A2560" s="8" t="s">
        <v>19</v>
      </c>
      <c r="B2560" s="8">
        <v>2009</v>
      </c>
      <c r="C2560" s="8" t="s">
        <v>10</v>
      </c>
      <c r="D2560" s="8" t="s">
        <v>33</v>
      </c>
      <c r="E2560" s="8" t="s">
        <v>42</v>
      </c>
      <c r="F2560" s="78">
        <v>233.27807612000001</v>
      </c>
      <c r="G2560" s="78">
        <v>12.347110592096</v>
      </c>
      <c r="H2560" s="78">
        <v>8.4641717854985421E-2</v>
      </c>
    </row>
    <row r="2561" spans="1:8" ht="14.45" customHeight="1" x14ac:dyDescent="0.25">
      <c r="A2561" s="8" t="s">
        <v>19</v>
      </c>
      <c r="B2561" s="8">
        <v>2009</v>
      </c>
      <c r="C2561" s="8" t="s">
        <v>10</v>
      </c>
      <c r="D2561" s="8" t="s">
        <v>33</v>
      </c>
      <c r="E2561" s="8" t="s">
        <v>40</v>
      </c>
      <c r="F2561" s="78">
        <v>6254.8973645300021</v>
      </c>
      <c r="G2561" s="78">
        <v>331.06372783327521</v>
      </c>
      <c r="H2561" s="78">
        <v>2.2695028471861196</v>
      </c>
    </row>
    <row r="2562" spans="1:8" ht="14.45" customHeight="1" x14ac:dyDescent="0.25">
      <c r="A2562" s="8" t="s">
        <v>19</v>
      </c>
      <c r="B2562" s="8">
        <v>2010</v>
      </c>
      <c r="C2562" s="8" t="s">
        <v>10</v>
      </c>
      <c r="D2562" s="8" t="s">
        <v>33</v>
      </c>
      <c r="E2562" s="8" t="s">
        <v>34</v>
      </c>
      <c r="F2562" s="78">
        <v>370.95546837000006</v>
      </c>
      <c r="G2562" s="78">
        <v>19.627273458730162</v>
      </c>
      <c r="H2562" s="78">
        <v>0.12391471777694123</v>
      </c>
    </row>
    <row r="2563" spans="1:8" ht="14.45" customHeight="1" x14ac:dyDescent="0.25">
      <c r="A2563" s="8" t="s">
        <v>19</v>
      </c>
      <c r="B2563" s="8">
        <v>2010</v>
      </c>
      <c r="C2563" s="8" t="s">
        <v>10</v>
      </c>
      <c r="D2563" s="8" t="s">
        <v>33</v>
      </c>
      <c r="E2563" s="8" t="s">
        <v>35</v>
      </c>
      <c r="F2563" s="78">
        <v>3751.6183630000005</v>
      </c>
      <c r="G2563" s="78">
        <v>198.49832608465613</v>
      </c>
      <c r="H2563" s="78">
        <v>1.253198214601468</v>
      </c>
    </row>
    <row r="2564" spans="1:8" ht="14.45" customHeight="1" x14ac:dyDescent="0.25">
      <c r="A2564" s="8" t="s">
        <v>19</v>
      </c>
      <c r="B2564" s="8">
        <v>2010</v>
      </c>
      <c r="C2564" s="8" t="s">
        <v>10</v>
      </c>
      <c r="D2564" s="8" t="s">
        <v>33</v>
      </c>
      <c r="E2564" s="8" t="s">
        <v>36</v>
      </c>
      <c r="F2564" s="78"/>
      <c r="G2564" s="78" t="s">
        <v>108</v>
      </c>
      <c r="H2564" s="78" t="s">
        <v>29</v>
      </c>
    </row>
    <row r="2565" spans="1:8" ht="14.45" customHeight="1" x14ac:dyDescent="0.25">
      <c r="A2565" s="8" t="s">
        <v>19</v>
      </c>
      <c r="B2565" s="8">
        <v>2010</v>
      </c>
      <c r="C2565" s="8" t="s">
        <v>10</v>
      </c>
      <c r="D2565" s="8" t="s">
        <v>33</v>
      </c>
      <c r="E2565" s="8" t="s">
        <v>42</v>
      </c>
      <c r="F2565" s="78">
        <v>556.39809246000004</v>
      </c>
      <c r="G2565" s="78">
        <v>29.439052511111115</v>
      </c>
      <c r="H2565" s="78">
        <v>0.18586034841799667</v>
      </c>
    </row>
    <row r="2566" spans="1:8" ht="14.45" customHeight="1" x14ac:dyDescent="0.25">
      <c r="A2566" s="8" t="s">
        <v>19</v>
      </c>
      <c r="B2566" s="8">
        <v>2010</v>
      </c>
      <c r="C2566" s="8" t="s">
        <v>10</v>
      </c>
      <c r="D2566" s="8" t="s">
        <v>33</v>
      </c>
      <c r="E2566" s="8" t="s">
        <v>40</v>
      </c>
      <c r="F2566" s="78">
        <v>4678.9719238300004</v>
      </c>
      <c r="G2566" s="78">
        <v>247.5646520544974</v>
      </c>
      <c r="H2566" s="78">
        <v>1.5629732807964059</v>
      </c>
    </row>
    <row r="2567" spans="1:8" ht="14.45" customHeight="1" x14ac:dyDescent="0.25">
      <c r="A2567" s="8" t="s">
        <v>19</v>
      </c>
      <c r="B2567" s="8">
        <v>2011</v>
      </c>
      <c r="C2567" s="8" t="s">
        <v>10</v>
      </c>
      <c r="D2567" s="8" t="s">
        <v>33</v>
      </c>
      <c r="E2567" s="8" t="s">
        <v>34</v>
      </c>
      <c r="F2567" s="78">
        <v>404.38777250999999</v>
      </c>
      <c r="G2567" s="78">
        <v>21.400116809465779</v>
      </c>
      <c r="H2567" s="78">
        <v>0.12085135821200703</v>
      </c>
    </row>
    <row r="2568" spans="1:8" ht="14.45" customHeight="1" x14ac:dyDescent="0.25">
      <c r="A2568" s="8" t="s">
        <v>19</v>
      </c>
      <c r="B2568" s="8">
        <v>2011</v>
      </c>
      <c r="C2568" s="8" t="s">
        <v>10</v>
      </c>
      <c r="D2568" s="8" t="s">
        <v>33</v>
      </c>
      <c r="E2568" s="8" t="s">
        <v>35</v>
      </c>
      <c r="F2568" s="78">
        <v>4658.0751756900008</v>
      </c>
      <c r="G2568" s="78">
        <v>246.50436942816765</v>
      </c>
      <c r="H2568" s="78">
        <v>1.392066600188435</v>
      </c>
    </row>
    <row r="2569" spans="1:8" ht="14.45" customHeight="1" x14ac:dyDescent="0.25">
      <c r="A2569" s="8" t="s">
        <v>19</v>
      </c>
      <c r="B2569" s="8">
        <v>2011</v>
      </c>
      <c r="C2569" s="8" t="s">
        <v>10</v>
      </c>
      <c r="D2569" s="8" t="s">
        <v>33</v>
      </c>
      <c r="E2569" s="8" t="s">
        <v>36</v>
      </c>
      <c r="F2569" s="78"/>
      <c r="G2569" s="78" t="s">
        <v>108</v>
      </c>
      <c r="H2569" s="78" t="s">
        <v>29</v>
      </c>
    </row>
    <row r="2570" spans="1:8" ht="14.45" customHeight="1" x14ac:dyDescent="0.25">
      <c r="A2570" s="8" t="s">
        <v>19</v>
      </c>
      <c r="B2570" s="8">
        <v>2011</v>
      </c>
      <c r="C2570" s="8" t="s">
        <v>10</v>
      </c>
      <c r="D2570" s="8" t="s">
        <v>33</v>
      </c>
      <c r="E2570" s="8" t="s">
        <v>42</v>
      </c>
      <c r="F2570" s="78">
        <v>142.28455671</v>
      </c>
      <c r="G2570" s="78">
        <v>7.5296691462197005</v>
      </c>
      <c r="H2570" s="78">
        <v>4.2521765245935129E-2</v>
      </c>
    </row>
    <row r="2571" spans="1:8" ht="14.45" customHeight="1" x14ac:dyDescent="0.25">
      <c r="A2571" s="8" t="s">
        <v>19</v>
      </c>
      <c r="B2571" s="8">
        <v>2011</v>
      </c>
      <c r="C2571" s="8" t="s">
        <v>10</v>
      </c>
      <c r="D2571" s="8" t="s">
        <v>33</v>
      </c>
      <c r="E2571" s="8" t="s">
        <v>40</v>
      </c>
      <c r="F2571" s="78">
        <v>5204.7475049100012</v>
      </c>
      <c r="G2571" s="78">
        <v>275.43415538385312</v>
      </c>
      <c r="H2571" s="78">
        <v>1.5554397236463771</v>
      </c>
    </row>
    <row r="2572" spans="1:8" ht="14.45" customHeight="1" x14ac:dyDescent="0.25">
      <c r="A2572" s="8" t="s">
        <v>19</v>
      </c>
      <c r="B2572" s="8">
        <v>2012</v>
      </c>
      <c r="C2572" s="8" t="s">
        <v>10</v>
      </c>
      <c r="D2572" s="8" t="s">
        <v>33</v>
      </c>
      <c r="E2572" s="8" t="s">
        <v>34</v>
      </c>
      <c r="F2572" s="78">
        <v>323.22276756999997</v>
      </c>
      <c r="G2572" s="78">
        <v>16.727070945489075</v>
      </c>
      <c r="H2572" s="78">
        <v>9.0275379732942501E-2</v>
      </c>
    </row>
    <row r="2573" spans="1:8" ht="14.45" customHeight="1" x14ac:dyDescent="0.25">
      <c r="A2573" s="8" t="s">
        <v>19</v>
      </c>
      <c r="B2573" s="8">
        <v>2012</v>
      </c>
      <c r="C2573" s="8" t="s">
        <v>10</v>
      </c>
      <c r="D2573" s="8" t="s">
        <v>33</v>
      </c>
      <c r="E2573" s="8" t="s">
        <v>35</v>
      </c>
      <c r="F2573" s="78">
        <v>3925.8427200899991</v>
      </c>
      <c r="G2573" s="78">
        <v>203.16591616819076</v>
      </c>
      <c r="H2573" s="78">
        <v>1.0964788928464919</v>
      </c>
    </row>
    <row r="2574" spans="1:8" ht="14.45" customHeight="1" x14ac:dyDescent="0.25">
      <c r="A2574" s="8" t="s">
        <v>19</v>
      </c>
      <c r="B2574" s="8">
        <v>2012</v>
      </c>
      <c r="C2574" s="8" t="s">
        <v>10</v>
      </c>
      <c r="D2574" s="8" t="s">
        <v>33</v>
      </c>
      <c r="E2574" s="8" t="s">
        <v>36</v>
      </c>
      <c r="F2574" s="78"/>
      <c r="G2574" s="78" t="s">
        <v>108</v>
      </c>
      <c r="H2574" s="78" t="s">
        <v>29</v>
      </c>
    </row>
    <row r="2575" spans="1:8" ht="14.45" customHeight="1" x14ac:dyDescent="0.25">
      <c r="A2575" s="8" t="s">
        <v>19</v>
      </c>
      <c r="B2575" s="8">
        <v>2012</v>
      </c>
      <c r="C2575" s="8" t="s">
        <v>10</v>
      </c>
      <c r="D2575" s="8" t="s">
        <v>33</v>
      </c>
      <c r="E2575" s="8" t="s">
        <v>42</v>
      </c>
      <c r="F2575" s="78">
        <v>2.1053147599999997</v>
      </c>
      <c r="G2575" s="78">
        <v>0.10895194548904624</v>
      </c>
      <c r="H2575" s="78">
        <v>5.8800959735983956E-4</v>
      </c>
    </row>
    <row r="2576" spans="1:8" ht="14.45" customHeight="1" x14ac:dyDescent="0.25">
      <c r="A2576" s="8" t="s">
        <v>19</v>
      </c>
      <c r="B2576" s="8">
        <v>2012</v>
      </c>
      <c r="C2576" s="8" t="s">
        <v>10</v>
      </c>
      <c r="D2576" s="8" t="s">
        <v>33</v>
      </c>
      <c r="E2576" s="8" t="s">
        <v>40</v>
      </c>
      <c r="F2576" s="78">
        <v>4251.1708024199988</v>
      </c>
      <c r="G2576" s="78">
        <v>220.00193905916888</v>
      </c>
      <c r="H2576" s="78">
        <v>1.1873422821767943</v>
      </c>
    </row>
    <row r="2577" spans="1:8" ht="14.45" customHeight="1" x14ac:dyDescent="0.25">
      <c r="A2577" s="8" t="s">
        <v>19</v>
      </c>
      <c r="B2577" s="8">
        <v>2013</v>
      </c>
      <c r="C2577" s="8" t="s">
        <v>10</v>
      </c>
      <c r="D2577" s="8" t="s">
        <v>33</v>
      </c>
      <c r="E2577" s="8" t="s">
        <v>34</v>
      </c>
      <c r="F2577" s="78">
        <v>11.294310890000002</v>
      </c>
      <c r="G2577" s="78">
        <v>0.56176627157423531</v>
      </c>
      <c r="H2577" s="78">
        <v>3.036874845318404E-3</v>
      </c>
    </row>
    <row r="2578" spans="1:8" ht="14.45" customHeight="1" x14ac:dyDescent="0.25">
      <c r="A2578" s="8" t="s">
        <v>19</v>
      </c>
      <c r="B2578" s="8">
        <v>2013</v>
      </c>
      <c r="C2578" s="8" t="s">
        <v>10</v>
      </c>
      <c r="D2578" s="8" t="s">
        <v>33</v>
      </c>
      <c r="E2578" s="8" t="s">
        <v>35</v>
      </c>
      <c r="F2578" s="78">
        <v>6390.3029736899989</v>
      </c>
      <c r="G2578" s="78">
        <v>317.84645479681666</v>
      </c>
      <c r="H2578" s="78">
        <v>1.7182589131617705</v>
      </c>
    </row>
    <row r="2579" spans="1:8" ht="14.45" customHeight="1" x14ac:dyDescent="0.25">
      <c r="A2579" s="8" t="s">
        <v>19</v>
      </c>
      <c r="B2579" s="8">
        <v>2013</v>
      </c>
      <c r="C2579" s="8" t="s">
        <v>10</v>
      </c>
      <c r="D2579" s="8" t="s">
        <v>33</v>
      </c>
      <c r="E2579" s="8" t="s">
        <v>36</v>
      </c>
      <c r="F2579" s="78"/>
      <c r="G2579" s="78" t="s">
        <v>108</v>
      </c>
      <c r="H2579" s="78" t="s">
        <v>29</v>
      </c>
    </row>
    <row r="2580" spans="1:8" ht="14.45" customHeight="1" x14ac:dyDescent="0.25">
      <c r="A2580" s="8" t="s">
        <v>19</v>
      </c>
      <c r="B2580" s="8">
        <v>2013</v>
      </c>
      <c r="C2580" s="8" t="s">
        <v>10</v>
      </c>
      <c r="D2580" s="8" t="s">
        <v>33</v>
      </c>
      <c r="E2580" s="8" t="s">
        <v>42</v>
      </c>
      <c r="F2580" s="78"/>
      <c r="G2580" s="78" t="s">
        <v>108</v>
      </c>
      <c r="H2580" s="78" t="s">
        <v>29</v>
      </c>
    </row>
    <row r="2581" spans="1:8" ht="14.45" customHeight="1" x14ac:dyDescent="0.25">
      <c r="A2581" s="8" t="s">
        <v>19</v>
      </c>
      <c r="B2581" s="8">
        <v>2013</v>
      </c>
      <c r="C2581" s="8" t="s">
        <v>10</v>
      </c>
      <c r="D2581" s="8" t="s">
        <v>33</v>
      </c>
      <c r="E2581" s="8" t="s">
        <v>40</v>
      </c>
      <c r="F2581" s="78">
        <v>6401.5972845799988</v>
      </c>
      <c r="G2581" s="78">
        <v>318.4082210683909</v>
      </c>
      <c r="H2581" s="78">
        <v>1.7212957880070889</v>
      </c>
    </row>
    <row r="2582" spans="1:8" ht="14.45" customHeight="1" x14ac:dyDescent="0.25">
      <c r="A2582" s="8" t="s">
        <v>19</v>
      </c>
      <c r="B2582" s="8">
        <v>2014</v>
      </c>
      <c r="C2582" s="8" t="s">
        <v>10</v>
      </c>
      <c r="D2582" s="8" t="s">
        <v>33</v>
      </c>
      <c r="E2582" s="8" t="s">
        <v>34</v>
      </c>
      <c r="F2582" s="78">
        <v>6.2372337099999999</v>
      </c>
      <c r="G2582" s="78">
        <v>0.30425530292682929</v>
      </c>
      <c r="H2582" s="78">
        <v>1.5407445929382171E-3</v>
      </c>
    </row>
    <row r="2583" spans="1:8" ht="14.45" customHeight="1" x14ac:dyDescent="0.25">
      <c r="A2583" s="8" t="s">
        <v>19</v>
      </c>
      <c r="B2583" s="8">
        <v>2014</v>
      </c>
      <c r="C2583" s="8" t="s">
        <v>10</v>
      </c>
      <c r="D2583" s="8" t="s">
        <v>33</v>
      </c>
      <c r="E2583" s="8" t="s">
        <v>35</v>
      </c>
      <c r="F2583" s="78">
        <v>3284.4718383899999</v>
      </c>
      <c r="G2583" s="78">
        <v>160.21813845804877</v>
      </c>
      <c r="H2583" s="78">
        <v>0.81134240930299184</v>
      </c>
    </row>
    <row r="2584" spans="1:8" ht="14.45" customHeight="1" x14ac:dyDescent="0.25">
      <c r="A2584" s="8" t="s">
        <v>19</v>
      </c>
      <c r="B2584" s="8">
        <v>2014</v>
      </c>
      <c r="C2584" s="8" t="s">
        <v>10</v>
      </c>
      <c r="D2584" s="8" t="s">
        <v>33</v>
      </c>
      <c r="E2584" s="8" t="s">
        <v>36</v>
      </c>
      <c r="F2584" s="78"/>
      <c r="G2584" s="78" t="s">
        <v>108</v>
      </c>
      <c r="H2584" s="78" t="s">
        <v>29</v>
      </c>
    </row>
    <row r="2585" spans="1:8" ht="14.45" customHeight="1" x14ac:dyDescent="0.25">
      <c r="A2585" s="8" t="s">
        <v>19</v>
      </c>
      <c r="B2585" s="8">
        <v>2014</v>
      </c>
      <c r="C2585" s="8" t="s">
        <v>10</v>
      </c>
      <c r="D2585" s="8" t="s">
        <v>33</v>
      </c>
      <c r="E2585" s="8" t="s">
        <v>42</v>
      </c>
      <c r="F2585" s="78">
        <v>2</v>
      </c>
      <c r="G2585" s="78">
        <v>9.7560975609756101E-2</v>
      </c>
      <c r="H2585" s="78">
        <v>4.9404741415027631E-4</v>
      </c>
    </row>
    <row r="2586" spans="1:8" ht="14.45" customHeight="1" x14ac:dyDescent="0.25">
      <c r="A2586" s="8" t="s">
        <v>19</v>
      </c>
      <c r="B2586" s="8">
        <v>2014</v>
      </c>
      <c r="C2586" s="8" t="s">
        <v>10</v>
      </c>
      <c r="D2586" s="8" t="s">
        <v>33</v>
      </c>
      <c r="E2586" s="8" t="s">
        <v>40</v>
      </c>
      <c r="F2586" s="78">
        <v>3292.7090721</v>
      </c>
      <c r="G2586" s="78">
        <v>160.61995473658536</v>
      </c>
      <c r="H2586" s="78">
        <v>0.81337720131008029</v>
      </c>
    </row>
    <row r="2587" spans="1:8" ht="14.45" customHeight="1" x14ac:dyDescent="0.25">
      <c r="A2587" s="8" t="s">
        <v>19</v>
      </c>
      <c r="B2587" s="8">
        <v>2015</v>
      </c>
      <c r="C2587" s="8" t="s">
        <v>10</v>
      </c>
      <c r="D2587" s="8" t="s">
        <v>33</v>
      </c>
      <c r="E2587" s="8" t="s">
        <v>34</v>
      </c>
      <c r="F2587" s="78">
        <v>13.092277119999999</v>
      </c>
      <c r="G2587" s="78">
        <v>0.59925744913605672</v>
      </c>
      <c r="H2587" s="78">
        <v>2.8569059468007423E-3</v>
      </c>
    </row>
    <row r="2588" spans="1:8" ht="14.45" customHeight="1" x14ac:dyDescent="0.25">
      <c r="A2588" s="8" t="s">
        <v>19</v>
      </c>
      <c r="B2588" s="8">
        <v>2015</v>
      </c>
      <c r="C2588" s="8" t="s">
        <v>10</v>
      </c>
      <c r="D2588" s="8" t="s">
        <v>33</v>
      </c>
      <c r="E2588" s="8" t="s">
        <v>35</v>
      </c>
      <c r="F2588" s="78">
        <v>3054.1959686800001</v>
      </c>
      <c r="G2588" s="78">
        <v>139.79613084700767</v>
      </c>
      <c r="H2588" s="78">
        <v>0.66646547011195156</v>
      </c>
    </row>
    <row r="2589" spans="1:8" ht="14.45" customHeight="1" x14ac:dyDescent="0.25">
      <c r="A2589" s="8" t="s">
        <v>19</v>
      </c>
      <c r="B2589" s="8">
        <v>2015</v>
      </c>
      <c r="C2589" s="8" t="s">
        <v>10</v>
      </c>
      <c r="D2589" s="8" t="s">
        <v>33</v>
      </c>
      <c r="E2589" s="8" t="s">
        <v>36</v>
      </c>
      <c r="F2589" s="78"/>
      <c r="G2589" s="78" t="s">
        <v>108</v>
      </c>
      <c r="H2589" s="78" t="s">
        <v>29</v>
      </c>
    </row>
    <row r="2590" spans="1:8" ht="14.45" customHeight="1" x14ac:dyDescent="0.25">
      <c r="A2590" s="8" t="s">
        <v>19</v>
      </c>
      <c r="B2590" s="8">
        <v>2015</v>
      </c>
      <c r="C2590" s="8" t="s">
        <v>10</v>
      </c>
      <c r="D2590" s="8" t="s">
        <v>33</v>
      </c>
      <c r="E2590" s="8" t="s">
        <v>42</v>
      </c>
      <c r="F2590" s="78">
        <v>1.8052716500000001</v>
      </c>
      <c r="G2590" s="78">
        <v>8.2630582446504175E-2</v>
      </c>
      <c r="H2590" s="78">
        <v>3.9393386384994189E-4</v>
      </c>
    </row>
    <row r="2591" spans="1:8" ht="14.45" customHeight="1" x14ac:dyDescent="0.25">
      <c r="A2591" s="8" t="s">
        <v>19</v>
      </c>
      <c r="B2591" s="8">
        <v>2015</v>
      </c>
      <c r="C2591" s="8" t="s">
        <v>10</v>
      </c>
      <c r="D2591" s="8" t="s">
        <v>33</v>
      </c>
      <c r="E2591" s="8" t="s">
        <v>40</v>
      </c>
      <c r="F2591" s="78">
        <v>3069.09351745</v>
      </c>
      <c r="G2591" s="78">
        <v>140.47801887859023</v>
      </c>
      <c r="H2591" s="78">
        <v>0.66971630992260223</v>
      </c>
    </row>
    <row r="2592" spans="1:8" ht="14.45" customHeight="1" x14ac:dyDescent="0.25">
      <c r="A2592" s="8" t="s">
        <v>19</v>
      </c>
      <c r="B2592" s="8">
        <v>2016</v>
      </c>
      <c r="C2592" s="8" t="s">
        <v>10</v>
      </c>
      <c r="D2592" s="8" t="s">
        <v>33</v>
      </c>
      <c r="E2592" s="8" t="s">
        <v>34</v>
      </c>
      <c r="F2592" s="78">
        <v>121.48542582999993</v>
      </c>
      <c r="G2592" s="78">
        <v>5.3203354255683992</v>
      </c>
      <c r="H2592" s="78">
        <v>2.4509045780971121E-2</v>
      </c>
    </row>
    <row r="2593" spans="1:8" ht="14.45" customHeight="1" x14ac:dyDescent="0.25">
      <c r="A2593" s="8" t="s">
        <v>19</v>
      </c>
      <c r="B2593" s="8">
        <v>2016</v>
      </c>
      <c r="C2593" s="8" t="s">
        <v>10</v>
      </c>
      <c r="D2593" s="8" t="s">
        <v>33</v>
      </c>
      <c r="E2593" s="8" t="s">
        <v>35</v>
      </c>
      <c r="F2593" s="78">
        <v>4716.4679849599997</v>
      </c>
      <c r="G2593" s="78">
        <v>206.55310324265506</v>
      </c>
      <c r="H2593" s="78">
        <v>0.95152261251179338</v>
      </c>
    </row>
    <row r="2594" spans="1:8" ht="14.45" customHeight="1" x14ac:dyDescent="0.25">
      <c r="A2594" s="8" t="s">
        <v>19</v>
      </c>
      <c r="B2594" s="8">
        <v>2016</v>
      </c>
      <c r="C2594" s="8" t="s">
        <v>10</v>
      </c>
      <c r="D2594" s="8" t="s">
        <v>33</v>
      </c>
      <c r="E2594" s="8" t="s">
        <v>36</v>
      </c>
      <c r="F2594" s="78"/>
      <c r="G2594" s="78" t="s">
        <v>108</v>
      </c>
      <c r="H2594" s="78" t="s">
        <v>29</v>
      </c>
    </row>
    <row r="2595" spans="1:8" ht="14.45" customHeight="1" x14ac:dyDescent="0.25">
      <c r="A2595" s="8" t="s">
        <v>19</v>
      </c>
      <c r="B2595" s="8">
        <v>2016</v>
      </c>
      <c r="C2595" s="8" t="s">
        <v>10</v>
      </c>
      <c r="D2595" s="8" t="s">
        <v>33</v>
      </c>
      <c r="E2595" s="8" t="s">
        <v>42</v>
      </c>
      <c r="F2595" s="78"/>
      <c r="G2595" s="78" t="s">
        <v>108</v>
      </c>
      <c r="H2595" s="78" t="s">
        <v>29</v>
      </c>
    </row>
    <row r="2596" spans="1:8" ht="14.45" customHeight="1" x14ac:dyDescent="0.25">
      <c r="A2596" s="8" t="s">
        <v>19</v>
      </c>
      <c r="B2596" s="8">
        <v>2016</v>
      </c>
      <c r="C2596" s="8" t="s">
        <v>10</v>
      </c>
      <c r="D2596" s="8" t="s">
        <v>33</v>
      </c>
      <c r="E2596" s="8" t="s">
        <v>40</v>
      </c>
      <c r="F2596" s="78">
        <v>4837.9534107899999</v>
      </c>
      <c r="G2596" s="78">
        <v>211.87343866822349</v>
      </c>
      <c r="H2596" s="78">
        <v>0.97603165829276473</v>
      </c>
    </row>
    <row r="2597" spans="1:8" ht="14.45" customHeight="1" x14ac:dyDescent="0.25">
      <c r="A2597" s="8" t="s">
        <v>19</v>
      </c>
      <c r="B2597" s="8">
        <v>2017</v>
      </c>
      <c r="C2597" s="8" t="s">
        <v>10</v>
      </c>
      <c r="D2597" s="8" t="s">
        <v>33</v>
      </c>
      <c r="E2597" s="8" t="s">
        <v>34</v>
      </c>
      <c r="F2597" s="78">
        <v>220.20843943999958</v>
      </c>
      <c r="G2597" s="78">
        <v>9.3762242248163741</v>
      </c>
      <c r="H2597" s="78">
        <v>4.0528641578713519E-2</v>
      </c>
    </row>
    <row r="2598" spans="1:8" ht="14.45" customHeight="1" x14ac:dyDescent="0.25">
      <c r="A2598" s="8" t="s">
        <v>19</v>
      </c>
      <c r="B2598" s="8">
        <v>2017</v>
      </c>
      <c r="C2598" s="8" t="s">
        <v>10</v>
      </c>
      <c r="D2598" s="8" t="s">
        <v>33</v>
      </c>
      <c r="E2598" s="8" t="s">
        <v>35</v>
      </c>
      <c r="F2598" s="78">
        <v>6181.2578200100015</v>
      </c>
      <c r="G2598" s="78">
        <v>263.1909088461843</v>
      </c>
      <c r="H2598" s="78">
        <v>1.1376402436250148</v>
      </c>
    </row>
    <row r="2599" spans="1:8" ht="14.45" customHeight="1" x14ac:dyDescent="0.25">
      <c r="A2599" s="8" t="s">
        <v>19</v>
      </c>
      <c r="B2599" s="8">
        <v>2017</v>
      </c>
      <c r="C2599" s="8" t="s">
        <v>10</v>
      </c>
      <c r="D2599" s="8" t="s">
        <v>33</v>
      </c>
      <c r="E2599" s="8" t="s">
        <v>36</v>
      </c>
      <c r="F2599" s="78"/>
      <c r="G2599" s="78" t="s">
        <v>108</v>
      </c>
      <c r="H2599" s="78" t="s">
        <v>29</v>
      </c>
    </row>
    <row r="2600" spans="1:8" ht="14.45" customHeight="1" x14ac:dyDescent="0.25">
      <c r="A2600" s="8" t="s">
        <v>19</v>
      </c>
      <c r="B2600" s="8">
        <v>2017</v>
      </c>
      <c r="C2600" s="8" t="s">
        <v>10</v>
      </c>
      <c r="D2600" s="8" t="s">
        <v>33</v>
      </c>
      <c r="E2600" s="8" t="s">
        <v>42</v>
      </c>
      <c r="F2600" s="78"/>
      <c r="G2600" s="78" t="s">
        <v>108</v>
      </c>
      <c r="H2600" s="78" t="s">
        <v>29</v>
      </c>
    </row>
    <row r="2601" spans="1:8" ht="14.45" customHeight="1" x14ac:dyDescent="0.25">
      <c r="A2601" s="8" t="s">
        <v>19</v>
      </c>
      <c r="B2601" s="8">
        <v>2017</v>
      </c>
      <c r="C2601" s="8" t="s">
        <v>10</v>
      </c>
      <c r="D2601" s="8" t="s">
        <v>33</v>
      </c>
      <c r="E2601" s="8" t="s">
        <v>40</v>
      </c>
      <c r="F2601" s="78">
        <v>6401.4662594500014</v>
      </c>
      <c r="G2601" s="78">
        <v>272.56713307100068</v>
      </c>
      <c r="H2601" s="78">
        <v>1.1781688852037284</v>
      </c>
    </row>
    <row r="2602" spans="1:8" ht="14.45" customHeight="1" x14ac:dyDescent="0.25">
      <c r="A2602" s="8" t="s">
        <v>19</v>
      </c>
      <c r="B2602" s="8">
        <v>2018</v>
      </c>
      <c r="C2602" s="8" t="s">
        <v>10</v>
      </c>
      <c r="D2602" s="8" t="s">
        <v>33</v>
      </c>
      <c r="E2602" s="8" t="s">
        <v>34</v>
      </c>
      <c r="F2602" s="78"/>
      <c r="G2602" s="78" t="s">
        <v>108</v>
      </c>
      <c r="H2602" s="78" t="s">
        <v>29</v>
      </c>
    </row>
    <row r="2603" spans="1:8" ht="14.45" customHeight="1" x14ac:dyDescent="0.25">
      <c r="A2603" s="8" t="s">
        <v>19</v>
      </c>
      <c r="B2603" s="8">
        <v>2018</v>
      </c>
      <c r="C2603" s="8" t="s">
        <v>10</v>
      </c>
      <c r="D2603" s="8" t="s">
        <v>33</v>
      </c>
      <c r="E2603" s="8" t="s">
        <v>35</v>
      </c>
      <c r="F2603" s="78">
        <v>5579.1479206100012</v>
      </c>
      <c r="G2603" s="78">
        <v>233.36392013426754</v>
      </c>
      <c r="H2603" s="78">
        <v>0.96988172236009262</v>
      </c>
    </row>
    <row r="2604" spans="1:8" ht="14.45" customHeight="1" x14ac:dyDescent="0.25">
      <c r="A2604" s="8" t="s">
        <v>19</v>
      </c>
      <c r="B2604" s="8">
        <v>2018</v>
      </c>
      <c r="C2604" s="8" t="s">
        <v>10</v>
      </c>
      <c r="D2604" s="8" t="s">
        <v>33</v>
      </c>
      <c r="E2604" s="8" t="s">
        <v>36</v>
      </c>
      <c r="F2604" s="78"/>
      <c r="G2604" s="78" t="s">
        <v>108</v>
      </c>
      <c r="H2604" s="78" t="s">
        <v>29</v>
      </c>
    </row>
    <row r="2605" spans="1:8" ht="14.45" customHeight="1" x14ac:dyDescent="0.25">
      <c r="A2605" s="8" t="s">
        <v>19</v>
      </c>
      <c r="B2605" s="8">
        <v>2018</v>
      </c>
      <c r="C2605" s="8" t="s">
        <v>10</v>
      </c>
      <c r="D2605" s="8" t="s">
        <v>33</v>
      </c>
      <c r="E2605" s="8" t="s">
        <v>42</v>
      </c>
      <c r="F2605" s="78"/>
      <c r="G2605" s="78" t="s">
        <v>108</v>
      </c>
      <c r="H2605" s="78" t="s">
        <v>29</v>
      </c>
    </row>
    <row r="2606" spans="1:8" ht="14.45" customHeight="1" x14ac:dyDescent="0.25">
      <c r="A2606" s="8" t="s">
        <v>19</v>
      </c>
      <c r="B2606" s="8">
        <v>2018</v>
      </c>
      <c r="C2606" s="8" t="s">
        <v>10</v>
      </c>
      <c r="D2606" s="8" t="s">
        <v>33</v>
      </c>
      <c r="E2606" s="8" t="s">
        <v>40</v>
      </c>
      <c r="F2606" s="78">
        <v>5579.1479206100012</v>
      </c>
      <c r="G2606" s="78">
        <v>233.36392013426754</v>
      </c>
      <c r="H2606" s="78">
        <v>0.96988172236009262</v>
      </c>
    </row>
    <row r="2607" spans="1:8" ht="14.45" customHeight="1" x14ac:dyDescent="0.25">
      <c r="A2607" s="8" t="s">
        <v>19</v>
      </c>
      <c r="B2607" s="8">
        <v>2019</v>
      </c>
      <c r="C2607" s="8" t="s">
        <v>10</v>
      </c>
      <c r="D2607" s="8" t="s">
        <v>33</v>
      </c>
      <c r="E2607" s="8" t="s">
        <v>34</v>
      </c>
      <c r="F2607" s="78"/>
      <c r="G2607" s="78" t="s">
        <v>108</v>
      </c>
      <c r="H2607" s="78" t="s">
        <v>29</v>
      </c>
    </row>
    <row r="2608" spans="1:8" ht="14.45" customHeight="1" x14ac:dyDescent="0.25">
      <c r="A2608" s="8" t="s">
        <v>19</v>
      </c>
      <c r="B2608" s="8">
        <v>2019</v>
      </c>
      <c r="C2608" s="8" t="s">
        <v>10</v>
      </c>
      <c r="D2608" s="8" t="s">
        <v>33</v>
      </c>
      <c r="E2608" s="8" t="s">
        <v>35</v>
      </c>
      <c r="F2608" s="78"/>
      <c r="G2608" s="78" t="s">
        <v>108</v>
      </c>
      <c r="H2608" s="78" t="s">
        <v>29</v>
      </c>
    </row>
    <row r="2609" spans="1:8" ht="14.45" customHeight="1" x14ac:dyDescent="0.25">
      <c r="A2609" s="8" t="s">
        <v>19</v>
      </c>
      <c r="B2609" s="8">
        <v>2019</v>
      </c>
      <c r="C2609" s="8" t="s">
        <v>10</v>
      </c>
      <c r="D2609" s="8" t="s">
        <v>33</v>
      </c>
      <c r="E2609" s="8" t="s">
        <v>36</v>
      </c>
      <c r="F2609" s="78"/>
      <c r="G2609" s="78" t="s">
        <v>108</v>
      </c>
      <c r="H2609" s="78" t="s">
        <v>29</v>
      </c>
    </row>
    <row r="2610" spans="1:8" ht="14.45" customHeight="1" x14ac:dyDescent="0.25">
      <c r="A2610" s="8" t="s">
        <v>19</v>
      </c>
      <c r="B2610" s="8">
        <v>2019</v>
      </c>
      <c r="C2610" s="8" t="s">
        <v>10</v>
      </c>
      <c r="D2610" s="8" t="s">
        <v>33</v>
      </c>
      <c r="E2610" s="8" t="s">
        <v>42</v>
      </c>
      <c r="F2610" s="78"/>
      <c r="G2610" s="78" t="s">
        <v>108</v>
      </c>
      <c r="H2610" s="78" t="s">
        <v>29</v>
      </c>
    </row>
    <row r="2611" spans="1:8" ht="14.45" customHeight="1" x14ac:dyDescent="0.25">
      <c r="A2611" s="8" t="s">
        <v>19</v>
      </c>
      <c r="B2611" s="8">
        <v>2019</v>
      </c>
      <c r="C2611" s="8" t="s">
        <v>10</v>
      </c>
      <c r="D2611" s="8" t="s">
        <v>33</v>
      </c>
      <c r="E2611" s="8" t="s">
        <v>40</v>
      </c>
      <c r="F2611" s="78">
        <v>8271.0300000000007</v>
      </c>
      <c r="G2611" s="78">
        <v>336.58559413998967</v>
      </c>
      <c r="H2611" s="78">
        <v>1.3529268007136721</v>
      </c>
    </row>
    <row r="2612" spans="1:8" ht="14.45" customHeight="1" x14ac:dyDescent="0.25">
      <c r="A2612" s="8" t="s">
        <v>19</v>
      </c>
      <c r="B2612" s="8">
        <v>2020</v>
      </c>
      <c r="C2612" s="8" t="s">
        <v>10</v>
      </c>
      <c r="D2612" s="8" t="s">
        <v>33</v>
      </c>
      <c r="E2612" s="8" t="s">
        <v>34</v>
      </c>
      <c r="F2612" s="78"/>
      <c r="G2612" s="78" t="s">
        <v>108</v>
      </c>
      <c r="H2612" s="78" t="s">
        <v>29</v>
      </c>
    </row>
    <row r="2613" spans="1:8" ht="14.45" customHeight="1" x14ac:dyDescent="0.25">
      <c r="A2613" s="8" t="s">
        <v>19</v>
      </c>
      <c r="B2613" s="8">
        <v>2020</v>
      </c>
      <c r="C2613" s="8" t="s">
        <v>10</v>
      </c>
      <c r="D2613" s="8" t="s">
        <v>33</v>
      </c>
      <c r="E2613" s="8" t="s">
        <v>35</v>
      </c>
      <c r="F2613" s="78"/>
      <c r="G2613" s="78" t="s">
        <v>108</v>
      </c>
      <c r="H2613" s="78" t="s">
        <v>29</v>
      </c>
    </row>
    <row r="2614" spans="1:8" x14ac:dyDescent="0.25">
      <c r="A2614" s="8" t="s">
        <v>19</v>
      </c>
      <c r="B2614" s="8">
        <v>2020</v>
      </c>
      <c r="C2614" s="8" t="s">
        <v>10</v>
      </c>
      <c r="D2614" s="8" t="s">
        <v>33</v>
      </c>
      <c r="E2614" s="8" t="s">
        <v>36</v>
      </c>
      <c r="F2614" s="78"/>
      <c r="G2614" s="78" t="s">
        <v>108</v>
      </c>
      <c r="H2614" s="78" t="s">
        <v>29</v>
      </c>
    </row>
    <row r="2615" spans="1:8" x14ac:dyDescent="0.25">
      <c r="A2615" s="8" t="s">
        <v>19</v>
      </c>
      <c r="B2615" s="8">
        <v>2020</v>
      </c>
      <c r="C2615" s="8" t="s">
        <v>10</v>
      </c>
      <c r="D2615" s="8" t="s">
        <v>33</v>
      </c>
      <c r="E2615" s="8" t="s">
        <v>42</v>
      </c>
      <c r="F2615" s="78"/>
      <c r="G2615" s="78" t="s">
        <v>108</v>
      </c>
      <c r="H2615" s="78" t="s">
        <v>29</v>
      </c>
    </row>
    <row r="2616" spans="1:8" x14ac:dyDescent="0.25">
      <c r="A2616" s="8" t="s">
        <v>19</v>
      </c>
      <c r="B2616" s="8">
        <v>2020</v>
      </c>
      <c r="C2616" s="8" t="s">
        <v>10</v>
      </c>
      <c r="D2616" s="8" t="s">
        <v>33</v>
      </c>
      <c r="E2616" s="8" t="s">
        <v>40</v>
      </c>
      <c r="F2616" s="78">
        <v>4051.33</v>
      </c>
      <c r="G2616" s="78">
        <v>164.3652714855638</v>
      </c>
      <c r="H2616" s="78">
        <v>0.70339713953684868</v>
      </c>
    </row>
    <row r="2617" spans="1:8" x14ac:dyDescent="0.25">
      <c r="A2617" s="8" t="s">
        <v>19</v>
      </c>
      <c r="B2617" s="8">
        <v>2021</v>
      </c>
      <c r="C2617" s="8" t="s">
        <v>10</v>
      </c>
      <c r="D2617" s="8" t="s">
        <v>33</v>
      </c>
      <c r="E2617" s="8" t="s">
        <v>34</v>
      </c>
      <c r="F2617" s="78"/>
      <c r="G2617" s="78" t="s">
        <v>108</v>
      </c>
      <c r="H2617" s="78" t="s">
        <v>29</v>
      </c>
    </row>
    <row r="2618" spans="1:8" x14ac:dyDescent="0.25">
      <c r="A2618" s="8" t="s">
        <v>19</v>
      </c>
      <c r="B2618" s="8">
        <v>2021</v>
      </c>
      <c r="C2618" s="8" t="s">
        <v>10</v>
      </c>
      <c r="D2618" s="8" t="s">
        <v>33</v>
      </c>
      <c r="E2618" s="8" t="s">
        <v>35</v>
      </c>
      <c r="F2618" s="78"/>
      <c r="G2618" s="78" t="s">
        <v>108</v>
      </c>
      <c r="H2618" s="78" t="s">
        <v>29</v>
      </c>
    </row>
    <row r="2619" spans="1:8" x14ac:dyDescent="0.25">
      <c r="A2619" s="8" t="s">
        <v>19</v>
      </c>
      <c r="B2619" s="8">
        <v>2021</v>
      </c>
      <c r="C2619" s="8" t="s">
        <v>10</v>
      </c>
      <c r="D2619" s="8" t="s">
        <v>33</v>
      </c>
      <c r="E2619" s="8" t="s">
        <v>36</v>
      </c>
      <c r="F2619" s="78"/>
      <c r="G2619" s="78" t="s">
        <v>108</v>
      </c>
      <c r="H2619" s="78" t="s">
        <v>29</v>
      </c>
    </row>
    <row r="2620" spans="1:8" x14ac:dyDescent="0.25">
      <c r="A2620" s="8" t="s">
        <v>19</v>
      </c>
      <c r="B2620" s="8">
        <v>2021</v>
      </c>
      <c r="C2620" s="8" t="s">
        <v>10</v>
      </c>
      <c r="D2620" s="8" t="s">
        <v>33</v>
      </c>
      <c r="E2620" s="8" t="s">
        <v>42</v>
      </c>
      <c r="F2620" s="78"/>
      <c r="G2620" s="78" t="s">
        <v>108</v>
      </c>
      <c r="H2620" s="78" t="s">
        <v>29</v>
      </c>
    </row>
    <row r="2621" spans="1:8" x14ac:dyDescent="0.25">
      <c r="A2621" s="8" t="s">
        <v>19</v>
      </c>
      <c r="B2621" s="8">
        <v>2021</v>
      </c>
      <c r="C2621" s="8" t="s">
        <v>10</v>
      </c>
      <c r="D2621" s="8" t="s">
        <v>33</v>
      </c>
      <c r="E2621" s="8" t="s">
        <v>40</v>
      </c>
      <c r="F2621" s="78">
        <v>3361.37</v>
      </c>
      <c r="G2621" s="78">
        <v>139.61110341963155</v>
      </c>
      <c r="H2621" s="78">
        <v>0.49612373187437958</v>
      </c>
    </row>
    <row r="2622" spans="1:8" x14ac:dyDescent="0.25">
      <c r="A2622" s="8" t="s">
        <v>19</v>
      </c>
      <c r="B2622" s="8">
        <v>2022</v>
      </c>
      <c r="C2622" s="8" t="s">
        <v>10</v>
      </c>
      <c r="D2622" s="8" t="s">
        <v>33</v>
      </c>
      <c r="E2622" s="8" t="s">
        <v>34</v>
      </c>
      <c r="F2622" s="78"/>
      <c r="G2622" s="78" t="s">
        <v>108</v>
      </c>
      <c r="H2622" s="78" t="s">
        <v>29</v>
      </c>
    </row>
    <row r="2623" spans="1:8" x14ac:dyDescent="0.25">
      <c r="A2623" s="8" t="s">
        <v>19</v>
      </c>
      <c r="B2623" s="8">
        <v>2022</v>
      </c>
      <c r="C2623" s="8" t="s">
        <v>10</v>
      </c>
      <c r="D2623" s="8" t="s">
        <v>33</v>
      </c>
      <c r="E2623" s="8" t="s">
        <v>35</v>
      </c>
      <c r="F2623" s="78">
        <v>591.42665049000004</v>
      </c>
      <c r="G2623" s="78">
        <v>24.030337258346282</v>
      </c>
      <c r="H2623" s="78">
        <v>7.6484211335183877E-2</v>
      </c>
    </row>
    <row r="2624" spans="1:8" x14ac:dyDescent="0.25">
      <c r="A2624" s="8" t="s">
        <v>19</v>
      </c>
      <c r="B2624" s="8">
        <v>2022</v>
      </c>
      <c r="C2624" s="8" t="s">
        <v>10</v>
      </c>
      <c r="D2624" s="8" t="s">
        <v>33</v>
      </c>
      <c r="E2624" s="8" t="s">
        <v>36</v>
      </c>
      <c r="F2624" s="78"/>
      <c r="G2624" s="78" t="s">
        <v>108</v>
      </c>
      <c r="H2624" s="78" t="s">
        <v>29</v>
      </c>
    </row>
    <row r="2625" spans="1:8" x14ac:dyDescent="0.25">
      <c r="A2625" s="8" t="s">
        <v>19</v>
      </c>
      <c r="B2625" s="8">
        <v>2022</v>
      </c>
      <c r="C2625" s="8" t="s">
        <v>10</v>
      </c>
      <c r="D2625" s="8" t="s">
        <v>33</v>
      </c>
      <c r="E2625" s="8" t="s">
        <v>42</v>
      </c>
      <c r="F2625" s="78"/>
      <c r="G2625" s="78" t="s">
        <v>108</v>
      </c>
      <c r="H2625" s="78" t="s">
        <v>29</v>
      </c>
    </row>
    <row r="2626" spans="1:8" x14ac:dyDescent="0.25">
      <c r="A2626" s="8" t="s">
        <v>19</v>
      </c>
      <c r="B2626" s="8">
        <v>2022</v>
      </c>
      <c r="C2626" s="8" t="s">
        <v>10</v>
      </c>
      <c r="D2626" s="8" t="s">
        <v>33</v>
      </c>
      <c r="E2626" s="8" t="s">
        <v>40</v>
      </c>
      <c r="F2626" s="78">
        <v>591.42665049000004</v>
      </c>
      <c r="G2626" s="78">
        <v>24.030337258346282</v>
      </c>
      <c r="H2626" s="78">
        <v>7.6484211335183877E-2</v>
      </c>
    </row>
    <row r="2627" spans="1:8" x14ac:dyDescent="0.25">
      <c r="A2627" s="8" t="s">
        <v>19</v>
      </c>
      <c r="B2627" s="8">
        <v>2023</v>
      </c>
      <c r="C2627" s="8" t="s">
        <v>10</v>
      </c>
      <c r="D2627" s="8" t="s">
        <v>33</v>
      </c>
      <c r="E2627" s="8" t="s">
        <v>34</v>
      </c>
      <c r="F2627" s="78"/>
      <c r="G2627" s="78" t="s">
        <v>108</v>
      </c>
      <c r="H2627" s="78" t="s">
        <v>29</v>
      </c>
    </row>
    <row r="2628" spans="1:8" x14ac:dyDescent="0.25">
      <c r="A2628" s="8" t="s">
        <v>19</v>
      </c>
      <c r="B2628" s="8">
        <v>2023</v>
      </c>
      <c r="C2628" s="8" t="s">
        <v>10</v>
      </c>
      <c r="D2628" s="8" t="s">
        <v>33</v>
      </c>
      <c r="E2628" s="8" t="s">
        <v>35</v>
      </c>
      <c r="F2628" s="78">
        <v>2221.44955411</v>
      </c>
      <c r="G2628" s="78">
        <v>90.070937455467089</v>
      </c>
      <c r="H2628" s="78">
        <v>0.26162276886046731</v>
      </c>
    </row>
    <row r="2629" spans="1:8" x14ac:dyDescent="0.25">
      <c r="A2629" s="8" t="s">
        <v>19</v>
      </c>
      <c r="B2629" s="8">
        <v>2023</v>
      </c>
      <c r="C2629" s="8" t="s">
        <v>10</v>
      </c>
      <c r="D2629" s="8" t="s">
        <v>33</v>
      </c>
      <c r="E2629" s="8" t="s">
        <v>36</v>
      </c>
      <c r="F2629" s="78"/>
      <c r="G2629" s="78" t="s">
        <v>108</v>
      </c>
      <c r="H2629" s="78" t="s">
        <v>29</v>
      </c>
    </row>
    <row r="2630" spans="1:8" x14ac:dyDescent="0.25">
      <c r="A2630" s="8" t="s">
        <v>19</v>
      </c>
      <c r="B2630" s="8">
        <v>2023</v>
      </c>
      <c r="C2630" s="8" t="s">
        <v>10</v>
      </c>
      <c r="D2630" s="8" t="s">
        <v>33</v>
      </c>
      <c r="E2630" s="8" t="s">
        <v>42</v>
      </c>
      <c r="F2630" s="78"/>
      <c r="G2630" s="78" t="s">
        <v>108</v>
      </c>
      <c r="H2630" s="78" t="s">
        <v>29</v>
      </c>
    </row>
    <row r="2631" spans="1:8" x14ac:dyDescent="0.25">
      <c r="A2631" s="8" t="s">
        <v>19</v>
      </c>
      <c r="B2631" s="8">
        <v>2023</v>
      </c>
      <c r="C2631" s="8" t="s">
        <v>10</v>
      </c>
      <c r="D2631" s="8" t="s">
        <v>33</v>
      </c>
      <c r="E2631" s="8" t="s">
        <v>40</v>
      </c>
      <c r="F2631" s="78">
        <v>2221.44955411</v>
      </c>
      <c r="G2631" s="78">
        <v>90.070937455467089</v>
      </c>
      <c r="H2631" s="78">
        <v>0.26162276886046731</v>
      </c>
    </row>
    <row r="2632" spans="1:8" x14ac:dyDescent="0.25">
      <c r="A2632" s="8" t="s">
        <v>19</v>
      </c>
      <c r="B2632" s="8">
        <v>2008</v>
      </c>
      <c r="C2632" s="8" t="s">
        <v>10</v>
      </c>
      <c r="D2632" s="8" t="s">
        <v>37</v>
      </c>
      <c r="E2632" s="8" t="s">
        <v>40</v>
      </c>
      <c r="F2632" s="78">
        <v>28.392030999999999</v>
      </c>
      <c r="G2632" s="78">
        <v>1.5022238624338624</v>
      </c>
      <c r="H2632" s="78">
        <v>1.082161307645218E-2</v>
      </c>
    </row>
    <row r="2633" spans="1:8" x14ac:dyDescent="0.25">
      <c r="A2633" s="8" t="s">
        <v>19</v>
      </c>
      <c r="B2633" s="8">
        <v>2009</v>
      </c>
      <c r="C2633" s="8" t="s">
        <v>10</v>
      </c>
      <c r="D2633" s="8" t="s">
        <v>37</v>
      </c>
      <c r="E2633" s="8" t="s">
        <v>40</v>
      </c>
      <c r="F2633" s="78">
        <v>0</v>
      </c>
      <c r="G2633" s="78">
        <v>0</v>
      </c>
      <c r="H2633" s="78">
        <v>0</v>
      </c>
    </row>
    <row r="2634" spans="1:8" x14ac:dyDescent="0.25">
      <c r="A2634" s="8" t="s">
        <v>19</v>
      </c>
      <c r="B2634" s="8">
        <v>2010</v>
      </c>
      <c r="C2634" s="8" t="s">
        <v>10</v>
      </c>
      <c r="D2634" s="8" t="s">
        <v>37</v>
      </c>
      <c r="E2634" s="8" t="s">
        <v>40</v>
      </c>
      <c r="F2634" s="78">
        <v>0</v>
      </c>
      <c r="G2634" s="78">
        <v>0</v>
      </c>
      <c r="H2634" s="78">
        <v>0</v>
      </c>
    </row>
    <row r="2635" spans="1:8" x14ac:dyDescent="0.25">
      <c r="A2635" s="8" t="s">
        <v>19</v>
      </c>
      <c r="B2635" s="8">
        <v>2011</v>
      </c>
      <c r="C2635" s="8" t="s">
        <v>10</v>
      </c>
      <c r="D2635" s="8" t="s">
        <v>37</v>
      </c>
      <c r="E2635" s="8" t="s">
        <v>40</v>
      </c>
      <c r="F2635" s="78">
        <v>0</v>
      </c>
      <c r="G2635" s="78">
        <v>0</v>
      </c>
      <c r="H2635" s="78">
        <v>0</v>
      </c>
    </row>
    <row r="2636" spans="1:8" x14ac:dyDescent="0.25">
      <c r="A2636" s="8" t="s">
        <v>19</v>
      </c>
      <c r="B2636" s="8">
        <v>2012</v>
      </c>
      <c r="C2636" s="8" t="s">
        <v>10</v>
      </c>
      <c r="D2636" s="8" t="s">
        <v>37</v>
      </c>
      <c r="E2636" s="8" t="s">
        <v>40</v>
      </c>
      <c r="F2636" s="78">
        <v>0</v>
      </c>
      <c r="G2636" s="78">
        <v>0</v>
      </c>
      <c r="H2636" s="78">
        <v>0</v>
      </c>
    </row>
    <row r="2637" spans="1:8" x14ac:dyDescent="0.25">
      <c r="A2637" s="8" t="s">
        <v>19</v>
      </c>
      <c r="B2637" s="8">
        <v>2013</v>
      </c>
      <c r="C2637" s="8" t="s">
        <v>10</v>
      </c>
      <c r="D2637" s="8" t="s">
        <v>37</v>
      </c>
      <c r="E2637" s="8" t="s">
        <v>40</v>
      </c>
      <c r="F2637" s="78">
        <v>0</v>
      </c>
      <c r="G2637" s="78">
        <v>0</v>
      </c>
      <c r="H2637" s="78">
        <v>0</v>
      </c>
    </row>
    <row r="2638" spans="1:8" x14ac:dyDescent="0.25">
      <c r="A2638" s="8" t="s">
        <v>19</v>
      </c>
      <c r="B2638" s="8">
        <v>2014</v>
      </c>
      <c r="C2638" s="8" t="s">
        <v>10</v>
      </c>
      <c r="D2638" s="8" t="s">
        <v>37</v>
      </c>
      <c r="E2638" s="8" t="s">
        <v>40</v>
      </c>
      <c r="F2638" s="78">
        <v>0</v>
      </c>
      <c r="G2638" s="78">
        <v>0</v>
      </c>
      <c r="H2638" s="78">
        <v>0</v>
      </c>
    </row>
    <row r="2639" spans="1:8" x14ac:dyDescent="0.25">
      <c r="A2639" s="8" t="s">
        <v>19</v>
      </c>
      <c r="B2639" s="8">
        <v>2015</v>
      </c>
      <c r="C2639" s="8" t="s">
        <v>10</v>
      </c>
      <c r="D2639" s="8" t="s">
        <v>37</v>
      </c>
      <c r="E2639" s="8" t="s">
        <v>40</v>
      </c>
      <c r="F2639" s="78">
        <v>0</v>
      </c>
      <c r="G2639" s="78">
        <v>0</v>
      </c>
      <c r="H2639" s="78">
        <v>0</v>
      </c>
    </row>
    <row r="2640" spans="1:8" x14ac:dyDescent="0.25">
      <c r="A2640" s="8" t="s">
        <v>19</v>
      </c>
      <c r="B2640" s="8">
        <v>2016</v>
      </c>
      <c r="C2640" s="8" t="s">
        <v>10</v>
      </c>
      <c r="D2640" s="8" t="s">
        <v>37</v>
      </c>
      <c r="E2640" s="8" t="s">
        <v>40</v>
      </c>
      <c r="F2640" s="78">
        <v>0</v>
      </c>
      <c r="G2640" s="78">
        <v>0</v>
      </c>
      <c r="H2640" s="78">
        <v>0</v>
      </c>
    </row>
    <row r="2641" spans="1:8" x14ac:dyDescent="0.25">
      <c r="A2641" s="8" t="s">
        <v>19</v>
      </c>
      <c r="B2641" s="8">
        <v>2017</v>
      </c>
      <c r="C2641" s="8" t="s">
        <v>10</v>
      </c>
      <c r="D2641" s="8" t="s">
        <v>37</v>
      </c>
      <c r="E2641" s="8" t="s">
        <v>40</v>
      </c>
      <c r="F2641" s="78">
        <v>0</v>
      </c>
      <c r="G2641" s="78">
        <v>0</v>
      </c>
      <c r="H2641" s="78">
        <v>0</v>
      </c>
    </row>
    <row r="2642" spans="1:8" x14ac:dyDescent="0.25">
      <c r="A2642" s="8" t="s">
        <v>19</v>
      </c>
      <c r="B2642" s="8">
        <v>2018</v>
      </c>
      <c r="C2642" s="8" t="s">
        <v>10</v>
      </c>
      <c r="D2642" s="8" t="s">
        <v>37</v>
      </c>
      <c r="E2642" s="8" t="s">
        <v>40</v>
      </c>
      <c r="F2642" s="78">
        <v>31.932928380000003</v>
      </c>
      <c r="G2642" s="78">
        <v>1.3356866414305137</v>
      </c>
      <c r="H2642" s="78">
        <v>5.5512354248190695E-3</v>
      </c>
    </row>
    <row r="2643" spans="1:8" x14ac:dyDescent="0.25">
      <c r="A2643" s="8" t="s">
        <v>19</v>
      </c>
      <c r="B2643" s="8">
        <v>2019</v>
      </c>
      <c r="C2643" s="8" t="s">
        <v>10</v>
      </c>
      <c r="D2643" s="8" t="s">
        <v>37</v>
      </c>
      <c r="E2643" s="8" t="s">
        <v>40</v>
      </c>
      <c r="F2643" s="78">
        <v>1.47</v>
      </c>
      <c r="G2643" s="78">
        <v>5.9820944112859549E-2</v>
      </c>
      <c r="H2643" s="78">
        <v>2.4045401806656452E-4</v>
      </c>
    </row>
    <row r="2644" spans="1:8" x14ac:dyDescent="0.25">
      <c r="A2644" s="8" t="s">
        <v>19</v>
      </c>
      <c r="B2644" s="8">
        <v>2020</v>
      </c>
      <c r="C2644" s="8" t="s">
        <v>10</v>
      </c>
      <c r="D2644" s="8" t="s">
        <v>37</v>
      </c>
      <c r="E2644" s="8" t="s">
        <v>40</v>
      </c>
      <c r="F2644" s="78">
        <v>20</v>
      </c>
      <c r="G2644" s="78">
        <v>0.81141388870106268</v>
      </c>
      <c r="H2644" s="78">
        <v>3.4724257936867586E-3</v>
      </c>
    </row>
    <row r="2645" spans="1:8" x14ac:dyDescent="0.25">
      <c r="A2645" s="8" t="s">
        <v>19</v>
      </c>
      <c r="B2645" s="8">
        <v>2021</v>
      </c>
      <c r="C2645" s="8" t="s">
        <v>10</v>
      </c>
      <c r="D2645" s="8" t="s">
        <v>37</v>
      </c>
      <c r="E2645" s="8" t="s">
        <v>40</v>
      </c>
      <c r="F2645" s="78">
        <v>0</v>
      </c>
      <c r="G2645" s="78">
        <v>0</v>
      </c>
      <c r="H2645" s="78">
        <v>0</v>
      </c>
    </row>
    <row r="2646" spans="1:8" x14ac:dyDescent="0.25">
      <c r="A2646" s="8" t="s">
        <v>19</v>
      </c>
      <c r="B2646" s="8">
        <v>2022</v>
      </c>
      <c r="C2646" s="8" t="s">
        <v>10</v>
      </c>
      <c r="D2646" s="8" t="s">
        <v>37</v>
      </c>
      <c r="E2646" s="8" t="s">
        <v>40</v>
      </c>
      <c r="F2646" s="78">
        <v>36.4</v>
      </c>
      <c r="G2646" s="78">
        <v>1.4789733866052663</v>
      </c>
      <c r="H2646" s="78">
        <v>4.7073044312327039E-3</v>
      </c>
    </row>
    <row r="2647" spans="1:8" x14ac:dyDescent="0.25">
      <c r="A2647" s="8" t="s">
        <v>19</v>
      </c>
      <c r="B2647" s="8">
        <v>2023</v>
      </c>
      <c r="C2647" s="8" t="s">
        <v>10</v>
      </c>
      <c r="D2647" s="8" t="s">
        <v>37</v>
      </c>
      <c r="E2647" s="8" t="s">
        <v>40</v>
      </c>
      <c r="F2647" s="78">
        <v>600.09880444000009</v>
      </c>
      <c r="G2647" s="78">
        <v>24.331617966211688</v>
      </c>
      <c r="H2647" s="78">
        <v>7.0674353381996596E-2</v>
      </c>
    </row>
    <row r="2648" spans="1:8" x14ac:dyDescent="0.25">
      <c r="A2648" s="8" t="s">
        <v>39</v>
      </c>
      <c r="B2648" s="8">
        <v>2008</v>
      </c>
      <c r="C2648" s="8" t="s">
        <v>10</v>
      </c>
      <c r="D2648" s="8" t="s">
        <v>41</v>
      </c>
      <c r="E2648" s="8" t="s">
        <v>40</v>
      </c>
      <c r="F2648" s="78">
        <v>131245.75376250001</v>
      </c>
      <c r="G2648" s="78">
        <v>11764.764660865054</v>
      </c>
      <c r="H2648" s="78">
        <v>1.0040767921398916</v>
      </c>
    </row>
    <row r="2649" spans="1:8" x14ac:dyDescent="0.25">
      <c r="A2649" s="8" t="s">
        <v>39</v>
      </c>
      <c r="B2649" s="8">
        <v>2009</v>
      </c>
      <c r="C2649" s="8" t="s">
        <v>10</v>
      </c>
      <c r="D2649" s="8" t="s">
        <v>41</v>
      </c>
      <c r="E2649" s="8" t="s">
        <v>40</v>
      </c>
      <c r="F2649" s="78">
        <v>165453.38855700003</v>
      </c>
      <c r="G2649" s="78">
        <v>12249.001558911717</v>
      </c>
      <c r="H2649" s="78">
        <v>1.2951455477817044</v>
      </c>
    </row>
    <row r="2650" spans="1:8" x14ac:dyDescent="0.25">
      <c r="A2650" s="8" t="s">
        <v>39</v>
      </c>
      <c r="B2650" s="8">
        <v>2010</v>
      </c>
      <c r="C2650" s="8" t="s">
        <v>10</v>
      </c>
      <c r="D2650" s="8" t="s">
        <v>41</v>
      </c>
      <c r="E2650" s="8" t="s">
        <v>40</v>
      </c>
      <c r="F2650" s="78">
        <v>204463.724843</v>
      </c>
      <c r="G2650" s="78">
        <v>16185.531355076193</v>
      </c>
      <c r="H2650" s="78">
        <v>1.4634305507935044</v>
      </c>
    </row>
    <row r="2651" spans="1:8" x14ac:dyDescent="0.25">
      <c r="A2651" s="8" t="s">
        <v>39</v>
      </c>
      <c r="B2651" s="8">
        <v>2011</v>
      </c>
      <c r="C2651" s="8" t="s">
        <v>10</v>
      </c>
      <c r="D2651" s="8" t="s">
        <v>41</v>
      </c>
      <c r="E2651" s="8" t="s">
        <v>40</v>
      </c>
      <c r="F2651" s="78">
        <v>188715.13142875</v>
      </c>
      <c r="G2651" s="78">
        <v>15154.666467166791</v>
      </c>
      <c r="H2651" s="78">
        <v>1.2318535338023897</v>
      </c>
    </row>
    <row r="2652" spans="1:8" x14ac:dyDescent="0.25">
      <c r="A2652" s="8" t="s">
        <v>39</v>
      </c>
      <c r="B2652" s="8">
        <v>2012</v>
      </c>
      <c r="C2652" s="8" t="s">
        <v>10</v>
      </c>
      <c r="D2652" s="8" t="s">
        <v>41</v>
      </c>
      <c r="E2652" s="8" t="s">
        <v>40</v>
      </c>
      <c r="F2652" s="78">
        <v>178387.76031068014</v>
      </c>
      <c r="G2652" s="78">
        <v>13563.03062616842</v>
      </c>
      <c r="H2652" s="78">
        <v>1.0801799035979978</v>
      </c>
    </row>
    <row r="2653" spans="1:8" x14ac:dyDescent="0.25">
      <c r="A2653" s="8" t="s">
        <v>39</v>
      </c>
      <c r="B2653" s="8">
        <v>2013</v>
      </c>
      <c r="C2653" s="8" t="s">
        <v>10</v>
      </c>
      <c r="D2653" s="8" t="s">
        <v>41</v>
      </c>
      <c r="E2653" s="8" t="s">
        <v>40</v>
      </c>
      <c r="F2653" s="78">
        <v>183894.03367352008</v>
      </c>
      <c r="G2653" s="78">
        <v>14406.11309624129</v>
      </c>
      <c r="H2653" s="78">
        <v>1.0852548937384237</v>
      </c>
    </row>
    <row r="2654" spans="1:8" x14ac:dyDescent="0.25">
      <c r="A2654" s="8" t="s">
        <v>39</v>
      </c>
      <c r="B2654" s="8">
        <v>2014</v>
      </c>
      <c r="C2654" s="8" t="s">
        <v>10</v>
      </c>
      <c r="D2654" s="8" t="s">
        <v>41</v>
      </c>
      <c r="E2654" s="8" t="s">
        <v>40</v>
      </c>
      <c r="F2654" s="78">
        <v>246306.30487300994</v>
      </c>
      <c r="G2654" s="78">
        <v>18506.515925590833</v>
      </c>
      <c r="H2654" s="78">
        <v>1.3561271084347895</v>
      </c>
    </row>
    <row r="2655" spans="1:8" x14ac:dyDescent="0.25">
      <c r="A2655" s="8" t="s">
        <v>39</v>
      </c>
      <c r="B2655" s="8">
        <v>2015</v>
      </c>
      <c r="C2655" s="8" t="s">
        <v>10</v>
      </c>
      <c r="D2655" s="8" t="s">
        <v>41</v>
      </c>
      <c r="E2655" s="8" t="s">
        <v>40</v>
      </c>
      <c r="F2655" s="78">
        <v>230877.54030244998</v>
      </c>
      <c r="G2655" s="78">
        <v>14544.994139171597</v>
      </c>
      <c r="H2655" s="78">
        <v>1.1977385582774069</v>
      </c>
    </row>
    <row r="2656" spans="1:8" x14ac:dyDescent="0.25">
      <c r="A2656" s="8" t="s">
        <v>39</v>
      </c>
      <c r="B2656" s="8">
        <v>2016</v>
      </c>
      <c r="C2656" s="8" t="s">
        <v>10</v>
      </c>
      <c r="D2656" s="8" t="s">
        <v>41</v>
      </c>
      <c r="E2656" s="8" t="s">
        <v>40</v>
      </c>
      <c r="F2656" s="78">
        <v>361021.66758239002</v>
      </c>
      <c r="G2656" s="78">
        <v>19319.746748968395</v>
      </c>
      <c r="H2656" s="78">
        <v>1.7370747334653061</v>
      </c>
    </row>
    <row r="2657" spans="1:8" x14ac:dyDescent="0.25">
      <c r="A2657" s="8" t="s">
        <v>39</v>
      </c>
      <c r="B2657" s="8">
        <v>2017</v>
      </c>
      <c r="C2657" s="8" t="s">
        <v>10</v>
      </c>
      <c r="D2657" s="8" t="s">
        <v>41</v>
      </c>
      <c r="E2657" s="8" t="s">
        <v>40</v>
      </c>
      <c r="F2657" s="78">
        <v>179103.19587750005</v>
      </c>
      <c r="G2657" s="78">
        <v>9468.0103547576946</v>
      </c>
      <c r="H2657" s="78">
        <v>0.79296909833102491</v>
      </c>
    </row>
    <row r="2658" spans="1:8" x14ac:dyDescent="0.25">
      <c r="A2658" s="8" t="s">
        <v>39</v>
      </c>
      <c r="B2658" s="8">
        <v>2018</v>
      </c>
      <c r="C2658" s="8" t="s">
        <v>10</v>
      </c>
      <c r="D2658" s="8" t="s">
        <v>41</v>
      </c>
      <c r="E2658" s="8" t="s">
        <v>40</v>
      </c>
      <c r="F2658" s="78">
        <v>165565.42039872005</v>
      </c>
      <c r="G2658" s="78">
        <v>8608.254093520989</v>
      </c>
      <c r="H2658" s="78">
        <v>0.68528093308824778</v>
      </c>
    </row>
    <row r="2659" spans="1:8" x14ac:dyDescent="0.25">
      <c r="A2659" s="8" t="s">
        <v>39</v>
      </c>
      <c r="B2659" s="8">
        <v>2019</v>
      </c>
      <c r="C2659" s="8" t="s">
        <v>10</v>
      </c>
      <c r="D2659" s="8" t="s">
        <v>41</v>
      </c>
      <c r="E2659" s="8" t="s">
        <v>40</v>
      </c>
      <c r="F2659" s="78">
        <v>169886.60245724994</v>
      </c>
      <c r="G2659" s="78">
        <v>8825.2780497272706</v>
      </c>
      <c r="H2659" s="78">
        <v>0.6767291147234471</v>
      </c>
    </row>
    <row r="2660" spans="1:8" x14ac:dyDescent="0.25">
      <c r="A2660" s="8" t="s">
        <v>39</v>
      </c>
      <c r="B2660" s="8">
        <v>2020</v>
      </c>
      <c r="C2660" s="8" t="s">
        <v>10</v>
      </c>
      <c r="D2660" s="8" t="s">
        <v>41</v>
      </c>
      <c r="E2660" s="8" t="s">
        <v>40</v>
      </c>
      <c r="F2660" s="78">
        <v>119361.11365595977</v>
      </c>
      <c r="G2660" s="78">
        <v>5556.4177355555703</v>
      </c>
      <c r="H2660" s="78">
        <v>0.4914296796130494</v>
      </c>
    </row>
    <row r="2661" spans="1:8" x14ac:dyDescent="0.25">
      <c r="A2661" s="8" t="s">
        <v>39</v>
      </c>
      <c r="B2661" s="8">
        <v>2021</v>
      </c>
      <c r="C2661" s="8" t="s">
        <v>10</v>
      </c>
      <c r="D2661" s="8" t="s">
        <v>41</v>
      </c>
      <c r="E2661" s="8" t="s">
        <v>40</v>
      </c>
      <c r="F2661" s="78">
        <v>161323.18775442999</v>
      </c>
      <c r="G2661" s="78">
        <v>7954.7922955833328</v>
      </c>
      <c r="H2661" s="78">
        <v>0.60423839872683938</v>
      </c>
    </row>
    <row r="2662" spans="1:8" x14ac:dyDescent="0.25">
      <c r="A2662" s="8" t="s">
        <v>39</v>
      </c>
      <c r="B2662" s="8">
        <v>2022</v>
      </c>
      <c r="C2662" s="8" t="s">
        <v>10</v>
      </c>
      <c r="D2662" s="8" t="s">
        <v>41</v>
      </c>
      <c r="E2662" s="8" t="s">
        <v>40</v>
      </c>
      <c r="F2662" s="78">
        <v>147841.89380319999</v>
      </c>
      <c r="G2662" s="78">
        <v>7351.3559260697084</v>
      </c>
      <c r="H2662" s="78">
        <v>0.50094719315280578</v>
      </c>
    </row>
    <row r="2663" spans="1:8" x14ac:dyDescent="0.25">
      <c r="A2663" s="8" t="s">
        <v>39</v>
      </c>
      <c r="B2663" s="8">
        <v>2023</v>
      </c>
      <c r="C2663" s="8" t="s">
        <v>10</v>
      </c>
      <c r="D2663" s="8" t="s">
        <v>41</v>
      </c>
      <c r="E2663" s="8" t="s">
        <v>40</v>
      </c>
      <c r="F2663" s="78">
        <v>100346.52347989999</v>
      </c>
      <c r="G2663" s="78">
        <v>5656.246332654433</v>
      </c>
      <c r="H2663" s="78">
        <v>0.31472139484492628</v>
      </c>
    </row>
    <row r="2664" spans="1:8" x14ac:dyDescent="0.25">
      <c r="A2664" s="8" t="s">
        <v>39</v>
      </c>
      <c r="B2664" s="8">
        <v>2008</v>
      </c>
      <c r="C2664" s="8" t="s">
        <v>10</v>
      </c>
      <c r="D2664" s="8" t="s">
        <v>25</v>
      </c>
      <c r="E2664" s="8" t="s">
        <v>26</v>
      </c>
      <c r="F2664" s="78">
        <v>23540.847515018158</v>
      </c>
      <c r="G2664" s="78">
        <v>2110.1827906193976</v>
      </c>
      <c r="H2664" s="78">
        <v>0.18009587342464839</v>
      </c>
    </row>
    <row r="2665" spans="1:8" x14ac:dyDescent="0.25">
      <c r="A2665" s="8" t="s">
        <v>39</v>
      </c>
      <c r="B2665" s="8">
        <v>2008</v>
      </c>
      <c r="C2665" s="8" t="s">
        <v>10</v>
      </c>
      <c r="D2665" s="8" t="s">
        <v>25</v>
      </c>
      <c r="E2665" s="8" t="s">
        <v>27</v>
      </c>
      <c r="F2665" s="78">
        <v>2665.0485179602174</v>
      </c>
      <c r="G2665" s="78">
        <v>238.89282300382988</v>
      </c>
      <c r="H2665" s="78">
        <v>2.0388570983050264E-2</v>
      </c>
    </row>
    <row r="2666" spans="1:8" x14ac:dyDescent="0.25">
      <c r="A2666" s="8" t="s">
        <v>39</v>
      </c>
      <c r="B2666" s="8">
        <v>2008</v>
      </c>
      <c r="C2666" s="8" t="s">
        <v>10</v>
      </c>
      <c r="D2666" s="8" t="s">
        <v>25</v>
      </c>
      <c r="E2666" s="8" t="s">
        <v>28</v>
      </c>
      <c r="F2666" s="78">
        <v>5120.6475484644507</v>
      </c>
      <c r="G2666" s="78">
        <v>459.0107610485814</v>
      </c>
      <c r="H2666" s="78">
        <v>3.9174778739472178E-2</v>
      </c>
    </row>
    <row r="2667" spans="1:8" x14ac:dyDescent="0.25">
      <c r="A2667" s="8" t="s">
        <v>39</v>
      </c>
      <c r="B2667" s="8">
        <v>2008</v>
      </c>
      <c r="C2667" s="8" t="s">
        <v>10</v>
      </c>
      <c r="D2667" s="8" t="s">
        <v>25</v>
      </c>
      <c r="E2667" s="8" t="s">
        <v>40</v>
      </c>
      <c r="F2667" s="78">
        <v>31326.543581442827</v>
      </c>
      <c r="G2667" s="78">
        <v>2808.0863746718087</v>
      </c>
      <c r="H2667" s="78">
        <v>0.23965922314717081</v>
      </c>
    </row>
    <row r="2668" spans="1:8" x14ac:dyDescent="0.25">
      <c r="A2668" s="8" t="s">
        <v>39</v>
      </c>
      <c r="B2668" s="8">
        <v>2009</v>
      </c>
      <c r="C2668" s="8" t="s">
        <v>10</v>
      </c>
      <c r="D2668" s="8" t="s">
        <v>25</v>
      </c>
      <c r="E2668" s="8" t="s">
        <v>26</v>
      </c>
      <c r="F2668" s="78">
        <v>29529.098006228676</v>
      </c>
      <c r="G2668" s="78">
        <v>2186.1260785658837</v>
      </c>
      <c r="H2668" s="78">
        <v>0.23114957116518134</v>
      </c>
    </row>
    <row r="2669" spans="1:8" x14ac:dyDescent="0.25">
      <c r="A2669" s="8" t="s">
        <v>39</v>
      </c>
      <c r="B2669" s="8">
        <v>2009</v>
      </c>
      <c r="C2669" s="8" t="s">
        <v>10</v>
      </c>
      <c r="D2669" s="8" t="s">
        <v>25</v>
      </c>
      <c r="E2669" s="8" t="s">
        <v>27</v>
      </c>
      <c r="F2669" s="78">
        <v>3796.6412747378336</v>
      </c>
      <c r="G2669" s="78">
        <v>281.07653338795734</v>
      </c>
      <c r="H2669" s="78">
        <v>2.9719566860408813E-2</v>
      </c>
    </row>
    <row r="2670" spans="1:8" x14ac:dyDescent="0.25">
      <c r="A2670" s="8" t="s">
        <v>39</v>
      </c>
      <c r="B2670" s="8">
        <v>2009</v>
      </c>
      <c r="C2670" s="8" t="s">
        <v>10</v>
      </c>
      <c r="D2670" s="8" t="s">
        <v>25</v>
      </c>
      <c r="E2670" s="8" t="s">
        <v>28</v>
      </c>
      <c r="F2670" s="78">
        <v>6332.9097283680576</v>
      </c>
      <c r="G2670" s="78">
        <v>468.84395545941567</v>
      </c>
      <c r="H2670" s="78">
        <v>4.9573114885910381E-2</v>
      </c>
    </row>
    <row r="2671" spans="1:8" x14ac:dyDescent="0.25">
      <c r="A2671" s="8" t="s">
        <v>39</v>
      </c>
      <c r="B2671" s="8">
        <v>2009</v>
      </c>
      <c r="C2671" s="8" t="s">
        <v>10</v>
      </c>
      <c r="D2671" s="8" t="s">
        <v>25</v>
      </c>
      <c r="E2671" s="8" t="s">
        <v>40</v>
      </c>
      <c r="F2671" s="78">
        <v>39658.649009334571</v>
      </c>
      <c r="G2671" s="78">
        <v>2936.046567413257</v>
      </c>
      <c r="H2671" s="78">
        <v>0.31044225291150052</v>
      </c>
    </row>
    <row r="2672" spans="1:8" x14ac:dyDescent="0.25">
      <c r="A2672" s="8" t="s">
        <v>39</v>
      </c>
      <c r="B2672" s="8">
        <v>2010</v>
      </c>
      <c r="C2672" s="8" t="s">
        <v>10</v>
      </c>
      <c r="D2672" s="8" t="s">
        <v>25</v>
      </c>
      <c r="E2672" s="8" t="s">
        <v>26</v>
      </c>
      <c r="F2672" s="78">
        <v>63409.074048474671</v>
      </c>
      <c r="G2672" s="78">
        <v>5019.5190222422061</v>
      </c>
      <c r="H2672" s="78">
        <v>0.45384469167486313</v>
      </c>
    </row>
    <row r="2673" spans="1:8" x14ac:dyDescent="0.25">
      <c r="A2673" s="8" t="s">
        <v>39</v>
      </c>
      <c r="B2673" s="8">
        <v>2010</v>
      </c>
      <c r="C2673" s="8" t="s">
        <v>10</v>
      </c>
      <c r="D2673" s="8" t="s">
        <v>25</v>
      </c>
      <c r="E2673" s="8" t="s">
        <v>27</v>
      </c>
      <c r="F2673" s="78">
        <v>4007.3080469990314</v>
      </c>
      <c r="G2673" s="78">
        <v>317.22208961005589</v>
      </c>
      <c r="H2673" s="78">
        <v>2.8681943591324571E-2</v>
      </c>
    </row>
    <row r="2674" spans="1:8" x14ac:dyDescent="0.25">
      <c r="A2674" s="8" t="s">
        <v>39</v>
      </c>
      <c r="B2674" s="8">
        <v>2010</v>
      </c>
      <c r="C2674" s="8" t="s">
        <v>10</v>
      </c>
      <c r="D2674" s="8" t="s">
        <v>25</v>
      </c>
      <c r="E2674" s="8" t="s">
        <v>28</v>
      </c>
      <c r="F2674" s="78">
        <v>6904.6018402762238</v>
      </c>
      <c r="G2674" s="78">
        <v>546.57445796764091</v>
      </c>
      <c r="H2674" s="78">
        <v>4.9419060920875182E-2</v>
      </c>
    </row>
    <row r="2675" spans="1:8" x14ac:dyDescent="0.25">
      <c r="A2675" s="8" t="s">
        <v>39</v>
      </c>
      <c r="B2675" s="8">
        <v>2010</v>
      </c>
      <c r="C2675" s="8" t="s">
        <v>10</v>
      </c>
      <c r="D2675" s="8" t="s">
        <v>25</v>
      </c>
      <c r="E2675" s="8" t="s">
        <v>40</v>
      </c>
      <c r="F2675" s="78">
        <v>74320.98393574993</v>
      </c>
      <c r="G2675" s="78">
        <v>5883.3155698199034</v>
      </c>
      <c r="H2675" s="78">
        <v>0.53194569618706289</v>
      </c>
    </row>
    <row r="2676" spans="1:8" x14ac:dyDescent="0.25">
      <c r="A2676" s="8" t="s">
        <v>39</v>
      </c>
      <c r="B2676" s="8">
        <v>2011</v>
      </c>
      <c r="C2676" s="8" t="s">
        <v>10</v>
      </c>
      <c r="D2676" s="8" t="s">
        <v>25</v>
      </c>
      <c r="E2676" s="8" t="s">
        <v>26</v>
      </c>
      <c r="F2676" s="78">
        <v>34377.222758257449</v>
      </c>
      <c r="G2676" s="78">
        <v>2760.6442632586836</v>
      </c>
      <c r="H2676" s="78">
        <v>0.22440014754757423</v>
      </c>
    </row>
    <row r="2677" spans="1:8" x14ac:dyDescent="0.25">
      <c r="A2677" s="8" t="s">
        <v>39</v>
      </c>
      <c r="B2677" s="8">
        <v>2011</v>
      </c>
      <c r="C2677" s="8" t="s">
        <v>10</v>
      </c>
      <c r="D2677" s="8" t="s">
        <v>25</v>
      </c>
      <c r="E2677" s="8" t="s">
        <v>27</v>
      </c>
      <c r="F2677" s="78">
        <v>5158.4357306883976</v>
      </c>
      <c r="G2677" s="78">
        <v>414.24538879869033</v>
      </c>
      <c r="H2677" s="78">
        <v>3.3672113283296272E-2</v>
      </c>
    </row>
    <row r="2678" spans="1:8" x14ac:dyDescent="0.25">
      <c r="A2678" s="8" t="s">
        <v>39</v>
      </c>
      <c r="B2678" s="8">
        <v>2011</v>
      </c>
      <c r="C2678" s="8" t="s">
        <v>10</v>
      </c>
      <c r="D2678" s="8" t="s">
        <v>25</v>
      </c>
      <c r="E2678" s="8" t="s">
        <v>28</v>
      </c>
      <c r="F2678" s="78">
        <v>7433.5390761254384</v>
      </c>
      <c r="G2678" s="78">
        <v>596.94633131135333</v>
      </c>
      <c r="H2678" s="78">
        <v>4.8523037396397323E-2</v>
      </c>
    </row>
    <row r="2679" spans="1:8" x14ac:dyDescent="0.25">
      <c r="A2679" s="8" t="s">
        <v>39</v>
      </c>
      <c r="B2679" s="8">
        <v>2011</v>
      </c>
      <c r="C2679" s="8" t="s">
        <v>10</v>
      </c>
      <c r="D2679" s="8" t="s">
        <v>25</v>
      </c>
      <c r="E2679" s="8" t="s">
        <v>40</v>
      </c>
      <c r="F2679" s="78">
        <v>46969.197565071285</v>
      </c>
      <c r="G2679" s="78">
        <v>3771.8359833687277</v>
      </c>
      <c r="H2679" s="78">
        <v>0.30659529822726789</v>
      </c>
    </row>
    <row r="2680" spans="1:8" x14ac:dyDescent="0.25">
      <c r="A2680" s="8" t="s">
        <v>39</v>
      </c>
      <c r="B2680" s="8">
        <v>2012</v>
      </c>
      <c r="C2680" s="8" t="s">
        <v>10</v>
      </c>
      <c r="D2680" s="8" t="s">
        <v>25</v>
      </c>
      <c r="E2680" s="8" t="s">
        <v>26</v>
      </c>
      <c r="F2680" s="78">
        <v>31019.855077581204</v>
      </c>
      <c r="G2680" s="78">
        <v>2358.4759610401979</v>
      </c>
      <c r="H2680" s="78">
        <v>0.18783252847039328</v>
      </c>
    </row>
    <row r="2681" spans="1:8" x14ac:dyDescent="0.25">
      <c r="A2681" s="8" t="s">
        <v>39</v>
      </c>
      <c r="B2681" s="8">
        <v>2012</v>
      </c>
      <c r="C2681" s="8" t="s">
        <v>10</v>
      </c>
      <c r="D2681" s="8" t="s">
        <v>25</v>
      </c>
      <c r="E2681" s="8" t="s">
        <v>27</v>
      </c>
      <c r="F2681" s="78">
        <v>3723.8067902334114</v>
      </c>
      <c r="G2681" s="78">
        <v>283.12539747070224</v>
      </c>
      <c r="H2681" s="78">
        <v>2.254852716737132E-2</v>
      </c>
    </row>
    <row r="2682" spans="1:8" x14ac:dyDescent="0.25">
      <c r="A2682" s="8" t="s">
        <v>39</v>
      </c>
      <c r="B2682" s="8">
        <v>2012</v>
      </c>
      <c r="C2682" s="8" t="s">
        <v>10</v>
      </c>
      <c r="D2682" s="8" t="s">
        <v>25</v>
      </c>
      <c r="E2682" s="8" t="s">
        <v>28</v>
      </c>
      <c r="F2682" s="78">
        <v>8970.0737626905338</v>
      </c>
      <c r="G2682" s="78">
        <v>682.00522810800487</v>
      </c>
      <c r="H2682" s="78">
        <v>5.4315909316732906E-2</v>
      </c>
    </row>
    <row r="2683" spans="1:8" x14ac:dyDescent="0.25">
      <c r="A2683" s="8" t="s">
        <v>39</v>
      </c>
      <c r="B2683" s="8">
        <v>2012</v>
      </c>
      <c r="C2683" s="8" t="s">
        <v>10</v>
      </c>
      <c r="D2683" s="8" t="s">
        <v>25</v>
      </c>
      <c r="E2683" s="8" t="s">
        <v>40</v>
      </c>
      <c r="F2683" s="78">
        <v>43713.735630505151</v>
      </c>
      <c r="G2683" s="78">
        <v>3323.6065866189051</v>
      </c>
      <c r="H2683" s="78">
        <v>0.26469696495449752</v>
      </c>
    </row>
    <row r="2684" spans="1:8" x14ac:dyDescent="0.25">
      <c r="A2684" s="8" t="s">
        <v>39</v>
      </c>
      <c r="B2684" s="8">
        <v>2013</v>
      </c>
      <c r="C2684" s="8" t="s">
        <v>10</v>
      </c>
      <c r="D2684" s="8" t="s">
        <v>25</v>
      </c>
      <c r="E2684" s="8" t="s">
        <v>26</v>
      </c>
      <c r="F2684" s="78">
        <v>29576.554514277348</v>
      </c>
      <c r="G2684" s="78">
        <v>2317.0038789093105</v>
      </c>
      <c r="H2684" s="78">
        <v>0.17454672065939214</v>
      </c>
    </row>
    <row r="2685" spans="1:8" x14ac:dyDescent="0.25">
      <c r="A2685" s="8" t="s">
        <v>39</v>
      </c>
      <c r="B2685" s="8">
        <v>2013</v>
      </c>
      <c r="C2685" s="8" t="s">
        <v>10</v>
      </c>
      <c r="D2685" s="8" t="s">
        <v>25</v>
      </c>
      <c r="E2685" s="8" t="s">
        <v>27</v>
      </c>
      <c r="F2685" s="78">
        <v>2511.6353383846649</v>
      </c>
      <c r="G2685" s="78">
        <v>196.75952513785074</v>
      </c>
      <c r="H2685" s="78">
        <v>1.4822474051048116E-2</v>
      </c>
    </row>
    <row r="2686" spans="1:8" x14ac:dyDescent="0.25">
      <c r="A2686" s="8" t="s">
        <v>39</v>
      </c>
      <c r="B2686" s="8">
        <v>2013</v>
      </c>
      <c r="C2686" s="8" t="s">
        <v>10</v>
      </c>
      <c r="D2686" s="8" t="s">
        <v>25</v>
      </c>
      <c r="E2686" s="8" t="s">
        <v>28</v>
      </c>
      <c r="F2686" s="78">
        <v>9259.9064035944393</v>
      </c>
      <c r="G2686" s="78">
        <v>725.41374097880441</v>
      </c>
      <c r="H2686" s="78">
        <v>5.46475518498983E-2</v>
      </c>
    </row>
    <row r="2687" spans="1:8" x14ac:dyDescent="0.25">
      <c r="A2687" s="8" t="s">
        <v>39</v>
      </c>
      <c r="B2687" s="8">
        <v>2013</v>
      </c>
      <c r="C2687" s="8" t="s">
        <v>10</v>
      </c>
      <c r="D2687" s="8" t="s">
        <v>25</v>
      </c>
      <c r="E2687" s="8" t="s">
        <v>40</v>
      </c>
      <c r="F2687" s="78">
        <v>41348.096256256453</v>
      </c>
      <c r="G2687" s="78">
        <v>3239.1771450259657</v>
      </c>
      <c r="H2687" s="78">
        <v>0.24401674656033859</v>
      </c>
    </row>
    <row r="2688" spans="1:8" x14ac:dyDescent="0.25">
      <c r="A2688" s="8" t="s">
        <v>39</v>
      </c>
      <c r="B2688" s="8">
        <v>2014</v>
      </c>
      <c r="C2688" s="8" t="s">
        <v>10</v>
      </c>
      <c r="D2688" s="8" t="s">
        <v>25</v>
      </c>
      <c r="E2688" s="8" t="s">
        <v>26</v>
      </c>
      <c r="F2688" s="78">
        <v>31000.378446246807</v>
      </c>
      <c r="G2688" s="78">
        <v>2329.2501493642271</v>
      </c>
      <c r="H2688" s="78">
        <v>0.17068362746283727</v>
      </c>
    </row>
    <row r="2689" spans="1:8" x14ac:dyDescent="0.25">
      <c r="A2689" s="8" t="s">
        <v>39</v>
      </c>
      <c r="B2689" s="8">
        <v>2014</v>
      </c>
      <c r="C2689" s="8" t="s">
        <v>10</v>
      </c>
      <c r="D2689" s="8" t="s">
        <v>25</v>
      </c>
      <c r="E2689" s="8" t="s">
        <v>27</v>
      </c>
      <c r="F2689" s="78">
        <v>4015.5420622794186</v>
      </c>
      <c r="G2689" s="78">
        <v>301.71250859278007</v>
      </c>
      <c r="H2689" s="78">
        <v>2.2108997366205797E-2</v>
      </c>
    </row>
    <row r="2690" spans="1:8" x14ac:dyDescent="0.25">
      <c r="A2690" s="8" t="s">
        <v>39</v>
      </c>
      <c r="B2690" s="8">
        <v>2014</v>
      </c>
      <c r="C2690" s="8" t="s">
        <v>10</v>
      </c>
      <c r="D2690" s="8" t="s">
        <v>25</v>
      </c>
      <c r="E2690" s="8" t="s">
        <v>28</v>
      </c>
      <c r="F2690" s="78">
        <v>10544.188896287262</v>
      </c>
      <c r="G2690" s="78">
        <v>792.25012056506682</v>
      </c>
      <c r="H2690" s="78">
        <v>5.8054788350158704E-2</v>
      </c>
    </row>
    <row r="2691" spans="1:8" x14ac:dyDescent="0.25">
      <c r="A2691" s="8" t="s">
        <v>39</v>
      </c>
      <c r="B2691" s="8">
        <v>2014</v>
      </c>
      <c r="C2691" s="8" t="s">
        <v>10</v>
      </c>
      <c r="D2691" s="8" t="s">
        <v>25</v>
      </c>
      <c r="E2691" s="8" t="s">
        <v>40</v>
      </c>
      <c r="F2691" s="78">
        <v>45560.109404813484</v>
      </c>
      <c r="G2691" s="78">
        <v>3423.2127785220741</v>
      </c>
      <c r="H2691" s="78">
        <v>0.25084741317920178</v>
      </c>
    </row>
    <row r="2692" spans="1:8" x14ac:dyDescent="0.25">
      <c r="A2692" s="8" t="s">
        <v>39</v>
      </c>
      <c r="B2692" s="8">
        <v>2015</v>
      </c>
      <c r="C2692" s="8" t="s">
        <v>10</v>
      </c>
      <c r="D2692" s="8" t="s">
        <v>25</v>
      </c>
      <c r="E2692" s="8" t="s">
        <v>26</v>
      </c>
      <c r="F2692" s="78">
        <v>23762.75830068763</v>
      </c>
      <c r="G2692" s="78">
        <v>1497.0238324666745</v>
      </c>
      <c r="H2692" s="78">
        <v>0.12327561975268524</v>
      </c>
    </row>
    <row r="2693" spans="1:8" x14ac:dyDescent="0.25">
      <c r="A2693" s="8" t="s">
        <v>39</v>
      </c>
      <c r="B2693" s="8">
        <v>2015</v>
      </c>
      <c r="C2693" s="8" t="s">
        <v>10</v>
      </c>
      <c r="D2693" s="8" t="s">
        <v>25</v>
      </c>
      <c r="E2693" s="8" t="s">
        <v>27</v>
      </c>
      <c r="F2693" s="78">
        <v>4028.9891392721629</v>
      </c>
      <c r="G2693" s="78">
        <v>253.82123934935981</v>
      </c>
      <c r="H2693" s="78">
        <v>2.0901451205108681E-2</v>
      </c>
    </row>
    <row r="2694" spans="1:8" x14ac:dyDescent="0.25">
      <c r="A2694" s="8" t="s">
        <v>39</v>
      </c>
      <c r="B2694" s="8">
        <v>2015</v>
      </c>
      <c r="C2694" s="8" t="s">
        <v>10</v>
      </c>
      <c r="D2694" s="8" t="s">
        <v>25</v>
      </c>
      <c r="E2694" s="8" t="s">
        <v>28</v>
      </c>
      <c r="F2694" s="78">
        <v>8862.3972130285601</v>
      </c>
      <c r="G2694" s="78">
        <v>558.31985802363999</v>
      </c>
      <c r="H2694" s="78">
        <v>4.5976039275665723E-2</v>
      </c>
    </row>
    <row r="2695" spans="1:8" x14ac:dyDescent="0.25">
      <c r="A2695" s="8" t="s">
        <v>39</v>
      </c>
      <c r="B2695" s="8">
        <v>2015</v>
      </c>
      <c r="C2695" s="8" t="s">
        <v>10</v>
      </c>
      <c r="D2695" s="8" t="s">
        <v>25</v>
      </c>
      <c r="E2695" s="8" t="s">
        <v>40</v>
      </c>
      <c r="F2695" s="78">
        <v>36654.144652988354</v>
      </c>
      <c r="G2695" s="78">
        <v>2309.1649298396746</v>
      </c>
      <c r="H2695" s="78">
        <v>0.19015311023345968</v>
      </c>
    </row>
    <row r="2696" spans="1:8" x14ac:dyDescent="0.25">
      <c r="A2696" s="8" t="s">
        <v>39</v>
      </c>
      <c r="B2696" s="8">
        <v>2016</v>
      </c>
      <c r="C2696" s="8" t="s">
        <v>10</v>
      </c>
      <c r="D2696" s="8" t="s">
        <v>25</v>
      </c>
      <c r="E2696" s="8" t="s">
        <v>26</v>
      </c>
      <c r="F2696" s="78">
        <v>21447.551428582254</v>
      </c>
      <c r="G2696" s="78">
        <v>1147.7462412726836</v>
      </c>
      <c r="H2696" s="78">
        <v>0.10319602125483406</v>
      </c>
    </row>
    <row r="2697" spans="1:8" x14ac:dyDescent="0.25">
      <c r="A2697" s="8" t="s">
        <v>39</v>
      </c>
      <c r="B2697" s="8">
        <v>2016</v>
      </c>
      <c r="C2697" s="8" t="s">
        <v>10</v>
      </c>
      <c r="D2697" s="8" t="s">
        <v>25</v>
      </c>
      <c r="E2697" s="8" t="s">
        <v>27</v>
      </c>
      <c r="F2697" s="78">
        <v>3473.4952780540007</v>
      </c>
      <c r="G2697" s="78">
        <v>185.88094602500863</v>
      </c>
      <c r="H2697" s="78">
        <v>1.6712905141466821E-2</v>
      </c>
    </row>
    <row r="2698" spans="1:8" x14ac:dyDescent="0.25">
      <c r="A2698" s="8" t="s">
        <v>39</v>
      </c>
      <c r="B2698" s="8">
        <v>2016</v>
      </c>
      <c r="C2698" s="8" t="s">
        <v>10</v>
      </c>
      <c r="D2698" s="8" t="s">
        <v>25</v>
      </c>
      <c r="E2698" s="8" t="s">
        <v>28</v>
      </c>
      <c r="F2698" s="78">
        <v>7162.4304527156301</v>
      </c>
      <c r="G2698" s="78">
        <v>383.29096250707909</v>
      </c>
      <c r="H2698" s="78">
        <v>3.4462410671723565E-2</v>
      </c>
    </row>
    <row r="2699" spans="1:8" x14ac:dyDescent="0.25">
      <c r="A2699" s="8" t="s">
        <v>39</v>
      </c>
      <c r="B2699" s="8">
        <v>2016</v>
      </c>
      <c r="C2699" s="8" t="s">
        <v>10</v>
      </c>
      <c r="D2699" s="8" t="s">
        <v>25</v>
      </c>
      <c r="E2699" s="8" t="s">
        <v>40</v>
      </c>
      <c r="F2699" s="78">
        <v>32083.477159351885</v>
      </c>
      <c r="G2699" s="78">
        <v>1716.9181498047715</v>
      </c>
      <c r="H2699" s="78">
        <v>0.15437133706802447</v>
      </c>
    </row>
    <row r="2700" spans="1:8" x14ac:dyDescent="0.25">
      <c r="A2700" s="8" t="s">
        <v>39</v>
      </c>
      <c r="B2700" s="8">
        <v>2017</v>
      </c>
      <c r="C2700" s="8" t="s">
        <v>10</v>
      </c>
      <c r="D2700" s="8" t="s">
        <v>25</v>
      </c>
      <c r="E2700" s="8" t="s">
        <v>26</v>
      </c>
      <c r="F2700" s="78">
        <v>16023.450528917014</v>
      </c>
      <c r="G2700" s="78">
        <v>847.0546535110301</v>
      </c>
      <c r="H2700" s="78">
        <v>7.0942905601514852E-2</v>
      </c>
    </row>
    <row r="2701" spans="1:8" x14ac:dyDescent="0.25">
      <c r="A2701" s="8" t="s">
        <v>39</v>
      </c>
      <c r="B2701" s="8">
        <v>2017</v>
      </c>
      <c r="C2701" s="8" t="s">
        <v>10</v>
      </c>
      <c r="D2701" s="8" t="s">
        <v>25</v>
      </c>
      <c r="E2701" s="8" t="s">
        <v>27</v>
      </c>
      <c r="F2701" s="78">
        <v>3179.0578778597337</v>
      </c>
      <c r="G2701" s="78">
        <v>168.05592305866404</v>
      </c>
      <c r="H2701" s="78">
        <v>1.407509590545092E-2</v>
      </c>
    </row>
    <row r="2702" spans="1:8" x14ac:dyDescent="0.25">
      <c r="A2702" s="8" t="s">
        <v>39</v>
      </c>
      <c r="B2702" s="8">
        <v>2017</v>
      </c>
      <c r="C2702" s="8" t="s">
        <v>10</v>
      </c>
      <c r="D2702" s="8" t="s">
        <v>25</v>
      </c>
      <c r="E2702" s="8" t="s">
        <v>28</v>
      </c>
      <c r="F2702" s="78">
        <v>5170.7091672547604</v>
      </c>
      <c r="G2702" s="78">
        <v>273.34145377558156</v>
      </c>
      <c r="H2702" s="78">
        <v>2.2893017436128642E-2</v>
      </c>
    </row>
    <row r="2703" spans="1:8" x14ac:dyDescent="0.25">
      <c r="A2703" s="8" t="s">
        <v>39</v>
      </c>
      <c r="B2703" s="8">
        <v>2017</v>
      </c>
      <c r="C2703" s="8" t="s">
        <v>10</v>
      </c>
      <c r="D2703" s="8" t="s">
        <v>25</v>
      </c>
      <c r="E2703" s="8" t="s">
        <v>40</v>
      </c>
      <c r="F2703" s="78">
        <v>24373.217574031507</v>
      </c>
      <c r="G2703" s="78">
        <v>1288.4520303452757</v>
      </c>
      <c r="H2703" s="78">
        <v>0.10791101894309442</v>
      </c>
    </row>
    <row r="2704" spans="1:8" x14ac:dyDescent="0.25">
      <c r="A2704" s="8" t="s">
        <v>39</v>
      </c>
      <c r="B2704" s="8">
        <v>2018</v>
      </c>
      <c r="C2704" s="8" t="s">
        <v>10</v>
      </c>
      <c r="D2704" s="8" t="s">
        <v>25</v>
      </c>
      <c r="E2704" s="8" t="s">
        <v>26</v>
      </c>
      <c r="F2704" s="78">
        <v>18321.427504124953</v>
      </c>
      <c r="G2704" s="78">
        <v>952.58721858535455</v>
      </c>
      <c r="H2704" s="78">
        <v>7.5833014558832942E-2</v>
      </c>
    </row>
    <row r="2705" spans="1:8" x14ac:dyDescent="0.25">
      <c r="A2705" s="8" t="s">
        <v>39</v>
      </c>
      <c r="B2705" s="8">
        <v>2018</v>
      </c>
      <c r="C2705" s="8" t="s">
        <v>10</v>
      </c>
      <c r="D2705" s="8" t="s">
        <v>25</v>
      </c>
      <c r="E2705" s="8" t="s">
        <v>27</v>
      </c>
      <c r="F2705" s="78">
        <v>3299.319185419828</v>
      </c>
      <c r="G2705" s="78">
        <v>171.54172541177647</v>
      </c>
      <c r="H2705" s="78">
        <v>1.3655994859890054E-2</v>
      </c>
    </row>
    <row r="2706" spans="1:8" x14ac:dyDescent="0.25">
      <c r="A2706" s="8" t="s">
        <v>39</v>
      </c>
      <c r="B2706" s="8">
        <v>2018</v>
      </c>
      <c r="C2706" s="8" t="s">
        <v>10</v>
      </c>
      <c r="D2706" s="8" t="s">
        <v>25</v>
      </c>
      <c r="E2706" s="8" t="s">
        <v>28</v>
      </c>
      <c r="F2706" s="78">
        <v>4324.6459790781228</v>
      </c>
      <c r="G2706" s="78">
        <v>224.85161069730316</v>
      </c>
      <c r="H2706" s="78">
        <v>1.789985749851607E-2</v>
      </c>
    </row>
    <row r="2707" spans="1:8" x14ac:dyDescent="0.25">
      <c r="A2707" s="8" t="s">
        <v>39</v>
      </c>
      <c r="B2707" s="8">
        <v>2018</v>
      </c>
      <c r="C2707" s="8" t="s">
        <v>10</v>
      </c>
      <c r="D2707" s="8" t="s">
        <v>25</v>
      </c>
      <c r="E2707" s="8" t="s">
        <v>40</v>
      </c>
      <c r="F2707" s="78">
        <v>25945.392668622902</v>
      </c>
      <c r="G2707" s="78">
        <v>1348.9805546944342</v>
      </c>
      <c r="H2707" s="78">
        <v>0.10738886691723906</v>
      </c>
    </row>
    <row r="2708" spans="1:8" x14ac:dyDescent="0.25">
      <c r="A2708" s="8" t="s">
        <v>39</v>
      </c>
      <c r="B2708" s="8">
        <v>2019</v>
      </c>
      <c r="C2708" s="8" t="s">
        <v>10</v>
      </c>
      <c r="D2708" s="8" t="s">
        <v>25</v>
      </c>
      <c r="E2708" s="8" t="s">
        <v>26</v>
      </c>
      <c r="F2708" s="78">
        <v>16741.888514865142</v>
      </c>
      <c r="G2708" s="78">
        <v>869.70849427870871</v>
      </c>
      <c r="H2708" s="78">
        <v>6.6689916859773157E-2</v>
      </c>
    </row>
    <row r="2709" spans="1:8" x14ac:dyDescent="0.25">
      <c r="A2709" s="8" t="s">
        <v>39</v>
      </c>
      <c r="B2709" s="8">
        <v>2019</v>
      </c>
      <c r="C2709" s="8" t="s">
        <v>10</v>
      </c>
      <c r="D2709" s="8" t="s">
        <v>25</v>
      </c>
      <c r="E2709" s="8" t="s">
        <v>27</v>
      </c>
      <c r="F2709" s="78">
        <v>1169.7377990260213</v>
      </c>
      <c r="G2709" s="78">
        <v>60.765599949403708</v>
      </c>
      <c r="H2709" s="78">
        <v>4.6595529826587061E-3</v>
      </c>
    </row>
    <row r="2710" spans="1:8" x14ac:dyDescent="0.25">
      <c r="A2710" s="8" t="s">
        <v>39</v>
      </c>
      <c r="B2710" s="8">
        <v>2019</v>
      </c>
      <c r="C2710" s="8" t="s">
        <v>10</v>
      </c>
      <c r="D2710" s="8" t="s">
        <v>25</v>
      </c>
      <c r="E2710" s="8" t="s">
        <v>28</v>
      </c>
      <c r="F2710" s="78">
        <v>4801.4199835851086</v>
      </c>
      <c r="G2710" s="78">
        <v>249.42441473169396</v>
      </c>
      <c r="H2710" s="78">
        <v>1.9126056133382606E-2</v>
      </c>
    </row>
    <row r="2711" spans="1:8" x14ac:dyDescent="0.25">
      <c r="A2711" s="8" t="s">
        <v>39</v>
      </c>
      <c r="B2711" s="8">
        <v>2019</v>
      </c>
      <c r="C2711" s="8" t="s">
        <v>10</v>
      </c>
      <c r="D2711" s="8" t="s">
        <v>25</v>
      </c>
      <c r="E2711" s="8" t="s">
        <v>40</v>
      </c>
      <c r="F2711" s="78">
        <v>22713.04629747627</v>
      </c>
      <c r="G2711" s="78">
        <v>1179.8985089598063</v>
      </c>
      <c r="H2711" s="78">
        <v>9.0475525975814472E-2</v>
      </c>
    </row>
    <row r="2712" spans="1:8" x14ac:dyDescent="0.25">
      <c r="A2712" s="8" t="s">
        <v>39</v>
      </c>
      <c r="B2712" s="8">
        <v>2020</v>
      </c>
      <c r="C2712" s="8" t="s">
        <v>10</v>
      </c>
      <c r="D2712" s="8" t="s">
        <v>25</v>
      </c>
      <c r="E2712" s="8" t="s">
        <v>26</v>
      </c>
      <c r="F2712" s="78">
        <v>11517.931367412752</v>
      </c>
      <c r="G2712" s="78">
        <v>536.1749414576492</v>
      </c>
      <c r="H2712" s="78">
        <v>4.7421250927731452E-2</v>
      </c>
    </row>
    <row r="2713" spans="1:8" x14ac:dyDescent="0.25">
      <c r="A2713" s="8" t="s">
        <v>39</v>
      </c>
      <c r="B2713" s="8">
        <v>2020</v>
      </c>
      <c r="C2713" s="8" t="s">
        <v>10</v>
      </c>
      <c r="D2713" s="8" t="s">
        <v>25</v>
      </c>
      <c r="E2713" s="8" t="s">
        <v>27</v>
      </c>
      <c r="F2713" s="78">
        <v>0</v>
      </c>
      <c r="G2713" s="78" t="s">
        <v>108</v>
      </c>
      <c r="H2713" s="78" t="s">
        <v>29</v>
      </c>
    </row>
    <row r="2714" spans="1:8" x14ac:dyDescent="0.25">
      <c r="A2714" s="8" t="s">
        <v>39</v>
      </c>
      <c r="B2714" s="8">
        <v>2020</v>
      </c>
      <c r="C2714" s="8" t="s">
        <v>10</v>
      </c>
      <c r="D2714" s="8" t="s">
        <v>25</v>
      </c>
      <c r="E2714" s="8" t="s">
        <v>28</v>
      </c>
      <c r="F2714" s="78">
        <v>1841.9793373933785</v>
      </c>
      <c r="G2714" s="78">
        <v>85.746574787495177</v>
      </c>
      <c r="H2714" s="78">
        <v>7.5837371812581753E-3</v>
      </c>
    </row>
    <row r="2715" spans="1:8" x14ac:dyDescent="0.25">
      <c r="A2715" s="8" t="s">
        <v>39</v>
      </c>
      <c r="B2715" s="8">
        <v>2020</v>
      </c>
      <c r="C2715" s="8" t="s">
        <v>10</v>
      </c>
      <c r="D2715" s="8" t="s">
        <v>25</v>
      </c>
      <c r="E2715" s="8" t="s">
        <v>40</v>
      </c>
      <c r="F2715" s="78">
        <v>13359.910704806131</v>
      </c>
      <c r="G2715" s="78">
        <v>621.92151624514429</v>
      </c>
      <c r="H2715" s="78">
        <v>5.5004988108989621E-2</v>
      </c>
    </row>
    <row r="2716" spans="1:8" x14ac:dyDescent="0.25">
      <c r="A2716" s="8" t="s">
        <v>39</v>
      </c>
      <c r="B2716" s="8">
        <v>2021</v>
      </c>
      <c r="C2716" s="8" t="s">
        <v>10</v>
      </c>
      <c r="D2716" s="8" t="s">
        <v>25</v>
      </c>
      <c r="E2716" s="8" t="s">
        <v>26</v>
      </c>
      <c r="F2716" s="78">
        <v>33342.134622599995</v>
      </c>
      <c r="G2716" s="78">
        <v>1644.0894784319523</v>
      </c>
      <c r="H2716" s="78">
        <v>0.12488346105063435</v>
      </c>
    </row>
    <row r="2717" spans="1:8" x14ac:dyDescent="0.25">
      <c r="A2717" s="8" t="s">
        <v>39</v>
      </c>
      <c r="B2717" s="8">
        <v>2021</v>
      </c>
      <c r="C2717" s="8" t="s">
        <v>10</v>
      </c>
      <c r="D2717" s="8" t="s">
        <v>25</v>
      </c>
      <c r="E2717" s="8" t="s">
        <v>27</v>
      </c>
      <c r="F2717" s="78">
        <v>4546.5765570000012</v>
      </c>
      <c r="G2717" s="78">
        <v>224.19016553254443</v>
      </c>
      <c r="H2717" s="78">
        <v>1.7029270105129245E-2</v>
      </c>
    </row>
    <row r="2718" spans="1:8" x14ac:dyDescent="0.25">
      <c r="A2718" s="8" t="s">
        <v>39</v>
      </c>
      <c r="B2718" s="8">
        <v>2021</v>
      </c>
      <c r="C2718" s="8" t="s">
        <v>10</v>
      </c>
      <c r="D2718" s="8" t="s">
        <v>25</v>
      </c>
      <c r="E2718" s="8" t="s">
        <v>28</v>
      </c>
      <c r="F2718" s="78">
        <v>1800.338328</v>
      </c>
      <c r="G2718" s="78">
        <v>88.774079289940829</v>
      </c>
      <c r="H2718" s="78">
        <v>6.7431939798586272E-3</v>
      </c>
    </row>
    <row r="2719" spans="1:8" x14ac:dyDescent="0.25">
      <c r="A2719" s="8" t="s">
        <v>39</v>
      </c>
      <c r="B2719" s="8">
        <v>2021</v>
      </c>
      <c r="C2719" s="8" t="s">
        <v>10</v>
      </c>
      <c r="D2719" s="8" t="s">
        <v>25</v>
      </c>
      <c r="E2719" s="8" t="s">
        <v>40</v>
      </c>
      <c r="F2719" s="78">
        <v>39689.049507599993</v>
      </c>
      <c r="G2719" s="78">
        <v>1957.0537232544375</v>
      </c>
      <c r="H2719" s="78">
        <v>0.1486559251356222</v>
      </c>
    </row>
    <row r="2720" spans="1:8" x14ac:dyDescent="0.25">
      <c r="A2720" s="8" t="s">
        <v>39</v>
      </c>
      <c r="B2720" s="8">
        <v>2022</v>
      </c>
      <c r="C2720" s="8" t="s">
        <v>10</v>
      </c>
      <c r="D2720" s="8" t="s">
        <v>25</v>
      </c>
      <c r="E2720" s="8" t="s">
        <v>26</v>
      </c>
      <c r="F2720" s="78">
        <v>28468.597632399953</v>
      </c>
      <c r="G2720" s="78">
        <v>1415.585180411884</v>
      </c>
      <c r="H2720" s="78">
        <v>9.6462942337111002E-2</v>
      </c>
    </row>
    <row r="2721" spans="1:8" x14ac:dyDescent="0.25">
      <c r="A2721" s="8" t="s">
        <v>39</v>
      </c>
      <c r="B2721" s="8">
        <v>2022</v>
      </c>
      <c r="C2721" s="8" t="s">
        <v>10</v>
      </c>
      <c r="D2721" s="8" t="s">
        <v>25</v>
      </c>
      <c r="E2721" s="8" t="s">
        <v>27</v>
      </c>
      <c r="F2721" s="78">
        <v>4496.9692977999985</v>
      </c>
      <c r="G2721" s="78">
        <v>223.60929670409843</v>
      </c>
      <c r="H2721" s="78">
        <v>1.5237522257567927E-2</v>
      </c>
    </row>
    <row r="2722" spans="1:8" x14ac:dyDescent="0.25">
      <c r="A2722" s="8" t="s">
        <v>39</v>
      </c>
      <c r="B2722" s="8">
        <v>2022</v>
      </c>
      <c r="C2722" s="8" t="s">
        <v>10</v>
      </c>
      <c r="D2722" s="8" t="s">
        <v>25</v>
      </c>
      <c r="E2722" s="8" t="s">
        <v>28</v>
      </c>
      <c r="F2722" s="78">
        <v>1747.0283360000001</v>
      </c>
      <c r="G2722" s="78">
        <v>86.870012149339232</v>
      </c>
      <c r="H2722" s="78">
        <v>5.9196275072247104E-3</v>
      </c>
    </row>
    <row r="2723" spans="1:8" x14ac:dyDescent="0.25">
      <c r="A2723" s="8" t="s">
        <v>39</v>
      </c>
      <c r="B2723" s="8">
        <v>2022</v>
      </c>
      <c r="C2723" s="8" t="s">
        <v>10</v>
      </c>
      <c r="D2723" s="8" t="s">
        <v>25</v>
      </c>
      <c r="E2723" s="8" t="s">
        <v>40</v>
      </c>
      <c r="F2723" s="78">
        <v>34712.595266199954</v>
      </c>
      <c r="G2723" s="78">
        <v>1726.064489265322</v>
      </c>
      <c r="H2723" s="78">
        <v>0.11762009210190366</v>
      </c>
    </row>
    <row r="2724" spans="1:8" x14ac:dyDescent="0.25">
      <c r="A2724" s="8" t="s">
        <v>39</v>
      </c>
      <c r="B2724" s="8">
        <v>2023</v>
      </c>
      <c r="C2724" s="8" t="s">
        <v>10</v>
      </c>
      <c r="D2724" s="8" t="s">
        <v>25</v>
      </c>
      <c r="E2724" s="8" t="s">
        <v>26</v>
      </c>
      <c r="F2724" s="78">
        <v>30600.079288799996</v>
      </c>
      <c r="G2724" s="78">
        <v>1724.838890814978</v>
      </c>
      <c r="H2724" s="78">
        <v>9.5972429359403977E-2</v>
      </c>
    </row>
    <row r="2725" spans="1:8" x14ac:dyDescent="0.25">
      <c r="A2725" s="8" t="s">
        <v>39</v>
      </c>
      <c r="B2725" s="8">
        <v>2023</v>
      </c>
      <c r="C2725" s="8" t="s">
        <v>10</v>
      </c>
      <c r="D2725" s="8" t="s">
        <v>25</v>
      </c>
      <c r="E2725" s="8" t="s">
        <v>27</v>
      </c>
      <c r="F2725" s="78">
        <v>4134.4803192000008</v>
      </c>
      <c r="G2725" s="78">
        <v>233.04882253934005</v>
      </c>
      <c r="H2725" s="78">
        <v>1.2967159876526866E-2</v>
      </c>
    </row>
    <row r="2726" spans="1:8" x14ac:dyDescent="0.25">
      <c r="A2726" s="8" t="s">
        <v>39</v>
      </c>
      <c r="B2726" s="8">
        <v>2023</v>
      </c>
      <c r="C2726" s="8" t="s">
        <v>10</v>
      </c>
      <c r="D2726" s="8" t="s">
        <v>25</v>
      </c>
      <c r="E2726" s="8" t="s">
        <v>28</v>
      </c>
      <c r="F2726" s="78">
        <v>1009.306701</v>
      </c>
      <c r="G2726" s="78">
        <v>56.891730057776428</v>
      </c>
      <c r="H2726" s="78">
        <v>3.165534806282335E-3</v>
      </c>
    </row>
    <row r="2727" spans="1:8" x14ac:dyDescent="0.25">
      <c r="A2727" s="8" t="s">
        <v>39</v>
      </c>
      <c r="B2727" s="8">
        <v>2023</v>
      </c>
      <c r="C2727" s="8" t="s">
        <v>10</v>
      </c>
      <c r="D2727" s="8" t="s">
        <v>25</v>
      </c>
      <c r="E2727" s="8" t="s">
        <v>40</v>
      </c>
      <c r="F2727" s="78">
        <v>35743.866308999997</v>
      </c>
      <c r="G2727" s="78">
        <v>2014.7794434120945</v>
      </c>
      <c r="H2727" s="78">
        <v>0.11210512404221319</v>
      </c>
    </row>
    <row r="2728" spans="1:8" x14ac:dyDescent="0.25">
      <c r="A2728" s="8" t="s">
        <v>39</v>
      </c>
      <c r="B2728" s="8">
        <v>2008</v>
      </c>
      <c r="C2728" s="8" t="s">
        <v>10</v>
      </c>
      <c r="D2728" s="8" t="s">
        <v>30</v>
      </c>
      <c r="E2728" s="8" t="s">
        <v>31</v>
      </c>
      <c r="F2728" s="78">
        <v>42680.895407011056</v>
      </c>
      <c r="G2728" s="78">
        <v>3825.8814139398983</v>
      </c>
      <c r="H2728" s="78">
        <v>0.3265240612925227</v>
      </c>
    </row>
    <row r="2729" spans="1:8" x14ac:dyDescent="0.25">
      <c r="A2729" s="8" t="s">
        <v>39</v>
      </c>
      <c r="B2729" s="8">
        <v>2008</v>
      </c>
      <c r="C2729" s="8" t="s">
        <v>10</v>
      </c>
      <c r="D2729" s="8" t="s">
        <v>30</v>
      </c>
      <c r="E2729" s="8" t="s">
        <v>32</v>
      </c>
      <c r="F2729" s="78">
        <v>0</v>
      </c>
      <c r="G2729" s="78" t="s">
        <v>108</v>
      </c>
      <c r="H2729" s="78" t="s">
        <v>29</v>
      </c>
    </row>
    <row r="2730" spans="1:8" x14ac:dyDescent="0.25">
      <c r="A2730" s="8" t="s">
        <v>39</v>
      </c>
      <c r="B2730" s="8">
        <v>2008</v>
      </c>
      <c r="C2730" s="8" t="s">
        <v>10</v>
      </c>
      <c r="D2730" s="8" t="s">
        <v>30</v>
      </c>
      <c r="E2730" s="8" t="s">
        <v>40</v>
      </c>
      <c r="F2730" s="78">
        <v>42680.895407011056</v>
      </c>
      <c r="G2730" s="78">
        <v>3825.8814139398983</v>
      </c>
      <c r="H2730" s="78">
        <v>0.3265240612925227</v>
      </c>
    </row>
    <row r="2731" spans="1:8" x14ac:dyDescent="0.25">
      <c r="A2731" s="8" t="s">
        <v>39</v>
      </c>
      <c r="B2731" s="8">
        <v>2009</v>
      </c>
      <c r="C2731" s="8" t="s">
        <v>10</v>
      </c>
      <c r="D2731" s="8" t="s">
        <v>30</v>
      </c>
      <c r="E2731" s="8" t="s">
        <v>31</v>
      </c>
      <c r="F2731" s="78">
        <v>49900.778858770311</v>
      </c>
      <c r="G2731" s="78">
        <v>3694.3015997608964</v>
      </c>
      <c r="H2731" s="78">
        <v>0.39061618582390428</v>
      </c>
    </row>
    <row r="2732" spans="1:8" x14ac:dyDescent="0.25">
      <c r="A2732" s="8" t="s">
        <v>39</v>
      </c>
      <c r="B2732" s="8">
        <v>2009</v>
      </c>
      <c r="C2732" s="8" t="s">
        <v>10</v>
      </c>
      <c r="D2732" s="8" t="s">
        <v>30</v>
      </c>
      <c r="E2732" s="8" t="s">
        <v>32</v>
      </c>
      <c r="F2732" s="78">
        <v>0</v>
      </c>
      <c r="G2732" s="78" t="s">
        <v>108</v>
      </c>
      <c r="H2732" s="78" t="s">
        <v>29</v>
      </c>
    </row>
    <row r="2733" spans="1:8" x14ac:dyDescent="0.25">
      <c r="A2733" s="8" t="s">
        <v>39</v>
      </c>
      <c r="B2733" s="8">
        <v>2009</v>
      </c>
      <c r="C2733" s="8" t="s">
        <v>10</v>
      </c>
      <c r="D2733" s="8" t="s">
        <v>30</v>
      </c>
      <c r="E2733" s="8" t="s">
        <v>40</v>
      </c>
      <c r="F2733" s="78">
        <v>49900.778858770311</v>
      </c>
      <c r="G2733" s="78">
        <v>3694.3015997608964</v>
      </c>
      <c r="H2733" s="78">
        <v>0.39061618582390428</v>
      </c>
    </row>
    <row r="2734" spans="1:8" x14ac:dyDescent="0.25">
      <c r="A2734" s="8" t="s">
        <v>39</v>
      </c>
      <c r="B2734" s="8">
        <v>2010</v>
      </c>
      <c r="C2734" s="8" t="s">
        <v>10</v>
      </c>
      <c r="D2734" s="8" t="s">
        <v>30</v>
      </c>
      <c r="E2734" s="8" t="s">
        <v>31</v>
      </c>
      <c r="F2734" s="78">
        <v>45522.637733192023</v>
      </c>
      <c r="G2734" s="78">
        <v>3603.6127237832593</v>
      </c>
      <c r="H2734" s="78">
        <v>0.32582414735236165</v>
      </c>
    </row>
    <row r="2735" spans="1:8" x14ac:dyDescent="0.25">
      <c r="A2735" s="8" t="s">
        <v>39</v>
      </c>
      <c r="B2735" s="8">
        <v>2010</v>
      </c>
      <c r="C2735" s="8" t="s">
        <v>10</v>
      </c>
      <c r="D2735" s="8" t="s">
        <v>30</v>
      </c>
      <c r="E2735" s="8" t="s">
        <v>32</v>
      </c>
      <c r="F2735" s="78">
        <v>0</v>
      </c>
      <c r="G2735" s="78" t="s">
        <v>108</v>
      </c>
      <c r="H2735" s="78" t="s">
        <v>29</v>
      </c>
    </row>
    <row r="2736" spans="1:8" x14ac:dyDescent="0.25">
      <c r="A2736" s="8" t="s">
        <v>39</v>
      </c>
      <c r="B2736" s="8">
        <v>2010</v>
      </c>
      <c r="C2736" s="8" t="s">
        <v>10</v>
      </c>
      <c r="D2736" s="8" t="s">
        <v>30</v>
      </c>
      <c r="E2736" s="8" t="s">
        <v>40</v>
      </c>
      <c r="F2736" s="78">
        <v>45522.637733192023</v>
      </c>
      <c r="G2736" s="78">
        <v>3603.6127237832593</v>
      </c>
      <c r="H2736" s="78">
        <v>0.32582414735236165</v>
      </c>
    </row>
    <row r="2737" spans="1:8" x14ac:dyDescent="0.25">
      <c r="A2737" s="8" t="s">
        <v>39</v>
      </c>
      <c r="B2737" s="8">
        <v>2011</v>
      </c>
      <c r="C2737" s="8" t="s">
        <v>10</v>
      </c>
      <c r="D2737" s="8" t="s">
        <v>30</v>
      </c>
      <c r="E2737" s="8" t="s">
        <v>31</v>
      </c>
      <c r="F2737" s="78">
        <v>51393.448664282281</v>
      </c>
      <c r="G2737" s="78">
        <v>4127.1230727924649</v>
      </c>
      <c r="H2737" s="78">
        <v>0.33547496097466045</v>
      </c>
    </row>
    <row r="2738" spans="1:8" x14ac:dyDescent="0.25">
      <c r="A2738" s="8" t="s">
        <v>39</v>
      </c>
      <c r="B2738" s="8">
        <v>2011</v>
      </c>
      <c r="C2738" s="8" t="s">
        <v>10</v>
      </c>
      <c r="D2738" s="8" t="s">
        <v>30</v>
      </c>
      <c r="E2738" s="8" t="s">
        <v>32</v>
      </c>
      <c r="F2738" s="78">
        <v>0</v>
      </c>
      <c r="G2738" s="78" t="s">
        <v>108</v>
      </c>
      <c r="H2738" s="78" t="s">
        <v>29</v>
      </c>
    </row>
    <row r="2739" spans="1:8" x14ac:dyDescent="0.25">
      <c r="A2739" s="8" t="s">
        <v>39</v>
      </c>
      <c r="B2739" s="8">
        <v>2011</v>
      </c>
      <c r="C2739" s="8" t="s">
        <v>10</v>
      </c>
      <c r="D2739" s="8" t="s">
        <v>30</v>
      </c>
      <c r="E2739" s="8" t="s">
        <v>40</v>
      </c>
      <c r="F2739" s="78">
        <v>51393.448664282281</v>
      </c>
      <c r="G2739" s="78">
        <v>4127.1230727924649</v>
      </c>
      <c r="H2739" s="78">
        <v>0.33547496097466045</v>
      </c>
    </row>
    <row r="2740" spans="1:8" x14ac:dyDescent="0.25">
      <c r="A2740" s="8" t="s">
        <v>39</v>
      </c>
      <c r="B2740" s="8">
        <v>2012</v>
      </c>
      <c r="C2740" s="8" t="s">
        <v>10</v>
      </c>
      <c r="D2740" s="8" t="s">
        <v>30</v>
      </c>
      <c r="E2740" s="8" t="s">
        <v>31</v>
      </c>
      <c r="F2740" s="78">
        <v>48105.10271113996</v>
      </c>
      <c r="G2740" s="78">
        <v>3657.487375870744</v>
      </c>
      <c r="H2740" s="78">
        <v>0.29128772690790905</v>
      </c>
    </row>
    <row r="2741" spans="1:8" x14ac:dyDescent="0.25">
      <c r="A2741" s="8" t="s">
        <v>39</v>
      </c>
      <c r="B2741" s="8">
        <v>2012</v>
      </c>
      <c r="C2741" s="8" t="s">
        <v>10</v>
      </c>
      <c r="D2741" s="8" t="s">
        <v>30</v>
      </c>
      <c r="E2741" s="8" t="s">
        <v>32</v>
      </c>
      <c r="F2741" s="78">
        <v>0</v>
      </c>
      <c r="G2741" s="78" t="s">
        <v>108</v>
      </c>
      <c r="H2741" s="78" t="s">
        <v>29</v>
      </c>
    </row>
    <row r="2742" spans="1:8" x14ac:dyDescent="0.25">
      <c r="A2742" s="8" t="s">
        <v>39</v>
      </c>
      <c r="B2742" s="8">
        <v>2012</v>
      </c>
      <c r="C2742" s="8" t="s">
        <v>10</v>
      </c>
      <c r="D2742" s="8" t="s">
        <v>30</v>
      </c>
      <c r="E2742" s="8" t="s">
        <v>40</v>
      </c>
      <c r="F2742" s="78">
        <v>48105.10271113996</v>
      </c>
      <c r="G2742" s="78">
        <v>3657.487375870744</v>
      </c>
      <c r="H2742" s="78">
        <v>0.29128772690790905</v>
      </c>
    </row>
    <row r="2743" spans="1:8" x14ac:dyDescent="0.25">
      <c r="A2743" s="8" t="s">
        <v>39</v>
      </c>
      <c r="B2743" s="8">
        <v>2013</v>
      </c>
      <c r="C2743" s="8" t="s">
        <v>10</v>
      </c>
      <c r="D2743" s="8" t="s">
        <v>30</v>
      </c>
      <c r="E2743" s="8" t="s">
        <v>31</v>
      </c>
      <c r="F2743" s="78">
        <v>48370.152123945511</v>
      </c>
      <c r="G2743" s="78">
        <v>3789.2794456674901</v>
      </c>
      <c r="H2743" s="78">
        <v>0.28545757170447439</v>
      </c>
    </row>
    <row r="2744" spans="1:8" x14ac:dyDescent="0.25">
      <c r="A2744" s="8" t="s">
        <v>39</v>
      </c>
      <c r="B2744" s="8">
        <v>2013</v>
      </c>
      <c r="C2744" s="8" t="s">
        <v>10</v>
      </c>
      <c r="D2744" s="8" t="s">
        <v>30</v>
      </c>
      <c r="E2744" s="8" t="s">
        <v>32</v>
      </c>
      <c r="F2744" s="78">
        <v>0</v>
      </c>
      <c r="G2744" s="78" t="s">
        <v>108</v>
      </c>
      <c r="H2744" s="78" t="s">
        <v>29</v>
      </c>
    </row>
    <row r="2745" spans="1:8" x14ac:dyDescent="0.25">
      <c r="A2745" s="8" t="s">
        <v>39</v>
      </c>
      <c r="B2745" s="8">
        <v>2013</v>
      </c>
      <c r="C2745" s="8" t="s">
        <v>10</v>
      </c>
      <c r="D2745" s="8" t="s">
        <v>30</v>
      </c>
      <c r="E2745" s="8" t="s">
        <v>40</v>
      </c>
      <c r="F2745" s="78">
        <v>48370.152123945511</v>
      </c>
      <c r="G2745" s="78">
        <v>3789.2794456674901</v>
      </c>
      <c r="H2745" s="78">
        <v>0.28545757170447439</v>
      </c>
    </row>
    <row r="2746" spans="1:8" x14ac:dyDescent="0.25">
      <c r="A2746" s="8" t="s">
        <v>39</v>
      </c>
      <c r="B2746" s="8">
        <v>2014</v>
      </c>
      <c r="C2746" s="8" t="s">
        <v>10</v>
      </c>
      <c r="D2746" s="8" t="s">
        <v>30</v>
      </c>
      <c r="E2746" s="8" t="s">
        <v>31</v>
      </c>
      <c r="F2746" s="78">
        <v>92255.803990992674</v>
      </c>
      <c r="G2746" s="78">
        <v>6931.7490945583204</v>
      </c>
      <c r="H2746" s="78">
        <v>0.50794719512817932</v>
      </c>
    </row>
    <row r="2747" spans="1:8" x14ac:dyDescent="0.25">
      <c r="A2747" s="8" t="s">
        <v>39</v>
      </c>
      <c r="B2747" s="8">
        <v>2014</v>
      </c>
      <c r="C2747" s="8" t="s">
        <v>10</v>
      </c>
      <c r="D2747" s="8" t="s">
        <v>30</v>
      </c>
      <c r="E2747" s="8" t="s">
        <v>32</v>
      </c>
      <c r="F2747" s="78">
        <v>0</v>
      </c>
      <c r="G2747" s="78" t="s">
        <v>108</v>
      </c>
      <c r="H2747" s="78" t="s">
        <v>29</v>
      </c>
    </row>
    <row r="2748" spans="1:8" x14ac:dyDescent="0.25">
      <c r="A2748" s="8" t="s">
        <v>39</v>
      </c>
      <c r="B2748" s="8">
        <v>2014</v>
      </c>
      <c r="C2748" s="8" t="s">
        <v>10</v>
      </c>
      <c r="D2748" s="8" t="s">
        <v>30</v>
      </c>
      <c r="E2748" s="8" t="s">
        <v>40</v>
      </c>
      <c r="F2748" s="78">
        <v>92255.803990992674</v>
      </c>
      <c r="G2748" s="78">
        <v>6931.7490945583204</v>
      </c>
      <c r="H2748" s="78">
        <v>0.50794719512817932</v>
      </c>
    </row>
    <row r="2749" spans="1:8" x14ac:dyDescent="0.25">
      <c r="A2749" s="8" t="s">
        <v>39</v>
      </c>
      <c r="B2749" s="8">
        <v>2015</v>
      </c>
      <c r="C2749" s="8" t="s">
        <v>10</v>
      </c>
      <c r="D2749" s="8" t="s">
        <v>30</v>
      </c>
      <c r="E2749" s="8" t="s">
        <v>31</v>
      </c>
      <c r="F2749" s="78">
        <v>107360.98554363879</v>
      </c>
      <c r="G2749" s="78">
        <v>6763.6068171129155</v>
      </c>
      <c r="H2749" s="78">
        <v>0.55696362613628769</v>
      </c>
    </row>
    <row r="2750" spans="1:8" x14ac:dyDescent="0.25">
      <c r="A2750" s="8" t="s">
        <v>39</v>
      </c>
      <c r="B2750" s="8">
        <v>2015</v>
      </c>
      <c r="C2750" s="8" t="s">
        <v>10</v>
      </c>
      <c r="D2750" s="8" t="s">
        <v>30</v>
      </c>
      <c r="E2750" s="8" t="s">
        <v>32</v>
      </c>
      <c r="F2750" s="78">
        <v>0</v>
      </c>
      <c r="G2750" s="78" t="s">
        <v>108</v>
      </c>
      <c r="H2750" s="78" t="s">
        <v>29</v>
      </c>
    </row>
    <row r="2751" spans="1:8" x14ac:dyDescent="0.25">
      <c r="A2751" s="8" t="s">
        <v>39</v>
      </c>
      <c r="B2751" s="8">
        <v>2015</v>
      </c>
      <c r="C2751" s="8" t="s">
        <v>10</v>
      </c>
      <c r="D2751" s="8" t="s">
        <v>30</v>
      </c>
      <c r="E2751" s="8" t="s">
        <v>40</v>
      </c>
      <c r="F2751" s="78">
        <v>107360.98554363879</v>
      </c>
      <c r="G2751" s="78">
        <v>6763.6068171129155</v>
      </c>
      <c r="H2751" s="78">
        <v>0.55696362613628769</v>
      </c>
    </row>
    <row r="2752" spans="1:8" x14ac:dyDescent="0.25">
      <c r="A2752" s="8" t="s">
        <v>39</v>
      </c>
      <c r="B2752" s="8">
        <v>2016</v>
      </c>
      <c r="C2752" s="8" t="s">
        <v>10</v>
      </c>
      <c r="D2752" s="8" t="s">
        <v>30</v>
      </c>
      <c r="E2752" s="8" t="s">
        <v>31</v>
      </c>
      <c r="F2752" s="78">
        <v>234734.87403782527</v>
      </c>
      <c r="G2752" s="78">
        <v>12561.623655252846</v>
      </c>
      <c r="H2752" s="78">
        <v>1.1294391870848388</v>
      </c>
    </row>
    <row r="2753" spans="1:8" x14ac:dyDescent="0.25">
      <c r="A2753" s="8" t="s">
        <v>39</v>
      </c>
      <c r="B2753" s="8">
        <v>2016</v>
      </c>
      <c r="C2753" s="8" t="s">
        <v>10</v>
      </c>
      <c r="D2753" s="8" t="s">
        <v>30</v>
      </c>
      <c r="E2753" s="8" t="s">
        <v>32</v>
      </c>
      <c r="F2753" s="78">
        <v>0</v>
      </c>
      <c r="G2753" s="78" t="s">
        <v>108</v>
      </c>
      <c r="H2753" s="78" t="s">
        <v>29</v>
      </c>
    </row>
    <row r="2754" spans="1:8" x14ac:dyDescent="0.25">
      <c r="A2754" s="8" t="s">
        <v>39</v>
      </c>
      <c r="B2754" s="8">
        <v>2016</v>
      </c>
      <c r="C2754" s="8" t="s">
        <v>10</v>
      </c>
      <c r="D2754" s="8" t="s">
        <v>30</v>
      </c>
      <c r="E2754" s="8" t="s">
        <v>40</v>
      </c>
      <c r="F2754" s="78">
        <v>234734.87403782527</v>
      </c>
      <c r="G2754" s="78">
        <v>12561.623655252846</v>
      </c>
      <c r="H2754" s="78">
        <v>1.1294391870848388</v>
      </c>
    </row>
    <row r="2755" spans="1:8" x14ac:dyDescent="0.25">
      <c r="A2755" s="8" t="s">
        <v>39</v>
      </c>
      <c r="B2755" s="8">
        <v>2017</v>
      </c>
      <c r="C2755" s="8" t="s">
        <v>10</v>
      </c>
      <c r="D2755" s="8" t="s">
        <v>30</v>
      </c>
      <c r="E2755" s="8" t="s">
        <v>31</v>
      </c>
      <c r="F2755" s="78">
        <v>48880.563361123684</v>
      </c>
      <c r="G2755" s="78">
        <v>2583.994538914023</v>
      </c>
      <c r="H2755" s="78">
        <v>0.21641588283490887</v>
      </c>
    </row>
    <row r="2756" spans="1:8" x14ac:dyDescent="0.25">
      <c r="A2756" s="8" t="s">
        <v>39</v>
      </c>
      <c r="B2756" s="8">
        <v>2017</v>
      </c>
      <c r="C2756" s="8" t="s">
        <v>10</v>
      </c>
      <c r="D2756" s="8" t="s">
        <v>30</v>
      </c>
      <c r="E2756" s="8" t="s">
        <v>32</v>
      </c>
      <c r="F2756" s="78">
        <v>0</v>
      </c>
      <c r="G2756" s="78" t="s">
        <v>108</v>
      </c>
      <c r="H2756" s="78" t="s">
        <v>29</v>
      </c>
    </row>
    <row r="2757" spans="1:8" x14ac:dyDescent="0.25">
      <c r="A2757" s="8" t="s">
        <v>39</v>
      </c>
      <c r="B2757" s="8">
        <v>2017</v>
      </c>
      <c r="C2757" s="8" t="s">
        <v>10</v>
      </c>
      <c r="D2757" s="8" t="s">
        <v>30</v>
      </c>
      <c r="E2757" s="8" t="s">
        <v>40</v>
      </c>
      <c r="F2757" s="78">
        <v>48880.563361123684</v>
      </c>
      <c r="G2757" s="78">
        <v>2583.994538914023</v>
      </c>
      <c r="H2757" s="78">
        <v>0.21641588283490887</v>
      </c>
    </row>
    <row r="2758" spans="1:8" x14ac:dyDescent="0.25">
      <c r="A2758" s="8" t="s">
        <v>39</v>
      </c>
      <c r="B2758" s="8">
        <v>2018</v>
      </c>
      <c r="C2758" s="8" t="s">
        <v>10</v>
      </c>
      <c r="D2758" s="8" t="s">
        <v>30</v>
      </c>
      <c r="E2758" s="8" t="s">
        <v>31</v>
      </c>
      <c r="F2758" s="78">
        <v>35458.694114756079</v>
      </c>
      <c r="G2758" s="78">
        <v>1843.6062797966799</v>
      </c>
      <c r="H2758" s="78">
        <v>0.14676474671179984</v>
      </c>
    </row>
    <row r="2759" spans="1:8" x14ac:dyDescent="0.25">
      <c r="A2759" s="8" t="s">
        <v>39</v>
      </c>
      <c r="B2759" s="8">
        <v>2018</v>
      </c>
      <c r="C2759" s="8" t="s">
        <v>10</v>
      </c>
      <c r="D2759" s="8" t="s">
        <v>30</v>
      </c>
      <c r="E2759" s="8" t="s">
        <v>32</v>
      </c>
      <c r="F2759" s="78">
        <v>0</v>
      </c>
      <c r="G2759" s="78" t="s">
        <v>108</v>
      </c>
      <c r="H2759" s="78" t="s">
        <v>29</v>
      </c>
    </row>
    <row r="2760" spans="1:8" x14ac:dyDescent="0.25">
      <c r="A2760" s="8" t="s">
        <v>39</v>
      </c>
      <c r="B2760" s="8">
        <v>2018</v>
      </c>
      <c r="C2760" s="8" t="s">
        <v>10</v>
      </c>
      <c r="D2760" s="8" t="s">
        <v>30</v>
      </c>
      <c r="E2760" s="8" t="s">
        <v>40</v>
      </c>
      <c r="F2760" s="78">
        <v>35458.694114756079</v>
      </c>
      <c r="G2760" s="78">
        <v>1843.6062797966799</v>
      </c>
      <c r="H2760" s="78">
        <v>0.14676474671179984</v>
      </c>
    </row>
    <row r="2761" spans="1:8" x14ac:dyDescent="0.25">
      <c r="A2761" s="8" t="s">
        <v>39</v>
      </c>
      <c r="B2761" s="8">
        <v>2019</v>
      </c>
      <c r="C2761" s="8" t="s">
        <v>10</v>
      </c>
      <c r="D2761" s="8" t="s">
        <v>30</v>
      </c>
      <c r="E2761" s="8" t="s">
        <v>31</v>
      </c>
      <c r="F2761" s="78">
        <v>56567.721860683872</v>
      </c>
      <c r="G2761" s="78">
        <v>2938.5829538017597</v>
      </c>
      <c r="H2761" s="78">
        <v>0.2253328030757209</v>
      </c>
    </row>
    <row r="2762" spans="1:8" x14ac:dyDescent="0.25">
      <c r="A2762" s="8" t="s">
        <v>39</v>
      </c>
      <c r="B2762" s="8">
        <v>2019</v>
      </c>
      <c r="C2762" s="8" t="s">
        <v>10</v>
      </c>
      <c r="D2762" s="8" t="s">
        <v>30</v>
      </c>
      <c r="E2762" s="8" t="s">
        <v>32</v>
      </c>
      <c r="F2762" s="78">
        <v>0</v>
      </c>
      <c r="G2762" s="78" t="s">
        <v>108</v>
      </c>
      <c r="H2762" s="78" t="s">
        <v>29</v>
      </c>
    </row>
    <row r="2763" spans="1:8" x14ac:dyDescent="0.25">
      <c r="A2763" s="8" t="s">
        <v>39</v>
      </c>
      <c r="B2763" s="8">
        <v>2019</v>
      </c>
      <c r="C2763" s="8" t="s">
        <v>10</v>
      </c>
      <c r="D2763" s="8" t="s">
        <v>30</v>
      </c>
      <c r="E2763" s="8" t="s">
        <v>40</v>
      </c>
      <c r="F2763" s="78">
        <v>56567.721860683872</v>
      </c>
      <c r="G2763" s="78">
        <v>2938.5829538017597</v>
      </c>
      <c r="H2763" s="78">
        <v>0.2253328030757209</v>
      </c>
    </row>
    <row r="2764" spans="1:8" x14ac:dyDescent="0.25">
      <c r="A2764" s="8" t="s">
        <v>39</v>
      </c>
      <c r="B2764" s="8">
        <v>2020</v>
      </c>
      <c r="C2764" s="8" t="s">
        <v>10</v>
      </c>
      <c r="D2764" s="8" t="s">
        <v>30</v>
      </c>
      <c r="E2764" s="8" t="s">
        <v>31</v>
      </c>
      <c r="F2764" s="78">
        <v>55650.132290711823</v>
      </c>
      <c r="G2764" s="78">
        <v>2590.5872739876672</v>
      </c>
      <c r="H2764" s="78">
        <v>0.22912090750824546</v>
      </c>
    </row>
    <row r="2765" spans="1:8" x14ac:dyDescent="0.25">
      <c r="A2765" s="8" t="s">
        <v>39</v>
      </c>
      <c r="B2765" s="8">
        <v>2020</v>
      </c>
      <c r="C2765" s="8" t="s">
        <v>10</v>
      </c>
      <c r="D2765" s="8" t="s">
        <v>30</v>
      </c>
      <c r="E2765" s="8" t="s">
        <v>32</v>
      </c>
      <c r="F2765" s="78">
        <v>0</v>
      </c>
      <c r="G2765" s="78" t="s">
        <v>108</v>
      </c>
      <c r="H2765" s="78" t="s">
        <v>29</v>
      </c>
    </row>
    <row r="2766" spans="1:8" x14ac:dyDescent="0.25">
      <c r="A2766" s="8" t="s">
        <v>39</v>
      </c>
      <c r="B2766" s="8">
        <v>2020</v>
      </c>
      <c r="C2766" s="8" t="s">
        <v>10</v>
      </c>
      <c r="D2766" s="8" t="s">
        <v>30</v>
      </c>
      <c r="E2766" s="8" t="s">
        <v>40</v>
      </c>
      <c r="F2766" s="78">
        <v>55650.132290711823</v>
      </c>
      <c r="G2766" s="78">
        <v>2590.5872739876672</v>
      </c>
      <c r="H2766" s="78">
        <v>0.22912090750824546</v>
      </c>
    </row>
    <row r="2767" spans="1:8" x14ac:dyDescent="0.25">
      <c r="A2767" s="8" t="s">
        <v>39</v>
      </c>
      <c r="B2767" s="8">
        <v>2021</v>
      </c>
      <c r="C2767" s="8" t="s">
        <v>10</v>
      </c>
      <c r="D2767" s="8" t="s">
        <v>30</v>
      </c>
      <c r="E2767" s="8" t="s">
        <v>31</v>
      </c>
      <c r="F2767" s="78">
        <v>45139.473194999999</v>
      </c>
      <c r="G2767" s="78">
        <v>2225.8122877218934</v>
      </c>
      <c r="H2767" s="78">
        <v>0.16907056810852603</v>
      </c>
    </row>
    <row r="2768" spans="1:8" x14ac:dyDescent="0.25">
      <c r="A2768" s="8" t="s">
        <v>39</v>
      </c>
      <c r="B2768" s="8">
        <v>2021</v>
      </c>
      <c r="C2768" s="8" t="s">
        <v>10</v>
      </c>
      <c r="D2768" s="8" t="s">
        <v>30</v>
      </c>
      <c r="E2768" s="8" t="s">
        <v>32</v>
      </c>
      <c r="F2768" s="78">
        <v>0</v>
      </c>
      <c r="G2768" s="78" t="s">
        <v>108</v>
      </c>
      <c r="H2768" s="78" t="s">
        <v>29</v>
      </c>
    </row>
    <row r="2769" spans="1:8" x14ac:dyDescent="0.25">
      <c r="A2769" s="8" t="s">
        <v>39</v>
      </c>
      <c r="B2769" s="8">
        <v>2021</v>
      </c>
      <c r="C2769" s="8" t="s">
        <v>10</v>
      </c>
      <c r="D2769" s="8" t="s">
        <v>30</v>
      </c>
      <c r="E2769" s="8" t="s">
        <v>40</v>
      </c>
      <c r="F2769" s="78">
        <v>45139.473194999999</v>
      </c>
      <c r="G2769" s="78">
        <v>2225.8122877218934</v>
      </c>
      <c r="H2769" s="78">
        <v>0.16907056810852603</v>
      </c>
    </row>
    <row r="2770" spans="1:8" x14ac:dyDescent="0.25">
      <c r="A2770" s="8" t="s">
        <v>39</v>
      </c>
      <c r="B2770" s="8">
        <v>2022</v>
      </c>
      <c r="C2770" s="8" t="s">
        <v>10</v>
      </c>
      <c r="D2770" s="8" t="s">
        <v>30</v>
      </c>
      <c r="E2770" s="8" t="s">
        <v>31</v>
      </c>
      <c r="F2770" s="78">
        <v>34864.315232000001</v>
      </c>
      <c r="G2770" s="78">
        <v>1733.6086801640936</v>
      </c>
      <c r="H2770" s="78">
        <v>0.11813417974687083</v>
      </c>
    </row>
    <row r="2771" spans="1:8" x14ac:dyDescent="0.25">
      <c r="A2771" s="8" t="s">
        <v>39</v>
      </c>
      <c r="B2771" s="8">
        <v>2022</v>
      </c>
      <c r="C2771" s="8" t="s">
        <v>10</v>
      </c>
      <c r="D2771" s="8" t="s">
        <v>30</v>
      </c>
      <c r="E2771" s="8" t="s">
        <v>32</v>
      </c>
      <c r="F2771" s="78">
        <v>0</v>
      </c>
      <c r="G2771" s="78" t="s">
        <v>108</v>
      </c>
      <c r="H2771" s="78" t="s">
        <v>29</v>
      </c>
    </row>
    <row r="2772" spans="1:8" x14ac:dyDescent="0.25">
      <c r="A2772" s="8" t="s">
        <v>39</v>
      </c>
      <c r="B2772" s="8">
        <v>2022</v>
      </c>
      <c r="C2772" s="8" t="s">
        <v>10</v>
      </c>
      <c r="D2772" s="8" t="s">
        <v>30</v>
      </c>
      <c r="E2772" s="8" t="s">
        <v>40</v>
      </c>
      <c r="F2772" s="78">
        <v>34864.315232000001</v>
      </c>
      <c r="G2772" s="78">
        <v>1733.6086801640936</v>
      </c>
      <c r="H2772" s="78">
        <v>0.11813417974687083</v>
      </c>
    </row>
    <row r="2773" spans="1:8" x14ac:dyDescent="0.25">
      <c r="A2773" s="8" t="s">
        <v>39</v>
      </c>
      <c r="B2773" s="8">
        <v>2023</v>
      </c>
      <c r="C2773" s="8" t="s">
        <v>10</v>
      </c>
      <c r="D2773" s="8" t="s">
        <v>30</v>
      </c>
      <c r="E2773" s="8" t="s">
        <v>31</v>
      </c>
      <c r="F2773" s="78">
        <v>38613.397874000002</v>
      </c>
      <c r="G2773" s="78">
        <v>2176.5267250129218</v>
      </c>
      <c r="H2773" s="78">
        <v>0.12110496723926469</v>
      </c>
    </row>
    <row r="2774" spans="1:8" x14ac:dyDescent="0.25">
      <c r="A2774" s="8" t="s">
        <v>39</v>
      </c>
      <c r="B2774" s="8">
        <v>2023</v>
      </c>
      <c r="C2774" s="8" t="s">
        <v>10</v>
      </c>
      <c r="D2774" s="8" t="s">
        <v>30</v>
      </c>
      <c r="E2774" s="8" t="s">
        <v>32</v>
      </c>
      <c r="F2774" s="78">
        <v>0</v>
      </c>
      <c r="G2774" s="78" t="s">
        <v>108</v>
      </c>
      <c r="H2774" s="78" t="s">
        <v>29</v>
      </c>
    </row>
    <row r="2775" spans="1:8" x14ac:dyDescent="0.25">
      <c r="A2775" s="8" t="s">
        <v>39</v>
      </c>
      <c r="B2775" s="8">
        <v>2023</v>
      </c>
      <c r="C2775" s="8" t="s">
        <v>10</v>
      </c>
      <c r="D2775" s="8" t="s">
        <v>30</v>
      </c>
      <c r="E2775" s="8" t="s">
        <v>40</v>
      </c>
      <c r="F2775" s="78">
        <v>38613.397874000002</v>
      </c>
      <c r="G2775" s="78">
        <v>2176.5267250129218</v>
      </c>
      <c r="H2775" s="78">
        <v>0.12110496723926469</v>
      </c>
    </row>
    <row r="2776" spans="1:8" x14ac:dyDescent="0.25">
      <c r="A2776" s="8" t="s">
        <v>39</v>
      </c>
      <c r="B2776" s="8">
        <v>2008</v>
      </c>
      <c r="C2776" s="8" t="s">
        <v>10</v>
      </c>
      <c r="D2776" s="8" t="s">
        <v>33</v>
      </c>
      <c r="E2776" s="8" t="s">
        <v>34</v>
      </c>
      <c r="F2776" s="78">
        <v>3206.1493936171382</v>
      </c>
      <c r="G2776" s="78">
        <v>287.39667381344418</v>
      </c>
      <c r="H2776" s="78">
        <v>2.4528185529642341E-2</v>
      </c>
    </row>
    <row r="2777" spans="1:8" x14ac:dyDescent="0.25">
      <c r="A2777" s="8" t="s">
        <v>39</v>
      </c>
      <c r="B2777" s="8">
        <v>2008</v>
      </c>
      <c r="C2777" s="8" t="s">
        <v>10</v>
      </c>
      <c r="D2777" s="8" t="s">
        <v>33</v>
      </c>
      <c r="E2777" s="8" t="s">
        <v>35</v>
      </c>
      <c r="F2777" s="78">
        <v>48984.664828511188</v>
      </c>
      <c r="G2777" s="78">
        <v>4390.9462758059017</v>
      </c>
      <c r="H2777" s="78">
        <v>0.37475014402418272</v>
      </c>
    </row>
    <row r="2778" spans="1:8" x14ac:dyDescent="0.25">
      <c r="A2778" s="8" t="s">
        <v>39</v>
      </c>
      <c r="B2778" s="8">
        <v>2008</v>
      </c>
      <c r="C2778" s="8" t="s">
        <v>10</v>
      </c>
      <c r="D2778" s="8" t="s">
        <v>33</v>
      </c>
      <c r="E2778" s="8" t="s">
        <v>36</v>
      </c>
      <c r="F2778" s="78">
        <v>1679.1665464821274</v>
      </c>
      <c r="G2778" s="78">
        <v>150.51914960622685</v>
      </c>
      <c r="H2778" s="78">
        <v>1.284622253388382E-2</v>
      </c>
    </row>
    <row r="2779" spans="1:8" x14ac:dyDescent="0.25">
      <c r="A2779" s="8" t="s">
        <v>39</v>
      </c>
      <c r="B2779" s="8">
        <v>2008</v>
      </c>
      <c r="C2779" s="8" t="s">
        <v>10</v>
      </c>
      <c r="D2779" s="8" t="s">
        <v>33</v>
      </c>
      <c r="E2779" s="8" t="s">
        <v>42</v>
      </c>
      <c r="F2779" s="78">
        <v>3152.5044789212352</v>
      </c>
      <c r="G2779" s="78">
        <v>282.58798645742093</v>
      </c>
      <c r="H2779" s="78">
        <v>2.4117782813224176E-2</v>
      </c>
    </row>
    <row r="2780" spans="1:8" x14ac:dyDescent="0.25">
      <c r="A2780" s="8" t="s">
        <v>39</v>
      </c>
      <c r="B2780" s="8">
        <v>2008</v>
      </c>
      <c r="C2780" s="8" t="s">
        <v>10</v>
      </c>
      <c r="D2780" s="8" t="s">
        <v>33</v>
      </c>
      <c r="E2780" s="8" t="s">
        <v>40</v>
      </c>
      <c r="F2780" s="78">
        <v>57022.485247531687</v>
      </c>
      <c r="G2780" s="78">
        <v>5111.4500856829936</v>
      </c>
      <c r="H2780" s="78">
        <v>0.436242334900933</v>
      </c>
    </row>
    <row r="2781" spans="1:8" x14ac:dyDescent="0.25">
      <c r="A2781" s="8" t="s">
        <v>39</v>
      </c>
      <c r="B2781" s="8">
        <v>2009</v>
      </c>
      <c r="C2781" s="8" t="s">
        <v>10</v>
      </c>
      <c r="D2781" s="8" t="s">
        <v>33</v>
      </c>
      <c r="E2781" s="8" t="s">
        <v>34</v>
      </c>
      <c r="F2781" s="78">
        <v>380.74149233305087</v>
      </c>
      <c r="G2781" s="78">
        <v>28.187413831800914</v>
      </c>
      <c r="H2781" s="78">
        <v>2.9803901446299511E-3</v>
      </c>
    </row>
    <row r="2782" spans="1:8" x14ac:dyDescent="0.25">
      <c r="A2782" s="8" t="s">
        <v>39</v>
      </c>
      <c r="B2782" s="8">
        <v>2009</v>
      </c>
      <c r="C2782" s="8" t="s">
        <v>10</v>
      </c>
      <c r="D2782" s="8" t="s">
        <v>33</v>
      </c>
      <c r="E2782" s="8" t="s">
        <v>35</v>
      </c>
      <c r="F2782" s="78">
        <v>65727.777250798215</v>
      </c>
      <c r="G2782" s="78">
        <v>4866.0208958577241</v>
      </c>
      <c r="H2782" s="78">
        <v>0.51450767381915519</v>
      </c>
    </row>
    <row r="2783" spans="1:8" x14ac:dyDescent="0.25">
      <c r="A2783" s="8" t="s">
        <v>39</v>
      </c>
      <c r="B2783" s="8">
        <v>2009</v>
      </c>
      <c r="C2783" s="8" t="s">
        <v>10</v>
      </c>
      <c r="D2783" s="8" t="s">
        <v>33</v>
      </c>
      <c r="E2783" s="8" t="s">
        <v>36</v>
      </c>
      <c r="F2783" s="78">
        <v>6225.0604885791945</v>
      </c>
      <c r="G2783" s="78">
        <v>460.85955865846341</v>
      </c>
      <c r="H2783" s="78">
        <v>4.8728886405838695E-2</v>
      </c>
    </row>
    <row r="2784" spans="1:8" x14ac:dyDescent="0.25">
      <c r="A2784" s="8" t="s">
        <v>39</v>
      </c>
      <c r="B2784" s="8">
        <v>2009</v>
      </c>
      <c r="C2784" s="8" t="s">
        <v>10</v>
      </c>
      <c r="D2784" s="8" t="s">
        <v>33</v>
      </c>
      <c r="E2784" s="8" t="s">
        <v>42</v>
      </c>
      <c r="F2784" s="78">
        <v>3355.5928469642377</v>
      </c>
      <c r="G2784" s="78">
        <v>248.4244195420498</v>
      </c>
      <c r="H2784" s="78">
        <v>2.6267102619156341E-2</v>
      </c>
    </row>
    <row r="2785" spans="1:8" x14ac:dyDescent="0.25">
      <c r="A2785" s="8" t="s">
        <v>39</v>
      </c>
      <c r="B2785" s="8">
        <v>2009</v>
      </c>
      <c r="C2785" s="8" t="s">
        <v>10</v>
      </c>
      <c r="D2785" s="8" t="s">
        <v>33</v>
      </c>
      <c r="E2785" s="8" t="s">
        <v>40</v>
      </c>
      <c r="F2785" s="78">
        <v>75689.172078674703</v>
      </c>
      <c r="G2785" s="78">
        <v>5603.4922878900388</v>
      </c>
      <c r="H2785" s="78">
        <v>0.59248405298878015</v>
      </c>
    </row>
    <row r="2786" spans="1:8" x14ac:dyDescent="0.25">
      <c r="A2786" s="8" t="s">
        <v>39</v>
      </c>
      <c r="B2786" s="8">
        <v>2010</v>
      </c>
      <c r="C2786" s="8" t="s">
        <v>10</v>
      </c>
      <c r="D2786" s="8" t="s">
        <v>33</v>
      </c>
      <c r="E2786" s="8" t="s">
        <v>34</v>
      </c>
      <c r="F2786" s="78">
        <v>957.20896395473619</v>
      </c>
      <c r="G2786" s="78">
        <v>75.773517827408369</v>
      </c>
      <c r="H2786" s="78">
        <v>6.851136270848962E-3</v>
      </c>
    </row>
    <row r="2787" spans="1:8" x14ac:dyDescent="0.25">
      <c r="A2787" s="8" t="s">
        <v>39</v>
      </c>
      <c r="B2787" s="8">
        <v>2010</v>
      </c>
      <c r="C2787" s="8" t="s">
        <v>10</v>
      </c>
      <c r="D2787" s="8" t="s">
        <v>33</v>
      </c>
      <c r="E2787" s="8" t="s">
        <v>35</v>
      </c>
      <c r="F2787" s="78">
        <v>70920.711398526721</v>
      </c>
      <c r="G2787" s="78">
        <v>5614.1469541679571</v>
      </c>
      <c r="H2787" s="78">
        <v>0.50760855415457018</v>
      </c>
    </row>
    <row r="2788" spans="1:8" x14ac:dyDescent="0.25">
      <c r="A2788" s="8" t="s">
        <v>39</v>
      </c>
      <c r="B2788" s="8">
        <v>2010</v>
      </c>
      <c r="C2788" s="8" t="s">
        <v>10</v>
      </c>
      <c r="D2788" s="8" t="s">
        <v>33</v>
      </c>
      <c r="E2788" s="8" t="s">
        <v>36</v>
      </c>
      <c r="F2788" s="78">
        <v>4379.1898223465323</v>
      </c>
      <c r="G2788" s="78">
        <v>346.66058360154619</v>
      </c>
      <c r="H2788" s="78">
        <v>3.134365364157797E-2</v>
      </c>
    </row>
    <row r="2789" spans="1:8" x14ac:dyDescent="0.25">
      <c r="A2789" s="8" t="s">
        <v>39</v>
      </c>
      <c r="B2789" s="8">
        <v>2010</v>
      </c>
      <c r="C2789" s="8" t="s">
        <v>10</v>
      </c>
      <c r="D2789" s="8" t="s">
        <v>33</v>
      </c>
      <c r="E2789" s="8" t="s">
        <v>42</v>
      </c>
      <c r="F2789" s="78">
        <v>4431.2323784541568</v>
      </c>
      <c r="G2789" s="78">
        <v>350.78031889603454</v>
      </c>
      <c r="H2789" s="78">
        <v>3.1716143512863275E-2</v>
      </c>
    </row>
    <row r="2790" spans="1:8" x14ac:dyDescent="0.25">
      <c r="A2790" s="8" t="s">
        <v>39</v>
      </c>
      <c r="B2790" s="8">
        <v>2010</v>
      </c>
      <c r="C2790" s="8" t="s">
        <v>10</v>
      </c>
      <c r="D2790" s="8" t="s">
        <v>33</v>
      </c>
      <c r="E2790" s="8" t="s">
        <v>40</v>
      </c>
      <c r="F2790" s="78">
        <v>80688.342563282145</v>
      </c>
      <c r="G2790" s="78">
        <v>6387.3613744929462</v>
      </c>
      <c r="H2790" s="78">
        <v>0.57751948757986038</v>
      </c>
    </row>
    <row r="2791" spans="1:8" x14ac:dyDescent="0.25">
      <c r="A2791" s="8" t="s">
        <v>39</v>
      </c>
      <c r="B2791" s="8">
        <v>2011</v>
      </c>
      <c r="C2791" s="8" t="s">
        <v>10</v>
      </c>
      <c r="D2791" s="8" t="s">
        <v>33</v>
      </c>
      <c r="E2791" s="8" t="s">
        <v>34</v>
      </c>
      <c r="F2791" s="78">
        <v>783.99162711805513</v>
      </c>
      <c r="G2791" s="78">
        <v>62.958023196519775</v>
      </c>
      <c r="H2791" s="78">
        <v>5.1175697943515903E-3</v>
      </c>
    </row>
    <row r="2792" spans="1:8" x14ac:dyDescent="0.25">
      <c r="A2792" s="8" t="s">
        <v>39</v>
      </c>
      <c r="B2792" s="8">
        <v>2011</v>
      </c>
      <c r="C2792" s="8" t="s">
        <v>10</v>
      </c>
      <c r="D2792" s="8" t="s">
        <v>33</v>
      </c>
      <c r="E2792" s="8" t="s">
        <v>35</v>
      </c>
      <c r="F2792" s="78">
        <v>72775.059839095571</v>
      </c>
      <c r="G2792" s="78">
        <v>5844.16178310532</v>
      </c>
      <c r="H2792" s="78">
        <v>0.47504518560196757</v>
      </c>
    </row>
    <row r="2793" spans="1:8" x14ac:dyDescent="0.25">
      <c r="A2793" s="8" t="s">
        <v>39</v>
      </c>
      <c r="B2793" s="8">
        <v>2011</v>
      </c>
      <c r="C2793" s="8" t="s">
        <v>10</v>
      </c>
      <c r="D2793" s="8" t="s">
        <v>33</v>
      </c>
      <c r="E2793" s="8" t="s">
        <v>36</v>
      </c>
      <c r="F2793" s="78">
        <v>6068.0964905033561</v>
      </c>
      <c r="G2793" s="78">
        <v>487.29520366459582</v>
      </c>
      <c r="H2793" s="78">
        <v>3.9609998672007124E-2</v>
      </c>
    </row>
    <row r="2794" spans="1:8" x14ac:dyDescent="0.25">
      <c r="A2794" s="8" t="s">
        <v>39</v>
      </c>
      <c r="B2794" s="8">
        <v>2011</v>
      </c>
      <c r="C2794" s="8" t="s">
        <v>10</v>
      </c>
      <c r="D2794" s="8" t="s">
        <v>33</v>
      </c>
      <c r="E2794" s="8" t="s">
        <v>42</v>
      </c>
      <c r="F2794" s="78">
        <v>4586.0827053486</v>
      </c>
      <c r="G2794" s="78">
        <v>368.28288894597807</v>
      </c>
      <c r="H2794" s="78">
        <v>2.9936031859886327E-2</v>
      </c>
    </row>
    <row r="2795" spans="1:8" x14ac:dyDescent="0.25">
      <c r="A2795" s="8" t="s">
        <v>39</v>
      </c>
      <c r="B2795" s="8">
        <v>2011</v>
      </c>
      <c r="C2795" s="8" t="s">
        <v>10</v>
      </c>
      <c r="D2795" s="8" t="s">
        <v>33</v>
      </c>
      <c r="E2795" s="8" t="s">
        <v>40</v>
      </c>
      <c r="F2795" s="78">
        <v>84213.230662065587</v>
      </c>
      <c r="G2795" s="78">
        <v>6762.6978989124136</v>
      </c>
      <c r="H2795" s="78">
        <v>0.5497087859282126</v>
      </c>
    </row>
    <row r="2796" spans="1:8" x14ac:dyDescent="0.25">
      <c r="A2796" s="8" t="s">
        <v>39</v>
      </c>
      <c r="B2796" s="8">
        <v>2012</v>
      </c>
      <c r="C2796" s="8" t="s">
        <v>10</v>
      </c>
      <c r="D2796" s="8" t="s">
        <v>33</v>
      </c>
      <c r="E2796" s="8" t="s">
        <v>34</v>
      </c>
      <c r="F2796" s="78">
        <v>606.22509600348656</v>
      </c>
      <c r="G2796" s="78">
        <v>46.092005018322489</v>
      </c>
      <c r="H2796" s="78">
        <v>3.6708357379411972E-3</v>
      </c>
    </row>
    <row r="2797" spans="1:8" x14ac:dyDescent="0.25">
      <c r="A2797" s="8" t="s">
        <v>39</v>
      </c>
      <c r="B2797" s="8">
        <v>2012</v>
      </c>
      <c r="C2797" s="8" t="s">
        <v>10</v>
      </c>
      <c r="D2797" s="8" t="s">
        <v>33</v>
      </c>
      <c r="E2797" s="8" t="s">
        <v>35</v>
      </c>
      <c r="F2797" s="78">
        <v>70746.170615418727</v>
      </c>
      <c r="G2797" s="78">
        <v>5378.9143216436969</v>
      </c>
      <c r="H2797" s="78">
        <v>0.42838472562355101</v>
      </c>
    </row>
    <row r="2798" spans="1:8" x14ac:dyDescent="0.25">
      <c r="A2798" s="8" t="s">
        <v>39</v>
      </c>
      <c r="B2798" s="8">
        <v>2012</v>
      </c>
      <c r="C2798" s="8" t="s">
        <v>10</v>
      </c>
      <c r="D2798" s="8" t="s">
        <v>33</v>
      </c>
      <c r="E2798" s="8" t="s">
        <v>36</v>
      </c>
      <c r="F2798" s="78">
        <v>5954.9019852542388</v>
      </c>
      <c r="G2798" s="78">
        <v>452.758181733833</v>
      </c>
      <c r="H2798" s="78">
        <v>3.6058334053663994E-2</v>
      </c>
    </row>
    <row r="2799" spans="1:8" x14ac:dyDescent="0.25">
      <c r="A2799" s="8" t="s">
        <v>39</v>
      </c>
      <c r="B2799" s="8">
        <v>2012</v>
      </c>
      <c r="C2799" s="8" t="s">
        <v>10</v>
      </c>
      <c r="D2799" s="8" t="s">
        <v>33</v>
      </c>
      <c r="E2799" s="8" t="s">
        <v>42</v>
      </c>
      <c r="F2799" s="78">
        <v>2633.7621235563088</v>
      </c>
      <c r="G2799" s="78">
        <v>200.24802307974215</v>
      </c>
      <c r="H2799" s="78">
        <v>1.5948049977018427E-2</v>
      </c>
    </row>
    <row r="2800" spans="1:8" x14ac:dyDescent="0.25">
      <c r="A2800" s="8" t="s">
        <v>39</v>
      </c>
      <c r="B2800" s="8">
        <v>2012</v>
      </c>
      <c r="C2800" s="8" t="s">
        <v>10</v>
      </c>
      <c r="D2800" s="8" t="s">
        <v>33</v>
      </c>
      <c r="E2800" s="8" t="s">
        <v>40</v>
      </c>
      <c r="F2800" s="78">
        <v>79941.059820232767</v>
      </c>
      <c r="G2800" s="78">
        <v>6078.0125314755951</v>
      </c>
      <c r="H2800" s="78">
        <v>0.48406194539217462</v>
      </c>
    </row>
    <row r="2801" spans="1:8" x14ac:dyDescent="0.25">
      <c r="A2801" s="8" t="s">
        <v>39</v>
      </c>
      <c r="B2801" s="8">
        <v>2013</v>
      </c>
      <c r="C2801" s="8" t="s">
        <v>10</v>
      </c>
      <c r="D2801" s="8" t="s">
        <v>33</v>
      </c>
      <c r="E2801" s="8" t="s">
        <v>34</v>
      </c>
      <c r="F2801" s="78">
        <v>540.48390181309355</v>
      </c>
      <c r="G2801" s="78">
        <v>42.341081223117392</v>
      </c>
      <c r="H2801" s="78">
        <v>3.1896782495448618E-3</v>
      </c>
    </row>
    <row r="2802" spans="1:8" x14ac:dyDescent="0.25">
      <c r="A2802" s="8" t="s">
        <v>39</v>
      </c>
      <c r="B2802" s="8">
        <v>2013</v>
      </c>
      <c r="C2802" s="8" t="s">
        <v>10</v>
      </c>
      <c r="D2802" s="8" t="s">
        <v>33</v>
      </c>
      <c r="E2802" s="8" t="s">
        <v>35</v>
      </c>
      <c r="F2802" s="78">
        <v>79295.260862564784</v>
      </c>
      <c r="G2802" s="78">
        <v>6211.9279955005704</v>
      </c>
      <c r="H2802" s="78">
        <v>0.46796281631487729</v>
      </c>
    </row>
    <row r="2803" spans="1:8" x14ac:dyDescent="0.25">
      <c r="A2803" s="8" t="s">
        <v>39</v>
      </c>
      <c r="B2803" s="8">
        <v>2013</v>
      </c>
      <c r="C2803" s="8" t="s">
        <v>10</v>
      </c>
      <c r="D2803" s="8" t="s">
        <v>33</v>
      </c>
      <c r="E2803" s="8" t="s">
        <v>36</v>
      </c>
      <c r="F2803" s="78">
        <v>5431.6963214500793</v>
      </c>
      <c r="G2803" s="78">
        <v>425.51479212299876</v>
      </c>
      <c r="H2803" s="78">
        <v>3.2055281492275593E-2</v>
      </c>
    </row>
    <row r="2804" spans="1:8" x14ac:dyDescent="0.25">
      <c r="A2804" s="8" t="s">
        <v>39</v>
      </c>
      <c r="B2804" s="8">
        <v>2013</v>
      </c>
      <c r="C2804" s="8" t="s">
        <v>10</v>
      </c>
      <c r="D2804" s="8" t="s">
        <v>33</v>
      </c>
      <c r="E2804" s="8" t="s">
        <v>42</v>
      </c>
      <c r="F2804" s="78">
        <v>2300.264079298483</v>
      </c>
      <c r="G2804" s="78">
        <v>180.20086794347691</v>
      </c>
      <c r="H2804" s="78">
        <v>1.3575061675907187E-2</v>
      </c>
    </row>
    <row r="2805" spans="1:8" x14ac:dyDescent="0.25">
      <c r="A2805" s="8" t="s">
        <v>39</v>
      </c>
      <c r="B2805" s="8">
        <v>2013</v>
      </c>
      <c r="C2805" s="8" t="s">
        <v>10</v>
      </c>
      <c r="D2805" s="8" t="s">
        <v>33</v>
      </c>
      <c r="E2805" s="8" t="s">
        <v>40</v>
      </c>
      <c r="F2805" s="78">
        <v>87567.705165126434</v>
      </c>
      <c r="G2805" s="78">
        <v>6859.984736790163</v>
      </c>
      <c r="H2805" s="78">
        <v>0.51678283773260492</v>
      </c>
    </row>
    <row r="2806" spans="1:8" x14ac:dyDescent="0.25">
      <c r="A2806" s="8" t="s">
        <v>39</v>
      </c>
      <c r="B2806" s="8">
        <v>2014</v>
      </c>
      <c r="C2806" s="8" t="s">
        <v>10</v>
      </c>
      <c r="D2806" s="8" t="s">
        <v>33</v>
      </c>
      <c r="E2806" s="8" t="s">
        <v>34</v>
      </c>
      <c r="F2806" s="78">
        <v>1277.7882071073327</v>
      </c>
      <c r="G2806" s="78">
        <v>96.008130269162578</v>
      </c>
      <c r="H2806" s="78">
        <v>7.0353181880177867E-3</v>
      </c>
    </row>
    <row r="2807" spans="1:8" x14ac:dyDescent="0.25">
      <c r="A2807" s="8" t="s">
        <v>39</v>
      </c>
      <c r="B2807" s="8">
        <v>2014</v>
      </c>
      <c r="C2807" s="8" t="s">
        <v>10</v>
      </c>
      <c r="D2807" s="8" t="s">
        <v>33</v>
      </c>
      <c r="E2807" s="8" t="s">
        <v>35</v>
      </c>
      <c r="F2807" s="78">
        <v>85024.966961397135</v>
      </c>
      <c r="G2807" s="78">
        <v>6388.4515906127544</v>
      </c>
      <c r="H2807" s="78">
        <v>0.46813524586620509</v>
      </c>
    </row>
    <row r="2808" spans="1:8" x14ac:dyDescent="0.25">
      <c r="A2808" s="8" t="s">
        <v>39</v>
      </c>
      <c r="B2808" s="8">
        <v>2014</v>
      </c>
      <c r="C2808" s="8" t="s">
        <v>10</v>
      </c>
      <c r="D2808" s="8" t="s">
        <v>33</v>
      </c>
      <c r="E2808" s="8" t="s">
        <v>36</v>
      </c>
      <c r="F2808" s="78">
        <v>15058.093090583903</v>
      </c>
      <c r="G2808" s="78">
        <v>1131.4076581742306</v>
      </c>
      <c r="H2808" s="78">
        <v>8.2907695976373319E-2</v>
      </c>
    </row>
    <row r="2809" spans="1:8" x14ac:dyDescent="0.25">
      <c r="A2809" s="8" t="s">
        <v>39</v>
      </c>
      <c r="B2809" s="8">
        <v>2014</v>
      </c>
      <c r="C2809" s="8" t="s">
        <v>10</v>
      </c>
      <c r="D2809" s="8" t="s">
        <v>33</v>
      </c>
      <c r="E2809" s="8" t="s">
        <v>42</v>
      </c>
      <c r="F2809" s="78">
        <v>3430.6144220848414</v>
      </c>
      <c r="G2809" s="78">
        <v>257.76327759700706</v>
      </c>
      <c r="H2809" s="78">
        <v>1.8888469861846412E-2</v>
      </c>
    </row>
    <row r="2810" spans="1:8" x14ac:dyDescent="0.25">
      <c r="A2810" s="8" t="s">
        <v>39</v>
      </c>
      <c r="B2810" s="8">
        <v>2014</v>
      </c>
      <c r="C2810" s="8" t="s">
        <v>10</v>
      </c>
      <c r="D2810" s="8" t="s">
        <v>33</v>
      </c>
      <c r="E2810" s="8" t="s">
        <v>40</v>
      </c>
      <c r="F2810" s="78">
        <v>104791.4626811732</v>
      </c>
      <c r="G2810" s="78">
        <v>7873.6306566531539</v>
      </c>
      <c r="H2810" s="78">
        <v>0.57696672989244258</v>
      </c>
    </row>
    <row r="2811" spans="1:8" x14ac:dyDescent="0.25">
      <c r="A2811" s="8" t="s">
        <v>39</v>
      </c>
      <c r="B2811" s="8">
        <v>2015</v>
      </c>
      <c r="C2811" s="8" t="s">
        <v>10</v>
      </c>
      <c r="D2811" s="8" t="s">
        <v>33</v>
      </c>
      <c r="E2811" s="8" t="s">
        <v>34</v>
      </c>
      <c r="F2811" s="78">
        <v>895.7385564536728</v>
      </c>
      <c r="G2811" s="78">
        <v>56.430400448572534</v>
      </c>
      <c r="H2811" s="78">
        <v>4.646881657673841E-3</v>
      </c>
    </row>
    <row r="2812" spans="1:8" x14ac:dyDescent="0.25">
      <c r="A2812" s="8" t="s">
        <v>39</v>
      </c>
      <c r="B2812" s="8">
        <v>2015</v>
      </c>
      <c r="C2812" s="8" t="s">
        <v>10</v>
      </c>
      <c r="D2812" s="8" t="s">
        <v>33</v>
      </c>
      <c r="E2812" s="8" t="s">
        <v>35</v>
      </c>
      <c r="F2812" s="78">
        <v>64739.473419752532</v>
      </c>
      <c r="G2812" s="78">
        <v>4078.5052553393116</v>
      </c>
      <c r="H2812" s="78">
        <v>0.33585321229528914</v>
      </c>
    </row>
    <row r="2813" spans="1:8" x14ac:dyDescent="0.25">
      <c r="A2813" s="8" t="s">
        <v>39</v>
      </c>
      <c r="B2813" s="8">
        <v>2015</v>
      </c>
      <c r="C2813" s="8" t="s">
        <v>10</v>
      </c>
      <c r="D2813" s="8" t="s">
        <v>33</v>
      </c>
      <c r="E2813" s="8" t="s">
        <v>36</v>
      </c>
      <c r="F2813" s="78">
        <v>13837.122566818056</v>
      </c>
      <c r="G2813" s="78">
        <v>871.72128728379369</v>
      </c>
      <c r="H2813" s="78">
        <v>7.1783748268356623E-2</v>
      </c>
    </row>
    <row r="2814" spans="1:8" x14ac:dyDescent="0.25">
      <c r="A2814" s="8" t="s">
        <v>39</v>
      </c>
      <c r="B2814" s="8">
        <v>2015</v>
      </c>
      <c r="C2814" s="8" t="s">
        <v>10</v>
      </c>
      <c r="D2814" s="8" t="s">
        <v>33</v>
      </c>
      <c r="E2814" s="8" t="s">
        <v>42</v>
      </c>
      <c r="F2814" s="78">
        <v>3385.5976750858727</v>
      </c>
      <c r="G2814" s="78">
        <v>213.28838776265519</v>
      </c>
      <c r="H2814" s="78">
        <v>1.7563687108553553E-2</v>
      </c>
    </row>
    <row r="2815" spans="1:8" x14ac:dyDescent="0.25">
      <c r="A2815" s="8" t="s">
        <v>39</v>
      </c>
      <c r="B2815" s="8">
        <v>2015</v>
      </c>
      <c r="C2815" s="8" t="s">
        <v>10</v>
      </c>
      <c r="D2815" s="8" t="s">
        <v>33</v>
      </c>
      <c r="E2815" s="8" t="s">
        <v>40</v>
      </c>
      <c r="F2815" s="78">
        <v>82857.932218110131</v>
      </c>
      <c r="G2815" s="78">
        <v>5219.9453308343327</v>
      </c>
      <c r="H2815" s="78">
        <v>0.42984752932987313</v>
      </c>
    </row>
    <row r="2816" spans="1:8" x14ac:dyDescent="0.25">
      <c r="A2816" s="8" t="s">
        <v>39</v>
      </c>
      <c r="B2816" s="8">
        <v>2016</v>
      </c>
      <c r="C2816" s="8" t="s">
        <v>10</v>
      </c>
      <c r="D2816" s="8" t="s">
        <v>33</v>
      </c>
      <c r="E2816" s="8" t="s">
        <v>34</v>
      </c>
      <c r="F2816" s="78">
        <v>504.17390024155981</v>
      </c>
      <c r="G2816" s="78">
        <v>26.980408503829413</v>
      </c>
      <c r="H2816" s="78">
        <v>2.4258592268077781E-3</v>
      </c>
    </row>
    <row r="2817" spans="1:8" x14ac:dyDescent="0.25">
      <c r="A2817" s="8" t="s">
        <v>39</v>
      </c>
      <c r="B2817" s="8">
        <v>2016</v>
      </c>
      <c r="C2817" s="8" t="s">
        <v>10</v>
      </c>
      <c r="D2817" s="8" t="s">
        <v>33</v>
      </c>
      <c r="E2817" s="8" t="s">
        <v>35</v>
      </c>
      <c r="F2817" s="78">
        <v>64114.094014673377</v>
      </c>
      <c r="G2817" s="78">
        <v>3431.0075284341742</v>
      </c>
      <c r="H2817" s="78">
        <v>0.30848833400419645</v>
      </c>
    </row>
    <row r="2818" spans="1:8" x14ac:dyDescent="0.25">
      <c r="A2818" s="8" t="s">
        <v>39</v>
      </c>
      <c r="B2818" s="8">
        <v>2016</v>
      </c>
      <c r="C2818" s="8" t="s">
        <v>10</v>
      </c>
      <c r="D2818" s="8" t="s">
        <v>33</v>
      </c>
      <c r="E2818" s="8" t="s">
        <v>36</v>
      </c>
      <c r="F2818" s="78">
        <v>25625.907264738893</v>
      </c>
      <c r="G2818" s="78">
        <v>1371.34716008235</v>
      </c>
      <c r="H2818" s="78">
        <v>0.12330040002805159</v>
      </c>
    </row>
    <row r="2819" spans="1:8" x14ac:dyDescent="0.25">
      <c r="A2819" s="8" t="s">
        <v>39</v>
      </c>
      <c r="B2819" s="8">
        <v>2016</v>
      </c>
      <c r="C2819" s="8" t="s">
        <v>10</v>
      </c>
      <c r="D2819" s="8" t="s">
        <v>33</v>
      </c>
      <c r="E2819" s="8" t="s">
        <v>42</v>
      </c>
      <c r="F2819" s="78">
        <v>2568.2682620557739</v>
      </c>
      <c r="G2819" s="78">
        <v>137.43854416994841</v>
      </c>
      <c r="H2819" s="78">
        <v>1.2357357763740912E-2</v>
      </c>
    </row>
    <row r="2820" spans="1:8" x14ac:dyDescent="0.25">
      <c r="A2820" s="8" t="s">
        <v>39</v>
      </c>
      <c r="B2820" s="8">
        <v>2016</v>
      </c>
      <c r="C2820" s="8" t="s">
        <v>10</v>
      </c>
      <c r="D2820" s="8" t="s">
        <v>33</v>
      </c>
      <c r="E2820" s="8" t="s">
        <v>40</v>
      </c>
      <c r="F2820" s="78">
        <v>92812.443441709605</v>
      </c>
      <c r="G2820" s="78">
        <v>4966.7736411903015</v>
      </c>
      <c r="H2820" s="78">
        <v>0.44657195102279673</v>
      </c>
    </row>
    <row r="2821" spans="1:8" x14ac:dyDescent="0.25">
      <c r="A2821" s="8" t="s">
        <v>39</v>
      </c>
      <c r="B2821" s="8">
        <v>2017</v>
      </c>
      <c r="C2821" s="8" t="s">
        <v>10</v>
      </c>
      <c r="D2821" s="8" t="s">
        <v>33</v>
      </c>
      <c r="E2821" s="8" t="s">
        <v>34</v>
      </c>
      <c r="F2821" s="78">
        <v>252.79359011939425</v>
      </c>
      <c r="G2821" s="78">
        <v>13.363537803668395</v>
      </c>
      <c r="H2821" s="78">
        <v>1.1192290804120787E-3</v>
      </c>
    </row>
    <row r="2822" spans="1:8" x14ac:dyDescent="0.25">
      <c r="A2822" s="8" t="s">
        <v>39</v>
      </c>
      <c r="B2822" s="8">
        <v>2017</v>
      </c>
      <c r="C2822" s="8" t="s">
        <v>10</v>
      </c>
      <c r="D2822" s="8" t="s">
        <v>33</v>
      </c>
      <c r="E2822" s="8" t="s">
        <v>35</v>
      </c>
      <c r="F2822" s="78">
        <v>55678.339520260932</v>
      </c>
      <c r="G2822" s="78">
        <v>2943.348344683392</v>
      </c>
      <c r="H2822" s="78">
        <v>0.2465126457941475</v>
      </c>
    </row>
    <row r="2823" spans="1:8" x14ac:dyDescent="0.25">
      <c r="A2823" s="8" t="s">
        <v>39</v>
      </c>
      <c r="B2823" s="8">
        <v>2017</v>
      </c>
      <c r="C2823" s="8" t="s">
        <v>10</v>
      </c>
      <c r="D2823" s="8" t="s">
        <v>33</v>
      </c>
      <c r="E2823" s="8" t="s">
        <v>36</v>
      </c>
      <c r="F2823" s="78">
        <v>45335.569407021831</v>
      </c>
      <c r="G2823" s="78">
        <v>2396.593977463705</v>
      </c>
      <c r="H2823" s="78">
        <v>0.20072062599931478</v>
      </c>
    </row>
    <row r="2824" spans="1:8" x14ac:dyDescent="0.25">
      <c r="A2824" s="8" t="s">
        <v>39</v>
      </c>
      <c r="B2824" s="8">
        <v>2017</v>
      </c>
      <c r="C2824" s="8" t="s">
        <v>10</v>
      </c>
      <c r="D2824" s="8" t="s">
        <v>33</v>
      </c>
      <c r="E2824" s="8" t="s">
        <v>42</v>
      </c>
      <c r="F2824" s="78">
        <v>2130.6697861698858</v>
      </c>
      <c r="G2824" s="78">
        <v>112.63452614113915</v>
      </c>
      <c r="H2824" s="78">
        <v>9.4334179292695896E-3</v>
      </c>
    </row>
    <row r="2825" spans="1:8" x14ac:dyDescent="0.25">
      <c r="A2825" s="8" t="s">
        <v>39</v>
      </c>
      <c r="B2825" s="8">
        <v>2017</v>
      </c>
      <c r="C2825" s="8" t="s">
        <v>10</v>
      </c>
      <c r="D2825" s="8" t="s">
        <v>33</v>
      </c>
      <c r="E2825" s="8" t="s">
        <v>40</v>
      </c>
      <c r="F2825" s="78">
        <v>103397.37230357205</v>
      </c>
      <c r="G2825" s="78">
        <v>5465.9403860919047</v>
      </c>
      <c r="H2825" s="78">
        <v>0.45778591880314395</v>
      </c>
    </row>
    <row r="2826" spans="1:8" x14ac:dyDescent="0.25">
      <c r="A2826" s="8" t="s">
        <v>39</v>
      </c>
      <c r="B2826" s="8">
        <v>2018</v>
      </c>
      <c r="C2826" s="8" t="s">
        <v>10</v>
      </c>
      <c r="D2826" s="8" t="s">
        <v>33</v>
      </c>
      <c r="E2826" s="8" t="s">
        <v>34</v>
      </c>
      <c r="F2826" s="78">
        <v>1384.439449559238</v>
      </c>
      <c r="G2826" s="78">
        <v>71.981253876563628</v>
      </c>
      <c r="H2826" s="78">
        <v>5.7302421937707286E-3</v>
      </c>
    </row>
    <row r="2827" spans="1:8" x14ac:dyDescent="0.25">
      <c r="A2827" s="8" t="s">
        <v>39</v>
      </c>
      <c r="B2827" s="8">
        <v>2018</v>
      </c>
      <c r="C2827" s="8" t="s">
        <v>10</v>
      </c>
      <c r="D2827" s="8" t="s">
        <v>33</v>
      </c>
      <c r="E2827" s="8" t="s">
        <v>35</v>
      </c>
      <c r="F2827" s="78">
        <v>58865.051384968625</v>
      </c>
      <c r="G2827" s="78">
        <v>3060.5745954056533</v>
      </c>
      <c r="H2827" s="78">
        <v>0.24364445934563519</v>
      </c>
    </row>
    <row r="2828" spans="1:8" x14ac:dyDescent="0.25">
      <c r="A2828" s="8" t="s">
        <v>39</v>
      </c>
      <c r="B2828" s="8">
        <v>2018</v>
      </c>
      <c r="C2828" s="8" t="s">
        <v>10</v>
      </c>
      <c r="D2828" s="8" t="s">
        <v>33</v>
      </c>
      <c r="E2828" s="8" t="s">
        <v>36</v>
      </c>
      <c r="F2828" s="78">
        <v>42684.997120284439</v>
      </c>
      <c r="G2828" s="78">
        <v>2219.3239403960752</v>
      </c>
      <c r="H2828" s="78">
        <v>0.17667466180446348</v>
      </c>
    </row>
    <row r="2829" spans="1:8" x14ac:dyDescent="0.25">
      <c r="A2829" s="8" t="s">
        <v>39</v>
      </c>
      <c r="B2829" s="8">
        <v>2018</v>
      </c>
      <c r="C2829" s="8" t="s">
        <v>10</v>
      </c>
      <c r="D2829" s="8" t="s">
        <v>33</v>
      </c>
      <c r="E2829" s="8" t="s">
        <v>42</v>
      </c>
      <c r="F2829" s="78">
        <v>223.89426375535561</v>
      </c>
      <c r="G2829" s="78">
        <v>11.64094958866669</v>
      </c>
      <c r="H2829" s="78">
        <v>9.2670600908015732E-4</v>
      </c>
    </row>
    <row r="2830" spans="1:8" x14ac:dyDescent="0.25">
      <c r="A2830" s="8" t="s">
        <v>39</v>
      </c>
      <c r="B2830" s="8">
        <v>2018</v>
      </c>
      <c r="C2830" s="8" t="s">
        <v>10</v>
      </c>
      <c r="D2830" s="8" t="s">
        <v>33</v>
      </c>
      <c r="E2830" s="8" t="s">
        <v>40</v>
      </c>
      <c r="F2830" s="78">
        <v>103158.38221856765</v>
      </c>
      <c r="G2830" s="78">
        <v>5363.520739266959</v>
      </c>
      <c r="H2830" s="78">
        <v>0.42697606935294957</v>
      </c>
    </row>
    <row r="2831" spans="1:8" x14ac:dyDescent="0.25">
      <c r="A2831" s="8" t="s">
        <v>39</v>
      </c>
      <c r="B2831" s="8">
        <v>2019</v>
      </c>
      <c r="C2831" s="8" t="s">
        <v>10</v>
      </c>
      <c r="D2831" s="8" t="s">
        <v>33</v>
      </c>
      <c r="E2831" s="8" t="s">
        <v>34</v>
      </c>
      <c r="F2831" s="78">
        <v>2482.0788886695445</v>
      </c>
      <c r="G2831" s="78">
        <v>128.93916304776855</v>
      </c>
      <c r="H2831" s="78">
        <v>9.8871542823735885E-3</v>
      </c>
    </row>
    <row r="2832" spans="1:8" x14ac:dyDescent="0.25">
      <c r="A2832" s="8" t="s">
        <v>39</v>
      </c>
      <c r="B2832" s="8">
        <v>2019</v>
      </c>
      <c r="C2832" s="8" t="s">
        <v>10</v>
      </c>
      <c r="D2832" s="8" t="s">
        <v>33</v>
      </c>
      <c r="E2832" s="8" t="s">
        <v>35</v>
      </c>
      <c r="F2832" s="78">
        <v>62029.078026423405</v>
      </c>
      <c r="G2832" s="78">
        <v>3222.2897676064108</v>
      </c>
      <c r="H2832" s="78">
        <v>0.24708765996127416</v>
      </c>
    </row>
    <row r="2833" spans="1:8" x14ac:dyDescent="0.25">
      <c r="A2833" s="8" t="s">
        <v>39</v>
      </c>
      <c r="B2833" s="8">
        <v>2019</v>
      </c>
      <c r="C2833" s="8" t="s">
        <v>10</v>
      </c>
      <c r="D2833" s="8" t="s">
        <v>33</v>
      </c>
      <c r="E2833" s="8" t="s">
        <v>36</v>
      </c>
      <c r="F2833" s="78">
        <v>25377.590573313792</v>
      </c>
      <c r="G2833" s="78">
        <v>1318.3163934188983</v>
      </c>
      <c r="H2833" s="78">
        <v>0.10108951591291207</v>
      </c>
    </row>
    <row r="2834" spans="1:8" x14ac:dyDescent="0.25">
      <c r="A2834" s="8" t="s">
        <v>39</v>
      </c>
      <c r="B2834" s="8">
        <v>2019</v>
      </c>
      <c r="C2834" s="8" t="s">
        <v>10</v>
      </c>
      <c r="D2834" s="8" t="s">
        <v>33</v>
      </c>
      <c r="E2834" s="8" t="s">
        <v>42</v>
      </c>
      <c r="F2834" s="78">
        <v>102.11528056706508</v>
      </c>
      <c r="G2834" s="78">
        <v>5.3046898995877969</v>
      </c>
      <c r="H2834" s="78">
        <v>4.0676770515365226E-4</v>
      </c>
    </row>
    <row r="2835" spans="1:8" x14ac:dyDescent="0.25">
      <c r="A2835" s="8" t="s">
        <v>39</v>
      </c>
      <c r="B2835" s="8">
        <v>2019</v>
      </c>
      <c r="C2835" s="8" t="s">
        <v>10</v>
      </c>
      <c r="D2835" s="8" t="s">
        <v>33</v>
      </c>
      <c r="E2835" s="8" t="s">
        <v>40</v>
      </c>
      <c r="F2835" s="78">
        <v>89990.86276897382</v>
      </c>
      <c r="G2835" s="78">
        <v>4674.8500139726657</v>
      </c>
      <c r="H2835" s="78">
        <v>0.35847109786171349</v>
      </c>
    </row>
    <row r="2836" spans="1:8" x14ac:dyDescent="0.25">
      <c r="A2836" s="8" t="s">
        <v>39</v>
      </c>
      <c r="B2836" s="8">
        <v>2020</v>
      </c>
      <c r="C2836" s="8" t="s">
        <v>10</v>
      </c>
      <c r="D2836" s="8" t="s">
        <v>33</v>
      </c>
      <c r="E2836" s="8" t="s">
        <v>34</v>
      </c>
      <c r="F2836" s="78">
        <v>1637.0072035631129</v>
      </c>
      <c r="G2836" s="78">
        <v>76.204850813706742</v>
      </c>
      <c r="H2836" s="78">
        <v>6.7398326048636594E-3</v>
      </c>
    </row>
    <row r="2837" spans="1:8" x14ac:dyDescent="0.25">
      <c r="A2837" s="8" t="s">
        <v>39</v>
      </c>
      <c r="B2837" s="8">
        <v>2020</v>
      </c>
      <c r="C2837" s="8" t="s">
        <v>10</v>
      </c>
      <c r="D2837" s="8" t="s">
        <v>33</v>
      </c>
      <c r="E2837" s="8" t="s">
        <v>35</v>
      </c>
      <c r="F2837" s="78">
        <v>30654.114649502502</v>
      </c>
      <c r="G2837" s="78">
        <v>1426.989587221776</v>
      </c>
      <c r="H2837" s="78">
        <v>0.12620811987769626</v>
      </c>
    </row>
    <row r="2838" spans="1:8" x14ac:dyDescent="0.25">
      <c r="A2838" s="8" t="s">
        <v>39</v>
      </c>
      <c r="B2838" s="8">
        <v>2020</v>
      </c>
      <c r="C2838" s="8" t="s">
        <v>10</v>
      </c>
      <c r="D2838" s="8" t="s">
        <v>33</v>
      </c>
      <c r="E2838" s="8" t="s">
        <v>36</v>
      </c>
      <c r="F2838" s="78">
        <v>15273.096455130122</v>
      </c>
      <c r="G2838" s="78">
        <v>710.98284374878256</v>
      </c>
      <c r="H2838" s="78">
        <v>6.2881894008443143E-2</v>
      </c>
    </row>
    <row r="2839" spans="1:8" x14ac:dyDescent="0.25">
      <c r="A2839" s="8" t="s">
        <v>39</v>
      </c>
      <c r="B2839" s="8">
        <v>2020</v>
      </c>
      <c r="C2839" s="8" t="s">
        <v>10</v>
      </c>
      <c r="D2839" s="8" t="s">
        <v>33</v>
      </c>
      <c r="E2839" s="8" t="s">
        <v>42</v>
      </c>
      <c r="F2839" s="78">
        <v>2635.8851202108913</v>
      </c>
      <c r="G2839" s="78">
        <v>122.70393918275524</v>
      </c>
      <c r="H2839" s="78">
        <v>1.0852380146650593E-2</v>
      </c>
    </row>
    <row r="2840" spans="1:8" x14ac:dyDescent="0.25">
      <c r="A2840" s="8" t="s">
        <v>39</v>
      </c>
      <c r="B2840" s="8">
        <v>2020</v>
      </c>
      <c r="C2840" s="8" t="s">
        <v>10</v>
      </c>
      <c r="D2840" s="8" t="s">
        <v>33</v>
      </c>
      <c r="E2840" s="8" t="s">
        <v>40</v>
      </c>
      <c r="F2840" s="78">
        <v>50200.103428406626</v>
      </c>
      <c r="G2840" s="78">
        <v>2336.8812209670205</v>
      </c>
      <c r="H2840" s="78">
        <v>0.20668222663765365</v>
      </c>
    </row>
    <row r="2841" spans="1:8" x14ac:dyDescent="0.25">
      <c r="A2841" s="8" t="s">
        <v>39</v>
      </c>
      <c r="B2841" s="8">
        <v>2021</v>
      </c>
      <c r="C2841" s="8" t="s">
        <v>10</v>
      </c>
      <c r="D2841" s="8" t="s">
        <v>33</v>
      </c>
      <c r="E2841" s="8" t="s">
        <v>34</v>
      </c>
      <c r="F2841" s="78">
        <v>2115.5599220600002</v>
      </c>
      <c r="G2841" s="78">
        <v>104.31755039743589</v>
      </c>
      <c r="H2841" s="78">
        <v>7.9238611479837233E-3</v>
      </c>
    </row>
    <row r="2842" spans="1:8" x14ac:dyDescent="0.25">
      <c r="A2842" s="8" t="s">
        <v>39</v>
      </c>
      <c r="B2842" s="8">
        <v>2021</v>
      </c>
      <c r="C2842" s="8" t="s">
        <v>10</v>
      </c>
      <c r="D2842" s="8" t="s">
        <v>33</v>
      </c>
      <c r="E2842" s="8" t="s">
        <v>35</v>
      </c>
      <c r="F2842" s="78">
        <v>73010.668609799992</v>
      </c>
      <c r="G2842" s="78">
        <v>3600.1315882544372</v>
      </c>
      <c r="H2842" s="78">
        <v>0.27346254499951772</v>
      </c>
    </row>
    <row r="2843" spans="1:8" x14ac:dyDescent="0.25">
      <c r="A2843" s="8" t="s">
        <v>39</v>
      </c>
      <c r="B2843" s="8">
        <v>2021</v>
      </c>
      <c r="C2843" s="8" t="s">
        <v>10</v>
      </c>
      <c r="D2843" s="8" t="s">
        <v>33</v>
      </c>
      <c r="E2843" s="8" t="s">
        <v>36</v>
      </c>
      <c r="F2843" s="78">
        <v>906.81551997000008</v>
      </c>
      <c r="G2843" s="78">
        <v>44.714769229289942</v>
      </c>
      <c r="H2843" s="78">
        <v>3.3964910150510747E-3</v>
      </c>
    </row>
    <row r="2844" spans="1:8" x14ac:dyDescent="0.25">
      <c r="A2844" s="8" t="s">
        <v>39</v>
      </c>
      <c r="B2844" s="8">
        <v>2021</v>
      </c>
      <c r="C2844" s="8" t="s">
        <v>10</v>
      </c>
      <c r="D2844" s="8" t="s">
        <v>33</v>
      </c>
      <c r="E2844" s="8" t="s">
        <v>42</v>
      </c>
      <c r="F2844" s="78">
        <v>0</v>
      </c>
      <c r="G2844" s="78" t="s">
        <v>108</v>
      </c>
      <c r="H2844" s="78" t="s">
        <v>29</v>
      </c>
    </row>
    <row r="2845" spans="1:8" x14ac:dyDescent="0.25">
      <c r="A2845" s="8" t="s">
        <v>39</v>
      </c>
      <c r="B2845" s="8">
        <v>2021</v>
      </c>
      <c r="C2845" s="8" t="s">
        <v>10</v>
      </c>
      <c r="D2845" s="8" t="s">
        <v>33</v>
      </c>
      <c r="E2845" s="8" t="s">
        <v>40</v>
      </c>
      <c r="F2845" s="78">
        <v>76033.044051829987</v>
      </c>
      <c r="G2845" s="78">
        <v>3749.1639078811627</v>
      </c>
      <c r="H2845" s="78">
        <v>0.28478289716255251</v>
      </c>
    </row>
    <row r="2846" spans="1:8" x14ac:dyDescent="0.25">
      <c r="A2846" s="8" t="s">
        <v>39</v>
      </c>
      <c r="B2846" s="8">
        <v>2022</v>
      </c>
      <c r="C2846" s="8" t="s">
        <v>10</v>
      </c>
      <c r="D2846" s="8" t="s">
        <v>33</v>
      </c>
      <c r="E2846" s="8" t="s">
        <v>34</v>
      </c>
      <c r="F2846" s="78">
        <v>668.10846700000002</v>
      </c>
      <c r="G2846" s="78">
        <v>33.221321858036767</v>
      </c>
      <c r="H2846" s="78">
        <v>2.2638174651008819E-3</v>
      </c>
    </row>
    <row r="2847" spans="1:8" x14ac:dyDescent="0.25">
      <c r="A2847" s="8" t="s">
        <v>39</v>
      </c>
      <c r="B2847" s="8">
        <v>2022</v>
      </c>
      <c r="C2847" s="8" t="s">
        <v>10</v>
      </c>
      <c r="D2847" s="8" t="s">
        <v>33</v>
      </c>
      <c r="E2847" s="8" t="s">
        <v>35</v>
      </c>
      <c r="F2847" s="78">
        <v>63958.812271500035</v>
      </c>
      <c r="G2847" s="78">
        <v>3180.3163604110623</v>
      </c>
      <c r="H2847" s="78">
        <v>0.21671791845040395</v>
      </c>
    </row>
    <row r="2848" spans="1:8" x14ac:dyDescent="0.25">
      <c r="A2848" s="8" t="s">
        <v>39</v>
      </c>
      <c r="B2848" s="8">
        <v>2022</v>
      </c>
      <c r="C2848" s="8" t="s">
        <v>10</v>
      </c>
      <c r="D2848" s="8" t="s">
        <v>33</v>
      </c>
      <c r="E2848" s="8" t="s">
        <v>36</v>
      </c>
      <c r="F2848" s="78">
        <v>12998.163150099999</v>
      </c>
      <c r="G2848" s="78">
        <v>646.32643186176711</v>
      </c>
      <c r="H2848" s="78">
        <v>4.4042951417089402E-2</v>
      </c>
    </row>
    <row r="2849" spans="1:8" x14ac:dyDescent="0.25">
      <c r="A2849" s="8" t="s">
        <v>39</v>
      </c>
      <c r="B2849" s="8">
        <v>2022</v>
      </c>
      <c r="C2849" s="8" t="s">
        <v>10</v>
      </c>
      <c r="D2849" s="8" t="s">
        <v>33</v>
      </c>
      <c r="E2849" s="8" t="s">
        <v>42</v>
      </c>
      <c r="F2849" s="78">
        <v>19.8994164</v>
      </c>
      <c r="G2849" s="78">
        <v>0.98948741059959555</v>
      </c>
      <c r="H2849" s="78">
        <v>6.7427144867533798E-5</v>
      </c>
    </row>
    <row r="2850" spans="1:8" x14ac:dyDescent="0.25">
      <c r="A2850" s="8" t="s">
        <v>39</v>
      </c>
      <c r="B2850" s="8">
        <v>2022</v>
      </c>
      <c r="C2850" s="8" t="s">
        <v>10</v>
      </c>
      <c r="D2850" s="8" t="s">
        <v>33</v>
      </c>
      <c r="E2850" s="8" t="s">
        <v>40</v>
      </c>
      <c r="F2850" s="78">
        <v>77644.983305000031</v>
      </c>
      <c r="G2850" s="78">
        <v>3860.8536015414657</v>
      </c>
      <c r="H2850" s="78">
        <v>0.26309211447746178</v>
      </c>
    </row>
    <row r="2851" spans="1:8" x14ac:dyDescent="0.25">
      <c r="A2851" s="8" t="s">
        <v>39</v>
      </c>
      <c r="B2851" s="8">
        <v>2023</v>
      </c>
      <c r="C2851" s="8" t="s">
        <v>10</v>
      </c>
      <c r="D2851" s="8" t="s">
        <v>33</v>
      </c>
      <c r="E2851" s="8" t="s">
        <v>34</v>
      </c>
      <c r="F2851" s="78">
        <v>1274.9739930000001</v>
      </c>
      <c r="G2851" s="78">
        <v>71.866634957020196</v>
      </c>
      <c r="H2851" s="78">
        <v>3.9987592948184242E-3</v>
      </c>
    </row>
    <row r="2852" spans="1:8" x14ac:dyDescent="0.25">
      <c r="A2852" s="8" t="s">
        <v>39</v>
      </c>
      <c r="B2852" s="8">
        <v>2023</v>
      </c>
      <c r="C2852" s="8" t="s">
        <v>10</v>
      </c>
      <c r="D2852" s="8" t="s">
        <v>33</v>
      </c>
      <c r="E2852" s="8" t="s">
        <v>35</v>
      </c>
      <c r="F2852" s="78">
        <v>14838.361033900001</v>
      </c>
      <c r="G2852" s="78">
        <v>836.39594347691457</v>
      </c>
      <c r="H2852" s="78">
        <v>4.6538230920745646E-2</v>
      </c>
    </row>
    <row r="2853" spans="1:8" x14ac:dyDescent="0.25">
      <c r="A2853" s="8" t="s">
        <v>39</v>
      </c>
      <c r="B2853" s="8">
        <v>2023</v>
      </c>
      <c r="C2853" s="8" t="s">
        <v>10</v>
      </c>
      <c r="D2853" s="8" t="s">
        <v>33</v>
      </c>
      <c r="E2853" s="8" t="s">
        <v>36</v>
      </c>
      <c r="F2853" s="78">
        <v>9255.9242699999995</v>
      </c>
      <c r="G2853" s="78">
        <v>521.72996026116869</v>
      </c>
      <c r="H2853" s="78">
        <v>2.9029778968046708E-2</v>
      </c>
    </row>
    <row r="2854" spans="1:8" x14ac:dyDescent="0.25">
      <c r="A2854" s="8" t="s">
        <v>39</v>
      </c>
      <c r="B2854" s="8">
        <v>2023</v>
      </c>
      <c r="C2854" s="8" t="s">
        <v>10</v>
      </c>
      <c r="D2854" s="8" t="s">
        <v>33</v>
      </c>
      <c r="E2854" s="8" t="s">
        <v>42</v>
      </c>
      <c r="F2854" s="78">
        <v>0</v>
      </c>
      <c r="G2854" s="78" t="s">
        <v>108</v>
      </c>
      <c r="H2854" s="78" t="s">
        <v>29</v>
      </c>
    </row>
    <row r="2855" spans="1:8" x14ac:dyDescent="0.25">
      <c r="A2855" s="8" t="s">
        <v>39</v>
      </c>
      <c r="B2855" s="8">
        <v>2023</v>
      </c>
      <c r="C2855" s="8" t="s">
        <v>10</v>
      </c>
      <c r="D2855" s="8" t="s">
        <v>33</v>
      </c>
      <c r="E2855" s="8" t="s">
        <v>40</v>
      </c>
      <c r="F2855" s="78">
        <v>25369.2592969</v>
      </c>
      <c r="G2855" s="78">
        <v>1429.9925386951036</v>
      </c>
      <c r="H2855" s="78">
        <v>7.9566769183610789E-2</v>
      </c>
    </row>
    <row r="2856" spans="1:8" x14ac:dyDescent="0.25">
      <c r="A2856" s="8" t="s">
        <v>39</v>
      </c>
      <c r="B2856" s="8">
        <v>2008</v>
      </c>
      <c r="C2856" s="8" t="s">
        <v>10</v>
      </c>
      <c r="D2856" s="8" t="s">
        <v>37</v>
      </c>
      <c r="E2856" s="8" t="s">
        <v>40</v>
      </c>
      <c r="F2856" s="78">
        <v>215.82952651442659</v>
      </c>
      <c r="G2856" s="78">
        <v>19.34678657035278</v>
      </c>
      <c r="H2856" s="78">
        <v>1.6511727992650387E-3</v>
      </c>
    </row>
    <row r="2857" spans="1:8" x14ac:dyDescent="0.25">
      <c r="A2857" s="8" t="s">
        <v>39</v>
      </c>
      <c r="B2857" s="8">
        <v>2009</v>
      </c>
      <c r="C2857" s="8" t="s">
        <v>10</v>
      </c>
      <c r="D2857" s="8" t="s">
        <v>37</v>
      </c>
      <c r="E2857" s="8" t="s">
        <v>40</v>
      </c>
      <c r="F2857" s="78">
        <v>204.78861022042855</v>
      </c>
      <c r="G2857" s="78">
        <v>15.161103847523862</v>
      </c>
      <c r="H2857" s="78">
        <v>1.6030560575192854E-3</v>
      </c>
    </row>
    <row r="2858" spans="1:8" x14ac:dyDescent="0.25">
      <c r="A2858" s="8" t="s">
        <v>39</v>
      </c>
      <c r="B2858" s="8">
        <v>2010</v>
      </c>
      <c r="C2858" s="8" t="s">
        <v>10</v>
      </c>
      <c r="D2858" s="8" t="s">
        <v>37</v>
      </c>
      <c r="E2858" s="8" t="s">
        <v>40</v>
      </c>
      <c r="F2858" s="78">
        <v>3931.7606107759029</v>
      </c>
      <c r="G2858" s="78">
        <v>311.24168698008333</v>
      </c>
      <c r="H2858" s="78">
        <v>2.8141219674219255E-2</v>
      </c>
    </row>
    <row r="2859" spans="1:8" x14ac:dyDescent="0.25">
      <c r="A2859" s="8" t="s">
        <v>39</v>
      </c>
      <c r="B2859" s="8">
        <v>2011</v>
      </c>
      <c r="C2859" s="8" t="s">
        <v>10</v>
      </c>
      <c r="D2859" s="8" t="s">
        <v>37</v>
      </c>
      <c r="E2859" s="8" t="s">
        <v>40</v>
      </c>
      <c r="F2859" s="78">
        <v>6139.2545373308558</v>
      </c>
      <c r="G2859" s="78">
        <v>493.00951209318595</v>
      </c>
      <c r="H2859" s="78">
        <v>4.0074488672248713E-2</v>
      </c>
    </row>
    <row r="2860" spans="1:8" x14ac:dyDescent="0.25">
      <c r="A2860" s="8" t="s">
        <v>39</v>
      </c>
      <c r="B2860" s="8">
        <v>2012</v>
      </c>
      <c r="C2860" s="8" t="s">
        <v>10</v>
      </c>
      <c r="D2860" s="8" t="s">
        <v>37</v>
      </c>
      <c r="E2860" s="8" t="s">
        <v>40</v>
      </c>
      <c r="F2860" s="78">
        <v>6627.8621488022545</v>
      </c>
      <c r="G2860" s="78">
        <v>503.92413220317468</v>
      </c>
      <c r="H2860" s="78">
        <v>4.0133266343416317E-2</v>
      </c>
    </row>
    <row r="2861" spans="1:8" x14ac:dyDescent="0.25">
      <c r="A2861" s="8" t="s">
        <v>39</v>
      </c>
      <c r="B2861" s="8">
        <v>2013</v>
      </c>
      <c r="C2861" s="8" t="s">
        <v>10</v>
      </c>
      <c r="D2861" s="8" t="s">
        <v>37</v>
      </c>
      <c r="E2861" s="8" t="s">
        <v>40</v>
      </c>
      <c r="F2861" s="78">
        <v>6608.0801281916683</v>
      </c>
      <c r="G2861" s="78">
        <v>517.67176875767086</v>
      </c>
      <c r="H2861" s="78">
        <v>3.8997737741005872E-2</v>
      </c>
    </row>
    <row r="2862" spans="1:8" x14ac:dyDescent="0.25">
      <c r="A2862" s="8" t="s">
        <v>39</v>
      </c>
      <c r="B2862" s="8">
        <v>2014</v>
      </c>
      <c r="C2862" s="8" t="s">
        <v>10</v>
      </c>
      <c r="D2862" s="8" t="s">
        <v>37</v>
      </c>
      <c r="E2862" s="8" t="s">
        <v>40</v>
      </c>
      <c r="F2862" s="78">
        <v>3698.9287960305883</v>
      </c>
      <c r="G2862" s="78">
        <v>277.92339585728473</v>
      </c>
      <c r="H2862" s="78">
        <v>2.0365770234965719E-2</v>
      </c>
    </row>
    <row r="2863" spans="1:8" x14ac:dyDescent="0.25">
      <c r="A2863" s="8" t="s">
        <v>39</v>
      </c>
      <c r="B2863" s="8">
        <v>2015</v>
      </c>
      <c r="C2863" s="8" t="s">
        <v>10</v>
      </c>
      <c r="D2863" s="8" t="s">
        <v>37</v>
      </c>
      <c r="E2863" s="8" t="s">
        <v>40</v>
      </c>
      <c r="F2863" s="78">
        <v>4004.4778877127051</v>
      </c>
      <c r="G2863" s="78">
        <v>252.27706138467326</v>
      </c>
      <c r="H2863" s="78">
        <v>2.0774292577786416E-2</v>
      </c>
    </row>
    <row r="2864" spans="1:8" x14ac:dyDescent="0.25">
      <c r="A2864" s="8" t="s">
        <v>39</v>
      </c>
      <c r="B2864" s="8">
        <v>2016</v>
      </c>
      <c r="C2864" s="8" t="s">
        <v>10</v>
      </c>
      <c r="D2864" s="8" t="s">
        <v>37</v>
      </c>
      <c r="E2864" s="8" t="s">
        <v>40</v>
      </c>
      <c r="F2864" s="78">
        <v>1390.8729435032619</v>
      </c>
      <c r="G2864" s="78">
        <v>74.431302720474108</v>
      </c>
      <c r="H2864" s="78">
        <v>6.6922582896458945E-3</v>
      </c>
    </row>
    <row r="2865" spans="1:8" x14ac:dyDescent="0.25">
      <c r="A2865" s="8" t="s">
        <v>39</v>
      </c>
      <c r="B2865" s="8">
        <v>2017</v>
      </c>
      <c r="C2865" s="8" t="s">
        <v>10</v>
      </c>
      <c r="D2865" s="8" t="s">
        <v>37</v>
      </c>
      <c r="E2865" s="8" t="s">
        <v>40</v>
      </c>
      <c r="F2865" s="78">
        <v>2452.042638772793</v>
      </c>
      <c r="G2865" s="78">
        <v>129.62339940649105</v>
      </c>
      <c r="H2865" s="78">
        <v>1.0856277749877689E-2</v>
      </c>
    </row>
    <row r="2866" spans="1:8" x14ac:dyDescent="0.25">
      <c r="A2866" s="8" t="s">
        <v>39</v>
      </c>
      <c r="B2866" s="8">
        <v>2018</v>
      </c>
      <c r="C2866" s="8" t="s">
        <v>10</v>
      </c>
      <c r="D2866" s="8" t="s">
        <v>37</v>
      </c>
      <c r="E2866" s="8" t="s">
        <v>40</v>
      </c>
      <c r="F2866" s="78">
        <v>1002.9513967734313</v>
      </c>
      <c r="G2866" s="78">
        <v>52.146519762916796</v>
      </c>
      <c r="H2866" s="78">
        <v>4.151250106259336E-3</v>
      </c>
    </row>
    <row r="2867" spans="1:8" x14ac:dyDescent="0.25">
      <c r="A2867" s="8" t="s">
        <v>39</v>
      </c>
      <c r="B2867" s="8">
        <v>2019</v>
      </c>
      <c r="C2867" s="8" t="s">
        <v>10</v>
      </c>
      <c r="D2867" s="8" t="s">
        <v>37</v>
      </c>
      <c r="E2867" s="8" t="s">
        <v>40</v>
      </c>
      <c r="F2867" s="78">
        <v>614.97153011599357</v>
      </c>
      <c r="G2867" s="78">
        <v>31.946572993038629</v>
      </c>
      <c r="H2867" s="78">
        <v>2.4496878101982426E-3</v>
      </c>
    </row>
    <row r="2868" spans="1:8" x14ac:dyDescent="0.25">
      <c r="A2868" s="8" t="s">
        <v>39</v>
      </c>
      <c r="B2868" s="8">
        <v>2020</v>
      </c>
      <c r="C2868" s="8" t="s">
        <v>10</v>
      </c>
      <c r="D2868" s="8" t="s">
        <v>37</v>
      </c>
      <c r="E2868" s="8" t="s">
        <v>40</v>
      </c>
      <c r="F2868" s="78">
        <v>150.96723203518388</v>
      </c>
      <c r="G2868" s="78">
        <v>7.0277243557382407</v>
      </c>
      <c r="H2868" s="78">
        <v>6.2155735816071594E-4</v>
      </c>
    </row>
    <row r="2869" spans="1:8" x14ac:dyDescent="0.25">
      <c r="A2869" s="8" t="s">
        <v>39</v>
      </c>
      <c r="B2869" s="8">
        <v>2021</v>
      </c>
      <c r="C2869" s="8" t="s">
        <v>10</v>
      </c>
      <c r="D2869" s="8" t="s">
        <v>37</v>
      </c>
      <c r="E2869" s="8" t="s">
        <v>40</v>
      </c>
      <c r="F2869" s="78">
        <v>461.62099999999998</v>
      </c>
      <c r="G2869" s="78">
        <v>22.762376725838262</v>
      </c>
      <c r="H2869" s="78">
        <v>1.7290083201385461E-3</v>
      </c>
    </row>
    <row r="2870" spans="1:8" x14ac:dyDescent="0.25">
      <c r="A2870" s="8" t="s">
        <v>39</v>
      </c>
      <c r="B2870" s="8">
        <v>2022</v>
      </c>
      <c r="C2870" s="8" t="s">
        <v>10</v>
      </c>
      <c r="D2870" s="8" t="s">
        <v>37</v>
      </c>
      <c r="E2870" s="8" t="s">
        <v>40</v>
      </c>
      <c r="F2870" s="78">
        <v>620</v>
      </c>
      <c r="G2870" s="78">
        <v>30.829155098827382</v>
      </c>
      <c r="H2870" s="78">
        <v>2.1008068265695947E-3</v>
      </c>
    </row>
    <row r="2871" spans="1:8" x14ac:dyDescent="0.25">
      <c r="A2871" s="8" t="s">
        <v>39</v>
      </c>
      <c r="B2871" s="8">
        <v>2023</v>
      </c>
      <c r="C2871" s="8" t="s">
        <v>10</v>
      </c>
      <c r="D2871" s="8" t="s">
        <v>37</v>
      </c>
      <c r="E2871" s="8" t="s">
        <v>40</v>
      </c>
      <c r="F2871" s="78">
        <v>620</v>
      </c>
      <c r="G2871" s="78">
        <v>34.947625534313566</v>
      </c>
      <c r="H2871" s="78">
        <v>1.944534379837678E-3</v>
      </c>
    </row>
    <row r="2872" spans="1:8" x14ac:dyDescent="0.25">
      <c r="A2872" s="8" t="s">
        <v>20</v>
      </c>
      <c r="B2872" s="8">
        <v>2008</v>
      </c>
      <c r="C2872" s="8" t="s">
        <v>10</v>
      </c>
      <c r="D2872" s="8" t="s">
        <v>41</v>
      </c>
      <c r="E2872" s="8" t="s">
        <v>40</v>
      </c>
      <c r="F2872" s="78">
        <v>3568.3870101999996</v>
      </c>
      <c r="G2872" s="78">
        <v>184.19858098851464</v>
      </c>
      <c r="H2872" s="78">
        <v>2.1685422502685929</v>
      </c>
    </row>
    <row r="2873" spans="1:8" x14ac:dyDescent="0.25">
      <c r="A2873" s="8" t="s">
        <v>20</v>
      </c>
      <c r="B2873" s="8">
        <v>2009</v>
      </c>
      <c r="C2873" s="8" t="s">
        <v>10</v>
      </c>
      <c r="D2873" s="8" t="s">
        <v>41</v>
      </c>
      <c r="E2873" s="8" t="s">
        <v>40</v>
      </c>
      <c r="F2873" s="78">
        <v>5663.2688533299997</v>
      </c>
      <c r="G2873" s="78">
        <v>278.44153824705978</v>
      </c>
      <c r="H2873" s="78">
        <v>3.3562862910259228</v>
      </c>
    </row>
    <row r="2874" spans="1:8" x14ac:dyDescent="0.25">
      <c r="A2874" s="8" t="s">
        <v>20</v>
      </c>
      <c r="B2874" s="8">
        <v>2010</v>
      </c>
      <c r="C2874" s="8" t="s">
        <v>10</v>
      </c>
      <c r="D2874" s="8" t="s">
        <v>41</v>
      </c>
      <c r="E2874" s="8" t="s">
        <v>40</v>
      </c>
      <c r="F2874" s="78">
        <v>5889.5636570200004</v>
      </c>
      <c r="G2874" s="78">
        <v>275.78243213891642</v>
      </c>
      <c r="H2874" s="78">
        <v>3.1507729726765157</v>
      </c>
    </row>
    <row r="2875" spans="1:8" x14ac:dyDescent="0.25">
      <c r="A2875" s="8" t="s">
        <v>20</v>
      </c>
      <c r="B2875" s="8">
        <v>2011</v>
      </c>
      <c r="C2875" s="8" t="s">
        <v>10</v>
      </c>
      <c r="D2875" s="8" t="s">
        <v>41</v>
      </c>
      <c r="E2875" s="8" t="s">
        <v>40</v>
      </c>
      <c r="F2875" s="78">
        <v>8318.8509267099998</v>
      </c>
      <c r="G2875" s="78">
        <v>370.69373498853025</v>
      </c>
      <c r="H2875" s="78">
        <v>3.7951868292252784</v>
      </c>
    </row>
    <row r="2876" spans="1:8" x14ac:dyDescent="0.25">
      <c r="A2876" s="8" t="s">
        <v>20</v>
      </c>
      <c r="B2876" s="8">
        <v>2012</v>
      </c>
      <c r="C2876" s="8" t="s">
        <v>10</v>
      </c>
      <c r="D2876" s="8" t="s">
        <v>41</v>
      </c>
      <c r="E2876" s="8" t="s">
        <v>40</v>
      </c>
      <c r="F2876" s="78">
        <v>8216.8109781699986</v>
      </c>
      <c r="G2876" s="78">
        <v>348.98326515905705</v>
      </c>
      <c r="H2876" s="78">
        <v>3.3149428943694281</v>
      </c>
    </row>
    <row r="2877" spans="1:8" x14ac:dyDescent="0.25">
      <c r="A2877" s="8" t="s">
        <v>20</v>
      </c>
      <c r="B2877" s="8">
        <v>2013</v>
      </c>
      <c r="C2877" s="8" t="s">
        <v>10</v>
      </c>
      <c r="D2877" s="8" t="s">
        <v>41</v>
      </c>
      <c r="E2877" s="8" t="s">
        <v>40</v>
      </c>
      <c r="F2877" s="78">
        <v>9166.4281335100004</v>
      </c>
      <c r="G2877" s="78">
        <v>370.88521681205748</v>
      </c>
      <c r="H2877" s="78">
        <v>3.3775607448966425</v>
      </c>
    </row>
    <row r="2878" spans="1:8" x14ac:dyDescent="0.25">
      <c r="A2878" s="8" t="s">
        <v>20</v>
      </c>
      <c r="B2878" s="8">
        <v>2014</v>
      </c>
      <c r="C2878" s="8" t="s">
        <v>10</v>
      </c>
      <c r="D2878" s="8" t="s">
        <v>41</v>
      </c>
      <c r="E2878" s="8" t="s">
        <v>40</v>
      </c>
      <c r="F2878" s="78">
        <v>10172.56598721</v>
      </c>
      <c r="G2878" s="78">
        <v>391.8931325131465</v>
      </c>
      <c r="H2878" s="78">
        <v>3.3001137882428879</v>
      </c>
    </row>
    <row r="2879" spans="1:8" x14ac:dyDescent="0.25">
      <c r="A2879" s="8" t="s">
        <v>20</v>
      </c>
      <c r="B2879" s="8">
        <v>2015</v>
      </c>
      <c r="C2879" s="8" t="s">
        <v>10</v>
      </c>
      <c r="D2879" s="8" t="s">
        <v>41</v>
      </c>
      <c r="E2879" s="8" t="s">
        <v>40</v>
      </c>
      <c r="F2879" s="78">
        <v>12121.999624800001</v>
      </c>
      <c r="G2879" s="78">
        <v>444.83041955169625</v>
      </c>
      <c r="H2879" s="78">
        <v>3.4886580843157291</v>
      </c>
    </row>
    <row r="2880" spans="1:8" x14ac:dyDescent="0.25">
      <c r="A2880" s="8" t="s">
        <v>20</v>
      </c>
      <c r="B2880" s="8">
        <v>2016</v>
      </c>
      <c r="C2880" s="8" t="s">
        <v>10</v>
      </c>
      <c r="D2880" s="8" t="s">
        <v>41</v>
      </c>
      <c r="E2880" s="8" t="s">
        <v>40</v>
      </c>
      <c r="F2880" s="78">
        <v>13582.511281479998</v>
      </c>
      <c r="G2880" s="78">
        <v>475.75859008657517</v>
      </c>
      <c r="H2880" s="78">
        <v>3.5819368994694774</v>
      </c>
    </row>
    <row r="2881" spans="1:8" x14ac:dyDescent="0.25">
      <c r="A2881" s="8" t="s">
        <v>20</v>
      </c>
      <c r="B2881" s="8">
        <v>2017</v>
      </c>
      <c r="C2881" s="8" t="s">
        <v>10</v>
      </c>
      <c r="D2881" s="8" t="s">
        <v>41</v>
      </c>
      <c r="E2881" s="8" t="s">
        <v>40</v>
      </c>
      <c r="F2881" s="78">
        <v>14785.421101420001</v>
      </c>
      <c r="G2881" s="78">
        <v>492.36867827678594</v>
      </c>
      <c r="H2881" s="78">
        <v>3.5723077624045536</v>
      </c>
    </row>
    <row r="2882" spans="1:8" x14ac:dyDescent="0.25">
      <c r="A2882" s="8" t="s">
        <v>20</v>
      </c>
      <c r="B2882" s="8">
        <v>2018</v>
      </c>
      <c r="C2882" s="8" t="s">
        <v>10</v>
      </c>
      <c r="D2882" s="8" t="s">
        <v>41</v>
      </c>
      <c r="E2882" s="8" t="s">
        <v>40</v>
      </c>
      <c r="F2882" s="78">
        <v>16210.92479089</v>
      </c>
      <c r="G2882" s="78">
        <v>512.36889269807932</v>
      </c>
      <c r="H2882" s="78">
        <v>3.9326594243575599</v>
      </c>
    </row>
    <row r="2883" spans="1:8" x14ac:dyDescent="0.25">
      <c r="A2883" s="8" t="s">
        <v>20</v>
      </c>
      <c r="B2883" s="8">
        <v>2019</v>
      </c>
      <c r="C2883" s="8" t="s">
        <v>10</v>
      </c>
      <c r="D2883" s="8" t="s">
        <v>41</v>
      </c>
      <c r="E2883" s="8" t="s">
        <v>40</v>
      </c>
      <c r="F2883" s="78">
        <v>16434.270156720002</v>
      </c>
      <c r="G2883" s="78">
        <v>494.04088852307234</v>
      </c>
      <c r="H2883" s="78">
        <v>3.8917987407297572</v>
      </c>
    </row>
    <row r="2884" spans="1:8" x14ac:dyDescent="0.25">
      <c r="A2884" s="8" t="s">
        <v>20</v>
      </c>
      <c r="B2884" s="8">
        <v>2020</v>
      </c>
      <c r="C2884" s="8" t="s">
        <v>10</v>
      </c>
      <c r="D2884" s="8" t="s">
        <v>41</v>
      </c>
      <c r="E2884" s="8" t="s">
        <v>40</v>
      </c>
      <c r="F2884" s="78">
        <v>18305.045497160001</v>
      </c>
      <c r="G2884" s="78">
        <v>531.47966601964629</v>
      </c>
      <c r="H2884" s="78">
        <v>4.1917709274748267</v>
      </c>
    </row>
    <row r="2885" spans="1:8" x14ac:dyDescent="0.25">
      <c r="A2885" s="8" t="s">
        <v>20</v>
      </c>
      <c r="B2885" s="8">
        <v>2021</v>
      </c>
      <c r="C2885" s="8" t="s">
        <v>10</v>
      </c>
      <c r="D2885" s="8" t="s">
        <v>41</v>
      </c>
      <c r="E2885" s="8" t="s">
        <v>40</v>
      </c>
      <c r="F2885" s="78">
        <v>24566.33824366</v>
      </c>
      <c r="G2885" s="78">
        <v>699.43071776577847</v>
      </c>
      <c r="H2885" s="78">
        <v>4.9463150917918997</v>
      </c>
    </row>
    <row r="2886" spans="1:8" x14ac:dyDescent="0.25">
      <c r="A2886" s="8" t="s">
        <v>20</v>
      </c>
      <c r="B2886" s="8">
        <v>2008</v>
      </c>
      <c r="C2886" s="8" t="s">
        <v>10</v>
      </c>
      <c r="D2886" s="8" t="s">
        <v>25</v>
      </c>
      <c r="E2886" s="8" t="s">
        <v>26</v>
      </c>
      <c r="F2886" s="78">
        <v>913.19828209000002</v>
      </c>
      <c r="G2886" s="78">
        <v>47.138896997806171</v>
      </c>
      <c r="H2886" s="78">
        <v>0.55495915995778444</v>
      </c>
    </row>
    <row r="2887" spans="1:8" x14ac:dyDescent="0.25">
      <c r="A2887" s="8" t="s">
        <v>20</v>
      </c>
      <c r="B2887" s="8">
        <v>2008</v>
      </c>
      <c r="C2887" s="8" t="s">
        <v>10</v>
      </c>
      <c r="D2887" s="8" t="s">
        <v>25</v>
      </c>
      <c r="E2887" s="8" t="s">
        <v>27</v>
      </c>
      <c r="F2887" s="78"/>
      <c r="G2887" s="78" t="s">
        <v>108</v>
      </c>
      <c r="H2887" s="78" t="s">
        <v>29</v>
      </c>
    </row>
    <row r="2888" spans="1:8" x14ac:dyDescent="0.25">
      <c r="A2888" s="8" t="s">
        <v>20</v>
      </c>
      <c r="B2888" s="8">
        <v>2008</v>
      </c>
      <c r="C2888" s="8" t="s">
        <v>10</v>
      </c>
      <c r="D2888" s="8" t="s">
        <v>25</v>
      </c>
      <c r="E2888" s="8" t="s">
        <v>28</v>
      </c>
      <c r="F2888" s="78"/>
      <c r="G2888" s="78" t="s">
        <v>108</v>
      </c>
      <c r="H2888" s="78" t="s">
        <v>29</v>
      </c>
    </row>
    <row r="2889" spans="1:8" x14ac:dyDescent="0.25">
      <c r="A2889" s="8" t="s">
        <v>20</v>
      </c>
      <c r="B2889" s="8">
        <v>2008</v>
      </c>
      <c r="C2889" s="8" t="s">
        <v>10</v>
      </c>
      <c r="D2889" s="8" t="s">
        <v>25</v>
      </c>
      <c r="E2889" s="8" t="s">
        <v>40</v>
      </c>
      <c r="F2889" s="78">
        <v>913.19828209000002</v>
      </c>
      <c r="G2889" s="78">
        <v>47.138896997806171</v>
      </c>
      <c r="H2889" s="78">
        <v>0.55495915995778444</v>
      </c>
    </row>
    <row r="2890" spans="1:8" x14ac:dyDescent="0.25">
      <c r="A2890" s="8" t="s">
        <v>20</v>
      </c>
      <c r="B2890" s="8">
        <v>2009</v>
      </c>
      <c r="C2890" s="8" t="s">
        <v>10</v>
      </c>
      <c r="D2890" s="8" t="s">
        <v>25</v>
      </c>
      <c r="E2890" s="8" t="s">
        <v>26</v>
      </c>
      <c r="F2890" s="78">
        <v>1718.5783876</v>
      </c>
      <c r="G2890" s="78">
        <v>84.496007912483989</v>
      </c>
      <c r="H2890" s="78">
        <v>1.0185003099338483</v>
      </c>
    </row>
    <row r="2891" spans="1:8" x14ac:dyDescent="0.25">
      <c r="A2891" s="8" t="s">
        <v>20</v>
      </c>
      <c r="B2891" s="8">
        <v>2009</v>
      </c>
      <c r="C2891" s="8" t="s">
        <v>10</v>
      </c>
      <c r="D2891" s="8" t="s">
        <v>25</v>
      </c>
      <c r="E2891" s="8" t="s">
        <v>27</v>
      </c>
      <c r="F2891" s="78"/>
      <c r="G2891" s="78" t="s">
        <v>108</v>
      </c>
      <c r="H2891" s="78" t="s">
        <v>29</v>
      </c>
    </row>
    <row r="2892" spans="1:8" x14ac:dyDescent="0.25">
      <c r="A2892" s="8" t="s">
        <v>20</v>
      </c>
      <c r="B2892" s="8">
        <v>2009</v>
      </c>
      <c r="C2892" s="8" t="s">
        <v>10</v>
      </c>
      <c r="D2892" s="8" t="s">
        <v>25</v>
      </c>
      <c r="E2892" s="8" t="s">
        <v>28</v>
      </c>
      <c r="F2892" s="78"/>
      <c r="G2892" s="78" t="s">
        <v>108</v>
      </c>
      <c r="H2892" s="78" t="s">
        <v>29</v>
      </c>
    </row>
    <row r="2893" spans="1:8" x14ac:dyDescent="0.25">
      <c r="A2893" s="8" t="s">
        <v>20</v>
      </c>
      <c r="B2893" s="8">
        <v>2009</v>
      </c>
      <c r="C2893" s="8" t="s">
        <v>10</v>
      </c>
      <c r="D2893" s="8" t="s">
        <v>25</v>
      </c>
      <c r="E2893" s="8" t="s">
        <v>40</v>
      </c>
      <c r="F2893" s="78">
        <v>1718.5783876</v>
      </c>
      <c r="G2893" s="78">
        <v>84.496007912483989</v>
      </c>
      <c r="H2893" s="78">
        <v>1.0185003099338483</v>
      </c>
    </row>
    <row r="2894" spans="1:8" x14ac:dyDescent="0.25">
      <c r="A2894" s="8" t="s">
        <v>20</v>
      </c>
      <c r="B2894" s="8">
        <v>2010</v>
      </c>
      <c r="C2894" s="8" t="s">
        <v>10</v>
      </c>
      <c r="D2894" s="8" t="s">
        <v>25</v>
      </c>
      <c r="E2894" s="8" t="s">
        <v>26</v>
      </c>
      <c r="F2894" s="78">
        <v>1145.9203916399999</v>
      </c>
      <c r="G2894" s="78">
        <v>53.658425487493737</v>
      </c>
      <c r="H2894" s="78">
        <v>0.61303947271452996</v>
      </c>
    </row>
    <row r="2895" spans="1:8" x14ac:dyDescent="0.25">
      <c r="A2895" s="8" t="s">
        <v>20</v>
      </c>
      <c r="B2895" s="8">
        <v>2010</v>
      </c>
      <c r="C2895" s="8" t="s">
        <v>10</v>
      </c>
      <c r="D2895" s="8" t="s">
        <v>25</v>
      </c>
      <c r="E2895" s="8" t="s">
        <v>27</v>
      </c>
      <c r="F2895" s="78"/>
      <c r="G2895" s="78" t="s">
        <v>108</v>
      </c>
      <c r="H2895" s="78" t="s">
        <v>29</v>
      </c>
    </row>
    <row r="2896" spans="1:8" x14ac:dyDescent="0.25">
      <c r="A2896" s="8" t="s">
        <v>20</v>
      </c>
      <c r="B2896" s="8">
        <v>2010</v>
      </c>
      <c r="C2896" s="8" t="s">
        <v>10</v>
      </c>
      <c r="D2896" s="8" t="s">
        <v>25</v>
      </c>
      <c r="E2896" s="8" t="s">
        <v>28</v>
      </c>
      <c r="F2896" s="78"/>
      <c r="G2896" s="78" t="s">
        <v>108</v>
      </c>
      <c r="H2896" s="78" t="s">
        <v>29</v>
      </c>
    </row>
    <row r="2897" spans="1:8" x14ac:dyDescent="0.25">
      <c r="A2897" s="8" t="s">
        <v>20</v>
      </c>
      <c r="B2897" s="8">
        <v>2010</v>
      </c>
      <c r="C2897" s="8" t="s">
        <v>10</v>
      </c>
      <c r="D2897" s="8" t="s">
        <v>25</v>
      </c>
      <c r="E2897" s="8" t="s">
        <v>40</v>
      </c>
      <c r="F2897" s="78">
        <v>1145.9203916399999</v>
      </c>
      <c r="G2897" s="78">
        <v>53.658425487493737</v>
      </c>
      <c r="H2897" s="78">
        <v>0.61303947271452996</v>
      </c>
    </row>
    <row r="2898" spans="1:8" x14ac:dyDescent="0.25">
      <c r="A2898" s="8" t="s">
        <v>20</v>
      </c>
      <c r="B2898" s="8">
        <v>2011</v>
      </c>
      <c r="C2898" s="8" t="s">
        <v>10</v>
      </c>
      <c r="D2898" s="8" t="s">
        <v>25</v>
      </c>
      <c r="E2898" s="8" t="s">
        <v>26</v>
      </c>
      <c r="F2898" s="78">
        <v>1311.1860976299999</v>
      </c>
      <c r="G2898" s="78">
        <v>58.427356864264226</v>
      </c>
      <c r="H2898" s="78">
        <v>0.59818312074942881</v>
      </c>
    </row>
    <row r="2899" spans="1:8" x14ac:dyDescent="0.25">
      <c r="A2899" s="8" t="s">
        <v>20</v>
      </c>
      <c r="B2899" s="8">
        <v>2011</v>
      </c>
      <c r="C2899" s="8" t="s">
        <v>10</v>
      </c>
      <c r="D2899" s="8" t="s">
        <v>25</v>
      </c>
      <c r="E2899" s="8" t="s">
        <v>27</v>
      </c>
      <c r="F2899" s="78"/>
      <c r="G2899" s="78" t="s">
        <v>108</v>
      </c>
      <c r="H2899" s="78" t="s">
        <v>29</v>
      </c>
    </row>
    <row r="2900" spans="1:8" x14ac:dyDescent="0.25">
      <c r="A2900" s="8" t="s">
        <v>20</v>
      </c>
      <c r="B2900" s="8">
        <v>2011</v>
      </c>
      <c r="C2900" s="8" t="s">
        <v>10</v>
      </c>
      <c r="D2900" s="8" t="s">
        <v>25</v>
      </c>
      <c r="E2900" s="8" t="s">
        <v>28</v>
      </c>
      <c r="F2900" s="78"/>
      <c r="G2900" s="78" t="s">
        <v>108</v>
      </c>
      <c r="H2900" s="78" t="s">
        <v>29</v>
      </c>
    </row>
    <row r="2901" spans="1:8" x14ac:dyDescent="0.25">
      <c r="A2901" s="8" t="s">
        <v>20</v>
      </c>
      <c r="B2901" s="8">
        <v>2011</v>
      </c>
      <c r="C2901" s="8" t="s">
        <v>10</v>
      </c>
      <c r="D2901" s="8" t="s">
        <v>25</v>
      </c>
      <c r="E2901" s="8" t="s">
        <v>40</v>
      </c>
      <c r="F2901" s="78">
        <v>1311.1860976299999</v>
      </c>
      <c r="G2901" s="78">
        <v>58.427356864264226</v>
      </c>
      <c r="H2901" s="78">
        <v>0.59818312074942881</v>
      </c>
    </row>
    <row r="2902" spans="1:8" x14ac:dyDescent="0.25">
      <c r="A2902" s="8" t="s">
        <v>20</v>
      </c>
      <c r="B2902" s="8">
        <v>2012</v>
      </c>
      <c r="C2902" s="8" t="s">
        <v>10</v>
      </c>
      <c r="D2902" s="8" t="s">
        <v>25</v>
      </c>
      <c r="E2902" s="8" t="s">
        <v>26</v>
      </c>
      <c r="F2902" s="78">
        <v>1197.63590211</v>
      </c>
      <c r="G2902" s="78">
        <v>50.865827229135689</v>
      </c>
      <c r="H2902" s="78">
        <v>0.48316733028042241</v>
      </c>
    </row>
    <row r="2903" spans="1:8" x14ac:dyDescent="0.25">
      <c r="A2903" s="8" t="s">
        <v>20</v>
      </c>
      <c r="B2903" s="8">
        <v>2012</v>
      </c>
      <c r="C2903" s="8" t="s">
        <v>10</v>
      </c>
      <c r="D2903" s="8" t="s">
        <v>25</v>
      </c>
      <c r="E2903" s="8" t="s">
        <v>27</v>
      </c>
      <c r="F2903" s="78"/>
      <c r="G2903" s="78" t="s">
        <v>108</v>
      </c>
      <c r="H2903" s="78" t="s">
        <v>29</v>
      </c>
    </row>
    <row r="2904" spans="1:8" x14ac:dyDescent="0.25">
      <c r="A2904" s="8" t="s">
        <v>20</v>
      </c>
      <c r="B2904" s="8">
        <v>2012</v>
      </c>
      <c r="C2904" s="8" t="s">
        <v>10</v>
      </c>
      <c r="D2904" s="8" t="s">
        <v>25</v>
      </c>
      <c r="E2904" s="8" t="s">
        <v>28</v>
      </c>
      <c r="F2904" s="78"/>
      <c r="G2904" s="78" t="s">
        <v>108</v>
      </c>
      <c r="H2904" s="78" t="s">
        <v>29</v>
      </c>
    </row>
    <row r="2905" spans="1:8" x14ac:dyDescent="0.25">
      <c r="A2905" s="8" t="s">
        <v>20</v>
      </c>
      <c r="B2905" s="8">
        <v>2012</v>
      </c>
      <c r="C2905" s="8" t="s">
        <v>10</v>
      </c>
      <c r="D2905" s="8" t="s">
        <v>25</v>
      </c>
      <c r="E2905" s="8" t="s">
        <v>40</v>
      </c>
      <c r="F2905" s="78">
        <v>1197.63590211</v>
      </c>
      <c r="G2905" s="78">
        <v>50.865827229135689</v>
      </c>
      <c r="H2905" s="78">
        <v>0.48316733028042241</v>
      </c>
    </row>
    <row r="2906" spans="1:8" x14ac:dyDescent="0.25">
      <c r="A2906" s="8" t="s">
        <v>20</v>
      </c>
      <c r="B2906" s="8">
        <v>2013</v>
      </c>
      <c r="C2906" s="8" t="s">
        <v>10</v>
      </c>
      <c r="D2906" s="8" t="s">
        <v>25</v>
      </c>
      <c r="E2906" s="8" t="s">
        <v>26</v>
      </c>
      <c r="F2906" s="78">
        <v>1365.4895562599997</v>
      </c>
      <c r="G2906" s="78">
        <v>55.249425703418964</v>
      </c>
      <c r="H2906" s="78">
        <v>0.50314297517151629</v>
      </c>
    </row>
    <row r="2907" spans="1:8" x14ac:dyDescent="0.25">
      <c r="A2907" s="8" t="s">
        <v>20</v>
      </c>
      <c r="B2907" s="8">
        <v>2013</v>
      </c>
      <c r="C2907" s="8" t="s">
        <v>10</v>
      </c>
      <c r="D2907" s="8" t="s">
        <v>25</v>
      </c>
      <c r="E2907" s="8" t="s">
        <v>27</v>
      </c>
      <c r="F2907" s="78"/>
      <c r="G2907" s="78" t="s">
        <v>108</v>
      </c>
      <c r="H2907" s="78" t="s">
        <v>29</v>
      </c>
    </row>
    <row r="2908" spans="1:8" x14ac:dyDescent="0.25">
      <c r="A2908" s="8" t="s">
        <v>20</v>
      </c>
      <c r="B2908" s="8">
        <v>2013</v>
      </c>
      <c r="C2908" s="8" t="s">
        <v>10</v>
      </c>
      <c r="D2908" s="8" t="s">
        <v>25</v>
      </c>
      <c r="E2908" s="8" t="s">
        <v>28</v>
      </c>
      <c r="F2908" s="78"/>
      <c r="G2908" s="78" t="s">
        <v>108</v>
      </c>
      <c r="H2908" s="78" t="s">
        <v>29</v>
      </c>
    </row>
    <row r="2909" spans="1:8" x14ac:dyDescent="0.25">
      <c r="A2909" s="8" t="s">
        <v>20</v>
      </c>
      <c r="B2909" s="8">
        <v>2013</v>
      </c>
      <c r="C2909" s="8" t="s">
        <v>10</v>
      </c>
      <c r="D2909" s="8" t="s">
        <v>25</v>
      </c>
      <c r="E2909" s="8" t="s">
        <v>40</v>
      </c>
      <c r="F2909" s="78">
        <v>1365.4895562599997</v>
      </c>
      <c r="G2909" s="78">
        <v>55.249425703418964</v>
      </c>
      <c r="H2909" s="78">
        <v>0.50314297517151629</v>
      </c>
    </row>
    <row r="2910" spans="1:8" x14ac:dyDescent="0.25">
      <c r="A2910" s="8" t="s">
        <v>20</v>
      </c>
      <c r="B2910" s="8">
        <v>2014</v>
      </c>
      <c r="C2910" s="8" t="s">
        <v>10</v>
      </c>
      <c r="D2910" s="8" t="s">
        <v>25</v>
      </c>
      <c r="E2910" s="8" t="s">
        <v>26</v>
      </c>
      <c r="F2910" s="78">
        <v>1779.3425812099999</v>
      </c>
      <c r="G2910" s="78">
        <v>68.548303234517959</v>
      </c>
      <c r="H2910" s="78">
        <v>0.57724206396318667</v>
      </c>
    </row>
    <row r="2911" spans="1:8" x14ac:dyDescent="0.25">
      <c r="A2911" s="8" t="s">
        <v>20</v>
      </c>
      <c r="B2911" s="8">
        <v>2014</v>
      </c>
      <c r="C2911" s="8" t="s">
        <v>10</v>
      </c>
      <c r="D2911" s="8" t="s">
        <v>25</v>
      </c>
      <c r="E2911" s="8" t="s">
        <v>27</v>
      </c>
      <c r="F2911" s="78"/>
      <c r="G2911" s="78" t="s">
        <v>108</v>
      </c>
      <c r="H2911" s="78" t="s">
        <v>29</v>
      </c>
    </row>
    <row r="2912" spans="1:8" x14ac:dyDescent="0.25">
      <c r="A2912" s="8" t="s">
        <v>20</v>
      </c>
      <c r="B2912" s="8">
        <v>2014</v>
      </c>
      <c r="C2912" s="8" t="s">
        <v>10</v>
      </c>
      <c r="D2912" s="8" t="s">
        <v>25</v>
      </c>
      <c r="E2912" s="8" t="s">
        <v>28</v>
      </c>
      <c r="F2912" s="78"/>
      <c r="G2912" s="78" t="s">
        <v>108</v>
      </c>
      <c r="H2912" s="78" t="s">
        <v>29</v>
      </c>
    </row>
    <row r="2913" spans="1:8" x14ac:dyDescent="0.25">
      <c r="A2913" s="8" t="s">
        <v>20</v>
      </c>
      <c r="B2913" s="8">
        <v>2014</v>
      </c>
      <c r="C2913" s="8" t="s">
        <v>10</v>
      </c>
      <c r="D2913" s="8" t="s">
        <v>25</v>
      </c>
      <c r="E2913" s="8" t="s">
        <v>40</v>
      </c>
      <c r="F2913" s="78">
        <v>1779.3425812099999</v>
      </c>
      <c r="G2913" s="78">
        <v>68.548303234517959</v>
      </c>
      <c r="H2913" s="78">
        <v>0.57724206396318667</v>
      </c>
    </row>
    <row r="2914" spans="1:8" x14ac:dyDescent="0.25">
      <c r="A2914" s="8" t="s">
        <v>20</v>
      </c>
      <c r="B2914" s="8">
        <v>2015</v>
      </c>
      <c r="C2914" s="8" t="s">
        <v>10</v>
      </c>
      <c r="D2914" s="8" t="s">
        <v>25</v>
      </c>
      <c r="E2914" s="8" t="s">
        <v>26</v>
      </c>
      <c r="F2914" s="78">
        <v>1920.9881019500001</v>
      </c>
      <c r="G2914" s="78">
        <v>70.492820474603306</v>
      </c>
      <c r="H2914" s="78">
        <v>0.55285191215741891</v>
      </c>
    </row>
    <row r="2915" spans="1:8" x14ac:dyDescent="0.25">
      <c r="A2915" s="8" t="s">
        <v>20</v>
      </c>
      <c r="B2915" s="8">
        <v>2015</v>
      </c>
      <c r="C2915" s="8" t="s">
        <v>10</v>
      </c>
      <c r="D2915" s="8" t="s">
        <v>25</v>
      </c>
      <c r="E2915" s="8" t="s">
        <v>27</v>
      </c>
      <c r="F2915" s="78"/>
      <c r="G2915" s="78" t="s">
        <v>108</v>
      </c>
      <c r="H2915" s="78" t="s">
        <v>29</v>
      </c>
    </row>
    <row r="2916" spans="1:8" x14ac:dyDescent="0.25">
      <c r="A2916" s="8" t="s">
        <v>20</v>
      </c>
      <c r="B2916" s="8">
        <v>2015</v>
      </c>
      <c r="C2916" s="8" t="s">
        <v>10</v>
      </c>
      <c r="D2916" s="8" t="s">
        <v>25</v>
      </c>
      <c r="E2916" s="8" t="s">
        <v>28</v>
      </c>
      <c r="F2916" s="78"/>
      <c r="G2916" s="78" t="s">
        <v>108</v>
      </c>
      <c r="H2916" s="78" t="s">
        <v>29</v>
      </c>
    </row>
    <row r="2917" spans="1:8" x14ac:dyDescent="0.25">
      <c r="A2917" s="8" t="s">
        <v>20</v>
      </c>
      <c r="B2917" s="8">
        <v>2015</v>
      </c>
      <c r="C2917" s="8" t="s">
        <v>10</v>
      </c>
      <c r="D2917" s="8" t="s">
        <v>25</v>
      </c>
      <c r="E2917" s="8" t="s">
        <v>40</v>
      </c>
      <c r="F2917" s="78">
        <v>1920.9881019500001</v>
      </c>
      <c r="G2917" s="78">
        <v>70.492820474603306</v>
      </c>
      <c r="H2917" s="78">
        <v>0.55285191215741891</v>
      </c>
    </row>
    <row r="2918" spans="1:8" x14ac:dyDescent="0.25">
      <c r="A2918" s="8" t="s">
        <v>20</v>
      </c>
      <c r="B2918" s="8">
        <v>2016</v>
      </c>
      <c r="C2918" s="8" t="s">
        <v>10</v>
      </c>
      <c r="D2918" s="8" t="s">
        <v>25</v>
      </c>
      <c r="E2918" s="8" t="s">
        <v>26</v>
      </c>
      <c r="F2918" s="78">
        <v>3022.7465672200001</v>
      </c>
      <c r="G2918" s="78">
        <v>105.87862694953139</v>
      </c>
      <c r="H2918" s="78">
        <v>0.79714916059986773</v>
      </c>
    </row>
    <row r="2919" spans="1:8" x14ac:dyDescent="0.25">
      <c r="A2919" s="8" t="s">
        <v>20</v>
      </c>
      <c r="B2919" s="8">
        <v>2016</v>
      </c>
      <c r="C2919" s="8" t="s">
        <v>10</v>
      </c>
      <c r="D2919" s="8" t="s">
        <v>25</v>
      </c>
      <c r="E2919" s="8" t="s">
        <v>27</v>
      </c>
      <c r="F2919" s="78"/>
      <c r="G2919" s="78" t="s">
        <v>108</v>
      </c>
      <c r="H2919" s="78" t="s">
        <v>29</v>
      </c>
    </row>
    <row r="2920" spans="1:8" x14ac:dyDescent="0.25">
      <c r="A2920" s="8" t="s">
        <v>20</v>
      </c>
      <c r="B2920" s="8">
        <v>2016</v>
      </c>
      <c r="C2920" s="8" t="s">
        <v>10</v>
      </c>
      <c r="D2920" s="8" t="s">
        <v>25</v>
      </c>
      <c r="E2920" s="8" t="s">
        <v>28</v>
      </c>
      <c r="F2920" s="78"/>
      <c r="G2920" s="78" t="s">
        <v>108</v>
      </c>
      <c r="H2920" s="78" t="s">
        <v>29</v>
      </c>
    </row>
    <row r="2921" spans="1:8" x14ac:dyDescent="0.25">
      <c r="A2921" s="8" t="s">
        <v>20</v>
      </c>
      <c r="B2921" s="8">
        <v>2016</v>
      </c>
      <c r="C2921" s="8" t="s">
        <v>10</v>
      </c>
      <c r="D2921" s="8" t="s">
        <v>25</v>
      </c>
      <c r="E2921" s="8" t="s">
        <v>40</v>
      </c>
      <c r="F2921" s="78">
        <v>3022.7465672200001</v>
      </c>
      <c r="G2921" s="78">
        <v>105.87862694953139</v>
      </c>
      <c r="H2921" s="78">
        <v>0.79714916059986773</v>
      </c>
    </row>
    <row r="2922" spans="1:8" x14ac:dyDescent="0.25">
      <c r="A2922" s="8" t="s">
        <v>20</v>
      </c>
      <c r="B2922" s="8">
        <v>2017</v>
      </c>
      <c r="C2922" s="8" t="s">
        <v>10</v>
      </c>
      <c r="D2922" s="8" t="s">
        <v>25</v>
      </c>
      <c r="E2922" s="8" t="s">
        <v>26</v>
      </c>
      <c r="F2922" s="78">
        <v>2728.3709273300001</v>
      </c>
      <c r="G2922" s="78">
        <v>90.857364029304748</v>
      </c>
      <c r="H2922" s="78">
        <v>0.6592021002015156</v>
      </c>
    </row>
    <row r="2923" spans="1:8" x14ac:dyDescent="0.25">
      <c r="A2923" s="8" t="s">
        <v>20</v>
      </c>
      <c r="B2923" s="8">
        <v>2017</v>
      </c>
      <c r="C2923" s="8" t="s">
        <v>10</v>
      </c>
      <c r="D2923" s="8" t="s">
        <v>25</v>
      </c>
      <c r="E2923" s="8" t="s">
        <v>27</v>
      </c>
      <c r="F2923" s="78"/>
      <c r="G2923" s="78" t="s">
        <v>108</v>
      </c>
      <c r="H2923" s="78" t="s">
        <v>29</v>
      </c>
    </row>
    <row r="2924" spans="1:8" x14ac:dyDescent="0.25">
      <c r="A2924" s="8" t="s">
        <v>20</v>
      </c>
      <c r="B2924" s="8">
        <v>2017</v>
      </c>
      <c r="C2924" s="8" t="s">
        <v>10</v>
      </c>
      <c r="D2924" s="8" t="s">
        <v>25</v>
      </c>
      <c r="E2924" s="8" t="s">
        <v>28</v>
      </c>
      <c r="F2924" s="78"/>
      <c r="G2924" s="78" t="s">
        <v>108</v>
      </c>
      <c r="H2924" s="78" t="s">
        <v>29</v>
      </c>
    </row>
    <row r="2925" spans="1:8" x14ac:dyDescent="0.25">
      <c r="A2925" s="8" t="s">
        <v>20</v>
      </c>
      <c r="B2925" s="8">
        <v>2017</v>
      </c>
      <c r="C2925" s="8" t="s">
        <v>10</v>
      </c>
      <c r="D2925" s="8" t="s">
        <v>25</v>
      </c>
      <c r="E2925" s="8" t="s">
        <v>40</v>
      </c>
      <c r="F2925" s="78">
        <v>2728.3709273300001</v>
      </c>
      <c r="G2925" s="78">
        <v>90.857364029304748</v>
      </c>
      <c r="H2925" s="78">
        <v>0.6592021002015156</v>
      </c>
    </row>
    <row r="2926" spans="1:8" x14ac:dyDescent="0.25">
      <c r="A2926" s="8" t="s">
        <v>20</v>
      </c>
      <c r="B2926" s="8">
        <v>2018</v>
      </c>
      <c r="C2926" s="8" t="s">
        <v>10</v>
      </c>
      <c r="D2926" s="8" t="s">
        <v>25</v>
      </c>
      <c r="E2926" s="8" t="s">
        <v>26</v>
      </c>
      <c r="F2926" s="78">
        <v>3303.99963673</v>
      </c>
      <c r="G2926" s="78">
        <v>104.42751768841352</v>
      </c>
      <c r="H2926" s="78">
        <v>0.80152770289589581</v>
      </c>
    </row>
    <row r="2927" spans="1:8" x14ac:dyDescent="0.25">
      <c r="A2927" s="8" t="s">
        <v>20</v>
      </c>
      <c r="B2927" s="8">
        <v>2018</v>
      </c>
      <c r="C2927" s="8" t="s">
        <v>10</v>
      </c>
      <c r="D2927" s="8" t="s">
        <v>25</v>
      </c>
      <c r="E2927" s="8" t="s">
        <v>27</v>
      </c>
      <c r="F2927" s="78"/>
      <c r="G2927" s="78" t="s">
        <v>108</v>
      </c>
      <c r="H2927" s="78" t="s">
        <v>29</v>
      </c>
    </row>
    <row r="2928" spans="1:8" x14ac:dyDescent="0.25">
      <c r="A2928" s="8" t="s">
        <v>20</v>
      </c>
      <c r="B2928" s="8">
        <v>2018</v>
      </c>
      <c r="C2928" s="8" t="s">
        <v>10</v>
      </c>
      <c r="D2928" s="8" t="s">
        <v>25</v>
      </c>
      <c r="E2928" s="8" t="s">
        <v>28</v>
      </c>
      <c r="F2928" s="78"/>
      <c r="G2928" s="78" t="s">
        <v>108</v>
      </c>
      <c r="H2928" s="78" t="s">
        <v>29</v>
      </c>
    </row>
    <row r="2929" spans="1:8" x14ac:dyDescent="0.25">
      <c r="A2929" s="8" t="s">
        <v>20</v>
      </c>
      <c r="B2929" s="8">
        <v>2018</v>
      </c>
      <c r="C2929" s="8" t="s">
        <v>10</v>
      </c>
      <c r="D2929" s="8" t="s">
        <v>25</v>
      </c>
      <c r="E2929" s="8" t="s">
        <v>40</v>
      </c>
      <c r="F2929" s="78">
        <v>3303.99963673</v>
      </c>
      <c r="G2929" s="78">
        <v>104.42751768841352</v>
      </c>
      <c r="H2929" s="78">
        <v>0.80152770289589581</v>
      </c>
    </row>
    <row r="2930" spans="1:8" x14ac:dyDescent="0.25">
      <c r="A2930" s="8" t="s">
        <v>20</v>
      </c>
      <c r="B2930" s="8">
        <v>2019</v>
      </c>
      <c r="C2930" s="8" t="s">
        <v>10</v>
      </c>
      <c r="D2930" s="8" t="s">
        <v>25</v>
      </c>
      <c r="E2930" s="8" t="s">
        <v>26</v>
      </c>
      <c r="F2930" s="78">
        <v>3864.4794785500003</v>
      </c>
      <c r="G2930" s="78">
        <v>116.17253805952203</v>
      </c>
      <c r="H2930" s="78">
        <v>0.91514720305647945</v>
      </c>
    </row>
    <row r="2931" spans="1:8" x14ac:dyDescent="0.25">
      <c r="A2931" s="8" t="s">
        <v>20</v>
      </c>
      <c r="B2931" s="8">
        <v>2019</v>
      </c>
      <c r="C2931" s="8" t="s">
        <v>10</v>
      </c>
      <c r="D2931" s="8" t="s">
        <v>25</v>
      </c>
      <c r="E2931" s="8" t="s">
        <v>27</v>
      </c>
      <c r="F2931" s="78"/>
      <c r="G2931" s="78" t="s">
        <v>108</v>
      </c>
      <c r="H2931" s="78" t="s">
        <v>29</v>
      </c>
    </row>
    <row r="2932" spans="1:8" x14ac:dyDescent="0.25">
      <c r="A2932" s="8" t="s">
        <v>20</v>
      </c>
      <c r="B2932" s="8">
        <v>2019</v>
      </c>
      <c r="C2932" s="8" t="s">
        <v>10</v>
      </c>
      <c r="D2932" s="8" t="s">
        <v>25</v>
      </c>
      <c r="E2932" s="8" t="s">
        <v>28</v>
      </c>
      <c r="F2932" s="78"/>
      <c r="G2932" s="78" t="s">
        <v>108</v>
      </c>
      <c r="H2932" s="78" t="s">
        <v>29</v>
      </c>
    </row>
    <row r="2933" spans="1:8" x14ac:dyDescent="0.25">
      <c r="A2933" s="8" t="s">
        <v>20</v>
      </c>
      <c r="B2933" s="8">
        <v>2019</v>
      </c>
      <c r="C2933" s="8" t="s">
        <v>10</v>
      </c>
      <c r="D2933" s="8" t="s">
        <v>25</v>
      </c>
      <c r="E2933" s="8" t="s">
        <v>40</v>
      </c>
      <c r="F2933" s="78">
        <v>3864.4794785500003</v>
      </c>
      <c r="G2933" s="78">
        <v>116.17253805952203</v>
      </c>
      <c r="H2933" s="78">
        <v>0.91514720305647945</v>
      </c>
    </row>
    <row r="2934" spans="1:8" x14ac:dyDescent="0.25">
      <c r="A2934" s="8" t="s">
        <v>20</v>
      </c>
      <c r="B2934" s="8">
        <v>2020</v>
      </c>
      <c r="C2934" s="8" t="s">
        <v>10</v>
      </c>
      <c r="D2934" s="8" t="s">
        <v>25</v>
      </c>
      <c r="E2934" s="8" t="s">
        <v>26</v>
      </c>
      <c r="F2934" s="80">
        <v>2662.7335309699997</v>
      </c>
      <c r="G2934" s="78">
        <v>77.311401818630458</v>
      </c>
      <c r="H2934" s="78">
        <v>0.60975368810004515</v>
      </c>
    </row>
    <row r="2935" spans="1:8" x14ac:dyDescent="0.25">
      <c r="A2935" s="8" t="s">
        <v>20</v>
      </c>
      <c r="B2935" s="8">
        <v>2020</v>
      </c>
      <c r="C2935" s="8" t="s">
        <v>10</v>
      </c>
      <c r="D2935" s="8" t="s">
        <v>25</v>
      </c>
      <c r="E2935" s="8" t="s">
        <v>27</v>
      </c>
      <c r="F2935" s="78"/>
      <c r="G2935" s="78" t="s">
        <v>108</v>
      </c>
      <c r="H2935" s="78" t="s">
        <v>29</v>
      </c>
    </row>
    <row r="2936" spans="1:8" x14ac:dyDescent="0.25">
      <c r="A2936" s="8" t="s">
        <v>20</v>
      </c>
      <c r="B2936" s="8">
        <v>2020</v>
      </c>
      <c r="C2936" s="8" t="s">
        <v>10</v>
      </c>
      <c r="D2936" s="8" t="s">
        <v>25</v>
      </c>
      <c r="E2936" s="8" t="s">
        <v>28</v>
      </c>
      <c r="F2936" s="78"/>
      <c r="G2936" s="78" t="s">
        <v>108</v>
      </c>
      <c r="H2936" s="78" t="s">
        <v>29</v>
      </c>
    </row>
    <row r="2937" spans="1:8" x14ac:dyDescent="0.25">
      <c r="A2937" s="8" t="s">
        <v>20</v>
      </c>
      <c r="B2937" s="8">
        <v>2020</v>
      </c>
      <c r="C2937" s="8" t="s">
        <v>10</v>
      </c>
      <c r="D2937" s="8" t="s">
        <v>25</v>
      </c>
      <c r="E2937" s="8" t="s">
        <v>40</v>
      </c>
      <c r="F2937" s="78">
        <v>2662.7335309699997</v>
      </c>
      <c r="G2937" s="78">
        <v>77.311401818630458</v>
      </c>
      <c r="H2937" s="78">
        <v>0.60975368810004515</v>
      </c>
    </row>
    <row r="2938" spans="1:8" x14ac:dyDescent="0.25">
      <c r="A2938" s="8" t="s">
        <v>20</v>
      </c>
      <c r="B2938" s="8">
        <v>2021</v>
      </c>
      <c r="C2938" s="8" t="s">
        <v>10</v>
      </c>
      <c r="D2938" s="8" t="s">
        <v>25</v>
      </c>
      <c r="E2938" s="8" t="s">
        <v>26</v>
      </c>
      <c r="F2938" s="80">
        <v>3501.7118358100001</v>
      </c>
      <c r="G2938" s="78">
        <v>99.697594262408757</v>
      </c>
      <c r="H2938" s="78">
        <v>0.7050529846483472</v>
      </c>
    </row>
    <row r="2939" spans="1:8" x14ac:dyDescent="0.25">
      <c r="A2939" s="8" t="s">
        <v>20</v>
      </c>
      <c r="B2939" s="8">
        <v>2021</v>
      </c>
      <c r="C2939" s="8" t="s">
        <v>10</v>
      </c>
      <c r="D2939" s="8" t="s">
        <v>25</v>
      </c>
      <c r="E2939" s="8" t="s">
        <v>27</v>
      </c>
      <c r="F2939" s="78"/>
      <c r="G2939" s="78" t="s">
        <v>108</v>
      </c>
      <c r="H2939" s="78" t="s">
        <v>29</v>
      </c>
    </row>
    <row r="2940" spans="1:8" x14ac:dyDescent="0.25">
      <c r="A2940" s="8" t="s">
        <v>20</v>
      </c>
      <c r="B2940" s="8">
        <v>2021</v>
      </c>
      <c r="C2940" s="8" t="s">
        <v>10</v>
      </c>
      <c r="D2940" s="8" t="s">
        <v>25</v>
      </c>
      <c r="E2940" s="8" t="s">
        <v>28</v>
      </c>
      <c r="F2940" s="78"/>
      <c r="G2940" s="78" t="s">
        <v>108</v>
      </c>
      <c r="H2940" s="78" t="s">
        <v>29</v>
      </c>
    </row>
    <row r="2941" spans="1:8" x14ac:dyDescent="0.25">
      <c r="A2941" s="8" t="s">
        <v>20</v>
      </c>
      <c r="B2941" s="8">
        <v>2021</v>
      </c>
      <c r="C2941" s="8" t="s">
        <v>10</v>
      </c>
      <c r="D2941" s="8" t="s">
        <v>25</v>
      </c>
      <c r="E2941" s="8" t="s">
        <v>40</v>
      </c>
      <c r="F2941" s="78">
        <v>3501.7118358100001</v>
      </c>
      <c r="G2941" s="78">
        <v>99.697594262408757</v>
      </c>
      <c r="H2941" s="78">
        <v>0.7050529846483472</v>
      </c>
    </row>
    <row r="2942" spans="1:8" x14ac:dyDescent="0.25">
      <c r="A2942" s="8" t="s">
        <v>20</v>
      </c>
      <c r="B2942" s="8">
        <v>2008</v>
      </c>
      <c r="C2942" s="8" t="s">
        <v>10</v>
      </c>
      <c r="D2942" s="8" t="s">
        <v>30</v>
      </c>
      <c r="E2942" s="8" t="s">
        <v>31</v>
      </c>
      <c r="F2942" s="78">
        <v>350.70454878999999</v>
      </c>
      <c r="G2942" s="78">
        <v>18.103215836365983</v>
      </c>
      <c r="H2942" s="78">
        <v>0.21312644319088947</v>
      </c>
    </row>
    <row r="2943" spans="1:8" x14ac:dyDescent="0.25">
      <c r="A2943" s="8" t="s">
        <v>20</v>
      </c>
      <c r="B2943" s="8">
        <v>2008</v>
      </c>
      <c r="C2943" s="8" t="s">
        <v>10</v>
      </c>
      <c r="D2943" s="8" t="s">
        <v>30</v>
      </c>
      <c r="E2943" s="8" t="s">
        <v>32</v>
      </c>
      <c r="F2943" s="78"/>
      <c r="G2943" s="78" t="s">
        <v>108</v>
      </c>
      <c r="H2943" s="78" t="s">
        <v>29</v>
      </c>
    </row>
    <row r="2944" spans="1:8" x14ac:dyDescent="0.25">
      <c r="A2944" s="8" t="s">
        <v>20</v>
      </c>
      <c r="B2944" s="8">
        <v>2008</v>
      </c>
      <c r="C2944" s="8" t="s">
        <v>10</v>
      </c>
      <c r="D2944" s="8" t="s">
        <v>30</v>
      </c>
      <c r="E2944" s="8" t="s">
        <v>40</v>
      </c>
      <c r="F2944" s="78">
        <v>350.70454878999999</v>
      </c>
      <c r="G2944" s="78">
        <v>18.103215836365983</v>
      </c>
      <c r="H2944" s="78">
        <v>0.21312644319088947</v>
      </c>
    </row>
    <row r="2945" spans="1:8" x14ac:dyDescent="0.25">
      <c r="A2945" s="8" t="s">
        <v>20</v>
      </c>
      <c r="B2945" s="8">
        <v>2009</v>
      </c>
      <c r="C2945" s="8" t="s">
        <v>10</v>
      </c>
      <c r="D2945" s="8" t="s">
        <v>30</v>
      </c>
      <c r="E2945" s="8" t="s">
        <v>31</v>
      </c>
      <c r="F2945" s="78">
        <v>594.57643983000003</v>
      </c>
      <c r="G2945" s="78">
        <v>29.233077715245582</v>
      </c>
      <c r="H2945" s="78">
        <v>0.35237047819035378</v>
      </c>
    </row>
    <row r="2946" spans="1:8" x14ac:dyDescent="0.25">
      <c r="A2946" s="8" t="s">
        <v>20</v>
      </c>
      <c r="B2946" s="8">
        <v>2009</v>
      </c>
      <c r="C2946" s="8" t="s">
        <v>10</v>
      </c>
      <c r="D2946" s="8" t="s">
        <v>30</v>
      </c>
      <c r="E2946" s="8" t="s">
        <v>32</v>
      </c>
      <c r="F2946" s="78"/>
      <c r="G2946" s="78" t="s">
        <v>108</v>
      </c>
      <c r="H2946" s="78" t="s">
        <v>29</v>
      </c>
    </row>
    <row r="2947" spans="1:8" x14ac:dyDescent="0.25">
      <c r="A2947" s="8" t="s">
        <v>20</v>
      </c>
      <c r="B2947" s="8">
        <v>2009</v>
      </c>
      <c r="C2947" s="8" t="s">
        <v>10</v>
      </c>
      <c r="D2947" s="8" t="s">
        <v>30</v>
      </c>
      <c r="E2947" s="8" t="s">
        <v>40</v>
      </c>
      <c r="F2947" s="78">
        <v>594.57643983000003</v>
      </c>
      <c r="G2947" s="78">
        <v>29.233077715245582</v>
      </c>
      <c r="H2947" s="78">
        <v>0.35237047819035378</v>
      </c>
    </row>
    <row r="2948" spans="1:8" x14ac:dyDescent="0.25">
      <c r="A2948" s="8" t="s">
        <v>20</v>
      </c>
      <c r="B2948" s="8">
        <v>2010</v>
      </c>
      <c r="C2948" s="8" t="s">
        <v>10</v>
      </c>
      <c r="D2948" s="8" t="s">
        <v>30</v>
      </c>
      <c r="E2948" s="8" t="s">
        <v>31</v>
      </c>
      <c r="F2948" s="78">
        <v>814.34135460000005</v>
      </c>
      <c r="G2948" s="78">
        <v>38.132033617668924</v>
      </c>
      <c r="H2948" s="78">
        <v>0.43565277158490001</v>
      </c>
    </row>
    <row r="2949" spans="1:8" x14ac:dyDescent="0.25">
      <c r="A2949" s="8" t="s">
        <v>20</v>
      </c>
      <c r="B2949" s="8">
        <v>2010</v>
      </c>
      <c r="C2949" s="8" t="s">
        <v>10</v>
      </c>
      <c r="D2949" s="8" t="s">
        <v>30</v>
      </c>
      <c r="E2949" s="8" t="s">
        <v>32</v>
      </c>
      <c r="F2949" s="78"/>
      <c r="G2949" s="78" t="s">
        <v>108</v>
      </c>
      <c r="H2949" s="78" t="s">
        <v>29</v>
      </c>
    </row>
    <row r="2950" spans="1:8" x14ac:dyDescent="0.25">
      <c r="A2950" s="8" t="s">
        <v>20</v>
      </c>
      <c r="B2950" s="8">
        <v>2010</v>
      </c>
      <c r="C2950" s="8" t="s">
        <v>10</v>
      </c>
      <c r="D2950" s="8" t="s">
        <v>30</v>
      </c>
      <c r="E2950" s="8" t="s">
        <v>40</v>
      </c>
      <c r="F2950" s="78">
        <v>814.34135460000005</v>
      </c>
      <c r="G2950" s="78">
        <v>38.132033617668924</v>
      </c>
      <c r="H2950" s="78">
        <v>0.43565277158490001</v>
      </c>
    </row>
    <row r="2951" spans="1:8" x14ac:dyDescent="0.25">
      <c r="A2951" s="8" t="s">
        <v>20</v>
      </c>
      <c r="B2951" s="8">
        <v>2011</v>
      </c>
      <c r="C2951" s="8" t="s">
        <v>10</v>
      </c>
      <c r="D2951" s="8" t="s">
        <v>30</v>
      </c>
      <c r="E2951" s="8" t="s">
        <v>31</v>
      </c>
      <c r="F2951" s="78">
        <v>1935.9791166800001</v>
      </c>
      <c r="G2951" s="78">
        <v>86.268564726610435</v>
      </c>
      <c r="H2951" s="78">
        <v>0.88322323720073315</v>
      </c>
    </row>
    <row r="2952" spans="1:8" x14ac:dyDescent="0.25">
      <c r="A2952" s="8" t="s">
        <v>20</v>
      </c>
      <c r="B2952" s="8">
        <v>2011</v>
      </c>
      <c r="C2952" s="8" t="s">
        <v>10</v>
      </c>
      <c r="D2952" s="8" t="s">
        <v>30</v>
      </c>
      <c r="E2952" s="8" t="s">
        <v>32</v>
      </c>
      <c r="F2952" s="78"/>
      <c r="G2952" s="78" t="s">
        <v>108</v>
      </c>
      <c r="H2952" s="78" t="s">
        <v>29</v>
      </c>
    </row>
    <row r="2953" spans="1:8" x14ac:dyDescent="0.25">
      <c r="A2953" s="8" t="s">
        <v>20</v>
      </c>
      <c r="B2953" s="8">
        <v>2011</v>
      </c>
      <c r="C2953" s="8" t="s">
        <v>10</v>
      </c>
      <c r="D2953" s="8" t="s">
        <v>30</v>
      </c>
      <c r="E2953" s="8" t="s">
        <v>40</v>
      </c>
      <c r="F2953" s="78">
        <v>1935.9791166800001</v>
      </c>
      <c r="G2953" s="78">
        <v>86.268564726610435</v>
      </c>
      <c r="H2953" s="78">
        <v>0.88322323720073315</v>
      </c>
    </row>
    <row r="2954" spans="1:8" x14ac:dyDescent="0.25">
      <c r="A2954" s="8" t="s">
        <v>20</v>
      </c>
      <c r="B2954" s="8">
        <v>2012</v>
      </c>
      <c r="C2954" s="8" t="s">
        <v>10</v>
      </c>
      <c r="D2954" s="8" t="s">
        <v>30</v>
      </c>
      <c r="E2954" s="8" t="s">
        <v>31</v>
      </c>
      <c r="F2954" s="78">
        <v>1511.9810897899999</v>
      </c>
      <c r="G2954" s="78">
        <v>64.216652783605852</v>
      </c>
      <c r="H2954" s="78">
        <v>0.60998494225269106</v>
      </c>
    </row>
    <row r="2955" spans="1:8" x14ac:dyDescent="0.25">
      <c r="A2955" s="8" t="s">
        <v>20</v>
      </c>
      <c r="B2955" s="8">
        <v>2012</v>
      </c>
      <c r="C2955" s="8" t="s">
        <v>10</v>
      </c>
      <c r="D2955" s="8" t="s">
        <v>30</v>
      </c>
      <c r="E2955" s="8" t="s">
        <v>32</v>
      </c>
      <c r="F2955" s="78"/>
      <c r="G2955" s="78" t="s">
        <v>108</v>
      </c>
      <c r="H2955" s="78" t="s">
        <v>29</v>
      </c>
    </row>
    <row r="2956" spans="1:8" x14ac:dyDescent="0.25">
      <c r="A2956" s="8" t="s">
        <v>20</v>
      </c>
      <c r="B2956" s="8">
        <v>2012</v>
      </c>
      <c r="C2956" s="8" t="s">
        <v>10</v>
      </c>
      <c r="D2956" s="8" t="s">
        <v>30</v>
      </c>
      <c r="E2956" s="8" t="s">
        <v>40</v>
      </c>
      <c r="F2956" s="78">
        <v>1511.9810897899999</v>
      </c>
      <c r="G2956" s="78">
        <v>64.216652783605852</v>
      </c>
      <c r="H2956" s="78">
        <v>0.60998494225269106</v>
      </c>
    </row>
    <row r="2957" spans="1:8" x14ac:dyDescent="0.25">
      <c r="A2957" s="8" t="s">
        <v>20</v>
      </c>
      <c r="B2957" s="8">
        <v>2013</v>
      </c>
      <c r="C2957" s="8" t="s">
        <v>10</v>
      </c>
      <c r="D2957" s="8" t="s">
        <v>30</v>
      </c>
      <c r="E2957" s="8" t="s">
        <v>31</v>
      </c>
      <c r="F2957" s="78">
        <v>2359.5611755599998</v>
      </c>
      <c r="G2957" s="78">
        <v>95.470814305482492</v>
      </c>
      <c r="H2957" s="78">
        <v>0.86942930066936908</v>
      </c>
    </row>
    <row r="2958" spans="1:8" x14ac:dyDescent="0.25">
      <c r="A2958" s="8" t="s">
        <v>20</v>
      </c>
      <c r="B2958" s="8">
        <v>2013</v>
      </c>
      <c r="C2958" s="8" t="s">
        <v>10</v>
      </c>
      <c r="D2958" s="8" t="s">
        <v>30</v>
      </c>
      <c r="E2958" s="8" t="s">
        <v>32</v>
      </c>
      <c r="F2958" s="78"/>
      <c r="G2958" s="78" t="s">
        <v>108</v>
      </c>
      <c r="H2958" s="78" t="s">
        <v>29</v>
      </c>
    </row>
    <row r="2959" spans="1:8" x14ac:dyDescent="0.25">
      <c r="A2959" s="8" t="s">
        <v>20</v>
      </c>
      <c r="B2959" s="8">
        <v>2013</v>
      </c>
      <c r="C2959" s="8" t="s">
        <v>10</v>
      </c>
      <c r="D2959" s="8" t="s">
        <v>30</v>
      </c>
      <c r="E2959" s="8" t="s">
        <v>40</v>
      </c>
      <c r="F2959" s="78">
        <v>2359.5611755599998</v>
      </c>
      <c r="G2959" s="78">
        <v>95.470814305482492</v>
      </c>
      <c r="H2959" s="78">
        <v>0.86942930066936908</v>
      </c>
    </row>
    <row r="2960" spans="1:8" x14ac:dyDescent="0.25">
      <c r="A2960" s="8" t="s">
        <v>20</v>
      </c>
      <c r="B2960" s="8">
        <v>2014</v>
      </c>
      <c r="C2960" s="8" t="s">
        <v>10</v>
      </c>
      <c r="D2960" s="8" t="s">
        <v>30</v>
      </c>
      <c r="E2960" s="8" t="s">
        <v>31</v>
      </c>
      <c r="F2960" s="78">
        <v>2328.0804900399999</v>
      </c>
      <c r="G2960" s="78">
        <v>89.688162960223437</v>
      </c>
      <c r="H2960" s="78">
        <v>0.75525983660170271</v>
      </c>
    </row>
    <row r="2961" spans="1:8" x14ac:dyDescent="0.25">
      <c r="A2961" s="8" t="s">
        <v>20</v>
      </c>
      <c r="B2961" s="8">
        <v>2014</v>
      </c>
      <c r="C2961" s="8" t="s">
        <v>10</v>
      </c>
      <c r="D2961" s="8" t="s">
        <v>30</v>
      </c>
      <c r="E2961" s="8" t="s">
        <v>32</v>
      </c>
      <c r="F2961" s="78"/>
      <c r="G2961" s="78" t="s">
        <v>108</v>
      </c>
      <c r="H2961" s="78" t="s">
        <v>29</v>
      </c>
    </row>
    <row r="2962" spans="1:8" x14ac:dyDescent="0.25">
      <c r="A2962" s="8" t="s">
        <v>20</v>
      </c>
      <c r="B2962" s="8">
        <v>2014</v>
      </c>
      <c r="C2962" s="8" t="s">
        <v>10</v>
      </c>
      <c r="D2962" s="8" t="s">
        <v>30</v>
      </c>
      <c r="E2962" s="8" t="s">
        <v>40</v>
      </c>
      <c r="F2962" s="78">
        <v>2328.0804900399999</v>
      </c>
      <c r="G2962" s="78">
        <v>89.688162960223437</v>
      </c>
      <c r="H2962" s="78">
        <v>0.75525983660170271</v>
      </c>
    </row>
    <row r="2963" spans="1:8" x14ac:dyDescent="0.25">
      <c r="A2963" s="8" t="s">
        <v>20</v>
      </c>
      <c r="B2963" s="8">
        <v>2015</v>
      </c>
      <c r="C2963" s="8" t="s">
        <v>10</v>
      </c>
      <c r="D2963" s="8" t="s">
        <v>30</v>
      </c>
      <c r="E2963" s="8" t="s">
        <v>31</v>
      </c>
      <c r="F2963" s="78">
        <v>2721.7546607700001</v>
      </c>
      <c r="G2963" s="78">
        <v>99.877850613865149</v>
      </c>
      <c r="H2963" s="78">
        <v>0.78330899972915458</v>
      </c>
    </row>
    <row r="2964" spans="1:8" x14ac:dyDescent="0.25">
      <c r="A2964" s="8" t="s">
        <v>20</v>
      </c>
      <c r="B2964" s="8">
        <v>2015</v>
      </c>
      <c r="C2964" s="8" t="s">
        <v>10</v>
      </c>
      <c r="D2964" s="8" t="s">
        <v>30</v>
      </c>
      <c r="E2964" s="8" t="s">
        <v>32</v>
      </c>
      <c r="F2964" s="78"/>
      <c r="G2964" s="78" t="s">
        <v>108</v>
      </c>
      <c r="H2964" s="78" t="s">
        <v>29</v>
      </c>
    </row>
    <row r="2965" spans="1:8" x14ac:dyDescent="0.25">
      <c r="A2965" s="8" t="s">
        <v>20</v>
      </c>
      <c r="B2965" s="8">
        <v>2015</v>
      </c>
      <c r="C2965" s="8" t="s">
        <v>10</v>
      </c>
      <c r="D2965" s="8" t="s">
        <v>30</v>
      </c>
      <c r="E2965" s="8" t="s">
        <v>40</v>
      </c>
      <c r="F2965" s="78">
        <v>2721.7546607700001</v>
      </c>
      <c r="G2965" s="78">
        <v>99.877850613865149</v>
      </c>
      <c r="H2965" s="78">
        <v>0.78330899972915458</v>
      </c>
    </row>
    <row r="2966" spans="1:8" x14ac:dyDescent="0.25">
      <c r="A2966" s="8" t="s">
        <v>20</v>
      </c>
      <c r="B2966" s="8">
        <v>2016</v>
      </c>
      <c r="C2966" s="8" t="s">
        <v>10</v>
      </c>
      <c r="D2966" s="8" t="s">
        <v>30</v>
      </c>
      <c r="E2966" s="8" t="s">
        <v>31</v>
      </c>
      <c r="F2966" s="78">
        <v>2347.3427701599999</v>
      </c>
      <c r="G2966" s="78">
        <v>82.221060865524294</v>
      </c>
      <c r="H2966" s="78">
        <v>0.61903380824748599</v>
      </c>
    </row>
    <row r="2967" spans="1:8" x14ac:dyDescent="0.25">
      <c r="A2967" s="8" t="s">
        <v>20</v>
      </c>
      <c r="B2967" s="8">
        <v>2016</v>
      </c>
      <c r="C2967" s="8" t="s">
        <v>10</v>
      </c>
      <c r="D2967" s="8" t="s">
        <v>30</v>
      </c>
      <c r="E2967" s="8" t="s">
        <v>32</v>
      </c>
      <c r="F2967" s="78"/>
      <c r="G2967" s="78" t="s">
        <v>108</v>
      </c>
      <c r="H2967" s="78" t="s">
        <v>29</v>
      </c>
    </row>
    <row r="2968" spans="1:8" x14ac:dyDescent="0.25">
      <c r="A2968" s="8" t="s">
        <v>20</v>
      </c>
      <c r="B2968" s="8">
        <v>2016</v>
      </c>
      <c r="C2968" s="8" t="s">
        <v>10</v>
      </c>
      <c r="D2968" s="8" t="s">
        <v>30</v>
      </c>
      <c r="E2968" s="8" t="s">
        <v>40</v>
      </c>
      <c r="F2968" s="78">
        <v>2347.3427701599999</v>
      </c>
      <c r="G2968" s="78">
        <v>82.221060865524294</v>
      </c>
      <c r="H2968" s="78">
        <v>0.61903380824748599</v>
      </c>
    </row>
    <row r="2969" spans="1:8" x14ac:dyDescent="0.25">
      <c r="A2969" s="8" t="s">
        <v>20</v>
      </c>
      <c r="B2969" s="8">
        <v>2017</v>
      </c>
      <c r="C2969" s="8" t="s">
        <v>10</v>
      </c>
      <c r="D2969" s="8" t="s">
        <v>30</v>
      </c>
      <c r="E2969" s="8" t="s">
        <v>31</v>
      </c>
      <c r="F2969" s="78">
        <v>2411.17955265</v>
      </c>
      <c r="G2969" s="78">
        <v>80.294587572637624</v>
      </c>
      <c r="H2969" s="78">
        <v>0.58256544561016876</v>
      </c>
    </row>
    <row r="2970" spans="1:8" x14ac:dyDescent="0.25">
      <c r="A2970" s="8" t="s">
        <v>20</v>
      </c>
      <c r="B2970" s="8">
        <v>2017</v>
      </c>
      <c r="C2970" s="8" t="s">
        <v>10</v>
      </c>
      <c r="D2970" s="8" t="s">
        <v>30</v>
      </c>
      <c r="E2970" s="8" t="s">
        <v>32</v>
      </c>
      <c r="F2970" s="78"/>
      <c r="G2970" s="78" t="s">
        <v>108</v>
      </c>
      <c r="H2970" s="78" t="s">
        <v>29</v>
      </c>
    </row>
    <row r="2971" spans="1:8" x14ac:dyDescent="0.25">
      <c r="A2971" s="8" t="s">
        <v>20</v>
      </c>
      <c r="B2971" s="8">
        <v>2017</v>
      </c>
      <c r="C2971" s="8" t="s">
        <v>10</v>
      </c>
      <c r="D2971" s="8" t="s">
        <v>30</v>
      </c>
      <c r="E2971" s="8" t="s">
        <v>40</v>
      </c>
      <c r="F2971" s="78">
        <v>2411.17955265</v>
      </c>
      <c r="G2971" s="78">
        <v>80.294587572637624</v>
      </c>
      <c r="H2971" s="78">
        <v>0.58256544561016876</v>
      </c>
    </row>
    <row r="2972" spans="1:8" x14ac:dyDescent="0.25">
      <c r="A2972" s="8" t="s">
        <v>20</v>
      </c>
      <c r="B2972" s="8">
        <v>2018</v>
      </c>
      <c r="C2972" s="8" t="s">
        <v>10</v>
      </c>
      <c r="D2972" s="8" t="s">
        <v>30</v>
      </c>
      <c r="E2972" s="8" t="s">
        <v>31</v>
      </c>
      <c r="F2972" s="78">
        <v>2427.4726193400002</v>
      </c>
      <c r="G2972" s="78">
        <v>76.723658524718758</v>
      </c>
      <c r="H2972" s="78">
        <v>0.58888824647327687</v>
      </c>
    </row>
    <row r="2973" spans="1:8" x14ac:dyDescent="0.25">
      <c r="A2973" s="8" t="s">
        <v>20</v>
      </c>
      <c r="B2973" s="8">
        <v>2018</v>
      </c>
      <c r="C2973" s="8" t="s">
        <v>10</v>
      </c>
      <c r="D2973" s="8" t="s">
        <v>30</v>
      </c>
      <c r="E2973" s="8" t="s">
        <v>32</v>
      </c>
      <c r="F2973" s="78"/>
      <c r="G2973" s="78" t="s">
        <v>108</v>
      </c>
      <c r="H2973" s="78" t="s">
        <v>29</v>
      </c>
    </row>
    <row r="2974" spans="1:8" x14ac:dyDescent="0.25">
      <c r="A2974" s="8" t="s">
        <v>20</v>
      </c>
      <c r="B2974" s="8">
        <v>2018</v>
      </c>
      <c r="C2974" s="8" t="s">
        <v>10</v>
      </c>
      <c r="D2974" s="8" t="s">
        <v>30</v>
      </c>
      <c r="E2974" s="8" t="s">
        <v>40</v>
      </c>
      <c r="F2974" s="78">
        <v>2427.4726193400002</v>
      </c>
      <c r="G2974" s="78">
        <v>76.723658524718758</v>
      </c>
      <c r="H2974" s="78">
        <v>0.58888824647327687</v>
      </c>
    </row>
    <row r="2975" spans="1:8" x14ac:dyDescent="0.25">
      <c r="A2975" s="8" t="s">
        <v>20</v>
      </c>
      <c r="B2975" s="8">
        <v>2019</v>
      </c>
      <c r="C2975" s="8" t="s">
        <v>10</v>
      </c>
      <c r="D2975" s="8" t="s">
        <v>30</v>
      </c>
      <c r="E2975" s="8" t="s">
        <v>31</v>
      </c>
      <c r="F2975" s="78">
        <v>3203.2632414099999</v>
      </c>
      <c r="G2975" s="78">
        <v>96.295302612655945</v>
      </c>
      <c r="H2975" s="78">
        <v>0.75856461712404077</v>
      </c>
    </row>
    <row r="2976" spans="1:8" x14ac:dyDescent="0.25">
      <c r="A2976" s="8" t="s">
        <v>20</v>
      </c>
      <c r="B2976" s="8">
        <v>2019</v>
      </c>
      <c r="C2976" s="8" t="s">
        <v>10</v>
      </c>
      <c r="D2976" s="8" t="s">
        <v>30</v>
      </c>
      <c r="E2976" s="8" t="s">
        <v>32</v>
      </c>
      <c r="F2976" s="78"/>
      <c r="G2976" s="78" t="s">
        <v>108</v>
      </c>
      <c r="H2976" s="78" t="s">
        <v>29</v>
      </c>
    </row>
    <row r="2977" spans="1:8" x14ac:dyDescent="0.25">
      <c r="A2977" s="8" t="s">
        <v>20</v>
      </c>
      <c r="B2977" s="8">
        <v>2019</v>
      </c>
      <c r="C2977" s="8" t="s">
        <v>10</v>
      </c>
      <c r="D2977" s="8" t="s">
        <v>30</v>
      </c>
      <c r="E2977" s="8" t="s">
        <v>40</v>
      </c>
      <c r="F2977" s="78">
        <v>3203.2632414099999</v>
      </c>
      <c r="G2977" s="78">
        <v>96.295302612655945</v>
      </c>
      <c r="H2977" s="78">
        <v>0.75856461712404077</v>
      </c>
    </row>
    <row r="2978" spans="1:8" x14ac:dyDescent="0.25">
      <c r="A2978" s="8" t="s">
        <v>20</v>
      </c>
      <c r="B2978" s="8">
        <v>2020</v>
      </c>
      <c r="C2978" s="8" t="s">
        <v>10</v>
      </c>
      <c r="D2978" s="8" t="s">
        <v>30</v>
      </c>
      <c r="E2978" s="8" t="s">
        <v>31</v>
      </c>
      <c r="F2978" s="80">
        <v>4065.7426940599998</v>
      </c>
      <c r="G2978" s="78">
        <v>118.04721105424619</v>
      </c>
      <c r="H2978" s="78">
        <v>0.93103631051875979</v>
      </c>
    </row>
    <row r="2979" spans="1:8" x14ac:dyDescent="0.25">
      <c r="A2979" s="8" t="s">
        <v>20</v>
      </c>
      <c r="B2979" s="8">
        <v>2020</v>
      </c>
      <c r="C2979" s="8" t="s">
        <v>10</v>
      </c>
      <c r="D2979" s="8" t="s">
        <v>30</v>
      </c>
      <c r="E2979" s="8" t="s">
        <v>32</v>
      </c>
      <c r="F2979" s="78"/>
      <c r="G2979" s="78" t="s">
        <v>108</v>
      </c>
      <c r="H2979" s="78" t="s">
        <v>29</v>
      </c>
    </row>
    <row r="2980" spans="1:8" x14ac:dyDescent="0.25">
      <c r="A2980" s="8" t="s">
        <v>20</v>
      </c>
      <c r="B2980" s="8">
        <v>2020</v>
      </c>
      <c r="C2980" s="8" t="s">
        <v>10</v>
      </c>
      <c r="D2980" s="8" t="s">
        <v>30</v>
      </c>
      <c r="E2980" s="8" t="s">
        <v>40</v>
      </c>
      <c r="F2980" s="78">
        <v>4065.7426940599998</v>
      </c>
      <c r="G2980" s="78">
        <v>118.04721105424619</v>
      </c>
      <c r="H2980" s="78">
        <v>0.93103631051875979</v>
      </c>
    </row>
    <row r="2981" spans="1:8" x14ac:dyDescent="0.25">
      <c r="A2981" s="8" t="s">
        <v>20</v>
      </c>
      <c r="B2981" s="8">
        <v>2021</v>
      </c>
      <c r="C2981" s="8" t="s">
        <v>10</v>
      </c>
      <c r="D2981" s="8" t="s">
        <v>30</v>
      </c>
      <c r="E2981" s="8" t="s">
        <v>31</v>
      </c>
      <c r="F2981" s="80">
        <v>3404.1123072199998</v>
      </c>
      <c r="G2981" s="78">
        <v>96.91882814520271</v>
      </c>
      <c r="H2981" s="78">
        <v>0.68540178484688397</v>
      </c>
    </row>
    <row r="2982" spans="1:8" x14ac:dyDescent="0.25">
      <c r="A2982" s="8" t="s">
        <v>20</v>
      </c>
      <c r="B2982" s="8">
        <v>2021</v>
      </c>
      <c r="C2982" s="8" t="s">
        <v>10</v>
      </c>
      <c r="D2982" s="8" t="s">
        <v>30</v>
      </c>
      <c r="E2982" s="8" t="s">
        <v>32</v>
      </c>
      <c r="F2982" s="78"/>
      <c r="G2982" s="78" t="s">
        <v>108</v>
      </c>
      <c r="H2982" s="78" t="s">
        <v>29</v>
      </c>
    </row>
    <row r="2983" spans="1:8" x14ac:dyDescent="0.25">
      <c r="A2983" s="8" t="s">
        <v>20</v>
      </c>
      <c r="B2983" s="8">
        <v>2021</v>
      </c>
      <c r="C2983" s="8" t="s">
        <v>10</v>
      </c>
      <c r="D2983" s="8" t="s">
        <v>30</v>
      </c>
      <c r="E2983" s="8" t="s">
        <v>40</v>
      </c>
      <c r="F2983" s="78">
        <v>3404.1123072199998</v>
      </c>
      <c r="G2983" s="78">
        <v>96.91882814520271</v>
      </c>
      <c r="H2983" s="78">
        <v>0.68540178484688397</v>
      </c>
    </row>
    <row r="2984" spans="1:8" x14ac:dyDescent="0.25">
      <c r="A2984" s="8" t="s">
        <v>20</v>
      </c>
      <c r="B2984" s="8">
        <v>2008</v>
      </c>
      <c r="C2984" s="8" t="s">
        <v>10</v>
      </c>
      <c r="D2984" s="8" t="s">
        <v>33</v>
      </c>
      <c r="E2984" s="8" t="s">
        <v>34</v>
      </c>
      <c r="F2984" s="78">
        <v>48.899283500000003</v>
      </c>
      <c r="G2984" s="78">
        <v>2.5241596851206611</v>
      </c>
      <c r="H2984" s="78">
        <v>2.97165531581925E-2</v>
      </c>
    </row>
    <row r="2985" spans="1:8" x14ac:dyDescent="0.25">
      <c r="A2985" s="8" t="s">
        <v>20</v>
      </c>
      <c r="B2985" s="8">
        <v>2008</v>
      </c>
      <c r="C2985" s="8" t="s">
        <v>10</v>
      </c>
      <c r="D2985" s="8" t="s">
        <v>33</v>
      </c>
      <c r="E2985" s="8" t="s">
        <v>35</v>
      </c>
      <c r="F2985" s="78">
        <v>2122.15005458</v>
      </c>
      <c r="G2985" s="78">
        <v>109.5444601667312</v>
      </c>
      <c r="H2985" s="78">
        <v>1.2896504895943453</v>
      </c>
    </row>
    <row r="2986" spans="1:8" x14ac:dyDescent="0.25">
      <c r="A2986" s="8" t="s">
        <v>20</v>
      </c>
      <c r="B2986" s="8">
        <v>2008</v>
      </c>
      <c r="C2986" s="8" t="s">
        <v>10</v>
      </c>
      <c r="D2986" s="8" t="s">
        <v>33</v>
      </c>
      <c r="E2986" s="8" t="s">
        <v>36</v>
      </c>
      <c r="F2986" s="78"/>
      <c r="G2986" s="78" t="s">
        <v>108</v>
      </c>
      <c r="H2986" s="78" t="s">
        <v>29</v>
      </c>
    </row>
    <row r="2987" spans="1:8" x14ac:dyDescent="0.25">
      <c r="A2987" s="8" t="s">
        <v>20</v>
      </c>
      <c r="B2987" s="8">
        <v>2008</v>
      </c>
      <c r="C2987" s="8" t="s">
        <v>10</v>
      </c>
      <c r="D2987" s="8" t="s">
        <v>33</v>
      </c>
      <c r="E2987" s="8" t="s">
        <v>42</v>
      </c>
      <c r="F2987" s="78">
        <v>82.554836120000004</v>
      </c>
      <c r="G2987" s="78">
        <v>4.261444631307266</v>
      </c>
      <c r="H2987" s="78">
        <v>5.0169348105598525E-2</v>
      </c>
    </row>
    <row r="2988" spans="1:8" x14ac:dyDescent="0.25">
      <c r="A2988" s="8" t="s">
        <v>20</v>
      </c>
      <c r="B2988" s="8">
        <v>2008</v>
      </c>
      <c r="C2988" s="8" t="s">
        <v>10</v>
      </c>
      <c r="D2988" s="8" t="s">
        <v>33</v>
      </c>
      <c r="E2988" s="8" t="s">
        <v>40</v>
      </c>
      <c r="F2988" s="78">
        <v>2253.6041741999998</v>
      </c>
      <c r="G2988" s="78">
        <v>116.33006448315911</v>
      </c>
      <c r="H2988" s="78">
        <v>1.3695363908581359</v>
      </c>
    </row>
    <row r="2989" spans="1:8" x14ac:dyDescent="0.25">
      <c r="A2989" s="8" t="s">
        <v>20</v>
      </c>
      <c r="B2989" s="8">
        <v>2009</v>
      </c>
      <c r="C2989" s="8" t="s">
        <v>10</v>
      </c>
      <c r="D2989" s="8" t="s">
        <v>33</v>
      </c>
      <c r="E2989" s="8" t="s">
        <v>34</v>
      </c>
      <c r="F2989" s="78">
        <v>1.15227843</v>
      </c>
      <c r="G2989" s="78">
        <v>5.6653178022698314E-2</v>
      </c>
      <c r="H2989" s="78">
        <v>6.8288763931450246E-4</v>
      </c>
    </row>
    <row r="2990" spans="1:8" x14ac:dyDescent="0.25">
      <c r="A2990" s="8" t="s">
        <v>20</v>
      </c>
      <c r="B2990" s="8">
        <v>2009</v>
      </c>
      <c r="C2990" s="8" t="s">
        <v>10</v>
      </c>
      <c r="D2990" s="8" t="s">
        <v>33</v>
      </c>
      <c r="E2990" s="8" t="s">
        <v>35</v>
      </c>
      <c r="F2990" s="78">
        <v>3234.7130135399998</v>
      </c>
      <c r="G2990" s="78">
        <v>159.03862073372366</v>
      </c>
      <c r="H2990" s="78">
        <v>1.917024111677792</v>
      </c>
    </row>
    <row r="2991" spans="1:8" x14ac:dyDescent="0.25">
      <c r="A2991" s="8" t="s">
        <v>20</v>
      </c>
      <c r="B2991" s="8">
        <v>2009</v>
      </c>
      <c r="C2991" s="8" t="s">
        <v>10</v>
      </c>
      <c r="D2991" s="8" t="s">
        <v>33</v>
      </c>
      <c r="E2991" s="8" t="s">
        <v>36</v>
      </c>
      <c r="F2991" s="78"/>
      <c r="G2991" s="78" t="s">
        <v>108</v>
      </c>
      <c r="H2991" s="78" t="s">
        <v>29</v>
      </c>
    </row>
    <row r="2992" spans="1:8" x14ac:dyDescent="0.25">
      <c r="A2992" s="8" t="s">
        <v>20</v>
      </c>
      <c r="B2992" s="8">
        <v>2009</v>
      </c>
      <c r="C2992" s="8" t="s">
        <v>10</v>
      </c>
      <c r="D2992" s="8" t="s">
        <v>33</v>
      </c>
      <c r="E2992" s="8" t="s">
        <v>42</v>
      </c>
      <c r="F2992" s="78">
        <v>101.53016708</v>
      </c>
      <c r="G2992" s="78">
        <v>4.991854816077347</v>
      </c>
      <c r="H2992" s="78">
        <v>6.0170957219487502E-2</v>
      </c>
    </row>
    <row r="2993" spans="1:8" x14ac:dyDescent="0.25">
      <c r="A2993" s="8" t="s">
        <v>20</v>
      </c>
      <c r="B2993" s="8">
        <v>2009</v>
      </c>
      <c r="C2993" s="8" t="s">
        <v>10</v>
      </c>
      <c r="D2993" s="8" t="s">
        <v>33</v>
      </c>
      <c r="E2993" s="8" t="s">
        <v>40</v>
      </c>
      <c r="F2993" s="78">
        <v>3337.3954590499998</v>
      </c>
      <c r="G2993" s="78">
        <v>164.08712872782371</v>
      </c>
      <c r="H2993" s="78">
        <v>1.9778779565365943</v>
      </c>
    </row>
    <row r="2994" spans="1:8" x14ac:dyDescent="0.25">
      <c r="A2994" s="8" t="s">
        <v>20</v>
      </c>
      <c r="B2994" s="8">
        <v>2010</v>
      </c>
      <c r="C2994" s="8" t="s">
        <v>10</v>
      </c>
      <c r="D2994" s="8" t="s">
        <v>33</v>
      </c>
      <c r="E2994" s="8" t="s">
        <v>34</v>
      </c>
      <c r="F2994" s="78">
        <v>51.873254000000003</v>
      </c>
      <c r="G2994" s="78">
        <v>2.42899694853085</v>
      </c>
      <c r="H2994" s="78">
        <v>2.775092625294447E-2</v>
      </c>
    </row>
    <row r="2995" spans="1:8" x14ac:dyDescent="0.25">
      <c r="A2995" s="8" t="s">
        <v>20</v>
      </c>
      <c r="B2995" s="8">
        <v>2010</v>
      </c>
      <c r="C2995" s="8" t="s">
        <v>10</v>
      </c>
      <c r="D2995" s="8" t="s">
        <v>33</v>
      </c>
      <c r="E2995" s="8" t="s">
        <v>35</v>
      </c>
      <c r="F2995" s="78">
        <v>3840.6797345</v>
      </c>
      <c r="G2995" s="78">
        <v>179.84218524993199</v>
      </c>
      <c r="H2995" s="78">
        <v>2.0546700246197749</v>
      </c>
    </row>
    <row r="2996" spans="1:8" x14ac:dyDescent="0.25">
      <c r="A2996" s="8" t="s">
        <v>20</v>
      </c>
      <c r="B2996" s="8">
        <v>2010</v>
      </c>
      <c r="C2996" s="8" t="s">
        <v>10</v>
      </c>
      <c r="D2996" s="8" t="s">
        <v>33</v>
      </c>
      <c r="E2996" s="8" t="s">
        <v>36</v>
      </c>
      <c r="F2996" s="78"/>
      <c r="G2996" s="78" t="s">
        <v>108</v>
      </c>
      <c r="H2996" s="78" t="s">
        <v>29</v>
      </c>
    </row>
    <row r="2997" spans="1:8" x14ac:dyDescent="0.25">
      <c r="A2997" s="8" t="s">
        <v>20</v>
      </c>
      <c r="B2997" s="8">
        <v>2010</v>
      </c>
      <c r="C2997" s="8" t="s">
        <v>10</v>
      </c>
      <c r="D2997" s="8" t="s">
        <v>33</v>
      </c>
      <c r="E2997" s="8" t="s">
        <v>42</v>
      </c>
      <c r="F2997" s="78">
        <v>19.39287156</v>
      </c>
      <c r="G2997" s="78">
        <v>0.90808311046942813</v>
      </c>
      <c r="H2997" s="78">
        <v>1.0374713498682466E-2</v>
      </c>
    </row>
    <row r="2998" spans="1:8" x14ac:dyDescent="0.25">
      <c r="A2998" s="8" t="s">
        <v>20</v>
      </c>
      <c r="B2998" s="8">
        <v>2010</v>
      </c>
      <c r="C2998" s="8" t="s">
        <v>10</v>
      </c>
      <c r="D2998" s="8" t="s">
        <v>33</v>
      </c>
      <c r="E2998" s="8" t="s">
        <v>40</v>
      </c>
      <c r="F2998" s="78">
        <v>3911.9458600600001</v>
      </c>
      <c r="G2998" s="78">
        <v>183.17926530893226</v>
      </c>
      <c r="H2998" s="78">
        <v>2.0927956643714021</v>
      </c>
    </row>
    <row r="2999" spans="1:8" x14ac:dyDescent="0.25">
      <c r="A2999" s="8" t="s">
        <v>20</v>
      </c>
      <c r="B2999" s="8">
        <v>2011</v>
      </c>
      <c r="C2999" s="8" t="s">
        <v>10</v>
      </c>
      <c r="D2999" s="8" t="s">
        <v>33</v>
      </c>
      <c r="E2999" s="8" t="s">
        <v>34</v>
      </c>
      <c r="F2999" s="78">
        <v>64.233166089999997</v>
      </c>
      <c r="G2999" s="78">
        <v>2.8622741839968984</v>
      </c>
      <c r="H2999" s="78">
        <v>2.9304151269437209E-2</v>
      </c>
    </row>
    <row r="3000" spans="1:8" x14ac:dyDescent="0.25">
      <c r="A3000" s="8" t="s">
        <v>20</v>
      </c>
      <c r="B3000" s="8">
        <v>2011</v>
      </c>
      <c r="C3000" s="8" t="s">
        <v>10</v>
      </c>
      <c r="D3000" s="8" t="s">
        <v>33</v>
      </c>
      <c r="E3000" s="8" t="s">
        <v>35</v>
      </c>
      <c r="F3000" s="78">
        <v>4920.08156487</v>
      </c>
      <c r="G3000" s="78">
        <v>219.24222801900598</v>
      </c>
      <c r="H3000" s="78">
        <v>2.2446163440379747</v>
      </c>
    </row>
    <row r="3001" spans="1:8" x14ac:dyDescent="0.25">
      <c r="A3001" s="8" t="s">
        <v>20</v>
      </c>
      <c r="B3001" s="8">
        <v>2011</v>
      </c>
      <c r="C3001" s="8" t="s">
        <v>10</v>
      </c>
      <c r="D3001" s="8" t="s">
        <v>33</v>
      </c>
      <c r="E3001" s="8" t="s">
        <v>36</v>
      </c>
      <c r="F3001" s="78"/>
      <c r="G3001" s="78" t="s">
        <v>108</v>
      </c>
      <c r="H3001" s="78" t="s">
        <v>29</v>
      </c>
    </row>
    <row r="3002" spans="1:8" x14ac:dyDescent="0.25">
      <c r="A3002" s="8" t="s">
        <v>20</v>
      </c>
      <c r="B3002" s="8">
        <v>2011</v>
      </c>
      <c r="C3002" s="8" t="s">
        <v>10</v>
      </c>
      <c r="D3002" s="8" t="s">
        <v>33</v>
      </c>
      <c r="E3002" s="8" t="s">
        <v>42</v>
      </c>
      <c r="F3002" s="78">
        <v>26.333661859999999</v>
      </c>
      <c r="G3002" s="78">
        <v>1.1734461353869992</v>
      </c>
      <c r="H3002" s="78">
        <v>1.2013818679627367E-2</v>
      </c>
    </row>
    <row r="3003" spans="1:8" x14ac:dyDescent="0.25">
      <c r="A3003" s="8" t="s">
        <v>20</v>
      </c>
      <c r="B3003" s="8">
        <v>2011</v>
      </c>
      <c r="C3003" s="8" t="s">
        <v>10</v>
      </c>
      <c r="D3003" s="8" t="s">
        <v>33</v>
      </c>
      <c r="E3003" s="8" t="s">
        <v>40</v>
      </c>
      <c r="F3003" s="78">
        <v>5010.6483928199996</v>
      </c>
      <c r="G3003" s="78">
        <v>223.27794833838985</v>
      </c>
      <c r="H3003" s="78">
        <v>2.2859343139870392</v>
      </c>
    </row>
    <row r="3004" spans="1:8" x14ac:dyDescent="0.25">
      <c r="A3004" s="8" t="s">
        <v>20</v>
      </c>
      <c r="B3004" s="8">
        <v>2012</v>
      </c>
      <c r="C3004" s="8" t="s">
        <v>10</v>
      </c>
      <c r="D3004" s="8" t="s">
        <v>33</v>
      </c>
      <c r="E3004" s="8" t="s">
        <v>34</v>
      </c>
      <c r="F3004" s="78">
        <v>161.11220821000001</v>
      </c>
      <c r="G3004" s="78">
        <v>6.8427355366319809</v>
      </c>
      <c r="H3004" s="78">
        <v>6.4998181316427719E-2</v>
      </c>
    </row>
    <row r="3005" spans="1:8" x14ac:dyDescent="0.25">
      <c r="A3005" s="8" t="s">
        <v>20</v>
      </c>
      <c r="B3005" s="8">
        <v>2012</v>
      </c>
      <c r="C3005" s="8" t="s">
        <v>10</v>
      </c>
      <c r="D3005" s="8" t="s">
        <v>33</v>
      </c>
      <c r="E3005" s="8" t="s">
        <v>35</v>
      </c>
      <c r="F3005" s="78">
        <v>5282.32040469</v>
      </c>
      <c r="G3005" s="78">
        <v>224.34998533404118</v>
      </c>
      <c r="H3005" s="78">
        <v>2.131068919296184</v>
      </c>
    </row>
    <row r="3006" spans="1:8" x14ac:dyDescent="0.25">
      <c r="A3006" s="8" t="s">
        <v>20</v>
      </c>
      <c r="B3006" s="8">
        <v>2012</v>
      </c>
      <c r="C3006" s="8" t="s">
        <v>10</v>
      </c>
      <c r="D3006" s="8" t="s">
        <v>33</v>
      </c>
      <c r="E3006" s="8" t="s">
        <v>36</v>
      </c>
      <c r="F3006" s="78"/>
      <c r="G3006" s="78" t="s">
        <v>108</v>
      </c>
      <c r="H3006" s="78" t="s">
        <v>29</v>
      </c>
    </row>
    <row r="3007" spans="1:8" x14ac:dyDescent="0.25">
      <c r="A3007" s="8" t="s">
        <v>20</v>
      </c>
      <c r="B3007" s="8">
        <v>2012</v>
      </c>
      <c r="C3007" s="8" t="s">
        <v>10</v>
      </c>
      <c r="D3007" s="8" t="s">
        <v>33</v>
      </c>
      <c r="E3007" s="8" t="s">
        <v>42</v>
      </c>
      <c r="F3007" s="78">
        <v>24.87554278</v>
      </c>
      <c r="G3007" s="78">
        <v>1.0565106298577192</v>
      </c>
      <c r="H3007" s="78">
        <v>1.003564570259945E-2</v>
      </c>
    </row>
    <row r="3008" spans="1:8" x14ac:dyDescent="0.25">
      <c r="A3008" s="8" t="s">
        <v>20</v>
      </c>
      <c r="B3008" s="8">
        <v>2012</v>
      </c>
      <c r="C3008" s="8" t="s">
        <v>10</v>
      </c>
      <c r="D3008" s="8" t="s">
        <v>33</v>
      </c>
      <c r="E3008" s="8" t="s">
        <v>40</v>
      </c>
      <c r="F3008" s="78">
        <v>5468.3081556799998</v>
      </c>
      <c r="G3008" s="78">
        <v>232.24923150053087</v>
      </c>
      <c r="H3008" s="78">
        <v>2.206102746315211</v>
      </c>
    </row>
    <row r="3009" spans="1:8" x14ac:dyDescent="0.25">
      <c r="A3009" s="8" t="s">
        <v>20</v>
      </c>
      <c r="B3009" s="8">
        <v>2013</v>
      </c>
      <c r="C3009" s="8" t="s">
        <v>10</v>
      </c>
      <c r="D3009" s="8" t="s">
        <v>33</v>
      </c>
      <c r="E3009" s="8" t="s">
        <v>34</v>
      </c>
      <c r="F3009" s="78">
        <v>82.406999999999996</v>
      </c>
      <c r="G3009" s="78">
        <v>3.3342909164475012</v>
      </c>
      <c r="H3009" s="78">
        <v>3.036456995579127E-2</v>
      </c>
    </row>
    <row r="3010" spans="1:8" x14ac:dyDescent="0.25">
      <c r="A3010" s="8" t="s">
        <v>20</v>
      </c>
      <c r="B3010" s="8">
        <v>2013</v>
      </c>
      <c r="C3010" s="8" t="s">
        <v>10</v>
      </c>
      <c r="D3010" s="8" t="s">
        <v>33</v>
      </c>
      <c r="E3010" s="8" t="s">
        <v>35</v>
      </c>
      <c r="F3010" s="78">
        <v>5323.6931735199996</v>
      </c>
      <c r="G3010" s="78">
        <v>215.40332484402182</v>
      </c>
      <c r="H3010" s="78">
        <v>1.961625272009859</v>
      </c>
    </row>
    <row r="3011" spans="1:8" x14ac:dyDescent="0.25">
      <c r="A3011" s="8" t="s">
        <v>20</v>
      </c>
      <c r="B3011" s="8">
        <v>2013</v>
      </c>
      <c r="C3011" s="8" t="s">
        <v>10</v>
      </c>
      <c r="D3011" s="8" t="s">
        <v>33</v>
      </c>
      <c r="E3011" s="8" t="s">
        <v>36</v>
      </c>
      <c r="F3011" s="78"/>
      <c r="G3011" s="78" t="s">
        <v>108</v>
      </c>
      <c r="H3011" s="78" t="s">
        <v>29</v>
      </c>
    </row>
    <row r="3012" spans="1:8" x14ac:dyDescent="0.25">
      <c r="A3012" s="8" t="s">
        <v>20</v>
      </c>
      <c r="B3012" s="8">
        <v>2013</v>
      </c>
      <c r="C3012" s="8" t="s">
        <v>10</v>
      </c>
      <c r="D3012" s="8" t="s">
        <v>33</v>
      </c>
      <c r="E3012" s="8" t="s">
        <v>42</v>
      </c>
      <c r="F3012" s="78">
        <v>20.978612930000001</v>
      </c>
      <c r="G3012" s="78">
        <v>0.8488210774833097</v>
      </c>
      <c r="H3012" s="78">
        <v>7.7300054593475338E-3</v>
      </c>
    </row>
    <row r="3013" spans="1:8" x14ac:dyDescent="0.25">
      <c r="A3013" s="8" t="s">
        <v>20</v>
      </c>
      <c r="B3013" s="8">
        <v>2013</v>
      </c>
      <c r="C3013" s="8" t="s">
        <v>10</v>
      </c>
      <c r="D3013" s="8" t="s">
        <v>33</v>
      </c>
      <c r="E3013" s="8" t="s">
        <v>40</v>
      </c>
      <c r="F3013" s="78">
        <v>5427.0787864499998</v>
      </c>
      <c r="G3013" s="78">
        <v>219.58643683795265</v>
      </c>
      <c r="H3013" s="78">
        <v>1.999719847424998</v>
      </c>
    </row>
    <row r="3014" spans="1:8" x14ac:dyDescent="0.25">
      <c r="A3014" s="8" t="s">
        <v>20</v>
      </c>
      <c r="B3014" s="8">
        <v>2014</v>
      </c>
      <c r="C3014" s="8" t="s">
        <v>10</v>
      </c>
      <c r="D3014" s="8" t="s">
        <v>33</v>
      </c>
      <c r="E3014" s="8" t="s">
        <v>34</v>
      </c>
      <c r="F3014" s="78"/>
      <c r="G3014" s="78" t="s">
        <v>108</v>
      </c>
      <c r="H3014" s="78" t="s">
        <v>29</v>
      </c>
    </row>
    <row r="3015" spans="1:8" x14ac:dyDescent="0.25">
      <c r="A3015" s="8" t="s">
        <v>20</v>
      </c>
      <c r="B3015" s="8">
        <v>2014</v>
      </c>
      <c r="C3015" s="8" t="s">
        <v>10</v>
      </c>
      <c r="D3015" s="8" t="s">
        <v>33</v>
      </c>
      <c r="E3015" s="8" t="s">
        <v>35</v>
      </c>
      <c r="F3015" s="78">
        <v>5940.7774841600003</v>
      </c>
      <c r="G3015" s="78">
        <v>228.86554884561303</v>
      </c>
      <c r="H3015" s="78">
        <v>1.9272661109310127</v>
      </c>
    </row>
    <row r="3016" spans="1:8" x14ac:dyDescent="0.25">
      <c r="A3016" s="8" t="s">
        <v>20</v>
      </c>
      <c r="B3016" s="8">
        <v>2014</v>
      </c>
      <c r="C3016" s="8" t="s">
        <v>10</v>
      </c>
      <c r="D3016" s="8" t="s">
        <v>33</v>
      </c>
      <c r="E3016" s="8" t="s">
        <v>36</v>
      </c>
      <c r="F3016" s="78"/>
      <c r="G3016" s="78" t="s">
        <v>108</v>
      </c>
      <c r="H3016" s="78" t="s">
        <v>29</v>
      </c>
    </row>
    <row r="3017" spans="1:8" x14ac:dyDescent="0.25">
      <c r="A3017" s="8" t="s">
        <v>20</v>
      </c>
      <c r="B3017" s="8">
        <v>2014</v>
      </c>
      <c r="C3017" s="8" t="s">
        <v>10</v>
      </c>
      <c r="D3017" s="8" t="s">
        <v>33</v>
      </c>
      <c r="E3017" s="8" t="s">
        <v>42</v>
      </c>
      <c r="F3017" s="78">
        <v>97.855783849999995</v>
      </c>
      <c r="G3017" s="78">
        <v>3.7698462428970432</v>
      </c>
      <c r="H3017" s="78">
        <v>3.1745699359308967E-2</v>
      </c>
    </row>
    <row r="3018" spans="1:8" x14ac:dyDescent="0.25">
      <c r="A3018" s="8" t="s">
        <v>20</v>
      </c>
      <c r="B3018" s="8">
        <v>2014</v>
      </c>
      <c r="C3018" s="8" t="s">
        <v>10</v>
      </c>
      <c r="D3018" s="8" t="s">
        <v>33</v>
      </c>
      <c r="E3018" s="8" t="s">
        <v>40</v>
      </c>
      <c r="F3018" s="78">
        <v>6038.6332680100004</v>
      </c>
      <c r="G3018" s="78">
        <v>232.63539508851008</v>
      </c>
      <c r="H3018" s="78">
        <v>1.9590118102903216</v>
      </c>
    </row>
    <row r="3019" spans="1:8" x14ac:dyDescent="0.25">
      <c r="A3019" s="8" t="s">
        <v>20</v>
      </c>
      <c r="B3019" s="8">
        <v>2015</v>
      </c>
      <c r="C3019" s="8" t="s">
        <v>10</v>
      </c>
      <c r="D3019" s="8" t="s">
        <v>33</v>
      </c>
      <c r="E3019" s="8" t="s">
        <v>34</v>
      </c>
      <c r="F3019" s="78"/>
      <c r="G3019" s="78" t="s">
        <v>108</v>
      </c>
      <c r="H3019" s="78" t="s">
        <v>29</v>
      </c>
    </row>
    <row r="3020" spans="1:8" x14ac:dyDescent="0.25">
      <c r="A3020" s="8" t="s">
        <v>20</v>
      </c>
      <c r="B3020" s="8">
        <v>2015</v>
      </c>
      <c r="C3020" s="8" t="s">
        <v>10</v>
      </c>
      <c r="D3020" s="8" t="s">
        <v>33</v>
      </c>
      <c r="E3020" s="8" t="s">
        <v>35</v>
      </c>
      <c r="F3020" s="78">
        <v>7220.5635607900003</v>
      </c>
      <c r="G3020" s="78">
        <v>264.96670661288681</v>
      </c>
      <c r="H3020" s="78">
        <v>2.0780463800815543</v>
      </c>
    </row>
    <row r="3021" spans="1:8" x14ac:dyDescent="0.25">
      <c r="A3021" s="8" t="s">
        <v>20</v>
      </c>
      <c r="B3021" s="8">
        <v>2015</v>
      </c>
      <c r="C3021" s="8" t="s">
        <v>10</v>
      </c>
      <c r="D3021" s="8" t="s">
        <v>33</v>
      </c>
      <c r="E3021" s="8" t="s">
        <v>36</v>
      </c>
      <c r="F3021" s="78"/>
      <c r="G3021" s="78" t="s">
        <v>108</v>
      </c>
      <c r="H3021" s="78" t="s">
        <v>29</v>
      </c>
    </row>
    <row r="3022" spans="1:8" x14ac:dyDescent="0.25">
      <c r="A3022" s="8" t="s">
        <v>20</v>
      </c>
      <c r="B3022" s="8">
        <v>2015</v>
      </c>
      <c r="C3022" s="8" t="s">
        <v>10</v>
      </c>
      <c r="D3022" s="8" t="s">
        <v>33</v>
      </c>
      <c r="E3022" s="8" t="s">
        <v>42</v>
      </c>
      <c r="F3022" s="78">
        <v>114.720575</v>
      </c>
      <c r="G3022" s="78">
        <v>4.2098006177181171</v>
      </c>
      <c r="H3022" s="78">
        <v>3.3016076043452448E-2</v>
      </c>
    </row>
    <row r="3023" spans="1:8" x14ac:dyDescent="0.25">
      <c r="A3023" s="8" t="s">
        <v>20</v>
      </c>
      <c r="B3023" s="8">
        <v>2015</v>
      </c>
      <c r="C3023" s="8" t="s">
        <v>10</v>
      </c>
      <c r="D3023" s="8" t="s">
        <v>33</v>
      </c>
      <c r="E3023" s="8" t="s">
        <v>40</v>
      </c>
      <c r="F3023" s="78">
        <v>7335.2841357900006</v>
      </c>
      <c r="G3023" s="78">
        <v>269.1765072306049</v>
      </c>
      <c r="H3023" s="78">
        <v>2.1110624561250066</v>
      </c>
    </row>
    <row r="3024" spans="1:8" x14ac:dyDescent="0.25">
      <c r="A3024" s="8" t="s">
        <v>20</v>
      </c>
      <c r="B3024" s="8">
        <v>2016</v>
      </c>
      <c r="C3024" s="8" t="s">
        <v>10</v>
      </c>
      <c r="D3024" s="8" t="s">
        <v>33</v>
      </c>
      <c r="E3024" s="8" t="s">
        <v>34</v>
      </c>
      <c r="F3024" s="78"/>
      <c r="G3024" s="78" t="s">
        <v>108</v>
      </c>
      <c r="H3024" s="78" t="s">
        <v>29</v>
      </c>
    </row>
    <row r="3025" spans="1:8" x14ac:dyDescent="0.25">
      <c r="A3025" s="8" t="s">
        <v>20</v>
      </c>
      <c r="B3025" s="8">
        <v>2016</v>
      </c>
      <c r="C3025" s="8" t="s">
        <v>10</v>
      </c>
      <c r="D3025" s="8" t="s">
        <v>33</v>
      </c>
      <c r="E3025" s="8" t="s">
        <v>35</v>
      </c>
      <c r="F3025" s="78">
        <v>8152.0837405599996</v>
      </c>
      <c r="G3025" s="78">
        <v>285.54541839142962</v>
      </c>
      <c r="H3025" s="78">
        <v>2.1498417304973714</v>
      </c>
    </row>
    <row r="3026" spans="1:8" x14ac:dyDescent="0.25">
      <c r="A3026" s="8" t="s">
        <v>20</v>
      </c>
      <c r="B3026" s="8">
        <v>2016</v>
      </c>
      <c r="C3026" s="8" t="s">
        <v>10</v>
      </c>
      <c r="D3026" s="8" t="s">
        <v>33</v>
      </c>
      <c r="E3026" s="8" t="s">
        <v>36</v>
      </c>
      <c r="F3026" s="78"/>
      <c r="G3026" s="78" t="s">
        <v>108</v>
      </c>
      <c r="H3026" s="78" t="s">
        <v>29</v>
      </c>
    </row>
    <row r="3027" spans="1:8" x14ac:dyDescent="0.25">
      <c r="A3027" s="8" t="s">
        <v>20</v>
      </c>
      <c r="B3027" s="8">
        <v>2016</v>
      </c>
      <c r="C3027" s="8" t="s">
        <v>10</v>
      </c>
      <c r="D3027" s="8" t="s">
        <v>33</v>
      </c>
      <c r="E3027" s="8" t="s">
        <v>42</v>
      </c>
      <c r="F3027" s="78">
        <v>30.904454319999999</v>
      </c>
      <c r="G3027" s="78">
        <v>1.0824993486091232</v>
      </c>
      <c r="H3027" s="78">
        <v>8.1500249101736713E-3</v>
      </c>
    </row>
    <row r="3028" spans="1:8" x14ac:dyDescent="0.25">
      <c r="A3028" s="8" t="s">
        <v>20</v>
      </c>
      <c r="B3028" s="8">
        <v>2016</v>
      </c>
      <c r="C3028" s="8" t="s">
        <v>10</v>
      </c>
      <c r="D3028" s="8" t="s">
        <v>33</v>
      </c>
      <c r="E3028" s="8" t="s">
        <v>40</v>
      </c>
      <c r="F3028" s="78">
        <v>8182.9881948799994</v>
      </c>
      <c r="G3028" s="78">
        <v>286.62791774003875</v>
      </c>
      <c r="H3028" s="78">
        <v>2.157991755407545</v>
      </c>
    </row>
    <row r="3029" spans="1:8" x14ac:dyDescent="0.25">
      <c r="A3029" s="8" t="s">
        <v>20</v>
      </c>
      <c r="B3029" s="8">
        <v>2017</v>
      </c>
      <c r="C3029" s="8" t="s">
        <v>10</v>
      </c>
      <c r="D3029" s="8" t="s">
        <v>33</v>
      </c>
      <c r="E3029" s="8" t="s">
        <v>34</v>
      </c>
      <c r="F3029" s="78"/>
      <c r="G3029" s="78" t="s">
        <v>108</v>
      </c>
      <c r="H3029" s="78" t="s">
        <v>29</v>
      </c>
    </row>
    <row r="3030" spans="1:8" x14ac:dyDescent="0.25">
      <c r="A3030" s="8" t="s">
        <v>20</v>
      </c>
      <c r="B3030" s="8">
        <v>2017</v>
      </c>
      <c r="C3030" s="8" t="s">
        <v>10</v>
      </c>
      <c r="D3030" s="8" t="s">
        <v>33</v>
      </c>
      <c r="E3030" s="8" t="s">
        <v>35</v>
      </c>
      <c r="F3030" s="78">
        <v>9335.6305713500005</v>
      </c>
      <c r="G3030" s="78">
        <v>310.88543598223913</v>
      </c>
      <c r="H3030" s="78">
        <v>2.2555830725559742</v>
      </c>
    </row>
    <row r="3031" spans="1:8" x14ac:dyDescent="0.25">
      <c r="A3031" s="8" t="s">
        <v>20</v>
      </c>
      <c r="B3031" s="8">
        <v>2017</v>
      </c>
      <c r="C3031" s="8" t="s">
        <v>10</v>
      </c>
      <c r="D3031" s="8" t="s">
        <v>33</v>
      </c>
      <c r="E3031" s="8" t="s">
        <v>36</v>
      </c>
      <c r="F3031" s="78"/>
      <c r="G3031" s="78" t="s">
        <v>108</v>
      </c>
      <c r="H3031" s="78" t="s">
        <v>29</v>
      </c>
    </row>
    <row r="3032" spans="1:8" x14ac:dyDescent="0.25">
      <c r="A3032" s="8" t="s">
        <v>20</v>
      </c>
      <c r="B3032" s="8">
        <v>2017</v>
      </c>
      <c r="C3032" s="8" t="s">
        <v>10</v>
      </c>
      <c r="D3032" s="8" t="s">
        <v>33</v>
      </c>
      <c r="E3032" s="8" t="s">
        <v>42</v>
      </c>
      <c r="F3032" s="78">
        <v>22.097929000000001</v>
      </c>
      <c r="G3032" s="78">
        <v>0.7358821923130282</v>
      </c>
      <c r="H3032" s="78">
        <v>5.3390838690541721E-3</v>
      </c>
    </row>
    <row r="3033" spans="1:8" x14ac:dyDescent="0.25">
      <c r="A3033" s="8" t="s">
        <v>20</v>
      </c>
      <c r="B3033" s="8">
        <v>2017</v>
      </c>
      <c r="C3033" s="8" t="s">
        <v>10</v>
      </c>
      <c r="D3033" s="8" t="s">
        <v>33</v>
      </c>
      <c r="E3033" s="8" t="s">
        <v>40</v>
      </c>
      <c r="F3033" s="78">
        <v>9357.7285003500001</v>
      </c>
      <c r="G3033" s="78">
        <v>311.62131817455219</v>
      </c>
      <c r="H3033" s="78">
        <v>2.2609221564250284</v>
      </c>
    </row>
    <row r="3034" spans="1:8" x14ac:dyDescent="0.25">
      <c r="A3034" s="8" t="s">
        <v>20</v>
      </c>
      <c r="B3034" s="8">
        <v>2018</v>
      </c>
      <c r="C3034" s="8" t="s">
        <v>10</v>
      </c>
      <c r="D3034" s="8" t="s">
        <v>33</v>
      </c>
      <c r="E3034" s="8" t="s">
        <v>34</v>
      </c>
      <c r="F3034" s="80">
        <v>2.4222779999999999</v>
      </c>
      <c r="G3034" s="78">
        <v>7.6559475333842469E-2</v>
      </c>
      <c r="H3034" s="78">
        <v>5.876280673677097E-4</v>
      </c>
    </row>
    <row r="3035" spans="1:8" x14ac:dyDescent="0.25">
      <c r="A3035" s="8" t="s">
        <v>20</v>
      </c>
      <c r="B3035" s="8">
        <v>2018</v>
      </c>
      <c r="C3035" s="8" t="s">
        <v>10</v>
      </c>
      <c r="D3035" s="8" t="s">
        <v>33</v>
      </c>
      <c r="E3035" s="8" t="s">
        <v>35</v>
      </c>
      <c r="F3035" s="80">
        <v>9854.0092879999993</v>
      </c>
      <c r="G3035" s="78">
        <v>311.4497101588218</v>
      </c>
      <c r="H3035" s="78">
        <v>2.3905152231622053</v>
      </c>
    </row>
    <row r="3036" spans="1:8" x14ac:dyDescent="0.25">
      <c r="A3036" s="8" t="s">
        <v>20</v>
      </c>
      <c r="B3036" s="8">
        <v>2018</v>
      </c>
      <c r="C3036" s="8" t="s">
        <v>10</v>
      </c>
      <c r="D3036" s="8" t="s">
        <v>33</v>
      </c>
      <c r="E3036" s="8" t="s">
        <v>36</v>
      </c>
      <c r="F3036" s="80"/>
      <c r="G3036" s="78" t="s">
        <v>108</v>
      </c>
      <c r="H3036" s="78" t="s">
        <v>29</v>
      </c>
    </row>
    <row r="3037" spans="1:8" x14ac:dyDescent="0.25">
      <c r="A3037" s="8" t="s">
        <v>20</v>
      </c>
      <c r="B3037" s="8">
        <v>2018</v>
      </c>
      <c r="C3037" s="8" t="s">
        <v>10</v>
      </c>
      <c r="D3037" s="8" t="s">
        <v>33</v>
      </c>
      <c r="E3037" s="8" t="s">
        <v>42</v>
      </c>
      <c r="F3037" s="80">
        <v>38.589565</v>
      </c>
      <c r="G3037" s="78">
        <v>1.2196770353201452</v>
      </c>
      <c r="H3037" s="78">
        <v>9.3615644040488371E-3</v>
      </c>
    </row>
    <row r="3038" spans="1:8" x14ac:dyDescent="0.25">
      <c r="A3038" s="8" t="s">
        <v>20</v>
      </c>
      <c r="B3038" s="8">
        <v>2018</v>
      </c>
      <c r="C3038" s="8" t="s">
        <v>10</v>
      </c>
      <c r="D3038" s="8" t="s">
        <v>33</v>
      </c>
      <c r="E3038" s="8" t="s">
        <v>40</v>
      </c>
      <c r="F3038" s="78">
        <v>9895.0211309999995</v>
      </c>
      <c r="G3038" s="78">
        <v>312.74594666947576</v>
      </c>
      <c r="H3038" s="78">
        <v>2.4004644156336217</v>
      </c>
    </row>
    <row r="3039" spans="1:8" x14ac:dyDescent="0.25">
      <c r="A3039" s="8" t="s">
        <v>20</v>
      </c>
      <c r="B3039" s="8">
        <v>2019</v>
      </c>
      <c r="C3039" s="8" t="s">
        <v>10</v>
      </c>
      <c r="D3039" s="8" t="s">
        <v>33</v>
      </c>
      <c r="E3039" s="8" t="s">
        <v>34</v>
      </c>
      <c r="F3039" s="80"/>
      <c r="G3039" s="78" t="s">
        <v>108</v>
      </c>
      <c r="H3039" s="78" t="s">
        <v>29</v>
      </c>
    </row>
    <row r="3040" spans="1:8" x14ac:dyDescent="0.25">
      <c r="A3040" s="8" t="s">
        <v>20</v>
      </c>
      <c r="B3040" s="8">
        <v>2019</v>
      </c>
      <c r="C3040" s="8" t="s">
        <v>10</v>
      </c>
      <c r="D3040" s="8" t="s">
        <v>33</v>
      </c>
      <c r="E3040" s="8" t="s">
        <v>35</v>
      </c>
      <c r="F3040" s="80">
        <v>8766.4469090000002</v>
      </c>
      <c r="G3040" s="78">
        <v>263.53365125507293</v>
      </c>
      <c r="H3040" s="78">
        <v>2.0759818790717559</v>
      </c>
    </row>
    <row r="3041" spans="1:8" x14ac:dyDescent="0.25">
      <c r="A3041" s="8" t="s">
        <v>20</v>
      </c>
      <c r="B3041" s="8">
        <v>2019</v>
      </c>
      <c r="C3041" s="8" t="s">
        <v>10</v>
      </c>
      <c r="D3041" s="8" t="s">
        <v>33</v>
      </c>
      <c r="E3041" s="8" t="s">
        <v>36</v>
      </c>
      <c r="F3041" s="80"/>
      <c r="G3041" s="78" t="s">
        <v>108</v>
      </c>
      <c r="H3041" s="78" t="s">
        <v>29</v>
      </c>
    </row>
    <row r="3042" spans="1:8" x14ac:dyDescent="0.25">
      <c r="A3042" s="8" t="s">
        <v>20</v>
      </c>
      <c r="B3042" s="8">
        <v>2019</v>
      </c>
      <c r="C3042" s="8" t="s">
        <v>10</v>
      </c>
      <c r="D3042" s="8" t="s">
        <v>33</v>
      </c>
      <c r="E3042" s="8" t="s">
        <v>42</v>
      </c>
      <c r="F3042" s="80">
        <v>84.773749449999997</v>
      </c>
      <c r="G3042" s="78">
        <v>2.5484367788967384</v>
      </c>
      <c r="H3042" s="78">
        <v>2.007526760910305E-2</v>
      </c>
    </row>
    <row r="3043" spans="1:8" x14ac:dyDescent="0.25">
      <c r="A3043" s="8" t="s">
        <v>20</v>
      </c>
      <c r="B3043" s="8">
        <v>2019</v>
      </c>
      <c r="C3043" s="8" t="s">
        <v>10</v>
      </c>
      <c r="D3043" s="8" t="s">
        <v>33</v>
      </c>
      <c r="E3043" s="8" t="s">
        <v>40</v>
      </c>
      <c r="F3043" s="78">
        <v>8851.22065845</v>
      </c>
      <c r="G3043" s="78">
        <v>266.08208803396963</v>
      </c>
      <c r="H3043" s="78">
        <v>2.0960571466808591</v>
      </c>
    </row>
    <row r="3044" spans="1:8" x14ac:dyDescent="0.25">
      <c r="A3044" s="8" t="s">
        <v>20</v>
      </c>
      <c r="B3044" s="8">
        <v>2020</v>
      </c>
      <c r="C3044" s="8" t="s">
        <v>10</v>
      </c>
      <c r="D3044" s="8" t="s">
        <v>33</v>
      </c>
      <c r="E3044" s="8" t="s">
        <v>34</v>
      </c>
      <c r="F3044" s="80"/>
      <c r="G3044" s="78" t="s">
        <v>108</v>
      </c>
      <c r="H3044" s="78" t="s">
        <v>29</v>
      </c>
    </row>
    <row r="3045" spans="1:8" x14ac:dyDescent="0.25">
      <c r="A3045" s="8" t="s">
        <v>20</v>
      </c>
      <c r="B3045" s="8">
        <v>2020</v>
      </c>
      <c r="C3045" s="8" t="s">
        <v>10</v>
      </c>
      <c r="D3045" s="8" t="s">
        <v>33</v>
      </c>
      <c r="E3045" s="8" t="s">
        <v>35</v>
      </c>
      <c r="F3045" s="80">
        <v>11388.849015</v>
      </c>
      <c r="G3045" s="78">
        <v>330.67067065085865</v>
      </c>
      <c r="H3045" s="78">
        <v>2.6079938564416034</v>
      </c>
    </row>
    <row r="3046" spans="1:8" x14ac:dyDescent="0.25">
      <c r="A3046" s="8" t="s">
        <v>20</v>
      </c>
      <c r="B3046" s="8">
        <v>2020</v>
      </c>
      <c r="C3046" s="8" t="s">
        <v>10</v>
      </c>
      <c r="D3046" s="8" t="s">
        <v>33</v>
      </c>
      <c r="E3046" s="8" t="s">
        <v>36</v>
      </c>
      <c r="F3046" s="80"/>
      <c r="G3046" s="78" t="s">
        <v>108</v>
      </c>
      <c r="H3046" s="78" t="s">
        <v>29</v>
      </c>
    </row>
    <row r="3047" spans="1:8" x14ac:dyDescent="0.25">
      <c r="A3047" s="8" t="s">
        <v>20</v>
      </c>
      <c r="B3047" s="8">
        <v>2020</v>
      </c>
      <c r="C3047" s="8" t="s">
        <v>10</v>
      </c>
      <c r="D3047" s="8" t="s">
        <v>33</v>
      </c>
      <c r="E3047" s="8" t="s">
        <v>42</v>
      </c>
      <c r="F3047" s="80">
        <v>36.744149999999998</v>
      </c>
      <c r="G3047" s="78">
        <v>1.0668516815872238</v>
      </c>
      <c r="H3047" s="78">
        <v>8.4142407484685353E-3</v>
      </c>
    </row>
    <row r="3048" spans="1:8" x14ac:dyDescent="0.25">
      <c r="A3048" s="8" t="s">
        <v>20</v>
      </c>
      <c r="B3048" s="8">
        <v>2020</v>
      </c>
      <c r="C3048" s="8" t="s">
        <v>10</v>
      </c>
      <c r="D3048" s="8" t="s">
        <v>33</v>
      </c>
      <c r="E3048" s="8" t="s">
        <v>40</v>
      </c>
      <c r="F3048" s="78">
        <v>11425.593165</v>
      </c>
      <c r="G3048" s="78">
        <v>331.73752233244585</v>
      </c>
      <c r="H3048" s="78">
        <v>2.6164080971900718</v>
      </c>
    </row>
    <row r="3049" spans="1:8" x14ac:dyDescent="0.25">
      <c r="A3049" s="8" t="s">
        <v>20</v>
      </c>
      <c r="B3049" s="8">
        <v>2021</v>
      </c>
      <c r="C3049" s="8" t="s">
        <v>10</v>
      </c>
      <c r="D3049" s="8" t="s">
        <v>33</v>
      </c>
      <c r="E3049" s="8" t="s">
        <v>34</v>
      </c>
      <c r="F3049" s="80">
        <v>2.2913914900000001</v>
      </c>
      <c r="G3049" s="78">
        <v>6.5238440447945398E-2</v>
      </c>
      <c r="H3049" s="78">
        <v>4.6136075290404967E-4</v>
      </c>
    </row>
    <row r="3050" spans="1:8" x14ac:dyDescent="0.25">
      <c r="A3050" s="8" t="s">
        <v>20</v>
      </c>
      <c r="B3050" s="8">
        <v>2021</v>
      </c>
      <c r="C3050" s="8" t="s">
        <v>10</v>
      </c>
      <c r="D3050" s="8" t="s">
        <v>33</v>
      </c>
      <c r="E3050" s="8" t="s">
        <v>35</v>
      </c>
      <c r="F3050" s="80">
        <v>17329.037492430001</v>
      </c>
      <c r="G3050" s="78">
        <v>493.37679109129783</v>
      </c>
      <c r="H3050" s="78">
        <v>3.4891190874633167</v>
      </c>
    </row>
    <row r="3051" spans="1:8" x14ac:dyDescent="0.25">
      <c r="A3051" s="8" t="s">
        <v>20</v>
      </c>
      <c r="B3051" s="8">
        <v>2021</v>
      </c>
      <c r="C3051" s="8" t="s">
        <v>10</v>
      </c>
      <c r="D3051" s="8" t="s">
        <v>33</v>
      </c>
      <c r="E3051" s="8" t="s">
        <v>36</v>
      </c>
      <c r="F3051" s="80"/>
      <c r="G3051" s="78" t="s">
        <v>108</v>
      </c>
      <c r="H3051" s="78" t="s">
        <v>29</v>
      </c>
    </row>
    <row r="3052" spans="1:8" x14ac:dyDescent="0.25">
      <c r="A3052" s="8" t="s">
        <v>20</v>
      </c>
      <c r="B3052" s="8">
        <v>2021</v>
      </c>
      <c r="C3052" s="8" t="s">
        <v>10</v>
      </c>
      <c r="D3052" s="8" t="s">
        <v>33</v>
      </c>
      <c r="E3052" s="8" t="s">
        <v>42</v>
      </c>
      <c r="F3052" s="80">
        <v>185.52498616999998</v>
      </c>
      <c r="G3052" s="78">
        <v>5.2821007735598409</v>
      </c>
      <c r="H3052" s="78">
        <v>3.7354571523657266E-2</v>
      </c>
    </row>
    <row r="3053" spans="1:8" x14ac:dyDescent="0.25">
      <c r="A3053" s="8" t="s">
        <v>20</v>
      </c>
      <c r="B3053" s="8">
        <v>2021</v>
      </c>
      <c r="C3053" s="8" t="s">
        <v>10</v>
      </c>
      <c r="D3053" s="8" t="s">
        <v>33</v>
      </c>
      <c r="E3053" s="8" t="s">
        <v>40</v>
      </c>
      <c r="F3053" s="78">
        <v>17516.853870089999</v>
      </c>
      <c r="G3053" s="78">
        <v>498.72413030530555</v>
      </c>
      <c r="H3053" s="78">
        <v>3.5269350197398772</v>
      </c>
    </row>
    <row r="3054" spans="1:8" x14ac:dyDescent="0.25">
      <c r="A3054" s="8" t="s">
        <v>20</v>
      </c>
      <c r="B3054" s="8">
        <v>2008</v>
      </c>
      <c r="C3054" s="8" t="s">
        <v>10</v>
      </c>
      <c r="D3054" s="8" t="s">
        <v>37</v>
      </c>
      <c r="E3054" s="8" t="s">
        <v>40</v>
      </c>
      <c r="F3054" s="78">
        <v>50.88000512</v>
      </c>
      <c r="G3054" s="78">
        <v>2.6264036711833785</v>
      </c>
      <c r="H3054" s="78">
        <v>3.0920256261783189E-2</v>
      </c>
    </row>
    <row r="3055" spans="1:8" x14ac:dyDescent="0.25">
      <c r="A3055" s="8" t="s">
        <v>20</v>
      </c>
      <c r="B3055" s="8">
        <v>2009</v>
      </c>
      <c r="C3055" s="8" t="s">
        <v>10</v>
      </c>
      <c r="D3055" s="8" t="s">
        <v>37</v>
      </c>
      <c r="E3055" s="8" t="s">
        <v>40</v>
      </c>
      <c r="F3055" s="78">
        <v>12.71856685</v>
      </c>
      <c r="G3055" s="78">
        <v>0.625323891506534</v>
      </c>
      <c r="H3055" s="78">
        <v>7.5375463651265167E-3</v>
      </c>
    </row>
    <row r="3056" spans="1:8" x14ac:dyDescent="0.25">
      <c r="A3056" s="8" t="s">
        <v>20</v>
      </c>
      <c r="B3056" s="8">
        <v>2010</v>
      </c>
      <c r="C3056" s="8" t="s">
        <v>10</v>
      </c>
      <c r="D3056" s="8" t="s">
        <v>37</v>
      </c>
      <c r="E3056" s="8" t="s">
        <v>40</v>
      </c>
      <c r="F3056" s="78">
        <v>17.356050719999999</v>
      </c>
      <c r="G3056" s="78">
        <v>0.81270772482147857</v>
      </c>
      <c r="H3056" s="78">
        <v>9.2850640056836176E-3</v>
      </c>
    </row>
    <row r="3057" spans="1:8" x14ac:dyDescent="0.25">
      <c r="A3057" s="8" t="s">
        <v>20</v>
      </c>
      <c r="B3057" s="8">
        <v>2011</v>
      </c>
      <c r="C3057" s="8" t="s">
        <v>10</v>
      </c>
      <c r="D3057" s="8" t="s">
        <v>37</v>
      </c>
      <c r="E3057" s="8" t="s">
        <v>40</v>
      </c>
      <c r="F3057" s="78">
        <v>61.037319580000002</v>
      </c>
      <c r="G3057" s="78">
        <v>2.7198650592657159</v>
      </c>
      <c r="H3057" s="78">
        <v>2.7846157288076809E-2</v>
      </c>
    </row>
    <row r="3058" spans="1:8" x14ac:dyDescent="0.25">
      <c r="A3058" s="8" t="s">
        <v>20</v>
      </c>
      <c r="B3058" s="8">
        <v>2012</v>
      </c>
      <c r="C3058" s="8" t="s">
        <v>10</v>
      </c>
      <c r="D3058" s="8" t="s">
        <v>37</v>
      </c>
      <c r="E3058" s="8" t="s">
        <v>40</v>
      </c>
      <c r="F3058" s="78">
        <v>38.885830589999998</v>
      </c>
      <c r="G3058" s="78">
        <v>1.6515536457846673</v>
      </c>
      <c r="H3058" s="78">
        <v>1.5687875521104254E-2</v>
      </c>
    </row>
    <row r="3059" spans="1:8" x14ac:dyDescent="0.25">
      <c r="A3059" s="8" t="s">
        <v>20</v>
      </c>
      <c r="B3059" s="8">
        <v>2013</v>
      </c>
      <c r="C3059" s="8" t="s">
        <v>10</v>
      </c>
      <c r="D3059" s="8" t="s">
        <v>37</v>
      </c>
      <c r="E3059" s="8" t="s">
        <v>40</v>
      </c>
      <c r="F3059" s="78">
        <v>14.29861524</v>
      </c>
      <c r="G3059" s="78">
        <v>0.57853996520331785</v>
      </c>
      <c r="H3059" s="78">
        <v>5.2686216307585906E-3</v>
      </c>
    </row>
    <row r="3060" spans="1:8" x14ac:dyDescent="0.25">
      <c r="A3060" s="8" t="s">
        <v>20</v>
      </c>
      <c r="B3060" s="8">
        <v>2014</v>
      </c>
      <c r="C3060" s="8" t="s">
        <v>10</v>
      </c>
      <c r="D3060" s="8" t="s">
        <v>37</v>
      </c>
      <c r="E3060" s="8" t="s">
        <v>40</v>
      </c>
      <c r="F3060" s="78">
        <v>26.509647950000002</v>
      </c>
      <c r="G3060" s="78">
        <v>1.0212712298950208</v>
      </c>
      <c r="H3060" s="78">
        <v>8.600077387677289E-3</v>
      </c>
    </row>
    <row r="3061" spans="1:8" x14ac:dyDescent="0.25">
      <c r="A3061" s="8" t="s">
        <v>20</v>
      </c>
      <c r="B3061" s="8">
        <v>2015</v>
      </c>
      <c r="C3061" s="8" t="s">
        <v>10</v>
      </c>
      <c r="D3061" s="8" t="s">
        <v>37</v>
      </c>
      <c r="E3061" s="8" t="s">
        <v>40</v>
      </c>
      <c r="F3061" s="78">
        <v>143.97272629</v>
      </c>
      <c r="G3061" s="78">
        <v>5.2832412326228617</v>
      </c>
      <c r="H3061" s="78">
        <v>4.1434716304148633E-2</v>
      </c>
    </row>
    <row r="3062" spans="1:8" x14ac:dyDescent="0.25">
      <c r="A3062" s="8" t="s">
        <v>20</v>
      </c>
      <c r="B3062" s="8">
        <v>2016</v>
      </c>
      <c r="C3062" s="8" t="s">
        <v>10</v>
      </c>
      <c r="D3062" s="8" t="s">
        <v>37</v>
      </c>
      <c r="E3062" s="8" t="s">
        <v>40</v>
      </c>
      <c r="F3062" s="78">
        <v>29.433749219999999</v>
      </c>
      <c r="G3062" s="78">
        <v>1.0309845314807775</v>
      </c>
      <c r="H3062" s="78">
        <v>7.7621752145793869E-3</v>
      </c>
    </row>
    <row r="3063" spans="1:8" x14ac:dyDescent="0.25">
      <c r="A3063" s="8" t="s">
        <v>20</v>
      </c>
      <c r="B3063" s="8">
        <v>2017</v>
      </c>
      <c r="C3063" s="8" t="s">
        <v>10</v>
      </c>
      <c r="D3063" s="8" t="s">
        <v>37</v>
      </c>
      <c r="E3063" s="8" t="s">
        <v>40</v>
      </c>
      <c r="F3063" s="78">
        <v>288.14212108999999</v>
      </c>
      <c r="G3063" s="78">
        <v>9.5954085002913718</v>
      </c>
      <c r="H3063" s="78">
        <v>6.9618060167840737E-2</v>
      </c>
    </row>
    <row r="3064" spans="1:8" x14ac:dyDescent="0.25">
      <c r="A3064" s="8" t="s">
        <v>20</v>
      </c>
      <c r="B3064" s="8">
        <v>2018</v>
      </c>
      <c r="C3064" s="8" t="s">
        <v>10</v>
      </c>
      <c r="D3064" s="8" t="s">
        <v>37</v>
      </c>
      <c r="E3064" s="8" t="s">
        <v>40</v>
      </c>
      <c r="F3064" s="78">
        <v>584.43140382000001</v>
      </c>
      <c r="G3064" s="78">
        <v>18.471769815471312</v>
      </c>
      <c r="H3064" s="78">
        <v>0.14177905935476609</v>
      </c>
    </row>
    <row r="3065" spans="1:8" x14ac:dyDescent="0.25">
      <c r="A3065" s="8" t="s">
        <v>20</v>
      </c>
      <c r="B3065" s="8">
        <v>2019</v>
      </c>
      <c r="C3065" s="8" t="s">
        <v>10</v>
      </c>
      <c r="D3065" s="8" t="s">
        <v>37</v>
      </c>
      <c r="E3065" s="8" t="s">
        <v>40</v>
      </c>
      <c r="F3065" s="78">
        <v>515.30677831000003</v>
      </c>
      <c r="G3065" s="78">
        <v>15.490959816924697</v>
      </c>
      <c r="H3065" s="78">
        <v>0.12202977386837748</v>
      </c>
    </row>
    <row r="3066" spans="1:8" x14ac:dyDescent="0.25">
      <c r="A3066" s="8" t="s">
        <v>20</v>
      </c>
      <c r="B3066" s="8">
        <v>2020</v>
      </c>
      <c r="C3066" s="8" t="s">
        <v>10</v>
      </c>
      <c r="D3066" s="8" t="s">
        <v>37</v>
      </c>
      <c r="E3066" s="8" t="s">
        <v>40</v>
      </c>
      <c r="F3066" s="80">
        <v>150.97610713</v>
      </c>
      <c r="G3066" s="78">
        <v>4.3835308143237315</v>
      </c>
      <c r="H3066" s="78">
        <v>3.4572831665949461E-2</v>
      </c>
    </row>
    <row r="3067" spans="1:8" x14ac:dyDescent="0.25">
      <c r="A3067" s="8" t="s">
        <v>20</v>
      </c>
      <c r="B3067" s="8">
        <v>2021</v>
      </c>
      <c r="C3067" s="8" t="s">
        <v>10</v>
      </c>
      <c r="D3067" s="8" t="s">
        <v>37</v>
      </c>
      <c r="E3067" s="8" t="s">
        <v>40</v>
      </c>
      <c r="F3067" s="80">
        <v>143.66023053999999</v>
      </c>
      <c r="G3067" s="78">
        <v>4.0901650528613489</v>
      </c>
      <c r="H3067" s="78">
        <v>2.8925302556789947E-2</v>
      </c>
    </row>
    <row r="3068" spans="1:8" x14ac:dyDescent="0.25">
      <c r="A3068" s="8" t="s">
        <v>21</v>
      </c>
      <c r="B3068" s="54">
        <v>2008</v>
      </c>
      <c r="C3068" s="53" t="s">
        <v>10</v>
      </c>
      <c r="D3068" s="53" t="s">
        <v>41</v>
      </c>
      <c r="E3068" s="53" t="s">
        <v>40</v>
      </c>
      <c r="F3068" s="81">
        <v>502.08572139000006</v>
      </c>
      <c r="G3068" s="78">
        <v>502.08572139000006</v>
      </c>
      <c r="H3068" s="78">
        <v>1.9251221645338013</v>
      </c>
    </row>
    <row r="3069" spans="1:8" x14ac:dyDescent="0.25">
      <c r="A3069" s="8" t="s">
        <v>21</v>
      </c>
      <c r="B3069" s="54">
        <v>2009</v>
      </c>
      <c r="C3069" s="53" t="s">
        <v>10</v>
      </c>
      <c r="D3069" s="53" t="s">
        <v>41</v>
      </c>
      <c r="E3069" s="53" t="s">
        <v>40</v>
      </c>
      <c r="F3069" s="81">
        <v>641.2399043800001</v>
      </c>
      <c r="G3069" s="78">
        <v>641.2399043800001</v>
      </c>
      <c r="H3069" s="78">
        <v>2.2808926812159975</v>
      </c>
    </row>
    <row r="3070" spans="1:8" x14ac:dyDescent="0.25">
      <c r="A3070" s="8" t="s">
        <v>21</v>
      </c>
      <c r="B3070" s="54">
        <v>2010</v>
      </c>
      <c r="C3070" s="53" t="s">
        <v>10</v>
      </c>
      <c r="D3070" s="53" t="s">
        <v>41</v>
      </c>
      <c r="E3070" s="53" t="s">
        <v>40</v>
      </c>
      <c r="F3070" s="81">
        <v>969.32427752000035</v>
      </c>
      <c r="G3070" s="78">
        <v>969.32427752000035</v>
      </c>
      <c r="H3070" s="78">
        <v>3.1757560784244356</v>
      </c>
    </row>
    <row r="3071" spans="1:8" x14ac:dyDescent="0.25">
      <c r="A3071" s="8" t="s">
        <v>21</v>
      </c>
      <c r="B3071" s="54">
        <v>2011</v>
      </c>
      <c r="C3071" s="53" t="s">
        <v>10</v>
      </c>
      <c r="D3071" s="53" t="s">
        <v>41</v>
      </c>
      <c r="E3071" s="53" t="s">
        <v>40</v>
      </c>
      <c r="F3071" s="81">
        <v>1476.8143669600001</v>
      </c>
      <c r="G3071" s="78">
        <v>1476.8143669600001</v>
      </c>
      <c r="H3071" s="78">
        <v>4.1066619624414269</v>
      </c>
    </row>
    <row r="3072" spans="1:8" x14ac:dyDescent="0.25">
      <c r="A3072" s="8" t="s">
        <v>21</v>
      </c>
      <c r="B3072" s="54">
        <v>2012</v>
      </c>
      <c r="C3072" s="53" t="s">
        <v>10</v>
      </c>
      <c r="D3072" s="53" t="s">
        <v>41</v>
      </c>
      <c r="E3072" s="53" t="s">
        <v>40</v>
      </c>
      <c r="F3072" s="81">
        <v>2072.5682334500002</v>
      </c>
      <c r="G3072" s="78">
        <v>2072.5682334500002</v>
      </c>
      <c r="H3072" s="78">
        <v>4.9445648042315025</v>
      </c>
    </row>
    <row r="3073" spans="1:8" x14ac:dyDescent="0.25">
      <c r="A3073" s="8" t="s">
        <v>21</v>
      </c>
      <c r="B3073" s="54">
        <v>2013</v>
      </c>
      <c r="C3073" s="53" t="s">
        <v>10</v>
      </c>
      <c r="D3073" s="53" t="s">
        <v>41</v>
      </c>
      <c r="E3073" s="53" t="s">
        <v>40</v>
      </c>
      <c r="F3073" s="81">
        <v>2501.6768259400001</v>
      </c>
      <c r="G3073" s="78">
        <v>2501.6768259400001</v>
      </c>
      <c r="H3073" s="78">
        <v>5.2915941959661508</v>
      </c>
    </row>
    <row r="3074" spans="1:8" x14ac:dyDescent="0.25">
      <c r="A3074" s="8" t="s">
        <v>21</v>
      </c>
      <c r="B3074" s="54">
        <v>2014</v>
      </c>
      <c r="C3074" s="53" t="s">
        <v>10</v>
      </c>
      <c r="D3074" s="53" t="s">
        <v>41</v>
      </c>
      <c r="E3074" s="53" t="s">
        <v>40</v>
      </c>
      <c r="F3074" s="81">
        <v>2270.67485167</v>
      </c>
      <c r="G3074" s="78">
        <v>2270.67485167</v>
      </c>
      <c r="H3074" s="78">
        <v>4.3872035516706323</v>
      </c>
    </row>
    <row r="3075" spans="1:8" x14ac:dyDescent="0.25">
      <c r="A3075" s="8" t="s">
        <v>21</v>
      </c>
      <c r="B3075" s="54">
        <v>2015</v>
      </c>
      <c r="C3075" s="53" t="s">
        <v>10</v>
      </c>
      <c r="D3075" s="53" t="s">
        <v>41</v>
      </c>
      <c r="E3075" s="53" t="s">
        <v>40</v>
      </c>
      <c r="F3075" s="81">
        <v>2598.7009321999999</v>
      </c>
      <c r="G3075" s="78">
        <v>2598.7009321999999</v>
      </c>
      <c r="H3075" s="78">
        <v>4.6338885763016808</v>
      </c>
    </row>
    <row r="3076" spans="1:8" x14ac:dyDescent="0.25">
      <c r="A3076" s="8" t="s">
        <v>21</v>
      </c>
      <c r="B3076" s="54">
        <v>2016</v>
      </c>
      <c r="C3076" s="53" t="s">
        <v>10</v>
      </c>
      <c r="D3076" s="53" t="s">
        <v>41</v>
      </c>
      <c r="E3076" s="53" t="s">
        <v>40</v>
      </c>
      <c r="F3076" s="81">
        <v>2068.3245020600002</v>
      </c>
      <c r="G3076" s="78">
        <v>2068.3245020600002</v>
      </c>
      <c r="H3076" s="78">
        <v>3.4451054149459805</v>
      </c>
    </row>
    <row r="3077" spans="1:8" x14ac:dyDescent="0.25">
      <c r="A3077" s="8" t="s">
        <v>21</v>
      </c>
      <c r="B3077" s="54">
        <v>2017</v>
      </c>
      <c r="C3077" s="53" t="s">
        <v>10</v>
      </c>
      <c r="D3077" s="53" t="s">
        <v>41</v>
      </c>
      <c r="E3077" s="53" t="s">
        <v>40</v>
      </c>
      <c r="F3077" s="81">
        <v>1706.1156727199998</v>
      </c>
      <c r="G3077" s="78">
        <v>1706.1156727199998</v>
      </c>
      <c r="H3077" s="78">
        <v>2.645569611319913</v>
      </c>
    </row>
    <row r="3078" spans="1:8" x14ac:dyDescent="0.25">
      <c r="A3078" s="8" t="s">
        <v>21</v>
      </c>
      <c r="B3078" s="54">
        <v>2018</v>
      </c>
      <c r="C3078" s="53" t="s">
        <v>10</v>
      </c>
      <c r="D3078" s="53" t="s">
        <v>41</v>
      </c>
      <c r="E3078" s="53" t="s">
        <v>40</v>
      </c>
      <c r="F3078" s="81">
        <v>1509.9006616200004</v>
      </c>
      <c r="G3078" s="78">
        <v>1509.9006616200004</v>
      </c>
      <c r="H3078" s="78">
        <v>2.2429884716474295</v>
      </c>
    </row>
    <row r="3079" spans="1:8" x14ac:dyDescent="0.25">
      <c r="A3079" s="8" t="s">
        <v>21</v>
      </c>
      <c r="B3079" s="54">
        <v>2019</v>
      </c>
      <c r="C3079" s="53" t="s">
        <v>10</v>
      </c>
      <c r="D3079" s="53" t="s">
        <v>41</v>
      </c>
      <c r="E3079" s="53" t="s">
        <v>40</v>
      </c>
      <c r="F3079" s="81">
        <v>1637.634427</v>
      </c>
      <c r="G3079" s="78">
        <v>1637.634427</v>
      </c>
      <c r="H3079" s="78">
        <v>2.3468875473835316</v>
      </c>
    </row>
    <row r="3080" spans="1:8" x14ac:dyDescent="0.25">
      <c r="A3080" s="8" t="s">
        <v>21</v>
      </c>
      <c r="B3080" s="54">
        <v>2020</v>
      </c>
      <c r="C3080" s="53" t="s">
        <v>10</v>
      </c>
      <c r="D3080" s="53" t="s">
        <v>41</v>
      </c>
      <c r="E3080" s="53" t="s">
        <v>40</v>
      </c>
      <c r="F3080" s="81">
        <v>706.58652185000005</v>
      </c>
      <c r="G3080" s="78">
        <v>706.58652185000005</v>
      </c>
      <c r="H3080" s="78">
        <v>1.2383252354326204</v>
      </c>
    </row>
    <row r="3081" spans="1:8" x14ac:dyDescent="0.25">
      <c r="A3081" s="8" t="s">
        <v>21</v>
      </c>
      <c r="B3081" s="54">
        <v>2021</v>
      </c>
      <c r="C3081" s="53" t="s">
        <v>10</v>
      </c>
      <c r="D3081" s="53" t="s">
        <v>41</v>
      </c>
      <c r="E3081" s="53" t="s">
        <v>40</v>
      </c>
      <c r="F3081" s="81">
        <v>993.02928895000002</v>
      </c>
      <c r="G3081" s="78">
        <v>993.02928895000002</v>
      </c>
      <c r="H3081" s="78">
        <v>1.4734161413541587</v>
      </c>
    </row>
    <row r="3082" spans="1:8" x14ac:dyDescent="0.25">
      <c r="A3082" s="8" t="s">
        <v>21</v>
      </c>
      <c r="B3082" s="54">
        <v>2022</v>
      </c>
      <c r="C3082" s="53" t="s">
        <v>10</v>
      </c>
      <c r="D3082" s="53" t="s">
        <v>41</v>
      </c>
      <c r="E3082" s="53" t="s">
        <v>40</v>
      </c>
      <c r="F3082" s="81">
        <v>1401.3611100000001</v>
      </c>
      <c r="G3082" s="78">
        <v>1401.3611100000001</v>
      </c>
      <c r="H3082" s="78">
        <v>1.8372212823620291</v>
      </c>
    </row>
    <row r="3083" spans="1:8" x14ac:dyDescent="0.25">
      <c r="A3083" s="8" t="s">
        <v>21</v>
      </c>
      <c r="B3083" s="54">
        <v>2023</v>
      </c>
      <c r="C3083" s="53" t="s">
        <v>10</v>
      </c>
      <c r="D3083" s="53" t="s">
        <v>41</v>
      </c>
      <c r="E3083" s="53" t="s">
        <v>40</v>
      </c>
      <c r="F3083" s="81">
        <v>2275.2363976300003</v>
      </c>
      <c r="G3083" s="78">
        <v>2275.2363976300003</v>
      </c>
      <c r="H3083" s="78">
        <v>2.7307802422352485</v>
      </c>
    </row>
    <row r="3084" spans="1:8" x14ac:dyDescent="0.25">
      <c r="A3084" s="8" t="s">
        <v>21</v>
      </c>
      <c r="B3084" s="54">
        <v>2008</v>
      </c>
      <c r="C3084" s="53" t="s">
        <v>10</v>
      </c>
      <c r="D3084" s="53" t="s">
        <v>25</v>
      </c>
      <c r="E3084" s="53" t="s">
        <v>26</v>
      </c>
      <c r="F3084" s="81">
        <v>13.265561900000002</v>
      </c>
      <c r="G3084" s="78">
        <v>13.265561900000002</v>
      </c>
      <c r="H3084" s="78">
        <v>5.0863480379376033E-2</v>
      </c>
    </row>
    <row r="3085" spans="1:8" x14ac:dyDescent="0.25">
      <c r="A3085" s="8" t="s">
        <v>21</v>
      </c>
      <c r="B3085" s="54">
        <v>2008</v>
      </c>
      <c r="C3085" s="53" t="s">
        <v>10</v>
      </c>
      <c r="D3085" s="53" t="s">
        <v>25</v>
      </c>
      <c r="E3085" s="53" t="s">
        <v>27</v>
      </c>
      <c r="F3085" s="81"/>
      <c r="G3085" s="78" t="s">
        <v>108</v>
      </c>
      <c r="H3085" s="78" t="s">
        <v>29</v>
      </c>
    </row>
    <row r="3086" spans="1:8" x14ac:dyDescent="0.25">
      <c r="A3086" s="8" t="s">
        <v>21</v>
      </c>
      <c r="B3086" s="54">
        <v>2008</v>
      </c>
      <c r="C3086" s="53" t="s">
        <v>10</v>
      </c>
      <c r="D3086" s="53" t="s">
        <v>25</v>
      </c>
      <c r="E3086" s="53" t="s">
        <v>28</v>
      </c>
      <c r="F3086" s="81">
        <v>2.4989460999999999</v>
      </c>
      <c r="G3086" s="78">
        <v>2.4989460999999999</v>
      </c>
      <c r="H3086" s="78">
        <v>9.5815840206865451E-3</v>
      </c>
    </row>
    <row r="3087" spans="1:8" x14ac:dyDescent="0.25">
      <c r="A3087" s="8" t="s">
        <v>21</v>
      </c>
      <c r="B3087" s="54">
        <v>2008</v>
      </c>
      <c r="C3087" s="53" t="s">
        <v>10</v>
      </c>
      <c r="D3087" s="53" t="s">
        <v>25</v>
      </c>
      <c r="E3087" s="53" t="s">
        <v>40</v>
      </c>
      <c r="F3087" s="81">
        <v>15.764508000000001</v>
      </c>
      <c r="G3087" s="78">
        <v>15.764508000000001</v>
      </c>
      <c r="H3087" s="78">
        <v>6.0445064400062573E-2</v>
      </c>
    </row>
    <row r="3088" spans="1:8" x14ac:dyDescent="0.25">
      <c r="A3088" s="8" t="s">
        <v>21</v>
      </c>
      <c r="B3088" s="54">
        <v>2009</v>
      </c>
      <c r="C3088" s="53" t="s">
        <v>10</v>
      </c>
      <c r="D3088" s="53" t="s">
        <v>25</v>
      </c>
      <c r="E3088" s="53" t="s">
        <v>26</v>
      </c>
      <c r="F3088" s="81">
        <v>2.7790501700000001</v>
      </c>
      <c r="G3088" s="78">
        <v>2.7790501700000001</v>
      </c>
      <c r="H3088" s="78">
        <v>9.885091601736529E-3</v>
      </c>
    </row>
    <row r="3089" spans="1:8" x14ac:dyDescent="0.25">
      <c r="A3089" s="8" t="s">
        <v>21</v>
      </c>
      <c r="B3089" s="54">
        <v>2009</v>
      </c>
      <c r="C3089" s="53" t="s">
        <v>10</v>
      </c>
      <c r="D3089" s="53" t="s">
        <v>25</v>
      </c>
      <c r="E3089" s="53" t="s">
        <v>27</v>
      </c>
      <c r="F3089" s="81"/>
      <c r="G3089" s="78" t="s">
        <v>108</v>
      </c>
      <c r="H3089" s="78" t="s">
        <v>29</v>
      </c>
    </row>
    <row r="3090" spans="1:8" x14ac:dyDescent="0.25">
      <c r="A3090" s="8" t="s">
        <v>21</v>
      </c>
      <c r="B3090" s="54">
        <v>2009</v>
      </c>
      <c r="C3090" s="53" t="s">
        <v>10</v>
      </c>
      <c r="D3090" s="53" t="s">
        <v>25</v>
      </c>
      <c r="E3090" s="53" t="s">
        <v>28</v>
      </c>
      <c r="F3090" s="81">
        <v>1.7317454600000002</v>
      </c>
      <c r="G3090" s="78">
        <v>1.7317454600000002</v>
      </c>
      <c r="H3090" s="78">
        <v>6.1598249242802855E-3</v>
      </c>
    </row>
    <row r="3091" spans="1:8" x14ac:dyDescent="0.25">
      <c r="A3091" s="8" t="s">
        <v>21</v>
      </c>
      <c r="B3091" s="54">
        <v>2009</v>
      </c>
      <c r="C3091" s="53" t="s">
        <v>10</v>
      </c>
      <c r="D3091" s="53" t="s">
        <v>25</v>
      </c>
      <c r="E3091" s="53" t="s">
        <v>40</v>
      </c>
      <c r="F3091" s="81">
        <v>4.5107956299999996</v>
      </c>
      <c r="G3091" s="78">
        <v>4.5107956299999996</v>
      </c>
      <c r="H3091" s="78">
        <v>1.6044916526016813E-2</v>
      </c>
    </row>
    <row r="3092" spans="1:8" x14ac:dyDescent="0.25">
      <c r="A3092" s="8" t="s">
        <v>21</v>
      </c>
      <c r="B3092" s="54">
        <v>2010</v>
      </c>
      <c r="C3092" s="53" t="s">
        <v>10</v>
      </c>
      <c r="D3092" s="53" t="s">
        <v>25</v>
      </c>
      <c r="E3092" s="53" t="s">
        <v>26</v>
      </c>
      <c r="F3092" s="81">
        <v>25.021007450000003</v>
      </c>
      <c r="G3092" s="78">
        <v>25.021007450000003</v>
      </c>
      <c r="H3092" s="78">
        <v>8.197526703957031E-2</v>
      </c>
    </row>
    <row r="3093" spans="1:8" x14ac:dyDescent="0.25">
      <c r="A3093" s="8" t="s">
        <v>21</v>
      </c>
      <c r="B3093" s="54">
        <v>2010</v>
      </c>
      <c r="C3093" s="53" t="s">
        <v>10</v>
      </c>
      <c r="D3093" s="53" t="s">
        <v>25</v>
      </c>
      <c r="E3093" s="53" t="s">
        <v>27</v>
      </c>
      <c r="F3093" s="81"/>
      <c r="G3093" s="78" t="s">
        <v>108</v>
      </c>
      <c r="H3093" s="78" t="s">
        <v>29</v>
      </c>
    </row>
    <row r="3094" spans="1:8" x14ac:dyDescent="0.25">
      <c r="A3094" s="8" t="s">
        <v>21</v>
      </c>
      <c r="B3094" s="54">
        <v>2010</v>
      </c>
      <c r="C3094" s="53" t="s">
        <v>10</v>
      </c>
      <c r="D3094" s="53" t="s">
        <v>25</v>
      </c>
      <c r="E3094" s="53" t="s">
        <v>28</v>
      </c>
      <c r="F3094" s="81">
        <v>0.84</v>
      </c>
      <c r="G3094" s="78">
        <v>0.84</v>
      </c>
      <c r="H3094" s="78">
        <v>2.7520564250197313E-3</v>
      </c>
    </row>
    <row r="3095" spans="1:8" x14ac:dyDescent="0.25">
      <c r="A3095" s="8" t="s">
        <v>21</v>
      </c>
      <c r="B3095" s="54">
        <v>2010</v>
      </c>
      <c r="C3095" s="53" t="s">
        <v>10</v>
      </c>
      <c r="D3095" s="53" t="s">
        <v>25</v>
      </c>
      <c r="E3095" s="53" t="s">
        <v>40</v>
      </c>
      <c r="F3095" s="81">
        <v>25.861007450000002</v>
      </c>
      <c r="G3095" s="78">
        <v>25.861007450000002</v>
      </c>
      <c r="H3095" s="78">
        <v>8.472732346459004E-2</v>
      </c>
    </row>
    <row r="3096" spans="1:8" x14ac:dyDescent="0.25">
      <c r="A3096" s="8" t="s">
        <v>21</v>
      </c>
      <c r="B3096" s="54">
        <v>2011</v>
      </c>
      <c r="C3096" s="53" t="s">
        <v>10</v>
      </c>
      <c r="D3096" s="53" t="s">
        <v>25</v>
      </c>
      <c r="E3096" s="53" t="s">
        <v>26</v>
      </c>
      <c r="F3096" s="81">
        <v>42.955174700000001</v>
      </c>
      <c r="G3096" s="78">
        <v>42.955174700000001</v>
      </c>
      <c r="H3096" s="78">
        <v>0.11944790488031204</v>
      </c>
    </row>
    <row r="3097" spans="1:8" x14ac:dyDescent="0.25">
      <c r="A3097" s="8" t="s">
        <v>21</v>
      </c>
      <c r="B3097" s="54">
        <v>2011</v>
      </c>
      <c r="C3097" s="53" t="s">
        <v>10</v>
      </c>
      <c r="D3097" s="53" t="s">
        <v>25</v>
      </c>
      <c r="E3097" s="53" t="s">
        <v>27</v>
      </c>
      <c r="F3097" s="81"/>
      <c r="G3097" s="78" t="s">
        <v>108</v>
      </c>
      <c r="H3097" s="78" t="s">
        <v>29</v>
      </c>
    </row>
    <row r="3098" spans="1:8" x14ac:dyDescent="0.25">
      <c r="A3098" s="8" t="s">
        <v>21</v>
      </c>
      <c r="B3098" s="54">
        <v>2011</v>
      </c>
      <c r="C3098" s="53" t="s">
        <v>10</v>
      </c>
      <c r="D3098" s="53" t="s">
        <v>25</v>
      </c>
      <c r="E3098" s="53" t="s">
        <v>28</v>
      </c>
      <c r="F3098" s="81">
        <v>0.84</v>
      </c>
      <c r="G3098" s="78">
        <v>0.84</v>
      </c>
      <c r="H3098" s="78">
        <v>2.335835921986417E-3</v>
      </c>
    </row>
    <row r="3099" spans="1:8" x14ac:dyDescent="0.25">
      <c r="A3099" s="8" t="s">
        <v>21</v>
      </c>
      <c r="B3099" s="54">
        <v>2011</v>
      </c>
      <c r="C3099" s="53" t="s">
        <v>10</v>
      </c>
      <c r="D3099" s="53" t="s">
        <v>25</v>
      </c>
      <c r="E3099" s="53" t="s">
        <v>40</v>
      </c>
      <c r="F3099" s="81">
        <v>43.795174700000004</v>
      </c>
      <c r="G3099" s="78">
        <v>43.795174700000004</v>
      </c>
      <c r="H3099" s="78">
        <v>0.12178374080229848</v>
      </c>
    </row>
    <row r="3100" spans="1:8" x14ac:dyDescent="0.25">
      <c r="A3100" s="8" t="s">
        <v>21</v>
      </c>
      <c r="B3100" s="54">
        <v>2012</v>
      </c>
      <c r="C3100" s="53" t="s">
        <v>10</v>
      </c>
      <c r="D3100" s="53" t="s">
        <v>25</v>
      </c>
      <c r="E3100" s="53" t="s">
        <v>26</v>
      </c>
      <c r="F3100" s="81">
        <v>20.450536639999999</v>
      </c>
      <c r="G3100" s="78">
        <v>20.450536639999999</v>
      </c>
      <c r="H3100" s="78">
        <v>4.8789227812040682E-2</v>
      </c>
    </row>
    <row r="3101" spans="1:8" x14ac:dyDescent="0.25">
      <c r="A3101" s="8" t="s">
        <v>21</v>
      </c>
      <c r="B3101" s="54">
        <v>2012</v>
      </c>
      <c r="C3101" s="53" t="s">
        <v>10</v>
      </c>
      <c r="D3101" s="53" t="s">
        <v>25</v>
      </c>
      <c r="E3101" s="53" t="s">
        <v>27</v>
      </c>
      <c r="F3101" s="81"/>
      <c r="G3101" s="78" t="s">
        <v>108</v>
      </c>
      <c r="H3101" s="78" t="s">
        <v>29</v>
      </c>
    </row>
    <row r="3102" spans="1:8" x14ac:dyDescent="0.25">
      <c r="A3102" s="8" t="s">
        <v>21</v>
      </c>
      <c r="B3102" s="54">
        <v>2012</v>
      </c>
      <c r="C3102" s="53" t="s">
        <v>10</v>
      </c>
      <c r="D3102" s="53" t="s">
        <v>25</v>
      </c>
      <c r="E3102" s="53" t="s">
        <v>28</v>
      </c>
      <c r="F3102" s="81">
        <v>16.108528630000002</v>
      </c>
      <c r="G3102" s="78">
        <v>16.108528630000002</v>
      </c>
      <c r="H3102" s="78">
        <v>3.8430418080503223E-2</v>
      </c>
    </row>
    <row r="3103" spans="1:8" x14ac:dyDescent="0.25">
      <c r="A3103" s="8" t="s">
        <v>21</v>
      </c>
      <c r="B3103" s="54">
        <v>2012</v>
      </c>
      <c r="C3103" s="53" t="s">
        <v>10</v>
      </c>
      <c r="D3103" s="53" t="s">
        <v>25</v>
      </c>
      <c r="E3103" s="53" t="s">
        <v>40</v>
      </c>
      <c r="F3103" s="81">
        <v>36.559065270000005</v>
      </c>
      <c r="G3103" s="78">
        <v>36.559065270000005</v>
      </c>
      <c r="H3103" s="78">
        <v>8.7219645892543912E-2</v>
      </c>
    </row>
    <row r="3104" spans="1:8" x14ac:dyDescent="0.25">
      <c r="A3104" s="8" t="s">
        <v>21</v>
      </c>
      <c r="B3104" s="54">
        <v>2013</v>
      </c>
      <c r="C3104" s="53" t="s">
        <v>10</v>
      </c>
      <c r="D3104" s="53" t="s">
        <v>25</v>
      </c>
      <c r="E3104" s="53" t="s">
        <v>26</v>
      </c>
      <c r="F3104" s="81">
        <v>140.84111564000006</v>
      </c>
      <c r="G3104" s="78">
        <v>140.84111564000006</v>
      </c>
      <c r="H3104" s="78">
        <v>0.29790979488087416</v>
      </c>
    </row>
    <row r="3105" spans="1:8" x14ac:dyDescent="0.25">
      <c r="A3105" s="8" t="s">
        <v>21</v>
      </c>
      <c r="B3105" s="54">
        <v>2013</v>
      </c>
      <c r="C3105" s="53" t="s">
        <v>10</v>
      </c>
      <c r="D3105" s="53" t="s">
        <v>25</v>
      </c>
      <c r="E3105" s="53" t="s">
        <v>27</v>
      </c>
      <c r="F3105" s="81"/>
      <c r="G3105" s="78" t="s">
        <v>108</v>
      </c>
      <c r="H3105" s="78" t="s">
        <v>29</v>
      </c>
    </row>
    <row r="3106" spans="1:8" x14ac:dyDescent="0.25">
      <c r="A3106" s="8" t="s">
        <v>21</v>
      </c>
      <c r="B3106" s="54">
        <v>2013</v>
      </c>
      <c r="C3106" s="53" t="s">
        <v>10</v>
      </c>
      <c r="D3106" s="53" t="s">
        <v>25</v>
      </c>
      <c r="E3106" s="53" t="s">
        <v>28</v>
      </c>
      <c r="F3106" s="81">
        <v>18.885114130000002</v>
      </c>
      <c r="G3106" s="78">
        <v>18.885114130000002</v>
      </c>
      <c r="H3106" s="78">
        <v>3.9946151031285571E-2</v>
      </c>
    </row>
    <row r="3107" spans="1:8" x14ac:dyDescent="0.25">
      <c r="A3107" s="8" t="s">
        <v>21</v>
      </c>
      <c r="B3107" s="54">
        <v>2013</v>
      </c>
      <c r="C3107" s="53" t="s">
        <v>10</v>
      </c>
      <c r="D3107" s="53" t="s">
        <v>25</v>
      </c>
      <c r="E3107" s="53" t="s">
        <v>40</v>
      </c>
      <c r="F3107" s="81">
        <v>159.72622977000003</v>
      </c>
      <c r="G3107" s="78">
        <v>159.72622977000003</v>
      </c>
      <c r="H3107" s="78">
        <v>0.33785594591215967</v>
      </c>
    </row>
    <row r="3108" spans="1:8" x14ac:dyDescent="0.25">
      <c r="A3108" s="8" t="s">
        <v>21</v>
      </c>
      <c r="B3108" s="54">
        <v>2014</v>
      </c>
      <c r="C3108" s="53" t="s">
        <v>10</v>
      </c>
      <c r="D3108" s="53" t="s">
        <v>25</v>
      </c>
      <c r="E3108" s="53" t="s">
        <v>26</v>
      </c>
      <c r="F3108" s="81">
        <v>298.20856557000002</v>
      </c>
      <c r="G3108" s="78">
        <v>298.20856557000002</v>
      </c>
      <c r="H3108" s="78">
        <v>0.57617306020062697</v>
      </c>
    </row>
    <row r="3109" spans="1:8" x14ac:dyDescent="0.25">
      <c r="A3109" s="8" t="s">
        <v>21</v>
      </c>
      <c r="B3109" s="54">
        <v>2014</v>
      </c>
      <c r="C3109" s="53" t="s">
        <v>10</v>
      </c>
      <c r="D3109" s="53" t="s">
        <v>25</v>
      </c>
      <c r="E3109" s="53" t="s">
        <v>27</v>
      </c>
      <c r="F3109" s="81"/>
      <c r="G3109" s="78" t="s">
        <v>108</v>
      </c>
      <c r="H3109" s="78" t="s">
        <v>29</v>
      </c>
    </row>
    <row r="3110" spans="1:8" x14ac:dyDescent="0.25">
      <c r="A3110" s="8" t="s">
        <v>21</v>
      </c>
      <c r="B3110" s="54">
        <v>2014</v>
      </c>
      <c r="C3110" s="53" t="s">
        <v>10</v>
      </c>
      <c r="D3110" s="53" t="s">
        <v>25</v>
      </c>
      <c r="E3110" s="53" t="s">
        <v>28</v>
      </c>
      <c r="F3110" s="81">
        <v>4.2597074500000005</v>
      </c>
      <c r="G3110" s="78">
        <v>4.2597074500000005</v>
      </c>
      <c r="H3110" s="78">
        <v>8.2302420533584327E-3</v>
      </c>
    </row>
    <row r="3111" spans="1:8" x14ac:dyDescent="0.25">
      <c r="A3111" s="8" t="s">
        <v>21</v>
      </c>
      <c r="B3111" s="54">
        <v>2014</v>
      </c>
      <c r="C3111" s="53" t="s">
        <v>10</v>
      </c>
      <c r="D3111" s="53" t="s">
        <v>25</v>
      </c>
      <c r="E3111" s="53" t="s">
        <v>40</v>
      </c>
      <c r="F3111" s="81">
        <v>302.46827301999997</v>
      </c>
      <c r="G3111" s="78">
        <v>302.46827301999997</v>
      </c>
      <c r="H3111" s="78">
        <v>0.58440330225398529</v>
      </c>
    </row>
    <row r="3112" spans="1:8" x14ac:dyDescent="0.25">
      <c r="A3112" s="8" t="s">
        <v>21</v>
      </c>
      <c r="B3112" s="54">
        <v>2015</v>
      </c>
      <c r="C3112" s="53" t="s">
        <v>10</v>
      </c>
      <c r="D3112" s="53" t="s">
        <v>25</v>
      </c>
      <c r="E3112" s="53" t="s">
        <v>26</v>
      </c>
      <c r="F3112" s="81">
        <v>127.40975084000003</v>
      </c>
      <c r="G3112" s="78">
        <v>127.40975084000003</v>
      </c>
      <c r="H3112" s="78">
        <v>0.22719143307771802</v>
      </c>
    </row>
    <row r="3113" spans="1:8" x14ac:dyDescent="0.25">
      <c r="A3113" s="8" t="s">
        <v>21</v>
      </c>
      <c r="B3113" s="54">
        <v>2015</v>
      </c>
      <c r="C3113" s="53" t="s">
        <v>10</v>
      </c>
      <c r="D3113" s="53" t="s">
        <v>25</v>
      </c>
      <c r="E3113" s="53" t="s">
        <v>27</v>
      </c>
      <c r="F3113" s="81"/>
      <c r="G3113" s="78" t="s">
        <v>108</v>
      </c>
      <c r="H3113" s="78" t="s">
        <v>29</v>
      </c>
    </row>
    <row r="3114" spans="1:8" x14ac:dyDescent="0.25">
      <c r="A3114" s="8" t="s">
        <v>21</v>
      </c>
      <c r="B3114" s="54">
        <v>2015</v>
      </c>
      <c r="C3114" s="53" t="s">
        <v>10</v>
      </c>
      <c r="D3114" s="53" t="s">
        <v>25</v>
      </c>
      <c r="E3114" s="53" t="s">
        <v>28</v>
      </c>
      <c r="F3114" s="81">
        <v>0.26486262999999999</v>
      </c>
      <c r="G3114" s="78">
        <v>0.26486262999999999</v>
      </c>
      <c r="H3114" s="78">
        <v>4.7229132842430545E-4</v>
      </c>
    </row>
    <row r="3115" spans="1:8" x14ac:dyDescent="0.25">
      <c r="A3115" s="8" t="s">
        <v>21</v>
      </c>
      <c r="B3115" s="54">
        <v>2015</v>
      </c>
      <c r="C3115" s="53" t="s">
        <v>10</v>
      </c>
      <c r="D3115" s="53" t="s">
        <v>25</v>
      </c>
      <c r="E3115" s="53" t="s">
        <v>40</v>
      </c>
      <c r="F3115" s="81">
        <v>127.67461347000003</v>
      </c>
      <c r="G3115" s="78">
        <v>127.67461347000003</v>
      </c>
      <c r="H3115" s="78">
        <v>0.2276637244061423</v>
      </c>
    </row>
    <row r="3116" spans="1:8" x14ac:dyDescent="0.25">
      <c r="A3116" s="8" t="s">
        <v>21</v>
      </c>
      <c r="B3116" s="54">
        <v>2016</v>
      </c>
      <c r="C3116" s="53" t="s">
        <v>10</v>
      </c>
      <c r="D3116" s="53" t="s">
        <v>25</v>
      </c>
      <c r="E3116" s="53" t="s">
        <v>26</v>
      </c>
      <c r="F3116" s="81">
        <v>74.796826909999993</v>
      </c>
      <c r="G3116" s="78">
        <v>74.796826909999993</v>
      </c>
      <c r="H3116" s="78">
        <v>0.12458536034929352</v>
      </c>
    </row>
    <row r="3117" spans="1:8" x14ac:dyDescent="0.25">
      <c r="A3117" s="8" t="s">
        <v>21</v>
      </c>
      <c r="B3117" s="54">
        <v>2016</v>
      </c>
      <c r="C3117" s="53" t="s">
        <v>10</v>
      </c>
      <c r="D3117" s="53" t="s">
        <v>25</v>
      </c>
      <c r="E3117" s="53" t="s">
        <v>27</v>
      </c>
      <c r="F3117" s="81"/>
      <c r="G3117" s="78" t="s">
        <v>108</v>
      </c>
      <c r="H3117" s="78" t="s">
        <v>29</v>
      </c>
    </row>
    <row r="3118" spans="1:8" x14ac:dyDescent="0.25">
      <c r="A3118" s="8" t="s">
        <v>21</v>
      </c>
      <c r="B3118" s="54">
        <v>2016</v>
      </c>
      <c r="C3118" s="53" t="s">
        <v>10</v>
      </c>
      <c r="D3118" s="53" t="s">
        <v>25</v>
      </c>
      <c r="E3118" s="53" t="s">
        <v>28</v>
      </c>
      <c r="F3118" s="81">
        <v>0.106</v>
      </c>
      <c r="G3118" s="78">
        <v>0.106</v>
      </c>
      <c r="H3118" s="78">
        <v>1.7655893628904095E-4</v>
      </c>
    </row>
    <row r="3119" spans="1:8" x14ac:dyDescent="0.25">
      <c r="A3119" s="8" t="s">
        <v>21</v>
      </c>
      <c r="B3119" s="54">
        <v>2016</v>
      </c>
      <c r="C3119" s="53" t="s">
        <v>10</v>
      </c>
      <c r="D3119" s="53" t="s">
        <v>25</v>
      </c>
      <c r="E3119" s="53" t="s">
        <v>40</v>
      </c>
      <c r="F3119" s="81">
        <v>74.902826910000002</v>
      </c>
      <c r="G3119" s="78">
        <v>74.902826910000002</v>
      </c>
      <c r="H3119" s="78">
        <v>0.12476191928558258</v>
      </c>
    </row>
    <row r="3120" spans="1:8" x14ac:dyDescent="0.25">
      <c r="A3120" s="8" t="s">
        <v>21</v>
      </c>
      <c r="B3120" s="54">
        <v>2017</v>
      </c>
      <c r="C3120" s="53" t="s">
        <v>10</v>
      </c>
      <c r="D3120" s="53" t="s">
        <v>25</v>
      </c>
      <c r="E3120" s="53" t="s">
        <v>26</v>
      </c>
      <c r="F3120" s="81">
        <v>143.50871889000004</v>
      </c>
      <c r="G3120" s="78">
        <v>143.50871889000004</v>
      </c>
      <c r="H3120" s="78">
        <v>0.22253022566140188</v>
      </c>
    </row>
    <row r="3121" spans="1:8" x14ac:dyDescent="0.25">
      <c r="A3121" s="8" t="s">
        <v>21</v>
      </c>
      <c r="B3121" s="54">
        <v>2017</v>
      </c>
      <c r="C3121" s="53" t="s">
        <v>10</v>
      </c>
      <c r="D3121" s="53" t="s">
        <v>25</v>
      </c>
      <c r="E3121" s="53" t="s">
        <v>27</v>
      </c>
      <c r="F3121" s="81"/>
      <c r="G3121" s="78" t="s">
        <v>108</v>
      </c>
      <c r="H3121" s="78" t="s">
        <v>29</v>
      </c>
    </row>
    <row r="3122" spans="1:8" x14ac:dyDescent="0.25">
      <c r="A3122" s="8" t="s">
        <v>21</v>
      </c>
      <c r="B3122" s="54">
        <v>2017</v>
      </c>
      <c r="C3122" s="53" t="s">
        <v>10</v>
      </c>
      <c r="D3122" s="53" t="s">
        <v>25</v>
      </c>
      <c r="E3122" s="53" t="s">
        <v>28</v>
      </c>
      <c r="F3122" s="81">
        <v>0.32210765999999996</v>
      </c>
      <c r="G3122" s="78">
        <v>0.32210765999999996</v>
      </c>
      <c r="H3122" s="78">
        <v>4.9947272069237898E-4</v>
      </c>
    </row>
    <row r="3123" spans="1:8" x14ac:dyDescent="0.25">
      <c r="A3123" s="8" t="s">
        <v>21</v>
      </c>
      <c r="B3123" s="54">
        <v>2017</v>
      </c>
      <c r="C3123" s="53" t="s">
        <v>10</v>
      </c>
      <c r="D3123" s="53" t="s">
        <v>25</v>
      </c>
      <c r="E3123" s="53" t="s">
        <v>40</v>
      </c>
      <c r="F3123" s="81">
        <v>143.83082655000004</v>
      </c>
      <c r="G3123" s="78">
        <v>143.83082655000004</v>
      </c>
      <c r="H3123" s="78">
        <v>0.22302969838209427</v>
      </c>
    </row>
    <row r="3124" spans="1:8" x14ac:dyDescent="0.25">
      <c r="A3124" s="8" t="s">
        <v>21</v>
      </c>
      <c r="B3124" s="54">
        <v>2018</v>
      </c>
      <c r="C3124" s="53" t="s">
        <v>10</v>
      </c>
      <c r="D3124" s="53" t="s">
        <v>25</v>
      </c>
      <c r="E3124" s="53" t="s">
        <v>26</v>
      </c>
      <c r="F3124" s="81">
        <v>249.41740117000001</v>
      </c>
      <c r="G3124" s="78">
        <v>249.41740117000001</v>
      </c>
      <c r="H3124" s="78">
        <v>0.37051467667570803</v>
      </c>
    </row>
    <row r="3125" spans="1:8" x14ac:dyDescent="0.25">
      <c r="A3125" s="8" t="s">
        <v>21</v>
      </c>
      <c r="B3125" s="54">
        <v>2018</v>
      </c>
      <c r="C3125" s="53" t="s">
        <v>10</v>
      </c>
      <c r="D3125" s="53" t="s">
        <v>25</v>
      </c>
      <c r="E3125" s="53" t="s">
        <v>27</v>
      </c>
      <c r="F3125" s="81"/>
      <c r="G3125" s="78" t="s">
        <v>108</v>
      </c>
      <c r="H3125" s="78" t="s">
        <v>29</v>
      </c>
    </row>
    <row r="3126" spans="1:8" x14ac:dyDescent="0.25">
      <c r="A3126" s="8" t="s">
        <v>21</v>
      </c>
      <c r="B3126" s="54">
        <v>2018</v>
      </c>
      <c r="C3126" s="53" t="s">
        <v>10</v>
      </c>
      <c r="D3126" s="53" t="s">
        <v>25</v>
      </c>
      <c r="E3126" s="53" t="s">
        <v>28</v>
      </c>
      <c r="F3126" s="81">
        <v>5.6243000000000001E-2</v>
      </c>
      <c r="G3126" s="78">
        <v>5.6243000000000001E-2</v>
      </c>
      <c r="H3126" s="78">
        <v>8.355013267926853E-5</v>
      </c>
    </row>
    <row r="3127" spans="1:8" x14ac:dyDescent="0.25">
      <c r="A3127" s="8" t="s">
        <v>21</v>
      </c>
      <c r="B3127" s="54">
        <v>2018</v>
      </c>
      <c r="C3127" s="53" t="s">
        <v>10</v>
      </c>
      <c r="D3127" s="53" t="s">
        <v>25</v>
      </c>
      <c r="E3127" s="53" t="s">
        <v>40</v>
      </c>
      <c r="F3127" s="81">
        <v>249.47364417000003</v>
      </c>
      <c r="G3127" s="78">
        <v>249.47364417000003</v>
      </c>
      <c r="H3127" s="78">
        <v>0.37059822680838739</v>
      </c>
    </row>
    <row r="3128" spans="1:8" x14ac:dyDescent="0.25">
      <c r="A3128" s="8" t="s">
        <v>21</v>
      </c>
      <c r="B3128" s="54">
        <v>2019</v>
      </c>
      <c r="C3128" s="53" t="s">
        <v>10</v>
      </c>
      <c r="D3128" s="53" t="s">
        <v>25</v>
      </c>
      <c r="E3128" s="53" t="s">
        <v>26</v>
      </c>
      <c r="F3128" s="81">
        <v>180.29115100000001</v>
      </c>
      <c r="G3128" s="78">
        <v>180.29115100000001</v>
      </c>
      <c r="H3128" s="78">
        <v>0.25837454941666543</v>
      </c>
    </row>
    <row r="3129" spans="1:8" x14ac:dyDescent="0.25">
      <c r="A3129" s="8" t="s">
        <v>21</v>
      </c>
      <c r="B3129" s="54">
        <v>2019</v>
      </c>
      <c r="C3129" s="53" t="s">
        <v>10</v>
      </c>
      <c r="D3129" s="53" t="s">
        <v>25</v>
      </c>
      <c r="E3129" s="53" t="s">
        <v>27</v>
      </c>
      <c r="F3129" s="81"/>
      <c r="G3129" s="78" t="s">
        <v>108</v>
      </c>
      <c r="H3129" s="78" t="s">
        <v>29</v>
      </c>
    </row>
    <row r="3130" spans="1:8" x14ac:dyDescent="0.25">
      <c r="A3130" s="8" t="s">
        <v>21</v>
      </c>
      <c r="B3130" s="54">
        <v>2019</v>
      </c>
      <c r="C3130" s="53" t="s">
        <v>10</v>
      </c>
      <c r="D3130" s="53" t="s">
        <v>25</v>
      </c>
      <c r="E3130" s="53" t="s">
        <v>28</v>
      </c>
      <c r="F3130" s="81">
        <v>8.1900000000000001E-2</v>
      </c>
      <c r="G3130" s="78">
        <v>8.1900000000000001E-2</v>
      </c>
      <c r="H3130" s="78">
        <v>1.1737057243161586E-4</v>
      </c>
    </row>
    <row r="3131" spans="1:8" x14ac:dyDescent="0.25">
      <c r="A3131" s="8" t="s">
        <v>21</v>
      </c>
      <c r="B3131" s="54">
        <v>2019</v>
      </c>
      <c r="C3131" s="53" t="s">
        <v>10</v>
      </c>
      <c r="D3131" s="53" t="s">
        <v>25</v>
      </c>
      <c r="E3131" s="53" t="s">
        <v>40</v>
      </c>
      <c r="F3131" s="81">
        <v>180.373051</v>
      </c>
      <c r="G3131" s="78">
        <v>180.373051</v>
      </c>
      <c r="H3131" s="78">
        <v>0.25849191998909699</v>
      </c>
    </row>
    <row r="3132" spans="1:8" x14ac:dyDescent="0.25">
      <c r="A3132" s="8" t="s">
        <v>21</v>
      </c>
      <c r="B3132" s="54">
        <v>2020</v>
      </c>
      <c r="C3132" s="53" t="s">
        <v>10</v>
      </c>
      <c r="D3132" s="53" t="s">
        <v>25</v>
      </c>
      <c r="E3132" s="53" t="s">
        <v>26</v>
      </c>
      <c r="F3132" s="81">
        <v>154.36330953999999</v>
      </c>
      <c r="G3132" s="78">
        <v>154.36330953999999</v>
      </c>
      <c r="H3132" s="78">
        <v>0.27052876854741115</v>
      </c>
    </row>
    <row r="3133" spans="1:8" x14ac:dyDescent="0.25">
      <c r="A3133" s="8" t="s">
        <v>21</v>
      </c>
      <c r="B3133" s="54">
        <v>2020</v>
      </c>
      <c r="C3133" s="53" t="s">
        <v>10</v>
      </c>
      <c r="D3133" s="53" t="s">
        <v>25</v>
      </c>
      <c r="E3133" s="53" t="s">
        <v>27</v>
      </c>
      <c r="F3133" s="81"/>
      <c r="G3133" s="78" t="s">
        <v>108</v>
      </c>
      <c r="H3133" s="78" t="s">
        <v>29</v>
      </c>
    </row>
    <row r="3134" spans="1:8" x14ac:dyDescent="0.25">
      <c r="A3134" s="8" t="s">
        <v>21</v>
      </c>
      <c r="B3134" s="54">
        <v>2020</v>
      </c>
      <c r="C3134" s="53" t="s">
        <v>10</v>
      </c>
      <c r="D3134" s="53" t="s">
        <v>25</v>
      </c>
      <c r="E3134" s="53" t="s">
        <v>28</v>
      </c>
      <c r="F3134" s="81">
        <v>0.02</v>
      </c>
      <c r="G3134" s="78">
        <v>0.02</v>
      </c>
      <c r="H3134" s="78">
        <v>3.5050915836617167E-5</v>
      </c>
    </row>
    <row r="3135" spans="1:8" x14ac:dyDescent="0.25">
      <c r="A3135" s="8" t="s">
        <v>21</v>
      </c>
      <c r="B3135" s="54">
        <v>2020</v>
      </c>
      <c r="C3135" s="53" t="s">
        <v>10</v>
      </c>
      <c r="D3135" s="53" t="s">
        <v>25</v>
      </c>
      <c r="E3135" s="53" t="s">
        <v>40</v>
      </c>
      <c r="F3135" s="81">
        <v>154.38330954</v>
      </c>
      <c r="G3135" s="78">
        <v>154.38330954</v>
      </c>
      <c r="H3135" s="78">
        <v>0.27056381946324781</v>
      </c>
    </row>
    <row r="3136" spans="1:8" x14ac:dyDescent="0.25">
      <c r="A3136" s="8" t="s">
        <v>21</v>
      </c>
      <c r="B3136" s="54">
        <v>2021</v>
      </c>
      <c r="C3136" s="53" t="s">
        <v>10</v>
      </c>
      <c r="D3136" s="53" t="s">
        <v>25</v>
      </c>
      <c r="E3136" s="53" t="s">
        <v>26</v>
      </c>
      <c r="F3136" s="81">
        <v>133.27105818000001</v>
      </c>
      <c r="G3136" s="78">
        <v>133.27105818000001</v>
      </c>
      <c r="H3136" s="78">
        <v>0.19774213155927198</v>
      </c>
    </row>
    <row r="3137" spans="1:8" x14ac:dyDescent="0.25">
      <c r="A3137" s="8" t="s">
        <v>21</v>
      </c>
      <c r="B3137" s="54">
        <v>2021</v>
      </c>
      <c r="C3137" s="53" t="s">
        <v>10</v>
      </c>
      <c r="D3137" s="53" t="s">
        <v>25</v>
      </c>
      <c r="E3137" s="53" t="s">
        <v>27</v>
      </c>
      <c r="F3137" s="81"/>
      <c r="G3137" s="78" t="s">
        <v>108</v>
      </c>
      <c r="H3137" s="78" t="s">
        <v>29</v>
      </c>
    </row>
    <row r="3138" spans="1:8" x14ac:dyDescent="0.25">
      <c r="A3138" s="8" t="s">
        <v>21</v>
      </c>
      <c r="B3138" s="54">
        <v>2021</v>
      </c>
      <c r="C3138" s="53" t="s">
        <v>10</v>
      </c>
      <c r="D3138" s="53" t="s">
        <v>25</v>
      </c>
      <c r="E3138" s="53" t="s">
        <v>28</v>
      </c>
      <c r="F3138" s="81">
        <v>0.01</v>
      </c>
      <c r="G3138" s="78">
        <v>0.01</v>
      </c>
      <c r="H3138" s="78">
        <v>1.4837589965872059E-5</v>
      </c>
    </row>
    <row r="3139" spans="1:8" x14ac:dyDescent="0.25">
      <c r="A3139" s="8" t="s">
        <v>21</v>
      </c>
      <c r="B3139" s="54">
        <v>2021</v>
      </c>
      <c r="C3139" s="53" t="s">
        <v>10</v>
      </c>
      <c r="D3139" s="53" t="s">
        <v>25</v>
      </c>
      <c r="E3139" s="53" t="s">
        <v>40</v>
      </c>
      <c r="F3139" s="81">
        <v>133.28105818</v>
      </c>
      <c r="G3139" s="78">
        <v>133.28105818</v>
      </c>
      <c r="H3139" s="78">
        <v>0.19775696914923782</v>
      </c>
    </row>
    <row r="3140" spans="1:8" x14ac:dyDescent="0.25">
      <c r="A3140" s="8" t="s">
        <v>21</v>
      </c>
      <c r="B3140" s="54">
        <v>2022</v>
      </c>
      <c r="C3140" s="53" t="s">
        <v>10</v>
      </c>
      <c r="D3140" s="53" t="s">
        <v>25</v>
      </c>
      <c r="E3140" s="53" t="s">
        <v>26</v>
      </c>
      <c r="F3140" s="81">
        <v>126.642155</v>
      </c>
      <c r="G3140" s="78">
        <v>126.642155</v>
      </c>
      <c r="H3140" s="78">
        <v>0.16603119691982238</v>
      </c>
    </row>
    <row r="3141" spans="1:8" x14ac:dyDescent="0.25">
      <c r="A3141" s="8" t="s">
        <v>21</v>
      </c>
      <c r="B3141" s="54">
        <v>2022</v>
      </c>
      <c r="C3141" s="53" t="s">
        <v>10</v>
      </c>
      <c r="D3141" s="53" t="s">
        <v>25</v>
      </c>
      <c r="E3141" s="53" t="s">
        <v>27</v>
      </c>
      <c r="F3141" s="81"/>
      <c r="G3141" s="78" t="s">
        <v>108</v>
      </c>
      <c r="H3141" s="78" t="s">
        <v>29</v>
      </c>
    </row>
    <row r="3142" spans="1:8" x14ac:dyDescent="0.25">
      <c r="A3142" s="8" t="s">
        <v>21</v>
      </c>
      <c r="B3142" s="54">
        <v>2022</v>
      </c>
      <c r="C3142" s="53" t="s">
        <v>10</v>
      </c>
      <c r="D3142" s="53" t="s">
        <v>25</v>
      </c>
      <c r="E3142" s="53" t="s">
        <v>28</v>
      </c>
      <c r="F3142" s="81">
        <v>0</v>
      </c>
      <c r="G3142" s="78" t="s">
        <v>108</v>
      </c>
      <c r="H3142" s="78" t="s">
        <v>29</v>
      </c>
    </row>
    <row r="3143" spans="1:8" x14ac:dyDescent="0.25">
      <c r="A3143" s="8" t="s">
        <v>21</v>
      </c>
      <c r="B3143" s="54">
        <v>2022</v>
      </c>
      <c r="C3143" s="53" t="s">
        <v>10</v>
      </c>
      <c r="D3143" s="53" t="s">
        <v>25</v>
      </c>
      <c r="E3143" s="53" t="s">
        <v>40</v>
      </c>
      <c r="F3143" s="81">
        <v>126.642155</v>
      </c>
      <c r="G3143" s="78">
        <v>126.642155</v>
      </c>
      <c r="H3143" s="78">
        <v>0.16603119691982238</v>
      </c>
    </row>
    <row r="3144" spans="1:8" x14ac:dyDescent="0.25">
      <c r="A3144" s="8" t="s">
        <v>21</v>
      </c>
      <c r="B3144" s="54">
        <v>2023</v>
      </c>
      <c r="C3144" s="53" t="s">
        <v>10</v>
      </c>
      <c r="D3144" s="53" t="s">
        <v>25</v>
      </c>
      <c r="E3144" s="53" t="s">
        <v>26</v>
      </c>
      <c r="F3144" s="81">
        <v>171.05581749999999</v>
      </c>
      <c r="G3144" s="78">
        <v>171.05581749999999</v>
      </c>
      <c r="H3144" s="78">
        <v>0.20530431353637343</v>
      </c>
    </row>
    <row r="3145" spans="1:8" x14ac:dyDescent="0.25">
      <c r="A3145" s="8" t="s">
        <v>21</v>
      </c>
      <c r="B3145" s="54">
        <v>2023</v>
      </c>
      <c r="C3145" s="53" t="s">
        <v>10</v>
      </c>
      <c r="D3145" s="53" t="s">
        <v>25</v>
      </c>
      <c r="E3145" s="53" t="s">
        <v>27</v>
      </c>
      <c r="F3145" s="81"/>
      <c r="G3145" s="78" t="s">
        <v>108</v>
      </c>
      <c r="H3145" s="78" t="s">
        <v>29</v>
      </c>
    </row>
    <row r="3146" spans="1:8" x14ac:dyDescent="0.25">
      <c r="A3146" s="8" t="s">
        <v>21</v>
      </c>
      <c r="B3146" s="54">
        <v>2023</v>
      </c>
      <c r="C3146" s="53" t="s">
        <v>10</v>
      </c>
      <c r="D3146" s="53" t="s">
        <v>25</v>
      </c>
      <c r="E3146" s="53" t="s">
        <v>28</v>
      </c>
      <c r="F3146" s="81">
        <v>0</v>
      </c>
      <c r="G3146" s="78" t="s">
        <v>108</v>
      </c>
      <c r="H3146" s="78" t="s">
        <v>29</v>
      </c>
    </row>
    <row r="3147" spans="1:8" x14ac:dyDescent="0.25">
      <c r="A3147" s="8" t="s">
        <v>21</v>
      </c>
      <c r="B3147" s="54">
        <v>2023</v>
      </c>
      <c r="C3147" s="53" t="s">
        <v>10</v>
      </c>
      <c r="D3147" s="53" t="s">
        <v>25</v>
      </c>
      <c r="E3147" s="53" t="s">
        <v>40</v>
      </c>
      <c r="F3147" s="81">
        <v>171.05581749999999</v>
      </c>
      <c r="G3147" s="78">
        <v>171.05581749999999</v>
      </c>
      <c r="H3147" s="78">
        <v>0.20530431353637343</v>
      </c>
    </row>
    <row r="3148" spans="1:8" x14ac:dyDescent="0.25">
      <c r="A3148" s="8" t="s">
        <v>21</v>
      </c>
      <c r="B3148" s="54">
        <v>2008</v>
      </c>
      <c r="C3148" s="53" t="s">
        <v>10</v>
      </c>
      <c r="D3148" s="53" t="s">
        <v>30</v>
      </c>
      <c r="E3148" s="53" t="s">
        <v>31</v>
      </c>
      <c r="F3148" s="81">
        <v>32.298175369999996</v>
      </c>
      <c r="G3148" s="78">
        <v>32.298175369999996</v>
      </c>
      <c r="H3148" s="78">
        <v>0.12383927809508324</v>
      </c>
    </row>
    <row r="3149" spans="1:8" x14ac:dyDescent="0.25">
      <c r="A3149" s="8" t="s">
        <v>21</v>
      </c>
      <c r="B3149" s="54">
        <v>2008</v>
      </c>
      <c r="C3149" s="53" t="s">
        <v>10</v>
      </c>
      <c r="D3149" s="53" t="s">
        <v>30</v>
      </c>
      <c r="E3149" s="53" t="s">
        <v>32</v>
      </c>
      <c r="F3149" s="81"/>
      <c r="G3149" s="78" t="s">
        <v>108</v>
      </c>
      <c r="H3149" s="78" t="s">
        <v>29</v>
      </c>
    </row>
    <row r="3150" spans="1:8" x14ac:dyDescent="0.25">
      <c r="A3150" s="8" t="s">
        <v>21</v>
      </c>
      <c r="B3150" s="54">
        <v>2008</v>
      </c>
      <c r="C3150" s="53" t="s">
        <v>10</v>
      </c>
      <c r="D3150" s="53" t="s">
        <v>30</v>
      </c>
      <c r="E3150" s="53" t="s">
        <v>40</v>
      </c>
      <c r="F3150" s="81">
        <v>32.298175369999996</v>
      </c>
      <c r="G3150" s="78">
        <v>32.298175369999996</v>
      </c>
      <c r="H3150" s="78">
        <v>0.12383927809508324</v>
      </c>
    </row>
    <row r="3151" spans="1:8" x14ac:dyDescent="0.25">
      <c r="A3151" s="8" t="s">
        <v>21</v>
      </c>
      <c r="B3151" s="54">
        <v>2009</v>
      </c>
      <c r="C3151" s="53" t="s">
        <v>10</v>
      </c>
      <c r="D3151" s="53" t="s">
        <v>30</v>
      </c>
      <c r="E3151" s="53" t="s">
        <v>31</v>
      </c>
      <c r="F3151" s="81">
        <v>44.21581359999999</v>
      </c>
      <c r="G3151" s="78">
        <v>44.21581359999999</v>
      </c>
      <c r="H3151" s="78">
        <v>0.15727581041881938</v>
      </c>
    </row>
    <row r="3152" spans="1:8" x14ac:dyDescent="0.25">
      <c r="A3152" s="8" t="s">
        <v>21</v>
      </c>
      <c r="B3152" s="54">
        <v>2009</v>
      </c>
      <c r="C3152" s="53" t="s">
        <v>10</v>
      </c>
      <c r="D3152" s="53" t="s">
        <v>30</v>
      </c>
      <c r="E3152" s="53" t="s">
        <v>32</v>
      </c>
      <c r="F3152" s="81"/>
      <c r="G3152" s="78" t="s">
        <v>108</v>
      </c>
      <c r="H3152" s="78" t="s">
        <v>29</v>
      </c>
    </row>
    <row r="3153" spans="1:8" x14ac:dyDescent="0.25">
      <c r="A3153" s="8" t="s">
        <v>21</v>
      </c>
      <c r="B3153" s="54">
        <v>2009</v>
      </c>
      <c r="C3153" s="53" t="s">
        <v>10</v>
      </c>
      <c r="D3153" s="53" t="s">
        <v>30</v>
      </c>
      <c r="E3153" s="53" t="s">
        <v>40</v>
      </c>
      <c r="F3153" s="81">
        <v>44.21581359999999</v>
      </c>
      <c r="G3153" s="78">
        <v>44.21581359999999</v>
      </c>
      <c r="H3153" s="78">
        <v>0.15727581041881938</v>
      </c>
    </row>
    <row r="3154" spans="1:8" x14ac:dyDescent="0.25">
      <c r="A3154" s="8" t="s">
        <v>21</v>
      </c>
      <c r="B3154" s="54">
        <v>2010</v>
      </c>
      <c r="C3154" s="53" t="s">
        <v>10</v>
      </c>
      <c r="D3154" s="53" t="s">
        <v>30</v>
      </c>
      <c r="E3154" s="53" t="s">
        <v>31</v>
      </c>
      <c r="F3154" s="81">
        <v>44.631750899999979</v>
      </c>
      <c r="G3154" s="78">
        <v>44.631750899999979</v>
      </c>
      <c r="H3154" s="78">
        <v>0.14622511526693466</v>
      </c>
    </row>
    <row r="3155" spans="1:8" x14ac:dyDescent="0.25">
      <c r="A3155" s="8" t="s">
        <v>21</v>
      </c>
      <c r="B3155" s="54">
        <v>2010</v>
      </c>
      <c r="C3155" s="53" t="s">
        <v>10</v>
      </c>
      <c r="D3155" s="53" t="s">
        <v>30</v>
      </c>
      <c r="E3155" s="53" t="s">
        <v>32</v>
      </c>
      <c r="F3155" s="81"/>
      <c r="G3155" s="78" t="s">
        <v>108</v>
      </c>
      <c r="H3155" s="78" t="s">
        <v>29</v>
      </c>
    </row>
    <row r="3156" spans="1:8" x14ac:dyDescent="0.25">
      <c r="A3156" s="8" t="s">
        <v>21</v>
      </c>
      <c r="B3156" s="54">
        <v>2010</v>
      </c>
      <c r="C3156" s="53" t="s">
        <v>10</v>
      </c>
      <c r="D3156" s="53" t="s">
        <v>30</v>
      </c>
      <c r="E3156" s="53" t="s">
        <v>40</v>
      </c>
      <c r="F3156" s="81">
        <v>44.631750899999979</v>
      </c>
      <c r="G3156" s="78">
        <v>44.631750899999979</v>
      </c>
      <c r="H3156" s="78">
        <v>0.14622511526693466</v>
      </c>
    </row>
    <row r="3157" spans="1:8" x14ac:dyDescent="0.25">
      <c r="A3157" s="8" t="s">
        <v>21</v>
      </c>
      <c r="B3157" s="54">
        <v>2011</v>
      </c>
      <c r="C3157" s="53" t="s">
        <v>10</v>
      </c>
      <c r="D3157" s="53" t="s">
        <v>30</v>
      </c>
      <c r="E3157" s="53" t="s">
        <v>31</v>
      </c>
      <c r="F3157" s="81">
        <v>32.576670039999996</v>
      </c>
      <c r="G3157" s="78">
        <v>32.576670039999996</v>
      </c>
      <c r="H3157" s="78">
        <v>9.0587804878727002E-2</v>
      </c>
    </row>
    <row r="3158" spans="1:8" x14ac:dyDescent="0.25">
      <c r="A3158" s="8" t="s">
        <v>21</v>
      </c>
      <c r="B3158" s="54">
        <v>2011</v>
      </c>
      <c r="C3158" s="53" t="s">
        <v>10</v>
      </c>
      <c r="D3158" s="53" t="s">
        <v>30</v>
      </c>
      <c r="E3158" s="53" t="s">
        <v>32</v>
      </c>
      <c r="F3158" s="81"/>
      <c r="G3158" s="78" t="s">
        <v>108</v>
      </c>
      <c r="H3158" s="78" t="s">
        <v>29</v>
      </c>
    </row>
    <row r="3159" spans="1:8" x14ac:dyDescent="0.25">
      <c r="A3159" s="8" t="s">
        <v>21</v>
      </c>
      <c r="B3159" s="54">
        <v>2011</v>
      </c>
      <c r="C3159" s="53" t="s">
        <v>10</v>
      </c>
      <c r="D3159" s="53" t="s">
        <v>30</v>
      </c>
      <c r="E3159" s="53" t="s">
        <v>40</v>
      </c>
      <c r="F3159" s="81">
        <v>32.576670039999996</v>
      </c>
      <c r="G3159" s="78">
        <v>32.576670039999996</v>
      </c>
      <c r="H3159" s="78">
        <v>9.0587804878727002E-2</v>
      </c>
    </row>
    <row r="3160" spans="1:8" x14ac:dyDescent="0.25">
      <c r="A3160" s="8" t="s">
        <v>21</v>
      </c>
      <c r="B3160" s="54">
        <v>2012</v>
      </c>
      <c r="C3160" s="53" t="s">
        <v>10</v>
      </c>
      <c r="D3160" s="53" t="s">
        <v>30</v>
      </c>
      <c r="E3160" s="53" t="s">
        <v>31</v>
      </c>
      <c r="F3160" s="81">
        <v>24.844928019999998</v>
      </c>
      <c r="G3160" s="78">
        <v>24.844928019999998</v>
      </c>
      <c r="H3160" s="78">
        <v>5.9273009529276229E-2</v>
      </c>
    </row>
    <row r="3161" spans="1:8" x14ac:dyDescent="0.25">
      <c r="A3161" s="8" t="s">
        <v>21</v>
      </c>
      <c r="B3161" s="54">
        <v>2012</v>
      </c>
      <c r="C3161" s="53" t="s">
        <v>10</v>
      </c>
      <c r="D3161" s="53" t="s">
        <v>30</v>
      </c>
      <c r="E3161" s="53" t="s">
        <v>32</v>
      </c>
      <c r="F3161" s="81"/>
      <c r="G3161" s="78" t="s">
        <v>108</v>
      </c>
      <c r="H3161" s="78" t="s">
        <v>29</v>
      </c>
    </row>
    <row r="3162" spans="1:8" x14ac:dyDescent="0.25">
      <c r="A3162" s="8" t="s">
        <v>21</v>
      </c>
      <c r="B3162" s="54">
        <v>2012</v>
      </c>
      <c r="C3162" s="53" t="s">
        <v>10</v>
      </c>
      <c r="D3162" s="53" t="s">
        <v>30</v>
      </c>
      <c r="E3162" s="53" t="s">
        <v>40</v>
      </c>
      <c r="F3162" s="81">
        <v>24.844928019999998</v>
      </c>
      <c r="G3162" s="78">
        <v>24.844928019999998</v>
      </c>
      <c r="H3162" s="78">
        <v>5.9273009529276229E-2</v>
      </c>
    </row>
    <row r="3163" spans="1:8" x14ac:dyDescent="0.25">
      <c r="A3163" s="8" t="s">
        <v>21</v>
      </c>
      <c r="B3163" s="54">
        <v>2013</v>
      </c>
      <c r="C3163" s="53" t="s">
        <v>10</v>
      </c>
      <c r="D3163" s="53" t="s">
        <v>30</v>
      </c>
      <c r="E3163" s="53" t="s">
        <v>31</v>
      </c>
      <c r="F3163" s="81">
        <v>35.888897500000013</v>
      </c>
      <c r="G3163" s="78">
        <v>35.888897500000013</v>
      </c>
      <c r="H3163" s="78">
        <v>7.5912875612646744E-2</v>
      </c>
    </row>
    <row r="3164" spans="1:8" x14ac:dyDescent="0.25">
      <c r="A3164" s="8" t="s">
        <v>21</v>
      </c>
      <c r="B3164" s="54">
        <v>2013</v>
      </c>
      <c r="C3164" s="53" t="s">
        <v>10</v>
      </c>
      <c r="D3164" s="53" t="s">
        <v>30</v>
      </c>
      <c r="E3164" s="53" t="s">
        <v>32</v>
      </c>
      <c r="F3164" s="81"/>
      <c r="G3164" s="78" t="s">
        <v>108</v>
      </c>
      <c r="H3164" s="78" t="s">
        <v>29</v>
      </c>
    </row>
    <row r="3165" spans="1:8" x14ac:dyDescent="0.25">
      <c r="A3165" s="8" t="s">
        <v>21</v>
      </c>
      <c r="B3165" s="54">
        <v>2013</v>
      </c>
      <c r="C3165" s="53" t="s">
        <v>10</v>
      </c>
      <c r="D3165" s="53" t="s">
        <v>30</v>
      </c>
      <c r="E3165" s="53" t="s">
        <v>40</v>
      </c>
      <c r="F3165" s="81">
        <v>35.888897500000013</v>
      </c>
      <c r="G3165" s="78">
        <v>35.888897500000013</v>
      </c>
      <c r="H3165" s="78">
        <v>7.5912875612646744E-2</v>
      </c>
    </row>
    <row r="3166" spans="1:8" x14ac:dyDescent="0.25">
      <c r="A3166" s="8" t="s">
        <v>21</v>
      </c>
      <c r="B3166" s="54">
        <v>2014</v>
      </c>
      <c r="C3166" s="53" t="s">
        <v>10</v>
      </c>
      <c r="D3166" s="53" t="s">
        <v>30</v>
      </c>
      <c r="E3166" s="53" t="s">
        <v>31</v>
      </c>
      <c r="F3166" s="81">
        <v>62.680063229999988</v>
      </c>
      <c r="G3166" s="78">
        <v>62.680063229999988</v>
      </c>
      <c r="H3166" s="78">
        <v>0.12110505201541748</v>
      </c>
    </row>
    <row r="3167" spans="1:8" x14ac:dyDescent="0.25">
      <c r="A3167" s="8" t="s">
        <v>21</v>
      </c>
      <c r="B3167" s="54">
        <v>2014</v>
      </c>
      <c r="C3167" s="53" t="s">
        <v>10</v>
      </c>
      <c r="D3167" s="53" t="s">
        <v>30</v>
      </c>
      <c r="E3167" s="53" t="s">
        <v>32</v>
      </c>
      <c r="F3167" s="81"/>
      <c r="G3167" s="78" t="s">
        <v>108</v>
      </c>
      <c r="H3167" s="78" t="s">
        <v>29</v>
      </c>
    </row>
    <row r="3168" spans="1:8" x14ac:dyDescent="0.25">
      <c r="A3168" s="8" t="s">
        <v>21</v>
      </c>
      <c r="B3168" s="54">
        <v>2014</v>
      </c>
      <c r="C3168" s="53" t="s">
        <v>10</v>
      </c>
      <c r="D3168" s="53" t="s">
        <v>30</v>
      </c>
      <c r="E3168" s="53" t="s">
        <v>40</v>
      </c>
      <c r="F3168" s="81">
        <v>62.680063229999988</v>
      </c>
      <c r="G3168" s="78">
        <v>62.680063229999988</v>
      </c>
      <c r="H3168" s="78">
        <v>0.12110505201541748</v>
      </c>
    </row>
    <row r="3169" spans="1:8" x14ac:dyDescent="0.25">
      <c r="A3169" s="8" t="s">
        <v>21</v>
      </c>
      <c r="B3169" s="54">
        <v>2015</v>
      </c>
      <c r="C3169" s="53" t="s">
        <v>10</v>
      </c>
      <c r="D3169" s="53" t="s">
        <v>30</v>
      </c>
      <c r="E3169" s="53" t="s">
        <v>31</v>
      </c>
      <c r="F3169" s="81">
        <v>28.009835769999995</v>
      </c>
      <c r="G3169" s="78">
        <v>28.009835769999995</v>
      </c>
      <c r="H3169" s="78">
        <v>4.9945900426798327E-2</v>
      </c>
    </row>
    <row r="3170" spans="1:8" x14ac:dyDescent="0.25">
      <c r="A3170" s="8" t="s">
        <v>21</v>
      </c>
      <c r="B3170" s="54">
        <v>2015</v>
      </c>
      <c r="C3170" s="53" t="s">
        <v>10</v>
      </c>
      <c r="D3170" s="53" t="s">
        <v>30</v>
      </c>
      <c r="E3170" s="53" t="s">
        <v>32</v>
      </c>
      <c r="F3170" s="81"/>
      <c r="G3170" s="78" t="s">
        <v>108</v>
      </c>
      <c r="H3170" s="78" t="s">
        <v>29</v>
      </c>
    </row>
    <row r="3171" spans="1:8" x14ac:dyDescent="0.25">
      <c r="A3171" s="8" t="s">
        <v>21</v>
      </c>
      <c r="B3171" s="54">
        <v>2015</v>
      </c>
      <c r="C3171" s="53" t="s">
        <v>10</v>
      </c>
      <c r="D3171" s="53" t="s">
        <v>30</v>
      </c>
      <c r="E3171" s="53" t="s">
        <v>40</v>
      </c>
      <c r="F3171" s="81">
        <v>28.009835769999995</v>
      </c>
      <c r="G3171" s="78">
        <v>28.009835769999995</v>
      </c>
      <c r="H3171" s="78">
        <v>4.9945900426798327E-2</v>
      </c>
    </row>
    <row r="3172" spans="1:8" x14ac:dyDescent="0.25">
      <c r="A3172" s="8" t="s">
        <v>21</v>
      </c>
      <c r="B3172" s="54">
        <v>2016</v>
      </c>
      <c r="C3172" s="53" t="s">
        <v>10</v>
      </c>
      <c r="D3172" s="53" t="s">
        <v>30</v>
      </c>
      <c r="E3172" s="53" t="s">
        <v>31</v>
      </c>
      <c r="F3172" s="81">
        <v>77.968264259999927</v>
      </c>
      <c r="G3172" s="78">
        <v>77.968264259999927</v>
      </c>
      <c r="H3172" s="78">
        <v>0.12986786605706072</v>
      </c>
    </row>
    <row r="3173" spans="1:8" x14ac:dyDescent="0.25">
      <c r="A3173" s="8" t="s">
        <v>21</v>
      </c>
      <c r="B3173" s="54">
        <v>2016</v>
      </c>
      <c r="C3173" s="53" t="s">
        <v>10</v>
      </c>
      <c r="D3173" s="53" t="s">
        <v>30</v>
      </c>
      <c r="E3173" s="53" t="s">
        <v>32</v>
      </c>
      <c r="F3173" s="81"/>
      <c r="G3173" s="78" t="s">
        <v>108</v>
      </c>
      <c r="H3173" s="78" t="s">
        <v>29</v>
      </c>
    </row>
    <row r="3174" spans="1:8" x14ac:dyDescent="0.25">
      <c r="A3174" s="8" t="s">
        <v>21</v>
      </c>
      <c r="B3174" s="54">
        <v>2016</v>
      </c>
      <c r="C3174" s="53" t="s">
        <v>10</v>
      </c>
      <c r="D3174" s="53" t="s">
        <v>30</v>
      </c>
      <c r="E3174" s="53" t="s">
        <v>40</v>
      </c>
      <c r="F3174" s="81">
        <v>77.968264259999927</v>
      </c>
      <c r="G3174" s="78">
        <v>77.968264259999927</v>
      </c>
      <c r="H3174" s="78">
        <v>0.12986786605706072</v>
      </c>
    </row>
    <row r="3175" spans="1:8" x14ac:dyDescent="0.25">
      <c r="A3175" s="8" t="s">
        <v>21</v>
      </c>
      <c r="B3175" s="54">
        <v>2017</v>
      </c>
      <c r="C3175" s="53" t="s">
        <v>10</v>
      </c>
      <c r="D3175" s="53" t="s">
        <v>30</v>
      </c>
      <c r="E3175" s="53" t="s">
        <v>31</v>
      </c>
      <c r="F3175" s="81">
        <v>109.86596605000008</v>
      </c>
      <c r="G3175" s="78">
        <v>109.86596605000008</v>
      </c>
      <c r="H3175" s="78">
        <v>0.17036245885766912</v>
      </c>
    </row>
    <row r="3176" spans="1:8" x14ac:dyDescent="0.25">
      <c r="A3176" s="8" t="s">
        <v>21</v>
      </c>
      <c r="B3176" s="54">
        <v>2017</v>
      </c>
      <c r="C3176" s="53" t="s">
        <v>10</v>
      </c>
      <c r="D3176" s="53" t="s">
        <v>30</v>
      </c>
      <c r="E3176" s="53" t="s">
        <v>32</v>
      </c>
      <c r="F3176" s="81"/>
      <c r="G3176" s="78" t="s">
        <v>108</v>
      </c>
      <c r="H3176" s="78" t="s">
        <v>29</v>
      </c>
    </row>
    <row r="3177" spans="1:8" x14ac:dyDescent="0.25">
      <c r="A3177" s="8" t="s">
        <v>21</v>
      </c>
      <c r="B3177" s="54">
        <v>2017</v>
      </c>
      <c r="C3177" s="53" t="s">
        <v>10</v>
      </c>
      <c r="D3177" s="53" t="s">
        <v>30</v>
      </c>
      <c r="E3177" s="53" t="s">
        <v>40</v>
      </c>
      <c r="F3177" s="81">
        <v>109.86596605000008</v>
      </c>
      <c r="G3177" s="78">
        <v>109.86596605000008</v>
      </c>
      <c r="H3177" s="78">
        <v>0.17036245885766912</v>
      </c>
    </row>
    <row r="3178" spans="1:8" x14ac:dyDescent="0.25">
      <c r="A3178" s="8" t="s">
        <v>21</v>
      </c>
      <c r="B3178" s="54">
        <v>2018</v>
      </c>
      <c r="C3178" s="53" t="s">
        <v>10</v>
      </c>
      <c r="D3178" s="53" t="s">
        <v>30</v>
      </c>
      <c r="E3178" s="53" t="s">
        <v>31</v>
      </c>
      <c r="F3178" s="81">
        <v>68.454907869999985</v>
      </c>
      <c r="G3178" s="78">
        <v>68.454907869999985</v>
      </c>
      <c r="H3178" s="78">
        <v>0.10169117285858867</v>
      </c>
    </row>
    <row r="3179" spans="1:8" x14ac:dyDescent="0.25">
      <c r="A3179" s="8" t="s">
        <v>21</v>
      </c>
      <c r="B3179" s="54">
        <v>2018</v>
      </c>
      <c r="C3179" s="53" t="s">
        <v>10</v>
      </c>
      <c r="D3179" s="53" t="s">
        <v>30</v>
      </c>
      <c r="E3179" s="53" t="s">
        <v>32</v>
      </c>
      <c r="F3179" s="81"/>
      <c r="G3179" s="78" t="s">
        <v>108</v>
      </c>
      <c r="H3179" s="78" t="s">
        <v>29</v>
      </c>
    </row>
    <row r="3180" spans="1:8" x14ac:dyDescent="0.25">
      <c r="A3180" s="8" t="s">
        <v>21</v>
      </c>
      <c r="B3180" s="54">
        <v>2018</v>
      </c>
      <c r="C3180" s="53" t="s">
        <v>10</v>
      </c>
      <c r="D3180" s="53" t="s">
        <v>30</v>
      </c>
      <c r="E3180" s="53" t="s">
        <v>40</v>
      </c>
      <c r="F3180" s="81">
        <v>68.454907869999985</v>
      </c>
      <c r="G3180" s="78">
        <v>68.454907869999985</v>
      </c>
      <c r="H3180" s="78">
        <v>0.10169117285858867</v>
      </c>
    </row>
    <row r="3181" spans="1:8" x14ac:dyDescent="0.25">
      <c r="A3181" s="8" t="s">
        <v>21</v>
      </c>
      <c r="B3181" s="54">
        <v>2019</v>
      </c>
      <c r="C3181" s="53" t="s">
        <v>10</v>
      </c>
      <c r="D3181" s="53" t="s">
        <v>30</v>
      </c>
      <c r="E3181" s="53" t="s">
        <v>31</v>
      </c>
      <c r="F3181" s="81">
        <v>86.895994999999999</v>
      </c>
      <c r="G3181" s="78">
        <v>86.895994999999999</v>
      </c>
      <c r="H3181" s="78">
        <v>0.12453031349407608</v>
      </c>
    </row>
    <row r="3182" spans="1:8" x14ac:dyDescent="0.25">
      <c r="A3182" s="8" t="s">
        <v>21</v>
      </c>
      <c r="B3182" s="54">
        <v>2019</v>
      </c>
      <c r="C3182" s="53" t="s">
        <v>10</v>
      </c>
      <c r="D3182" s="53" t="s">
        <v>30</v>
      </c>
      <c r="E3182" s="53" t="s">
        <v>32</v>
      </c>
      <c r="F3182" s="81"/>
      <c r="G3182" s="78" t="s">
        <v>108</v>
      </c>
      <c r="H3182" s="78" t="s">
        <v>29</v>
      </c>
    </row>
    <row r="3183" spans="1:8" x14ac:dyDescent="0.25">
      <c r="A3183" s="8" t="s">
        <v>21</v>
      </c>
      <c r="B3183" s="54">
        <v>2019</v>
      </c>
      <c r="C3183" s="53" t="s">
        <v>10</v>
      </c>
      <c r="D3183" s="53" t="s">
        <v>30</v>
      </c>
      <c r="E3183" s="53" t="s">
        <v>40</v>
      </c>
      <c r="F3183" s="81">
        <v>86.895994999999999</v>
      </c>
      <c r="G3183" s="78">
        <v>86.895994999999999</v>
      </c>
      <c r="H3183" s="78">
        <v>0.12453031349407608</v>
      </c>
    </row>
    <row r="3184" spans="1:8" x14ac:dyDescent="0.25">
      <c r="A3184" s="8" t="s">
        <v>21</v>
      </c>
      <c r="B3184" s="54">
        <v>2020</v>
      </c>
      <c r="C3184" s="53" t="s">
        <v>10</v>
      </c>
      <c r="D3184" s="53" t="s">
        <v>30</v>
      </c>
      <c r="E3184" s="53" t="s">
        <v>31</v>
      </c>
      <c r="F3184" s="81">
        <v>36.244506400000013</v>
      </c>
      <c r="G3184" s="78">
        <v>36.244506400000013</v>
      </c>
      <c r="H3184" s="78">
        <v>6.352015716830664E-2</v>
      </c>
    </row>
    <row r="3185" spans="1:8" x14ac:dyDescent="0.25">
      <c r="A3185" s="8" t="s">
        <v>21</v>
      </c>
      <c r="B3185" s="54">
        <v>2020</v>
      </c>
      <c r="C3185" s="53" t="s">
        <v>10</v>
      </c>
      <c r="D3185" s="53" t="s">
        <v>30</v>
      </c>
      <c r="E3185" s="53" t="s">
        <v>32</v>
      </c>
      <c r="F3185" s="81"/>
      <c r="G3185" s="78" t="s">
        <v>108</v>
      </c>
      <c r="H3185" s="78" t="s">
        <v>29</v>
      </c>
    </row>
    <row r="3186" spans="1:8" x14ac:dyDescent="0.25">
      <c r="A3186" s="8" t="s">
        <v>21</v>
      </c>
      <c r="B3186" s="54">
        <v>2020</v>
      </c>
      <c r="C3186" s="53" t="s">
        <v>10</v>
      </c>
      <c r="D3186" s="53" t="s">
        <v>30</v>
      </c>
      <c r="E3186" s="53" t="s">
        <v>40</v>
      </c>
      <c r="F3186" s="81">
        <v>36.244506400000013</v>
      </c>
      <c r="G3186" s="78">
        <v>36.244506400000013</v>
      </c>
      <c r="H3186" s="78">
        <v>6.352015716830664E-2</v>
      </c>
    </row>
    <row r="3187" spans="1:8" x14ac:dyDescent="0.25">
      <c r="A3187" s="8" t="s">
        <v>21</v>
      </c>
      <c r="B3187" s="54">
        <v>2021</v>
      </c>
      <c r="C3187" s="53" t="s">
        <v>10</v>
      </c>
      <c r="D3187" s="53" t="s">
        <v>30</v>
      </c>
      <c r="E3187" s="53" t="s">
        <v>31</v>
      </c>
      <c r="F3187" s="81">
        <v>65.654690970000019</v>
      </c>
      <c r="G3187" s="78">
        <v>65.654690970000019</v>
      </c>
      <c r="H3187" s="78">
        <v>9.7415738394890317E-2</v>
      </c>
    </row>
    <row r="3188" spans="1:8" x14ac:dyDescent="0.25">
      <c r="A3188" s="8" t="s">
        <v>21</v>
      </c>
      <c r="B3188" s="54">
        <v>2021</v>
      </c>
      <c r="C3188" s="53" t="s">
        <v>10</v>
      </c>
      <c r="D3188" s="53" t="s">
        <v>30</v>
      </c>
      <c r="E3188" s="53" t="s">
        <v>32</v>
      </c>
      <c r="F3188" s="81"/>
      <c r="G3188" s="78" t="s">
        <v>108</v>
      </c>
      <c r="H3188" s="78" t="s">
        <v>29</v>
      </c>
    </row>
    <row r="3189" spans="1:8" x14ac:dyDescent="0.25">
      <c r="A3189" s="8" t="s">
        <v>21</v>
      </c>
      <c r="B3189" s="54">
        <v>2021</v>
      </c>
      <c r="C3189" s="53" t="s">
        <v>10</v>
      </c>
      <c r="D3189" s="53" t="s">
        <v>30</v>
      </c>
      <c r="E3189" s="53" t="s">
        <v>40</v>
      </c>
      <c r="F3189" s="81">
        <v>65.654690970000019</v>
      </c>
      <c r="G3189" s="78">
        <v>65.654690970000019</v>
      </c>
      <c r="H3189" s="78">
        <v>9.7415738394890317E-2</v>
      </c>
    </row>
    <row r="3190" spans="1:8" x14ac:dyDescent="0.25">
      <c r="A3190" s="8" t="s">
        <v>21</v>
      </c>
      <c r="B3190" s="54">
        <v>2022</v>
      </c>
      <c r="C3190" s="53" t="s">
        <v>10</v>
      </c>
      <c r="D3190" s="53" t="s">
        <v>30</v>
      </c>
      <c r="E3190" s="53" t="s">
        <v>31</v>
      </c>
      <c r="F3190" s="81">
        <v>57.197059000000003</v>
      </c>
      <c r="G3190" s="78">
        <v>57.197059000000003</v>
      </c>
      <c r="H3190" s="78">
        <v>7.4986849095103419E-2</v>
      </c>
    </row>
    <row r="3191" spans="1:8" x14ac:dyDescent="0.25">
      <c r="A3191" s="8" t="s">
        <v>21</v>
      </c>
      <c r="B3191" s="54">
        <v>2022</v>
      </c>
      <c r="C3191" s="53" t="s">
        <v>10</v>
      </c>
      <c r="D3191" s="53" t="s">
        <v>30</v>
      </c>
      <c r="E3191" s="53" t="s">
        <v>32</v>
      </c>
      <c r="F3191" s="81"/>
      <c r="G3191" s="78" t="s">
        <v>108</v>
      </c>
      <c r="H3191" s="78" t="s">
        <v>29</v>
      </c>
    </row>
    <row r="3192" spans="1:8" x14ac:dyDescent="0.25">
      <c r="A3192" s="8" t="s">
        <v>21</v>
      </c>
      <c r="B3192" s="54">
        <v>2022</v>
      </c>
      <c r="C3192" s="53" t="s">
        <v>10</v>
      </c>
      <c r="D3192" s="53" t="s">
        <v>30</v>
      </c>
      <c r="E3192" s="53" t="s">
        <v>40</v>
      </c>
      <c r="F3192" s="81">
        <v>57.197059000000003</v>
      </c>
      <c r="G3192" s="78">
        <v>57.197059000000003</v>
      </c>
      <c r="H3192" s="78">
        <v>7.4986849095103419E-2</v>
      </c>
    </row>
    <row r="3193" spans="1:8" x14ac:dyDescent="0.25">
      <c r="A3193" s="8" t="s">
        <v>21</v>
      </c>
      <c r="B3193" s="54">
        <v>2023</v>
      </c>
      <c r="C3193" s="53" t="s">
        <v>10</v>
      </c>
      <c r="D3193" s="53" t="s">
        <v>30</v>
      </c>
      <c r="E3193" s="53" t="s">
        <v>31</v>
      </c>
      <c r="F3193" s="81">
        <v>116.41523617999997</v>
      </c>
      <c r="G3193" s="78">
        <v>116.41523617999997</v>
      </c>
      <c r="H3193" s="78">
        <v>0.13972369077192992</v>
      </c>
    </row>
    <row r="3194" spans="1:8" x14ac:dyDescent="0.25">
      <c r="A3194" s="8" t="s">
        <v>21</v>
      </c>
      <c r="B3194" s="54">
        <v>2023</v>
      </c>
      <c r="C3194" s="53" t="s">
        <v>10</v>
      </c>
      <c r="D3194" s="53" t="s">
        <v>30</v>
      </c>
      <c r="E3194" s="53" t="s">
        <v>32</v>
      </c>
      <c r="F3194" s="81"/>
      <c r="G3194" s="78" t="s">
        <v>108</v>
      </c>
      <c r="H3194" s="78" t="s">
        <v>29</v>
      </c>
    </row>
    <row r="3195" spans="1:8" x14ac:dyDescent="0.25">
      <c r="A3195" s="8" t="s">
        <v>21</v>
      </c>
      <c r="B3195" s="54">
        <v>2023</v>
      </c>
      <c r="C3195" s="53" t="s">
        <v>10</v>
      </c>
      <c r="D3195" s="53" t="s">
        <v>30</v>
      </c>
      <c r="E3195" s="53" t="s">
        <v>40</v>
      </c>
      <c r="F3195" s="81">
        <v>116.41523617999997</v>
      </c>
      <c r="G3195" s="78">
        <v>116.41523617999997</v>
      </c>
      <c r="H3195" s="78">
        <v>0.13972369077192992</v>
      </c>
    </row>
    <row r="3196" spans="1:8" x14ac:dyDescent="0.25">
      <c r="A3196" s="8" t="s">
        <v>21</v>
      </c>
      <c r="B3196" s="54">
        <v>2008</v>
      </c>
      <c r="C3196" s="53" t="s">
        <v>10</v>
      </c>
      <c r="D3196" s="53" t="s">
        <v>33</v>
      </c>
      <c r="E3196" s="53" t="s">
        <v>34</v>
      </c>
      <c r="F3196" s="81">
        <v>25.707095129999999</v>
      </c>
      <c r="G3196" s="78">
        <v>25.707095129999999</v>
      </c>
      <c r="H3196" s="78">
        <v>9.8567428851657451E-2</v>
      </c>
    </row>
    <row r="3197" spans="1:8" x14ac:dyDescent="0.25">
      <c r="A3197" s="8" t="s">
        <v>21</v>
      </c>
      <c r="B3197" s="54">
        <v>2008</v>
      </c>
      <c r="C3197" s="53" t="s">
        <v>10</v>
      </c>
      <c r="D3197" s="53" t="s">
        <v>33</v>
      </c>
      <c r="E3197" s="53" t="s">
        <v>35</v>
      </c>
      <c r="F3197" s="81">
        <v>248.31594289000006</v>
      </c>
      <c r="G3197" s="78">
        <v>248.31594289000006</v>
      </c>
      <c r="H3197" s="78">
        <v>0.95210539774208702</v>
      </c>
    </row>
    <row r="3198" spans="1:8" x14ac:dyDescent="0.25">
      <c r="A3198" s="8" t="s">
        <v>21</v>
      </c>
      <c r="B3198" s="54">
        <v>2008</v>
      </c>
      <c r="C3198" s="53" t="s">
        <v>10</v>
      </c>
      <c r="D3198" s="53" t="s">
        <v>33</v>
      </c>
      <c r="E3198" s="53" t="s">
        <v>36</v>
      </c>
      <c r="F3198" s="81">
        <v>0</v>
      </c>
      <c r="G3198" s="78" t="s">
        <v>108</v>
      </c>
      <c r="H3198" s="78" t="s">
        <v>29</v>
      </c>
    </row>
    <row r="3199" spans="1:8" x14ac:dyDescent="0.25">
      <c r="A3199" s="8" t="s">
        <v>21</v>
      </c>
      <c r="B3199" s="54">
        <v>2008</v>
      </c>
      <c r="C3199" s="53" t="s">
        <v>10</v>
      </c>
      <c r="D3199" s="53" t="s">
        <v>33</v>
      </c>
      <c r="E3199" s="53" t="s">
        <v>42</v>
      </c>
      <c r="F3199" s="81">
        <v>180</v>
      </c>
      <c r="G3199" s="78">
        <v>180</v>
      </c>
      <c r="H3199" s="78">
        <v>0.69016499544491094</v>
      </c>
    </row>
    <row r="3200" spans="1:8" x14ac:dyDescent="0.25">
      <c r="A3200" s="8" t="s">
        <v>21</v>
      </c>
      <c r="B3200" s="54">
        <v>2008</v>
      </c>
      <c r="C3200" s="53" t="s">
        <v>10</v>
      </c>
      <c r="D3200" s="53" t="s">
        <v>33</v>
      </c>
      <c r="E3200" s="53" t="s">
        <v>40</v>
      </c>
      <c r="F3200" s="81">
        <v>454.02303802000006</v>
      </c>
      <c r="G3200" s="78">
        <v>454.02303802000006</v>
      </c>
      <c r="H3200" s="78">
        <v>1.7408378220386556</v>
      </c>
    </row>
    <row r="3201" spans="1:8" x14ac:dyDescent="0.25">
      <c r="A3201" s="8" t="s">
        <v>21</v>
      </c>
      <c r="B3201" s="54">
        <v>2009</v>
      </c>
      <c r="C3201" s="53" t="s">
        <v>10</v>
      </c>
      <c r="D3201" s="53" t="s">
        <v>33</v>
      </c>
      <c r="E3201" s="53" t="s">
        <v>34</v>
      </c>
      <c r="F3201" s="81">
        <v>15.526827359999999</v>
      </c>
      <c r="G3201" s="78">
        <v>15.526827359999999</v>
      </c>
      <c r="H3201" s="78">
        <v>5.5228981612069621E-2</v>
      </c>
    </row>
    <row r="3202" spans="1:8" x14ac:dyDescent="0.25">
      <c r="A3202" s="8" t="s">
        <v>21</v>
      </c>
      <c r="B3202" s="54">
        <v>2009</v>
      </c>
      <c r="C3202" s="53" t="s">
        <v>10</v>
      </c>
      <c r="D3202" s="53" t="s">
        <v>33</v>
      </c>
      <c r="E3202" s="53" t="s">
        <v>35</v>
      </c>
      <c r="F3202" s="81">
        <v>275.98646779000012</v>
      </c>
      <c r="G3202" s="78">
        <v>275.98646779000012</v>
      </c>
      <c r="H3202" s="78">
        <v>0.98168487362855328</v>
      </c>
    </row>
    <row r="3203" spans="1:8" x14ac:dyDescent="0.25">
      <c r="A3203" s="8" t="s">
        <v>21</v>
      </c>
      <c r="B3203" s="54">
        <v>2009</v>
      </c>
      <c r="C3203" s="53" t="s">
        <v>10</v>
      </c>
      <c r="D3203" s="53" t="s">
        <v>33</v>
      </c>
      <c r="E3203" s="53" t="s">
        <v>36</v>
      </c>
      <c r="F3203" s="81">
        <v>0</v>
      </c>
      <c r="G3203" s="78" t="s">
        <v>108</v>
      </c>
      <c r="H3203" s="78" t="s">
        <v>29</v>
      </c>
    </row>
    <row r="3204" spans="1:8" x14ac:dyDescent="0.25">
      <c r="A3204" s="8" t="s">
        <v>21</v>
      </c>
      <c r="B3204" s="54">
        <v>2009</v>
      </c>
      <c r="C3204" s="53" t="s">
        <v>10</v>
      </c>
      <c r="D3204" s="53" t="s">
        <v>33</v>
      </c>
      <c r="E3204" s="53" t="s">
        <v>42</v>
      </c>
      <c r="F3204" s="81">
        <v>301</v>
      </c>
      <c r="G3204" s="78">
        <v>301</v>
      </c>
      <c r="H3204" s="78">
        <v>1.0706580990305388</v>
      </c>
    </row>
    <row r="3205" spans="1:8" x14ac:dyDescent="0.25">
      <c r="A3205" s="8" t="s">
        <v>21</v>
      </c>
      <c r="B3205" s="54">
        <v>2009</v>
      </c>
      <c r="C3205" s="53" t="s">
        <v>10</v>
      </c>
      <c r="D3205" s="53" t="s">
        <v>33</v>
      </c>
      <c r="E3205" s="53" t="s">
        <v>40</v>
      </c>
      <c r="F3205" s="81">
        <v>592.51329515000009</v>
      </c>
      <c r="G3205" s="78">
        <v>592.51329515000009</v>
      </c>
      <c r="H3205" s="78">
        <v>2.1075719542711617</v>
      </c>
    </row>
    <row r="3206" spans="1:8" x14ac:dyDescent="0.25">
      <c r="A3206" s="8" t="s">
        <v>21</v>
      </c>
      <c r="B3206" s="54">
        <v>2010</v>
      </c>
      <c r="C3206" s="53" t="s">
        <v>10</v>
      </c>
      <c r="D3206" s="53" t="s">
        <v>33</v>
      </c>
      <c r="E3206" s="53" t="s">
        <v>34</v>
      </c>
      <c r="F3206" s="81">
        <v>59.197525849999991</v>
      </c>
      <c r="G3206" s="78">
        <v>59.197525849999991</v>
      </c>
      <c r="H3206" s="78">
        <v>0.19394634685805251</v>
      </c>
    </row>
    <row r="3207" spans="1:8" x14ac:dyDescent="0.25">
      <c r="A3207" s="8" t="s">
        <v>21</v>
      </c>
      <c r="B3207" s="54">
        <v>2010</v>
      </c>
      <c r="C3207" s="53" t="s">
        <v>10</v>
      </c>
      <c r="D3207" s="53" t="s">
        <v>33</v>
      </c>
      <c r="E3207" s="53" t="s">
        <v>35</v>
      </c>
      <c r="F3207" s="81">
        <v>381.63399332000029</v>
      </c>
      <c r="G3207" s="78">
        <v>381.63399332000029</v>
      </c>
      <c r="H3207" s="78">
        <v>1.2503312896693382</v>
      </c>
    </row>
    <row r="3208" spans="1:8" x14ac:dyDescent="0.25">
      <c r="A3208" s="8" t="s">
        <v>21</v>
      </c>
      <c r="B3208" s="54">
        <v>2010</v>
      </c>
      <c r="C3208" s="53" t="s">
        <v>10</v>
      </c>
      <c r="D3208" s="53" t="s">
        <v>33</v>
      </c>
      <c r="E3208" s="53" t="s">
        <v>36</v>
      </c>
      <c r="F3208" s="81">
        <v>0</v>
      </c>
      <c r="G3208" s="78" t="s">
        <v>108</v>
      </c>
      <c r="H3208" s="78" t="s">
        <v>29</v>
      </c>
    </row>
    <row r="3209" spans="1:8" x14ac:dyDescent="0.25">
      <c r="A3209" s="8" t="s">
        <v>21</v>
      </c>
      <c r="B3209" s="54">
        <v>2010</v>
      </c>
      <c r="C3209" s="53" t="s">
        <v>10</v>
      </c>
      <c r="D3209" s="53" t="s">
        <v>33</v>
      </c>
      <c r="E3209" s="53" t="s">
        <v>42</v>
      </c>
      <c r="F3209" s="81">
        <v>458</v>
      </c>
      <c r="G3209" s="78">
        <v>458</v>
      </c>
      <c r="H3209" s="78">
        <v>1.5005260031655201</v>
      </c>
    </row>
    <row r="3210" spans="1:8" x14ac:dyDescent="0.25">
      <c r="A3210" s="8" t="s">
        <v>21</v>
      </c>
      <c r="B3210" s="54">
        <v>2010</v>
      </c>
      <c r="C3210" s="53" t="s">
        <v>10</v>
      </c>
      <c r="D3210" s="53" t="s">
        <v>33</v>
      </c>
      <c r="E3210" s="53" t="s">
        <v>40</v>
      </c>
      <c r="F3210" s="81">
        <v>898.83151917000032</v>
      </c>
      <c r="G3210" s="78">
        <v>898.83151917000032</v>
      </c>
      <c r="H3210" s="78">
        <v>2.9448036396929109</v>
      </c>
    </row>
    <row r="3211" spans="1:8" x14ac:dyDescent="0.25">
      <c r="A3211" s="8" t="s">
        <v>21</v>
      </c>
      <c r="B3211" s="54">
        <v>2011</v>
      </c>
      <c r="C3211" s="53" t="s">
        <v>10</v>
      </c>
      <c r="D3211" s="53" t="s">
        <v>33</v>
      </c>
      <c r="E3211" s="53" t="s">
        <v>34</v>
      </c>
      <c r="F3211" s="81">
        <v>64.846076560000014</v>
      </c>
      <c r="G3211" s="78">
        <v>64.846076560000014</v>
      </c>
      <c r="H3211" s="78">
        <v>0.18032118455801122</v>
      </c>
    </row>
    <row r="3212" spans="1:8" x14ac:dyDescent="0.25">
      <c r="A3212" s="8" t="s">
        <v>21</v>
      </c>
      <c r="B3212" s="54">
        <v>2011</v>
      </c>
      <c r="C3212" s="53" t="s">
        <v>10</v>
      </c>
      <c r="D3212" s="53" t="s">
        <v>33</v>
      </c>
      <c r="E3212" s="53" t="s">
        <v>35</v>
      </c>
      <c r="F3212" s="81">
        <v>484.59644565999997</v>
      </c>
      <c r="G3212" s="78">
        <v>484.59644565999997</v>
      </c>
      <c r="H3212" s="78">
        <v>1.3475449826661507</v>
      </c>
    </row>
    <row r="3213" spans="1:8" x14ac:dyDescent="0.25">
      <c r="A3213" s="8" t="s">
        <v>21</v>
      </c>
      <c r="B3213" s="54">
        <v>2011</v>
      </c>
      <c r="C3213" s="53" t="s">
        <v>10</v>
      </c>
      <c r="D3213" s="53" t="s">
        <v>33</v>
      </c>
      <c r="E3213" s="53" t="s">
        <v>36</v>
      </c>
      <c r="F3213" s="81">
        <v>0</v>
      </c>
      <c r="G3213" s="78" t="s">
        <v>108</v>
      </c>
      <c r="H3213" s="78" t="s">
        <v>29</v>
      </c>
    </row>
    <row r="3214" spans="1:8" x14ac:dyDescent="0.25">
      <c r="A3214" s="8" t="s">
        <v>21</v>
      </c>
      <c r="B3214" s="54">
        <v>2011</v>
      </c>
      <c r="C3214" s="53" t="s">
        <v>10</v>
      </c>
      <c r="D3214" s="53" t="s">
        <v>33</v>
      </c>
      <c r="E3214" s="53" t="s">
        <v>42</v>
      </c>
      <c r="F3214" s="81">
        <v>851</v>
      </c>
      <c r="G3214" s="78">
        <v>851</v>
      </c>
      <c r="H3214" s="78">
        <v>2.3664242495362391</v>
      </c>
    </row>
    <row r="3215" spans="1:8" x14ac:dyDescent="0.25">
      <c r="A3215" s="8" t="s">
        <v>21</v>
      </c>
      <c r="B3215" s="54">
        <v>2011</v>
      </c>
      <c r="C3215" s="53" t="s">
        <v>10</v>
      </c>
      <c r="D3215" s="53" t="s">
        <v>33</v>
      </c>
      <c r="E3215" s="53" t="s">
        <v>40</v>
      </c>
      <c r="F3215" s="81">
        <v>1400.44252222</v>
      </c>
      <c r="G3215" s="78">
        <v>1400.44252222</v>
      </c>
      <c r="H3215" s="78">
        <v>3.8942904167604016</v>
      </c>
    </row>
    <row r="3216" spans="1:8" x14ac:dyDescent="0.25">
      <c r="A3216" s="8" t="s">
        <v>21</v>
      </c>
      <c r="B3216" s="54">
        <v>2012</v>
      </c>
      <c r="C3216" s="53" t="s">
        <v>10</v>
      </c>
      <c r="D3216" s="53" t="s">
        <v>33</v>
      </c>
      <c r="E3216" s="53" t="s">
        <v>34</v>
      </c>
      <c r="F3216" s="81">
        <v>60.343969340000001</v>
      </c>
      <c r="G3216" s="78">
        <v>60.343969340000001</v>
      </c>
      <c r="H3216" s="78">
        <v>0.14396373645538027</v>
      </c>
    </row>
    <row r="3217" spans="1:8" x14ac:dyDescent="0.25">
      <c r="A3217" s="8" t="s">
        <v>21</v>
      </c>
      <c r="B3217" s="54">
        <v>2012</v>
      </c>
      <c r="C3217" s="53" t="s">
        <v>10</v>
      </c>
      <c r="D3217" s="53" t="s">
        <v>33</v>
      </c>
      <c r="E3217" s="53" t="s">
        <v>35</v>
      </c>
      <c r="F3217" s="81">
        <v>779.82027082000002</v>
      </c>
      <c r="G3217" s="78">
        <v>779.82027082000002</v>
      </c>
      <c r="H3217" s="78">
        <v>1.8604318074992205</v>
      </c>
    </row>
    <row r="3218" spans="1:8" x14ac:dyDescent="0.25">
      <c r="A3218" s="8" t="s">
        <v>21</v>
      </c>
      <c r="B3218" s="54">
        <v>2012</v>
      </c>
      <c r="C3218" s="53" t="s">
        <v>10</v>
      </c>
      <c r="D3218" s="53" t="s">
        <v>33</v>
      </c>
      <c r="E3218" s="53" t="s">
        <v>36</v>
      </c>
      <c r="F3218" s="81">
        <v>0</v>
      </c>
      <c r="G3218" s="78" t="s">
        <v>108</v>
      </c>
      <c r="H3218" s="78" t="s">
        <v>29</v>
      </c>
    </row>
    <row r="3219" spans="1:8" x14ac:dyDescent="0.25">
      <c r="A3219" s="8" t="s">
        <v>21</v>
      </c>
      <c r="B3219" s="54">
        <v>2012</v>
      </c>
      <c r="C3219" s="53" t="s">
        <v>10</v>
      </c>
      <c r="D3219" s="53" t="s">
        <v>33</v>
      </c>
      <c r="E3219" s="53" t="s">
        <v>42</v>
      </c>
      <c r="F3219" s="81">
        <v>1171</v>
      </c>
      <c r="G3219" s="78">
        <v>1171</v>
      </c>
      <c r="H3219" s="78">
        <v>2.7936766048550807</v>
      </c>
    </row>
    <row r="3220" spans="1:8" x14ac:dyDescent="0.25">
      <c r="A3220" s="8" t="s">
        <v>21</v>
      </c>
      <c r="B3220" s="54">
        <v>2012</v>
      </c>
      <c r="C3220" s="53" t="s">
        <v>10</v>
      </c>
      <c r="D3220" s="53" t="s">
        <v>33</v>
      </c>
      <c r="E3220" s="53" t="s">
        <v>40</v>
      </c>
      <c r="F3220" s="81">
        <v>2011.1642401600002</v>
      </c>
      <c r="G3220" s="78">
        <v>2011.1642401600002</v>
      </c>
      <c r="H3220" s="78">
        <v>4.7980721488096822</v>
      </c>
    </row>
    <row r="3221" spans="1:8" x14ac:dyDescent="0.25">
      <c r="A3221" s="8" t="s">
        <v>21</v>
      </c>
      <c r="B3221" s="54">
        <v>2013</v>
      </c>
      <c r="C3221" s="53" t="s">
        <v>10</v>
      </c>
      <c r="D3221" s="53" t="s">
        <v>33</v>
      </c>
      <c r="E3221" s="53" t="s">
        <v>34</v>
      </c>
      <c r="F3221" s="81">
        <v>52.234356390000002</v>
      </c>
      <c r="G3221" s="78">
        <v>52.234356390000002</v>
      </c>
      <c r="H3221" s="78">
        <v>0.11048709978735705</v>
      </c>
    </row>
    <row r="3222" spans="1:8" x14ac:dyDescent="0.25">
      <c r="A3222" s="8" t="s">
        <v>21</v>
      </c>
      <c r="B3222" s="54">
        <v>2013</v>
      </c>
      <c r="C3222" s="53" t="s">
        <v>10</v>
      </c>
      <c r="D3222" s="53" t="s">
        <v>33</v>
      </c>
      <c r="E3222" s="53" t="s">
        <v>35</v>
      </c>
      <c r="F3222" s="81">
        <v>914.82734227999993</v>
      </c>
      <c r="G3222" s="78">
        <v>914.82734227999993</v>
      </c>
      <c r="H3222" s="78">
        <v>1.9350601182872731</v>
      </c>
    </row>
    <row r="3223" spans="1:8" x14ac:dyDescent="0.25">
      <c r="A3223" s="8" t="s">
        <v>21</v>
      </c>
      <c r="B3223" s="54">
        <v>2013</v>
      </c>
      <c r="C3223" s="53" t="s">
        <v>10</v>
      </c>
      <c r="D3223" s="53" t="s">
        <v>33</v>
      </c>
      <c r="E3223" s="53" t="s">
        <v>36</v>
      </c>
      <c r="F3223" s="81">
        <v>0</v>
      </c>
      <c r="G3223" s="78" t="s">
        <v>108</v>
      </c>
      <c r="H3223" s="78" t="s">
        <v>29</v>
      </c>
    </row>
    <row r="3224" spans="1:8" x14ac:dyDescent="0.25">
      <c r="A3224" s="8" t="s">
        <v>21</v>
      </c>
      <c r="B3224" s="54">
        <v>2013</v>
      </c>
      <c r="C3224" s="53" t="s">
        <v>10</v>
      </c>
      <c r="D3224" s="53" t="s">
        <v>33</v>
      </c>
      <c r="E3224" s="53" t="s">
        <v>42</v>
      </c>
      <c r="F3224" s="81">
        <v>1339</v>
      </c>
      <c r="G3224" s="78">
        <v>1339</v>
      </c>
      <c r="H3224" s="78">
        <v>2.8322781563667139</v>
      </c>
    </row>
    <row r="3225" spans="1:8" x14ac:dyDescent="0.25">
      <c r="A3225" s="8" t="s">
        <v>21</v>
      </c>
      <c r="B3225" s="54">
        <v>2013</v>
      </c>
      <c r="C3225" s="53" t="s">
        <v>10</v>
      </c>
      <c r="D3225" s="53" t="s">
        <v>33</v>
      </c>
      <c r="E3225" s="53" t="s">
        <v>40</v>
      </c>
      <c r="F3225" s="81">
        <v>2306.0616986700002</v>
      </c>
      <c r="G3225" s="78">
        <v>2306.0616986700002</v>
      </c>
      <c r="H3225" s="78">
        <v>4.8778253744413442</v>
      </c>
    </row>
    <row r="3226" spans="1:8" x14ac:dyDescent="0.25">
      <c r="A3226" s="8" t="s">
        <v>21</v>
      </c>
      <c r="B3226" s="54">
        <v>2014</v>
      </c>
      <c r="C3226" s="53" t="s">
        <v>10</v>
      </c>
      <c r="D3226" s="53" t="s">
        <v>33</v>
      </c>
      <c r="E3226" s="53" t="s">
        <v>34</v>
      </c>
      <c r="F3226" s="81">
        <v>25.864190180000001</v>
      </c>
      <c r="G3226" s="78">
        <v>25.864190180000001</v>
      </c>
      <c r="H3226" s="78">
        <v>4.9972573984041126E-2</v>
      </c>
    </row>
    <row r="3227" spans="1:8" x14ac:dyDescent="0.25">
      <c r="A3227" s="8" t="s">
        <v>21</v>
      </c>
      <c r="B3227" s="54">
        <v>2014</v>
      </c>
      <c r="C3227" s="53" t="s">
        <v>10</v>
      </c>
      <c r="D3227" s="53" t="s">
        <v>33</v>
      </c>
      <c r="E3227" s="53" t="s">
        <v>35</v>
      </c>
      <c r="F3227" s="81">
        <v>921.66232523999997</v>
      </c>
      <c r="G3227" s="78">
        <v>921.66232523999997</v>
      </c>
      <c r="H3227" s="78">
        <v>1.7807570395911492</v>
      </c>
    </row>
    <row r="3228" spans="1:8" x14ac:dyDescent="0.25">
      <c r="A3228" s="8" t="s">
        <v>21</v>
      </c>
      <c r="B3228" s="54">
        <v>2014</v>
      </c>
      <c r="C3228" s="53" t="s">
        <v>10</v>
      </c>
      <c r="D3228" s="53" t="s">
        <v>33</v>
      </c>
      <c r="E3228" s="53" t="s">
        <v>36</v>
      </c>
      <c r="F3228" s="81">
        <v>0</v>
      </c>
      <c r="G3228" s="78" t="s">
        <v>108</v>
      </c>
      <c r="H3228" s="78" t="s">
        <v>29</v>
      </c>
    </row>
    <row r="3229" spans="1:8" x14ac:dyDescent="0.25">
      <c r="A3229" s="8" t="s">
        <v>21</v>
      </c>
      <c r="B3229" s="54">
        <v>2014</v>
      </c>
      <c r="C3229" s="53" t="s">
        <v>10</v>
      </c>
      <c r="D3229" s="53" t="s">
        <v>33</v>
      </c>
      <c r="E3229" s="53" t="s">
        <v>42</v>
      </c>
      <c r="F3229" s="81">
        <v>958</v>
      </c>
      <c r="G3229" s="78">
        <v>958</v>
      </c>
      <c r="H3229" s="78">
        <v>1.8509655838260388</v>
      </c>
    </row>
    <row r="3230" spans="1:8" x14ac:dyDescent="0.25">
      <c r="A3230" s="8" t="s">
        <v>21</v>
      </c>
      <c r="B3230" s="54">
        <v>2014</v>
      </c>
      <c r="C3230" s="53" t="s">
        <v>10</v>
      </c>
      <c r="D3230" s="53" t="s">
        <v>33</v>
      </c>
      <c r="E3230" s="53" t="s">
        <v>40</v>
      </c>
      <c r="F3230" s="81">
        <v>1905.5265154200001</v>
      </c>
      <c r="G3230" s="78">
        <v>1905.5265154200001</v>
      </c>
      <c r="H3230" s="78">
        <v>3.6816951974012291</v>
      </c>
    </row>
    <row r="3231" spans="1:8" x14ac:dyDescent="0.25">
      <c r="A3231" s="8" t="s">
        <v>21</v>
      </c>
      <c r="B3231" s="54">
        <v>2015</v>
      </c>
      <c r="C3231" s="53" t="s">
        <v>10</v>
      </c>
      <c r="D3231" s="53" t="s">
        <v>33</v>
      </c>
      <c r="E3231" s="53" t="s">
        <v>34</v>
      </c>
      <c r="F3231" s="81">
        <v>7.2240695600000011</v>
      </c>
      <c r="G3231" s="78">
        <v>7.2240695600000011</v>
      </c>
      <c r="H3231" s="78">
        <v>1.2881641359228325E-2</v>
      </c>
    </row>
    <row r="3232" spans="1:8" x14ac:dyDescent="0.25">
      <c r="A3232" s="8" t="s">
        <v>21</v>
      </c>
      <c r="B3232" s="54">
        <v>2015</v>
      </c>
      <c r="C3232" s="53" t="s">
        <v>10</v>
      </c>
      <c r="D3232" s="53" t="s">
        <v>33</v>
      </c>
      <c r="E3232" s="53" t="s">
        <v>35</v>
      </c>
      <c r="F3232" s="81">
        <v>1255.7924134</v>
      </c>
      <c r="G3232" s="78">
        <v>1255.7924134</v>
      </c>
      <c r="H3232" s="78">
        <v>2.2392734949050781</v>
      </c>
    </row>
    <row r="3233" spans="1:8" x14ac:dyDescent="0.25">
      <c r="A3233" s="8" t="s">
        <v>21</v>
      </c>
      <c r="B3233" s="54">
        <v>2015</v>
      </c>
      <c r="C3233" s="53" t="s">
        <v>10</v>
      </c>
      <c r="D3233" s="53" t="s">
        <v>33</v>
      </c>
      <c r="E3233" s="53" t="s">
        <v>36</v>
      </c>
      <c r="F3233" s="81">
        <v>0</v>
      </c>
      <c r="G3233" s="78" t="s">
        <v>108</v>
      </c>
      <c r="H3233" s="78" t="s">
        <v>29</v>
      </c>
    </row>
    <row r="3234" spans="1:8" x14ac:dyDescent="0.25">
      <c r="A3234" s="8" t="s">
        <v>21</v>
      </c>
      <c r="B3234" s="54">
        <v>2015</v>
      </c>
      <c r="C3234" s="53" t="s">
        <v>10</v>
      </c>
      <c r="D3234" s="53" t="s">
        <v>33</v>
      </c>
      <c r="E3234" s="53" t="s">
        <v>42</v>
      </c>
      <c r="F3234" s="81">
        <v>1180</v>
      </c>
      <c r="G3234" s="78">
        <v>1180</v>
      </c>
      <c r="H3234" s="78">
        <v>2.1041238152044346</v>
      </c>
    </row>
    <row r="3235" spans="1:8" x14ac:dyDescent="0.25">
      <c r="A3235" s="8" t="s">
        <v>21</v>
      </c>
      <c r="B3235" s="54">
        <v>2015</v>
      </c>
      <c r="C3235" s="53" t="s">
        <v>10</v>
      </c>
      <c r="D3235" s="53" t="s">
        <v>33</v>
      </c>
      <c r="E3235" s="53" t="s">
        <v>40</v>
      </c>
      <c r="F3235" s="81">
        <v>2443.0164829599998</v>
      </c>
      <c r="G3235" s="78">
        <v>2443.0164829599998</v>
      </c>
      <c r="H3235" s="78">
        <v>4.3562789514687408</v>
      </c>
    </row>
    <row r="3236" spans="1:8" x14ac:dyDescent="0.25">
      <c r="A3236" s="8" t="s">
        <v>21</v>
      </c>
      <c r="B3236" s="54">
        <v>2016</v>
      </c>
      <c r="C3236" s="53" t="s">
        <v>10</v>
      </c>
      <c r="D3236" s="53" t="s">
        <v>33</v>
      </c>
      <c r="E3236" s="53" t="s">
        <v>34</v>
      </c>
      <c r="F3236" s="81">
        <v>5.4513540500000008</v>
      </c>
      <c r="G3236" s="78">
        <v>5.4513540500000008</v>
      </c>
      <c r="H3236" s="78">
        <v>9.0800497396505246E-3</v>
      </c>
    </row>
    <row r="3237" spans="1:8" x14ac:dyDescent="0.25">
      <c r="A3237" s="8" t="s">
        <v>21</v>
      </c>
      <c r="B3237" s="54">
        <v>2016</v>
      </c>
      <c r="C3237" s="53" t="s">
        <v>10</v>
      </c>
      <c r="D3237" s="53" t="s">
        <v>33</v>
      </c>
      <c r="E3237" s="53" t="s">
        <v>35</v>
      </c>
      <c r="F3237" s="81">
        <v>1230.0020568400003</v>
      </c>
      <c r="G3237" s="78">
        <v>1230.0020568400003</v>
      </c>
      <c r="H3237" s="78">
        <v>2.0487533470660657</v>
      </c>
    </row>
    <row r="3238" spans="1:8" x14ac:dyDescent="0.25">
      <c r="A3238" s="8" t="s">
        <v>21</v>
      </c>
      <c r="B3238" s="54">
        <v>2016</v>
      </c>
      <c r="C3238" s="53" t="s">
        <v>10</v>
      </c>
      <c r="D3238" s="53" t="s">
        <v>33</v>
      </c>
      <c r="E3238" s="53" t="s">
        <v>36</v>
      </c>
      <c r="F3238" s="81">
        <v>0</v>
      </c>
      <c r="G3238" s="78" t="s">
        <v>108</v>
      </c>
      <c r="H3238" s="78" t="s">
        <v>29</v>
      </c>
    </row>
    <row r="3239" spans="1:8" x14ac:dyDescent="0.25">
      <c r="A3239" s="8" t="s">
        <v>21</v>
      </c>
      <c r="B3239" s="54">
        <v>2016</v>
      </c>
      <c r="C3239" s="53" t="s">
        <v>10</v>
      </c>
      <c r="D3239" s="53" t="s">
        <v>33</v>
      </c>
      <c r="E3239" s="53" t="s">
        <v>42</v>
      </c>
      <c r="F3239" s="81">
        <v>680</v>
      </c>
      <c r="G3239" s="78">
        <v>680</v>
      </c>
      <c r="H3239" s="78">
        <v>1.1326422327976213</v>
      </c>
    </row>
    <row r="3240" spans="1:8" x14ac:dyDescent="0.25">
      <c r="A3240" s="8" t="s">
        <v>21</v>
      </c>
      <c r="B3240" s="54">
        <v>2016</v>
      </c>
      <c r="C3240" s="53" t="s">
        <v>10</v>
      </c>
      <c r="D3240" s="53" t="s">
        <v>33</v>
      </c>
      <c r="E3240" s="53" t="s">
        <v>40</v>
      </c>
      <c r="F3240" s="81">
        <v>1915.4534108900002</v>
      </c>
      <c r="G3240" s="78">
        <v>1915.4534108900002</v>
      </c>
      <c r="H3240" s="78">
        <v>3.1904756296033372</v>
      </c>
    </row>
    <row r="3241" spans="1:8" x14ac:dyDescent="0.25">
      <c r="A3241" s="8" t="s">
        <v>21</v>
      </c>
      <c r="B3241" s="54">
        <v>2017</v>
      </c>
      <c r="C3241" s="53" t="s">
        <v>10</v>
      </c>
      <c r="D3241" s="53" t="s">
        <v>33</v>
      </c>
      <c r="E3241" s="53" t="s">
        <v>34</v>
      </c>
      <c r="F3241" s="81">
        <v>9.8822940799999994</v>
      </c>
      <c r="G3241" s="78">
        <v>9.8822940799999994</v>
      </c>
      <c r="H3241" s="78">
        <v>1.5323871251058697E-2</v>
      </c>
    </row>
    <row r="3242" spans="1:8" x14ac:dyDescent="0.25">
      <c r="A3242" s="8" t="s">
        <v>21</v>
      </c>
      <c r="B3242" s="54">
        <v>2017</v>
      </c>
      <c r="C3242" s="53" t="s">
        <v>10</v>
      </c>
      <c r="D3242" s="53" t="s">
        <v>33</v>
      </c>
      <c r="E3242" s="53" t="s">
        <v>35</v>
      </c>
      <c r="F3242" s="81">
        <v>1176.5365860399997</v>
      </c>
      <c r="G3242" s="78">
        <v>1176.5365860399997</v>
      </c>
      <c r="H3242" s="78">
        <v>1.8243835915715938</v>
      </c>
    </row>
    <row r="3243" spans="1:8" x14ac:dyDescent="0.25">
      <c r="A3243" s="8" t="s">
        <v>21</v>
      </c>
      <c r="B3243" s="54">
        <v>2017</v>
      </c>
      <c r="C3243" s="53" t="s">
        <v>10</v>
      </c>
      <c r="D3243" s="53" t="s">
        <v>33</v>
      </c>
      <c r="E3243" s="53" t="s">
        <v>36</v>
      </c>
      <c r="F3243" s="81">
        <v>0</v>
      </c>
      <c r="G3243" s="78" t="s">
        <v>108</v>
      </c>
      <c r="H3243" s="78" t="s">
        <v>29</v>
      </c>
    </row>
    <row r="3244" spans="1:8" x14ac:dyDescent="0.25">
      <c r="A3244" s="8" t="s">
        <v>21</v>
      </c>
      <c r="B3244" s="54">
        <v>2017</v>
      </c>
      <c r="C3244" s="53" t="s">
        <v>10</v>
      </c>
      <c r="D3244" s="53" t="s">
        <v>33</v>
      </c>
      <c r="E3244" s="53" t="s">
        <v>42</v>
      </c>
      <c r="F3244" s="81">
        <v>266</v>
      </c>
      <c r="G3244" s="78">
        <v>266</v>
      </c>
      <c r="H3244" s="78">
        <v>0.41246999125749695</v>
      </c>
    </row>
    <row r="3245" spans="1:8" x14ac:dyDescent="0.25">
      <c r="A3245" s="8" t="s">
        <v>21</v>
      </c>
      <c r="B3245" s="54">
        <v>2017</v>
      </c>
      <c r="C3245" s="53" t="s">
        <v>10</v>
      </c>
      <c r="D3245" s="53" t="s">
        <v>33</v>
      </c>
      <c r="E3245" s="53" t="s">
        <v>40</v>
      </c>
      <c r="F3245" s="81">
        <v>1452.4188801199996</v>
      </c>
      <c r="G3245" s="78">
        <v>1452.4188801199996</v>
      </c>
      <c r="H3245" s="78">
        <v>2.2521774540801491</v>
      </c>
    </row>
    <row r="3246" spans="1:8" x14ac:dyDescent="0.25">
      <c r="A3246" s="8" t="s">
        <v>21</v>
      </c>
      <c r="B3246" s="54">
        <v>2018</v>
      </c>
      <c r="C3246" s="53" t="s">
        <v>10</v>
      </c>
      <c r="D3246" s="53" t="s">
        <v>33</v>
      </c>
      <c r="E3246" s="53" t="s">
        <v>34</v>
      </c>
      <c r="F3246" s="81">
        <v>67.6413802</v>
      </c>
      <c r="G3246" s="78">
        <v>67.6413802</v>
      </c>
      <c r="H3246" s="78">
        <v>0.10048266078123229</v>
      </c>
    </row>
    <row r="3247" spans="1:8" x14ac:dyDescent="0.25">
      <c r="A3247" s="8" t="s">
        <v>21</v>
      </c>
      <c r="B3247" s="54">
        <v>2018</v>
      </c>
      <c r="C3247" s="53" t="s">
        <v>10</v>
      </c>
      <c r="D3247" s="53" t="s">
        <v>33</v>
      </c>
      <c r="E3247" s="53" t="s">
        <v>35</v>
      </c>
      <c r="F3247" s="81">
        <v>952.33072938000032</v>
      </c>
      <c r="G3247" s="78">
        <v>952.33072938000032</v>
      </c>
      <c r="H3247" s="78">
        <v>1.4147068754199386</v>
      </c>
    </row>
    <row r="3248" spans="1:8" x14ac:dyDescent="0.25">
      <c r="A3248" s="8" t="s">
        <v>21</v>
      </c>
      <c r="B3248" s="54">
        <v>2018</v>
      </c>
      <c r="C3248" s="53" t="s">
        <v>10</v>
      </c>
      <c r="D3248" s="53" t="s">
        <v>33</v>
      </c>
      <c r="E3248" s="53" t="s">
        <v>36</v>
      </c>
      <c r="F3248" s="81">
        <v>0</v>
      </c>
      <c r="G3248" s="78" t="s">
        <v>108</v>
      </c>
      <c r="H3248" s="78" t="s">
        <v>29</v>
      </c>
    </row>
    <row r="3249" spans="1:8" x14ac:dyDescent="0.25">
      <c r="A3249" s="8" t="s">
        <v>21</v>
      </c>
      <c r="B3249" s="54">
        <v>2018</v>
      </c>
      <c r="C3249" s="53" t="s">
        <v>10</v>
      </c>
      <c r="D3249" s="53" t="s">
        <v>33</v>
      </c>
      <c r="E3249" s="53" t="s">
        <v>42</v>
      </c>
      <c r="F3249" s="81">
        <v>172</v>
      </c>
      <c r="G3249" s="78">
        <v>172</v>
      </c>
      <c r="H3249" s="78">
        <v>0.25550953577928254</v>
      </c>
    </row>
    <row r="3250" spans="1:8" x14ac:dyDescent="0.25">
      <c r="A3250" s="8" t="s">
        <v>21</v>
      </c>
      <c r="B3250" s="54">
        <v>2018</v>
      </c>
      <c r="C3250" s="53" t="s">
        <v>10</v>
      </c>
      <c r="D3250" s="53" t="s">
        <v>33</v>
      </c>
      <c r="E3250" s="53" t="s">
        <v>40</v>
      </c>
      <c r="F3250" s="81">
        <v>1191.9721095800005</v>
      </c>
      <c r="G3250" s="78">
        <v>1191.9721095800005</v>
      </c>
      <c r="H3250" s="78">
        <v>1.7706990719804536</v>
      </c>
    </row>
    <row r="3251" spans="1:8" x14ac:dyDescent="0.25">
      <c r="A3251" s="8" t="s">
        <v>21</v>
      </c>
      <c r="B3251" s="54">
        <v>2019</v>
      </c>
      <c r="C3251" s="53" t="s">
        <v>10</v>
      </c>
      <c r="D3251" s="53" t="s">
        <v>33</v>
      </c>
      <c r="E3251" s="53" t="s">
        <v>34</v>
      </c>
      <c r="F3251" s="81">
        <v>77.081136999999998</v>
      </c>
      <c r="G3251" s="78">
        <v>77.081136999999998</v>
      </c>
      <c r="H3251" s="78">
        <v>0.11046467855152388</v>
      </c>
    </row>
    <row r="3252" spans="1:8" x14ac:dyDescent="0.25">
      <c r="A3252" s="8" t="s">
        <v>21</v>
      </c>
      <c r="B3252" s="54">
        <v>2019</v>
      </c>
      <c r="C3252" s="53" t="s">
        <v>10</v>
      </c>
      <c r="D3252" s="53" t="s">
        <v>33</v>
      </c>
      <c r="E3252" s="53" t="s">
        <v>35</v>
      </c>
      <c r="F3252" s="81">
        <v>1101.2842439999999</v>
      </c>
      <c r="G3252" s="78">
        <v>1101.2842439999999</v>
      </c>
      <c r="H3252" s="78">
        <v>1.5782461798314935</v>
      </c>
    </row>
    <row r="3253" spans="1:8" x14ac:dyDescent="0.25">
      <c r="A3253" s="8" t="s">
        <v>21</v>
      </c>
      <c r="B3253" s="54">
        <v>2019</v>
      </c>
      <c r="C3253" s="53" t="s">
        <v>10</v>
      </c>
      <c r="D3253" s="53" t="s">
        <v>33</v>
      </c>
      <c r="E3253" s="53" t="s">
        <v>36</v>
      </c>
      <c r="F3253" s="81">
        <v>0</v>
      </c>
      <c r="G3253" s="78" t="s">
        <v>108</v>
      </c>
      <c r="H3253" s="78" t="s">
        <v>29</v>
      </c>
    </row>
    <row r="3254" spans="1:8" x14ac:dyDescent="0.25">
      <c r="A3254" s="8" t="s">
        <v>21</v>
      </c>
      <c r="B3254" s="54">
        <v>2019</v>
      </c>
      <c r="C3254" s="53" t="s">
        <v>10</v>
      </c>
      <c r="D3254" s="53" t="s">
        <v>33</v>
      </c>
      <c r="E3254" s="53" t="s">
        <v>42</v>
      </c>
      <c r="F3254" s="81">
        <v>192</v>
      </c>
      <c r="G3254" s="78">
        <v>192</v>
      </c>
      <c r="H3254" s="78">
        <v>0.27515445551734125</v>
      </c>
    </row>
    <row r="3255" spans="1:8" x14ac:dyDescent="0.25">
      <c r="A3255" s="8" t="s">
        <v>21</v>
      </c>
      <c r="B3255" s="54">
        <v>2019</v>
      </c>
      <c r="C3255" s="53" t="s">
        <v>10</v>
      </c>
      <c r="D3255" s="53" t="s">
        <v>33</v>
      </c>
      <c r="E3255" s="53" t="s">
        <v>40</v>
      </c>
      <c r="F3255" s="81">
        <v>1370.3653810000001</v>
      </c>
      <c r="G3255" s="78">
        <v>1370.3653810000001</v>
      </c>
      <c r="H3255" s="78">
        <v>1.9638653139003588</v>
      </c>
    </row>
    <row r="3256" spans="1:8" x14ac:dyDescent="0.25">
      <c r="A3256" s="8" t="s">
        <v>21</v>
      </c>
      <c r="B3256" s="54">
        <v>2020</v>
      </c>
      <c r="C3256" s="53" t="s">
        <v>10</v>
      </c>
      <c r="D3256" s="53" t="s">
        <v>33</v>
      </c>
      <c r="E3256" s="53" t="s">
        <v>34</v>
      </c>
      <c r="F3256" s="81">
        <v>10.560894100000002</v>
      </c>
      <c r="G3256" s="78">
        <v>10.560894100000002</v>
      </c>
      <c r="H3256" s="78">
        <v>1.8508450512926346E-2</v>
      </c>
    </row>
    <row r="3257" spans="1:8" x14ac:dyDescent="0.25">
      <c r="A3257" s="8" t="s">
        <v>21</v>
      </c>
      <c r="B3257" s="54">
        <v>2020</v>
      </c>
      <c r="C3257" s="53" t="s">
        <v>10</v>
      </c>
      <c r="D3257" s="53" t="s">
        <v>33</v>
      </c>
      <c r="E3257" s="53" t="s">
        <v>35</v>
      </c>
      <c r="F3257" s="81">
        <v>458.39781181000006</v>
      </c>
      <c r="G3257" s="78">
        <v>458.39781181000006</v>
      </c>
      <c r="H3257" s="78">
        <v>0.8033631560720893</v>
      </c>
    </row>
    <row r="3258" spans="1:8" x14ac:dyDescent="0.25">
      <c r="A3258" s="8" t="s">
        <v>21</v>
      </c>
      <c r="B3258" s="54">
        <v>2020</v>
      </c>
      <c r="C3258" s="53" t="s">
        <v>10</v>
      </c>
      <c r="D3258" s="53" t="s">
        <v>33</v>
      </c>
      <c r="E3258" s="53" t="s">
        <v>36</v>
      </c>
      <c r="F3258" s="81">
        <v>0</v>
      </c>
      <c r="G3258" s="78" t="s">
        <v>108</v>
      </c>
      <c r="H3258" s="78" t="s">
        <v>29</v>
      </c>
    </row>
    <row r="3259" spans="1:8" x14ac:dyDescent="0.25">
      <c r="A3259" s="8" t="s">
        <v>21</v>
      </c>
      <c r="B3259" s="54">
        <v>2020</v>
      </c>
      <c r="C3259" s="53" t="s">
        <v>10</v>
      </c>
      <c r="D3259" s="53" t="s">
        <v>33</v>
      </c>
      <c r="E3259" s="53" t="s">
        <v>42</v>
      </c>
      <c r="F3259" s="81">
        <v>47</v>
      </c>
      <c r="G3259" s="78">
        <v>47</v>
      </c>
      <c r="H3259" s="78">
        <v>8.2369652216050346E-2</v>
      </c>
    </row>
    <row r="3260" spans="1:8" x14ac:dyDescent="0.25">
      <c r="A3260" s="8" t="s">
        <v>21</v>
      </c>
      <c r="B3260" s="54">
        <v>2020</v>
      </c>
      <c r="C3260" s="53" t="s">
        <v>10</v>
      </c>
      <c r="D3260" s="53" t="s">
        <v>33</v>
      </c>
      <c r="E3260" s="53" t="s">
        <v>40</v>
      </c>
      <c r="F3260" s="81">
        <v>515.95870591000005</v>
      </c>
      <c r="G3260" s="78">
        <v>515.95870591000005</v>
      </c>
      <c r="H3260" s="78">
        <v>0.90424125880106598</v>
      </c>
    </row>
    <row r="3261" spans="1:8" x14ac:dyDescent="0.25">
      <c r="A3261" s="8" t="s">
        <v>21</v>
      </c>
      <c r="B3261" s="54">
        <v>2021</v>
      </c>
      <c r="C3261" s="53" t="s">
        <v>10</v>
      </c>
      <c r="D3261" s="53" t="s">
        <v>33</v>
      </c>
      <c r="E3261" s="53" t="s">
        <v>34</v>
      </c>
      <c r="F3261" s="81">
        <v>63.510272969999981</v>
      </c>
      <c r="G3261" s="78">
        <v>63.510272969999981</v>
      </c>
      <c r="H3261" s="78">
        <v>9.4233938894946717E-2</v>
      </c>
    </row>
    <row r="3262" spans="1:8" x14ac:dyDescent="0.25">
      <c r="A3262" s="8" t="s">
        <v>21</v>
      </c>
      <c r="B3262" s="54">
        <v>2021</v>
      </c>
      <c r="C3262" s="53" t="s">
        <v>10</v>
      </c>
      <c r="D3262" s="53" t="s">
        <v>33</v>
      </c>
      <c r="E3262" s="53" t="s">
        <v>35</v>
      </c>
      <c r="F3262" s="81">
        <v>537.58326682999996</v>
      </c>
      <c r="G3262" s="78">
        <v>537.58326682999996</v>
      </c>
      <c r="H3262" s="78">
        <v>0.79764400857375284</v>
      </c>
    </row>
    <row r="3263" spans="1:8" x14ac:dyDescent="0.25">
      <c r="A3263" s="8" t="s">
        <v>21</v>
      </c>
      <c r="B3263" s="54">
        <v>2021</v>
      </c>
      <c r="C3263" s="53" t="s">
        <v>10</v>
      </c>
      <c r="D3263" s="53" t="s">
        <v>33</v>
      </c>
      <c r="E3263" s="53" t="s">
        <v>36</v>
      </c>
      <c r="F3263" s="81">
        <v>0</v>
      </c>
      <c r="G3263" s="78" t="s">
        <v>108</v>
      </c>
      <c r="H3263" s="78" t="s">
        <v>29</v>
      </c>
    </row>
    <row r="3264" spans="1:8" x14ac:dyDescent="0.25">
      <c r="A3264" s="8" t="s">
        <v>21</v>
      </c>
      <c r="B3264" s="54">
        <v>2021</v>
      </c>
      <c r="C3264" s="53" t="s">
        <v>10</v>
      </c>
      <c r="D3264" s="53" t="s">
        <v>33</v>
      </c>
      <c r="E3264" s="53" t="s">
        <v>42</v>
      </c>
      <c r="F3264" s="81">
        <v>193</v>
      </c>
      <c r="G3264" s="78">
        <v>193</v>
      </c>
      <c r="H3264" s="78">
        <v>0.28636548634133074</v>
      </c>
    </row>
    <row r="3265" spans="1:8" x14ac:dyDescent="0.25">
      <c r="A3265" s="8" t="s">
        <v>21</v>
      </c>
      <c r="B3265" s="54">
        <v>2021</v>
      </c>
      <c r="C3265" s="53" t="s">
        <v>10</v>
      </c>
      <c r="D3265" s="53" t="s">
        <v>33</v>
      </c>
      <c r="E3265" s="53" t="s">
        <v>40</v>
      </c>
      <c r="F3265" s="81">
        <v>794.09353979999992</v>
      </c>
      <c r="G3265" s="78">
        <v>794.09353979999992</v>
      </c>
      <c r="H3265" s="78">
        <v>1.1782434338100303</v>
      </c>
    </row>
    <row r="3266" spans="1:8" x14ac:dyDescent="0.25">
      <c r="A3266" s="8" t="s">
        <v>21</v>
      </c>
      <c r="B3266" s="54">
        <v>2022</v>
      </c>
      <c r="C3266" s="53" t="s">
        <v>10</v>
      </c>
      <c r="D3266" s="53" t="s">
        <v>33</v>
      </c>
      <c r="E3266" s="53" t="s">
        <v>34</v>
      </c>
      <c r="F3266" s="81">
        <v>52.832932</v>
      </c>
      <c r="G3266" s="78">
        <v>52.832932</v>
      </c>
      <c r="H3266" s="78">
        <v>6.926536378620203E-2</v>
      </c>
    </row>
    <row r="3267" spans="1:8" x14ac:dyDescent="0.25">
      <c r="A3267" s="8" t="s">
        <v>21</v>
      </c>
      <c r="B3267" s="54">
        <v>2022</v>
      </c>
      <c r="C3267" s="53" t="s">
        <v>10</v>
      </c>
      <c r="D3267" s="53" t="s">
        <v>33</v>
      </c>
      <c r="E3267" s="53" t="s">
        <v>35</v>
      </c>
      <c r="F3267" s="81">
        <v>1084.6889639999999</v>
      </c>
      <c r="G3267" s="78">
        <v>1084.6889639999999</v>
      </c>
      <c r="H3267" s="78">
        <v>1.4220557679126835</v>
      </c>
    </row>
    <row r="3268" spans="1:8" x14ac:dyDescent="0.25">
      <c r="A3268" s="8" t="s">
        <v>21</v>
      </c>
      <c r="B3268" s="54">
        <v>2022</v>
      </c>
      <c r="C3268" s="53" t="s">
        <v>10</v>
      </c>
      <c r="D3268" s="53" t="s">
        <v>33</v>
      </c>
      <c r="E3268" s="53" t="s">
        <v>36</v>
      </c>
      <c r="F3268" s="81">
        <v>0</v>
      </c>
      <c r="G3268" s="78" t="s">
        <v>108</v>
      </c>
      <c r="H3268" s="78" t="s">
        <v>29</v>
      </c>
    </row>
    <row r="3269" spans="1:8" x14ac:dyDescent="0.25">
      <c r="A3269" s="8" t="s">
        <v>21</v>
      </c>
      <c r="B3269" s="54">
        <v>2022</v>
      </c>
      <c r="C3269" s="53" t="s">
        <v>10</v>
      </c>
      <c r="D3269" s="53" t="s">
        <v>33</v>
      </c>
      <c r="E3269" s="53" t="s">
        <v>42</v>
      </c>
      <c r="F3269" s="81">
        <v>80</v>
      </c>
      <c r="G3269" s="78">
        <v>80</v>
      </c>
      <c r="H3269" s="78">
        <v>0.10488210464821757</v>
      </c>
    </row>
    <row r="3270" spans="1:8" x14ac:dyDescent="0.25">
      <c r="A3270" s="8" t="s">
        <v>21</v>
      </c>
      <c r="B3270" s="54">
        <v>2022</v>
      </c>
      <c r="C3270" s="53" t="s">
        <v>10</v>
      </c>
      <c r="D3270" s="53" t="s">
        <v>33</v>
      </c>
      <c r="E3270" s="53" t="s">
        <v>40</v>
      </c>
      <c r="F3270" s="81">
        <v>1217.521896</v>
      </c>
      <c r="G3270" s="78">
        <v>1217.521896</v>
      </c>
      <c r="H3270" s="78">
        <v>1.5962032363471033</v>
      </c>
    </row>
    <row r="3271" spans="1:8" x14ac:dyDescent="0.25">
      <c r="A3271" s="8" t="s">
        <v>21</v>
      </c>
      <c r="B3271" s="54">
        <v>2023</v>
      </c>
      <c r="C3271" s="53" t="s">
        <v>10</v>
      </c>
      <c r="D3271" s="53" t="s">
        <v>33</v>
      </c>
      <c r="E3271" s="53" t="s">
        <v>34</v>
      </c>
      <c r="F3271" s="81">
        <v>106.92440222</v>
      </c>
      <c r="G3271" s="78">
        <v>106.92440222</v>
      </c>
      <c r="H3271" s="78">
        <v>0.1283326186673785</v>
      </c>
    </row>
    <row r="3272" spans="1:8" x14ac:dyDescent="0.25">
      <c r="A3272" s="8" t="s">
        <v>21</v>
      </c>
      <c r="B3272" s="54">
        <v>2023</v>
      </c>
      <c r="C3272" s="53" t="s">
        <v>10</v>
      </c>
      <c r="D3272" s="53" t="s">
        <v>33</v>
      </c>
      <c r="E3272" s="53" t="s">
        <v>35</v>
      </c>
      <c r="F3272" s="81">
        <v>1315.8409417299999</v>
      </c>
      <c r="G3272" s="78">
        <v>1315.8409417299999</v>
      </c>
      <c r="H3272" s="78">
        <v>1.5792963093168861</v>
      </c>
    </row>
    <row r="3273" spans="1:8" x14ac:dyDescent="0.25">
      <c r="A3273" s="8" t="s">
        <v>21</v>
      </c>
      <c r="B3273" s="54">
        <v>2023</v>
      </c>
      <c r="C3273" s="53" t="s">
        <v>10</v>
      </c>
      <c r="D3273" s="53" t="s">
        <v>33</v>
      </c>
      <c r="E3273" s="53" t="s">
        <v>36</v>
      </c>
      <c r="F3273" s="81">
        <v>0</v>
      </c>
      <c r="G3273" s="78" t="s">
        <v>108</v>
      </c>
      <c r="H3273" s="78" t="s">
        <v>29</v>
      </c>
    </row>
    <row r="3274" spans="1:8" x14ac:dyDescent="0.25">
      <c r="A3274" s="8" t="s">
        <v>21</v>
      </c>
      <c r="B3274" s="54">
        <v>2023</v>
      </c>
      <c r="C3274" s="53" t="s">
        <v>10</v>
      </c>
      <c r="D3274" s="53" t="s">
        <v>33</v>
      </c>
      <c r="E3274" s="53" t="s">
        <v>42</v>
      </c>
      <c r="F3274" s="81">
        <v>565</v>
      </c>
      <c r="G3274" s="78">
        <v>565</v>
      </c>
      <c r="H3274" s="78">
        <v>0.67812330994268</v>
      </c>
    </row>
    <row r="3275" spans="1:8" x14ac:dyDescent="0.25">
      <c r="A3275" s="8" t="s">
        <v>21</v>
      </c>
      <c r="B3275" s="54">
        <v>2023</v>
      </c>
      <c r="C3275" s="53" t="s">
        <v>10</v>
      </c>
      <c r="D3275" s="53" t="s">
        <v>33</v>
      </c>
      <c r="E3275" s="53" t="s">
        <v>40</v>
      </c>
      <c r="F3275" s="81">
        <v>1987.76534395</v>
      </c>
      <c r="G3275" s="78">
        <v>1987.76534395</v>
      </c>
      <c r="H3275" s="78">
        <v>2.3857522379269449</v>
      </c>
    </row>
    <row r="3276" spans="1:8" x14ac:dyDescent="0.25">
      <c r="A3276" s="8" t="s">
        <v>21</v>
      </c>
      <c r="B3276" s="54">
        <v>2008</v>
      </c>
      <c r="C3276" s="53" t="s">
        <v>10</v>
      </c>
      <c r="D3276" s="53" t="s">
        <v>37</v>
      </c>
      <c r="E3276" s="53" t="s">
        <v>40</v>
      </c>
      <c r="F3276" s="81">
        <v>0</v>
      </c>
      <c r="G3276" s="78">
        <v>0</v>
      </c>
      <c r="H3276" s="78">
        <v>0</v>
      </c>
    </row>
    <row r="3277" spans="1:8" x14ac:dyDescent="0.25">
      <c r="A3277" s="8" t="s">
        <v>21</v>
      </c>
      <c r="B3277" s="54">
        <v>2009</v>
      </c>
      <c r="C3277" s="53" t="s">
        <v>10</v>
      </c>
      <c r="D3277" s="53" t="s">
        <v>37</v>
      </c>
      <c r="E3277" s="53" t="s">
        <v>40</v>
      </c>
      <c r="F3277" s="81">
        <v>0</v>
      </c>
      <c r="G3277" s="78">
        <v>0</v>
      </c>
      <c r="H3277" s="78">
        <v>0</v>
      </c>
    </row>
    <row r="3278" spans="1:8" x14ac:dyDescent="0.25">
      <c r="A3278" s="8" t="s">
        <v>21</v>
      </c>
      <c r="B3278" s="54">
        <v>2010</v>
      </c>
      <c r="C3278" s="53" t="s">
        <v>10</v>
      </c>
      <c r="D3278" s="53" t="s">
        <v>37</v>
      </c>
      <c r="E3278" s="53" t="s">
        <v>40</v>
      </c>
      <c r="F3278" s="81">
        <v>0</v>
      </c>
      <c r="G3278" s="78">
        <v>0</v>
      </c>
      <c r="H3278" s="78">
        <v>0</v>
      </c>
    </row>
    <row r="3279" spans="1:8" x14ac:dyDescent="0.25">
      <c r="A3279" s="8" t="s">
        <v>21</v>
      </c>
      <c r="B3279" s="54">
        <v>2011</v>
      </c>
      <c r="C3279" s="53" t="s">
        <v>10</v>
      </c>
      <c r="D3279" s="53" t="s">
        <v>37</v>
      </c>
      <c r="E3279" s="53" t="s">
        <v>40</v>
      </c>
      <c r="F3279" s="81">
        <v>0</v>
      </c>
      <c r="G3279" s="78">
        <v>0</v>
      </c>
      <c r="H3279" s="78">
        <v>0</v>
      </c>
    </row>
    <row r="3280" spans="1:8" x14ac:dyDescent="0.25">
      <c r="A3280" s="8" t="s">
        <v>21</v>
      </c>
      <c r="B3280" s="54">
        <v>2012</v>
      </c>
      <c r="C3280" s="53" t="s">
        <v>10</v>
      </c>
      <c r="D3280" s="53" t="s">
        <v>37</v>
      </c>
      <c r="E3280" s="53" t="s">
        <v>40</v>
      </c>
      <c r="F3280" s="81">
        <v>0</v>
      </c>
      <c r="G3280" s="78">
        <v>0</v>
      </c>
      <c r="H3280" s="78">
        <v>0</v>
      </c>
    </row>
    <row r="3281" spans="1:8" x14ac:dyDescent="0.25">
      <c r="A3281" s="8" t="s">
        <v>21</v>
      </c>
      <c r="B3281" s="54">
        <v>2013</v>
      </c>
      <c r="C3281" s="53" t="s">
        <v>10</v>
      </c>
      <c r="D3281" s="53" t="s">
        <v>37</v>
      </c>
      <c r="E3281" s="53" t="s">
        <v>40</v>
      </c>
      <c r="F3281" s="81">
        <v>0</v>
      </c>
      <c r="G3281" s="78">
        <v>0</v>
      </c>
      <c r="H3281" s="78">
        <v>0</v>
      </c>
    </row>
    <row r="3282" spans="1:8" x14ac:dyDescent="0.25">
      <c r="A3282" s="8" t="s">
        <v>21</v>
      </c>
      <c r="B3282" s="54">
        <v>2014</v>
      </c>
      <c r="C3282" s="53" t="s">
        <v>10</v>
      </c>
      <c r="D3282" s="53" t="s">
        <v>37</v>
      </c>
      <c r="E3282" s="53" t="s">
        <v>40</v>
      </c>
      <c r="F3282" s="81">
        <v>0</v>
      </c>
      <c r="G3282" s="78">
        <v>0</v>
      </c>
      <c r="H3282" s="78">
        <v>0</v>
      </c>
    </row>
    <row r="3283" spans="1:8" x14ac:dyDescent="0.25">
      <c r="A3283" s="8" t="s">
        <v>21</v>
      </c>
      <c r="B3283" s="54">
        <v>2015</v>
      </c>
      <c r="C3283" s="53" t="s">
        <v>10</v>
      </c>
      <c r="D3283" s="53" t="s">
        <v>37</v>
      </c>
      <c r="E3283" s="53" t="s">
        <v>40</v>
      </c>
      <c r="F3283" s="81">
        <v>0</v>
      </c>
      <c r="G3283" s="78">
        <v>0</v>
      </c>
      <c r="H3283" s="78">
        <v>0</v>
      </c>
    </row>
    <row r="3284" spans="1:8" x14ac:dyDescent="0.25">
      <c r="A3284" s="8" t="s">
        <v>21</v>
      </c>
      <c r="B3284" s="54">
        <v>2016</v>
      </c>
      <c r="C3284" s="53" t="s">
        <v>10</v>
      </c>
      <c r="D3284" s="53" t="s">
        <v>37</v>
      </c>
      <c r="E3284" s="53" t="s">
        <v>40</v>
      </c>
      <c r="F3284" s="81">
        <v>0</v>
      </c>
      <c r="G3284" s="78">
        <v>0</v>
      </c>
      <c r="H3284" s="78">
        <v>0</v>
      </c>
    </row>
    <row r="3285" spans="1:8" x14ac:dyDescent="0.25">
      <c r="A3285" s="8" t="s">
        <v>21</v>
      </c>
      <c r="B3285" s="54">
        <v>2017</v>
      </c>
      <c r="C3285" s="53" t="s">
        <v>10</v>
      </c>
      <c r="D3285" s="53" t="s">
        <v>37</v>
      </c>
      <c r="E3285" s="53" t="s">
        <v>40</v>
      </c>
      <c r="F3285" s="81">
        <v>0</v>
      </c>
      <c r="G3285" s="78">
        <v>0</v>
      </c>
      <c r="H3285" s="78">
        <v>0</v>
      </c>
    </row>
    <row r="3286" spans="1:8" x14ac:dyDescent="0.25">
      <c r="A3286" s="8" t="s">
        <v>21</v>
      </c>
      <c r="B3286" s="54">
        <v>2018</v>
      </c>
      <c r="C3286" s="53" t="s">
        <v>10</v>
      </c>
      <c r="D3286" s="53" t="s">
        <v>37</v>
      </c>
      <c r="E3286" s="53" t="s">
        <v>40</v>
      </c>
      <c r="F3286" s="81">
        <v>0</v>
      </c>
      <c r="G3286" s="78">
        <v>0</v>
      </c>
      <c r="H3286" s="78">
        <v>0</v>
      </c>
    </row>
    <row r="3287" spans="1:8" x14ac:dyDescent="0.25">
      <c r="A3287" s="8" t="s">
        <v>21</v>
      </c>
      <c r="B3287" s="54">
        <v>2019</v>
      </c>
      <c r="C3287" s="53" t="s">
        <v>10</v>
      </c>
      <c r="D3287" s="53" t="s">
        <v>37</v>
      </c>
      <c r="E3287" s="53" t="s">
        <v>40</v>
      </c>
      <c r="F3287" s="81">
        <v>0</v>
      </c>
      <c r="G3287" s="78">
        <v>0</v>
      </c>
      <c r="H3287" s="78">
        <v>0</v>
      </c>
    </row>
    <row r="3288" spans="1:8" x14ac:dyDescent="0.25">
      <c r="A3288" s="8" t="s">
        <v>21</v>
      </c>
      <c r="B3288" s="54">
        <v>2020</v>
      </c>
      <c r="C3288" s="53" t="s">
        <v>10</v>
      </c>
      <c r="D3288" s="53" t="s">
        <v>37</v>
      </c>
      <c r="E3288" s="53" t="s">
        <v>40</v>
      </c>
      <c r="F3288" s="81">
        <v>0</v>
      </c>
      <c r="G3288" s="78">
        <v>0</v>
      </c>
      <c r="H3288" s="78">
        <v>0</v>
      </c>
    </row>
    <row r="3289" spans="1:8" x14ac:dyDescent="0.25">
      <c r="A3289" s="8" t="s">
        <v>21</v>
      </c>
      <c r="B3289" s="54">
        <v>2021</v>
      </c>
      <c r="C3289" s="53" t="s">
        <v>10</v>
      </c>
      <c r="D3289" s="53" t="s">
        <v>37</v>
      </c>
      <c r="E3289" s="53" t="s">
        <v>40</v>
      </c>
      <c r="F3289" s="81">
        <v>0</v>
      </c>
      <c r="G3289" s="78">
        <v>0</v>
      </c>
      <c r="H3289" s="78">
        <v>0</v>
      </c>
    </row>
    <row r="3290" spans="1:8" x14ac:dyDescent="0.25">
      <c r="A3290" s="53" t="s">
        <v>22</v>
      </c>
      <c r="B3290" s="54">
        <v>2008</v>
      </c>
      <c r="C3290" s="53" t="s">
        <v>10</v>
      </c>
      <c r="D3290" s="53" t="s">
        <v>41</v>
      </c>
      <c r="E3290" s="53" t="s">
        <v>40</v>
      </c>
      <c r="F3290" s="81">
        <v>827052.59658299992</v>
      </c>
      <c r="G3290" s="78">
        <v>190.14535613289954</v>
      </c>
      <c r="H3290" s="78">
        <v>0.76945539976601973</v>
      </c>
    </row>
    <row r="3291" spans="1:8" x14ac:dyDescent="0.25">
      <c r="A3291" s="53" t="s">
        <v>22</v>
      </c>
      <c r="B3291" s="54">
        <v>2009</v>
      </c>
      <c r="C3291" s="53" t="s">
        <v>10</v>
      </c>
      <c r="D3291" s="53" t="s">
        <v>41</v>
      </c>
      <c r="E3291" s="53" t="s">
        <v>40</v>
      </c>
      <c r="F3291" s="81">
        <v>1713685.03755</v>
      </c>
      <c r="G3291" s="78">
        <v>344.8279291295986</v>
      </c>
      <c r="H3291" s="78">
        <v>1.539631032525637</v>
      </c>
    </row>
    <row r="3292" spans="1:8" x14ac:dyDescent="0.25">
      <c r="A3292" s="53" t="s">
        <v>22</v>
      </c>
      <c r="B3292" s="54">
        <v>2010</v>
      </c>
      <c r="C3292" s="53" t="s">
        <v>10</v>
      </c>
      <c r="D3292" s="53" t="s">
        <v>41</v>
      </c>
      <c r="E3292" s="53" t="s">
        <v>40</v>
      </c>
      <c r="F3292" s="81">
        <v>1938114.8742479999</v>
      </c>
      <c r="G3292" s="78">
        <v>407.7918142605053</v>
      </c>
      <c r="H3292" s="78">
        <v>1.5037059250466287</v>
      </c>
    </row>
    <row r="3293" spans="1:8" x14ac:dyDescent="0.25">
      <c r="A3293" s="53" t="s">
        <v>22</v>
      </c>
      <c r="B3293" s="54">
        <v>2011</v>
      </c>
      <c r="C3293" s="53" t="s">
        <v>10</v>
      </c>
      <c r="D3293" s="53" t="s">
        <v>41</v>
      </c>
      <c r="E3293" s="53" t="s">
        <v>40</v>
      </c>
      <c r="F3293" s="81">
        <v>1481665.312282</v>
      </c>
      <c r="G3293" s="78">
        <v>354.40293942887536</v>
      </c>
      <c r="H3293" s="78">
        <v>1.0491651137401459</v>
      </c>
    </row>
    <row r="3294" spans="1:8" x14ac:dyDescent="0.25">
      <c r="A3294" s="53" t="s">
        <v>22</v>
      </c>
      <c r="B3294" s="54">
        <v>2012</v>
      </c>
      <c r="C3294" s="53" t="s">
        <v>10</v>
      </c>
      <c r="D3294" s="53" t="s">
        <v>41</v>
      </c>
      <c r="E3294" s="53" t="s">
        <v>40</v>
      </c>
      <c r="F3294" s="81">
        <v>2092793.9466729998</v>
      </c>
      <c r="G3294" s="78">
        <v>472.88232909523816</v>
      </c>
      <c r="H3294" s="78">
        <v>1.4200683336808957</v>
      </c>
    </row>
    <row r="3295" spans="1:8" x14ac:dyDescent="0.25">
      <c r="A3295" s="53" t="s">
        <v>22</v>
      </c>
      <c r="B3295" s="54">
        <v>2013</v>
      </c>
      <c r="C3295" s="53" t="s">
        <v>10</v>
      </c>
      <c r="D3295" s="53" t="s">
        <v>41</v>
      </c>
      <c r="E3295" s="53" t="s">
        <v>40</v>
      </c>
      <c r="F3295" s="81">
        <v>2603742.7719729999</v>
      </c>
      <c r="G3295" s="78">
        <v>604.30979320490474</v>
      </c>
      <c r="H3295" s="78">
        <v>1.5613283431014582</v>
      </c>
    </row>
    <row r="3296" spans="1:8" x14ac:dyDescent="0.25">
      <c r="A3296" s="53" t="s">
        <v>22</v>
      </c>
      <c r="B3296" s="54">
        <v>2014</v>
      </c>
      <c r="C3296" s="53" t="s">
        <v>10</v>
      </c>
      <c r="D3296" s="53" t="s">
        <v>41</v>
      </c>
      <c r="E3296" s="53" t="s">
        <v>40</v>
      </c>
      <c r="F3296" s="81">
        <v>3237543.7042319998</v>
      </c>
      <c r="G3296" s="78">
        <v>725.34909545958192</v>
      </c>
      <c r="H3296" s="78">
        <v>1.7969406151933194</v>
      </c>
    </row>
    <row r="3297" spans="1:8" x14ac:dyDescent="0.25">
      <c r="A3297" s="53" t="s">
        <v>22</v>
      </c>
      <c r="B3297" s="54">
        <v>2015</v>
      </c>
      <c r="C3297" s="53" t="s">
        <v>10</v>
      </c>
      <c r="D3297" s="53" t="s">
        <v>41</v>
      </c>
      <c r="E3297" s="53" t="s">
        <v>40</v>
      </c>
      <c r="F3297" s="81">
        <v>3752400.7565719998</v>
      </c>
      <c r="G3297" s="78">
        <v>720.94922975615361</v>
      </c>
      <c r="H3297" s="78">
        <v>1.9862512797377456</v>
      </c>
    </row>
    <row r="3298" spans="1:8" x14ac:dyDescent="0.25">
      <c r="A3298" s="53" t="s">
        <v>22</v>
      </c>
      <c r="B3298" s="54">
        <v>2016</v>
      </c>
      <c r="C3298" s="53" t="s">
        <v>10</v>
      </c>
      <c r="D3298" s="53" t="s">
        <v>41</v>
      </c>
      <c r="E3298" s="53" t="s">
        <v>40</v>
      </c>
      <c r="F3298" s="81">
        <v>3766839.615402</v>
      </c>
      <c r="G3298" s="78">
        <v>663.94728184566475</v>
      </c>
      <c r="H3298" s="78">
        <v>1.8392767795187601</v>
      </c>
    </row>
    <row r="3299" spans="1:8" x14ac:dyDescent="0.25">
      <c r="A3299" s="53" t="s">
        <v>22</v>
      </c>
      <c r="B3299" s="54">
        <v>2017</v>
      </c>
      <c r="C3299" s="53" t="s">
        <v>10</v>
      </c>
      <c r="D3299" s="53" t="s">
        <v>41</v>
      </c>
      <c r="E3299" s="53" t="s">
        <v>40</v>
      </c>
      <c r="F3299" s="81">
        <v>4411690.2981669996</v>
      </c>
      <c r="G3299" s="78">
        <v>784.64376456846924</v>
      </c>
      <c r="H3299" s="78">
        <v>2.0123074862292323</v>
      </c>
    </row>
    <row r="3300" spans="1:8" x14ac:dyDescent="0.25">
      <c r="A3300" s="53" t="s">
        <v>22</v>
      </c>
      <c r="B3300" s="54">
        <v>2018</v>
      </c>
      <c r="C3300" s="53" t="s">
        <v>10</v>
      </c>
      <c r="D3300" s="53" t="s">
        <v>41</v>
      </c>
      <c r="E3300" s="53" t="s">
        <v>40</v>
      </c>
      <c r="F3300" s="81">
        <v>3842821.4144279994</v>
      </c>
      <c r="G3300" s="78">
        <v>670.63580690817764</v>
      </c>
      <c r="H3300" s="78">
        <v>1.6666309805041863</v>
      </c>
    </row>
    <row r="3301" spans="1:8" x14ac:dyDescent="0.25">
      <c r="A3301" s="53" t="s">
        <v>22</v>
      </c>
      <c r="B3301" s="54">
        <v>2019</v>
      </c>
      <c r="C3301" s="53" t="s">
        <v>10</v>
      </c>
      <c r="D3301" s="53" t="s">
        <v>41</v>
      </c>
      <c r="E3301" s="53" t="s">
        <v>40</v>
      </c>
      <c r="F3301" s="81">
        <v>4018413.7911959998</v>
      </c>
      <c r="G3301" s="78">
        <v>643.88911781548904</v>
      </c>
      <c r="H3301" s="78">
        <v>1.6978935580621088</v>
      </c>
    </row>
    <row r="3302" spans="1:8" x14ac:dyDescent="0.25">
      <c r="A3302" s="53" t="s">
        <v>22</v>
      </c>
      <c r="B3302" s="54">
        <v>2020</v>
      </c>
      <c r="C3302" s="53" t="s">
        <v>10</v>
      </c>
      <c r="D3302" s="53" t="s">
        <v>41</v>
      </c>
      <c r="E3302" s="53" t="s">
        <v>40</v>
      </c>
      <c r="F3302" s="81">
        <v>6797334.3530600006</v>
      </c>
      <c r="G3302" s="78">
        <v>1003.8753243932875</v>
      </c>
      <c r="H3302" s="78">
        <v>2.8338183257147249</v>
      </c>
    </row>
    <row r="3303" spans="1:8" x14ac:dyDescent="0.25">
      <c r="A3303" s="53" t="s">
        <v>22</v>
      </c>
      <c r="B3303" s="54">
        <v>2021</v>
      </c>
      <c r="C3303" s="53" t="s">
        <v>10</v>
      </c>
      <c r="D3303" s="53" t="s">
        <v>41</v>
      </c>
      <c r="E3303" s="53" t="s">
        <v>40</v>
      </c>
      <c r="F3303" s="81">
        <v>6496700.3222189993</v>
      </c>
      <c r="G3303" s="78">
        <v>958.67822944297529</v>
      </c>
      <c r="H3303" s="78">
        <v>2.3999000401360302</v>
      </c>
    </row>
    <row r="3304" spans="1:8" x14ac:dyDescent="0.25">
      <c r="A3304" s="53" t="s">
        <v>22</v>
      </c>
      <c r="B3304" s="54">
        <v>2022</v>
      </c>
      <c r="C3304" s="53" t="s">
        <v>10</v>
      </c>
      <c r="D3304" s="53" t="s">
        <v>41</v>
      </c>
      <c r="E3304" s="53" t="s">
        <v>40</v>
      </c>
      <c r="F3304" s="81">
        <v>6513252.7199109998</v>
      </c>
      <c r="G3304" s="78">
        <v>932.38282994970916</v>
      </c>
      <c r="H3304" s="78">
        <v>2.2233470763775971</v>
      </c>
    </row>
    <row r="3305" spans="1:8" x14ac:dyDescent="0.25">
      <c r="A3305" s="53" t="s">
        <v>22</v>
      </c>
      <c r="B3305" s="54">
        <v>2023</v>
      </c>
      <c r="C3305" s="53" t="s">
        <v>10</v>
      </c>
      <c r="D3305" s="53" t="s">
        <v>41</v>
      </c>
      <c r="E3305" s="53" t="s">
        <v>40</v>
      </c>
      <c r="F3305" s="81">
        <v>6741083.6828009998</v>
      </c>
      <c r="G3305" s="78">
        <v>924.42924920381927</v>
      </c>
      <c r="H3305" s="78">
        <v>2.142482761378727</v>
      </c>
    </row>
    <row r="3306" spans="1:8" x14ac:dyDescent="0.25">
      <c r="A3306" s="53" t="s">
        <v>22</v>
      </c>
      <c r="B3306" s="54">
        <v>2008</v>
      </c>
      <c r="C3306" s="53" t="s">
        <v>10</v>
      </c>
      <c r="D3306" s="53" t="s">
        <v>25</v>
      </c>
      <c r="E3306" s="53" t="s">
        <v>26</v>
      </c>
      <c r="F3306" s="81">
        <v>46976.634349</v>
      </c>
      <c r="G3306" s="78">
        <v>10.80026700251002</v>
      </c>
      <c r="H3306" s="78">
        <v>4.3705110306179185E-2</v>
      </c>
    </row>
    <row r="3307" spans="1:8" x14ac:dyDescent="0.25">
      <c r="A3307" s="53" t="s">
        <v>22</v>
      </c>
      <c r="B3307" s="54">
        <v>2008</v>
      </c>
      <c r="C3307" s="53" t="s">
        <v>10</v>
      </c>
      <c r="D3307" s="53" t="s">
        <v>25</v>
      </c>
      <c r="E3307" s="53" t="s">
        <v>27</v>
      </c>
      <c r="F3307" s="81">
        <v>0</v>
      </c>
      <c r="G3307" s="78" t="s">
        <v>108</v>
      </c>
      <c r="H3307" s="78" t="s">
        <v>29</v>
      </c>
    </row>
    <row r="3308" spans="1:8" x14ac:dyDescent="0.25">
      <c r="A3308" s="53" t="s">
        <v>22</v>
      </c>
      <c r="B3308" s="54">
        <v>2008</v>
      </c>
      <c r="C3308" s="53" t="s">
        <v>10</v>
      </c>
      <c r="D3308" s="53" t="s">
        <v>25</v>
      </c>
      <c r="E3308" s="53" t="s">
        <v>28</v>
      </c>
      <c r="F3308" s="81">
        <v>15115.391661</v>
      </c>
      <c r="G3308" s="78">
        <v>3.475137545476128</v>
      </c>
      <c r="H3308" s="78">
        <v>1.4062732867519035E-2</v>
      </c>
    </row>
    <row r="3309" spans="1:8" x14ac:dyDescent="0.25">
      <c r="A3309" s="53" t="s">
        <v>22</v>
      </c>
      <c r="B3309" s="54">
        <v>2008</v>
      </c>
      <c r="C3309" s="53" t="s">
        <v>10</v>
      </c>
      <c r="D3309" s="53" t="s">
        <v>25</v>
      </c>
      <c r="E3309" s="53" t="s">
        <v>40</v>
      </c>
      <c r="F3309" s="81">
        <v>62092.026010000001</v>
      </c>
      <c r="G3309" s="78">
        <v>14.275404547986149</v>
      </c>
      <c r="H3309" s="78">
        <v>5.7767843173698222E-2</v>
      </c>
    </row>
    <row r="3310" spans="1:8" x14ac:dyDescent="0.25">
      <c r="A3310" s="53" t="s">
        <v>22</v>
      </c>
      <c r="B3310" s="54">
        <v>2009</v>
      </c>
      <c r="C3310" s="53" t="s">
        <v>10</v>
      </c>
      <c r="D3310" s="53" t="s">
        <v>25</v>
      </c>
      <c r="E3310" s="53" t="s">
        <v>26</v>
      </c>
      <c r="F3310" s="81">
        <v>57454.003700000001</v>
      </c>
      <c r="G3310" s="78">
        <v>11.560902197290295</v>
      </c>
      <c r="H3310" s="78">
        <v>5.1618567648713476E-2</v>
      </c>
    </row>
    <row r="3311" spans="1:8" x14ac:dyDescent="0.25">
      <c r="A3311" s="53" t="s">
        <v>22</v>
      </c>
      <c r="B3311" s="54">
        <v>2009</v>
      </c>
      <c r="C3311" s="53" t="s">
        <v>10</v>
      </c>
      <c r="D3311" s="53" t="s">
        <v>25</v>
      </c>
      <c r="E3311" s="53" t="s">
        <v>27</v>
      </c>
      <c r="F3311" s="81">
        <v>0</v>
      </c>
      <c r="G3311" s="78" t="s">
        <v>108</v>
      </c>
      <c r="H3311" s="78" t="s">
        <v>29</v>
      </c>
    </row>
    <row r="3312" spans="1:8" x14ac:dyDescent="0.25">
      <c r="A3312" s="53" t="s">
        <v>22</v>
      </c>
      <c r="B3312" s="54">
        <v>2009</v>
      </c>
      <c r="C3312" s="53" t="s">
        <v>10</v>
      </c>
      <c r="D3312" s="53" t="s">
        <v>25</v>
      </c>
      <c r="E3312" s="53" t="s">
        <v>28</v>
      </c>
      <c r="F3312" s="81">
        <v>17294.781534999998</v>
      </c>
      <c r="G3312" s="78">
        <v>3.4800582200268333</v>
      </c>
      <c r="H3312" s="78">
        <v>1.5538200876227501E-2</v>
      </c>
    </row>
    <row r="3313" spans="1:8" x14ac:dyDescent="0.25">
      <c r="A3313" s="53" t="s">
        <v>22</v>
      </c>
      <c r="B3313" s="54">
        <v>2009</v>
      </c>
      <c r="C3313" s="53" t="s">
        <v>10</v>
      </c>
      <c r="D3313" s="53" t="s">
        <v>25</v>
      </c>
      <c r="E3313" s="53" t="s">
        <v>40</v>
      </c>
      <c r="F3313" s="81">
        <v>74748.785235000003</v>
      </c>
      <c r="G3313" s="78">
        <v>15.040960417317129</v>
      </c>
      <c r="H3313" s="78">
        <v>6.7156768524940971E-2</v>
      </c>
    </row>
    <row r="3314" spans="1:8" x14ac:dyDescent="0.25">
      <c r="A3314" s="53" t="s">
        <v>22</v>
      </c>
      <c r="B3314" s="54">
        <v>2010</v>
      </c>
      <c r="C3314" s="53" t="s">
        <v>10</v>
      </c>
      <c r="D3314" s="53" t="s">
        <v>25</v>
      </c>
      <c r="E3314" s="53" t="s">
        <v>26</v>
      </c>
      <c r="F3314" s="81">
        <v>38643.033472000003</v>
      </c>
      <c r="G3314" s="78">
        <v>8.130742371083981</v>
      </c>
      <c r="H3314" s="78">
        <v>2.9981586316532326E-2</v>
      </c>
    </row>
    <row r="3315" spans="1:8" x14ac:dyDescent="0.25">
      <c r="A3315" s="53" t="s">
        <v>22</v>
      </c>
      <c r="B3315" s="54">
        <v>2010</v>
      </c>
      <c r="C3315" s="53" t="s">
        <v>10</v>
      </c>
      <c r="D3315" s="53" t="s">
        <v>25</v>
      </c>
      <c r="E3315" s="53" t="s">
        <v>27</v>
      </c>
      <c r="F3315" s="81">
        <v>200</v>
      </c>
      <c r="G3315" s="78">
        <v>4.2081284208577263E-2</v>
      </c>
      <c r="H3315" s="78">
        <v>1.5517201225031366E-4</v>
      </c>
    </row>
    <row r="3316" spans="1:8" x14ac:dyDescent="0.25">
      <c r="A3316" s="53" t="s">
        <v>22</v>
      </c>
      <c r="B3316" s="54">
        <v>2010</v>
      </c>
      <c r="C3316" s="53" t="s">
        <v>10</v>
      </c>
      <c r="D3316" s="53" t="s">
        <v>25</v>
      </c>
      <c r="E3316" s="53" t="s">
        <v>28</v>
      </c>
      <c r="F3316" s="81">
        <v>10420.375957</v>
      </c>
      <c r="G3316" s="78">
        <v>2.1925140110337114</v>
      </c>
      <c r="H3316" s="78">
        <v>8.0847535282623905E-3</v>
      </c>
    </row>
    <row r="3317" spans="1:8" x14ac:dyDescent="0.25">
      <c r="A3317" s="53" t="s">
        <v>22</v>
      </c>
      <c r="B3317" s="54">
        <v>2010</v>
      </c>
      <c r="C3317" s="53" t="s">
        <v>10</v>
      </c>
      <c r="D3317" s="53" t="s">
        <v>25</v>
      </c>
      <c r="E3317" s="53" t="s">
        <v>40</v>
      </c>
      <c r="F3317" s="81">
        <v>49263.409429000007</v>
      </c>
      <c r="G3317" s="78">
        <v>10.365337666326271</v>
      </c>
      <c r="H3317" s="78">
        <v>3.8221511857045032E-2</v>
      </c>
    </row>
    <row r="3318" spans="1:8" x14ac:dyDescent="0.25">
      <c r="A3318" s="53" t="s">
        <v>22</v>
      </c>
      <c r="B3318" s="54">
        <v>2011</v>
      </c>
      <c r="C3318" s="53" t="s">
        <v>10</v>
      </c>
      <c r="D3318" s="53" t="s">
        <v>25</v>
      </c>
      <c r="E3318" s="53" t="s">
        <v>26</v>
      </c>
      <c r="F3318" s="81">
        <v>65420.556213000003</v>
      </c>
      <c r="G3318" s="78">
        <v>15.648093553091439</v>
      </c>
      <c r="H3318" s="78">
        <v>4.6324203402213653E-2</v>
      </c>
    </row>
    <row r="3319" spans="1:8" x14ac:dyDescent="0.25">
      <c r="A3319" s="53" t="s">
        <v>22</v>
      </c>
      <c r="B3319" s="54">
        <v>2011</v>
      </c>
      <c r="C3319" s="53" t="s">
        <v>10</v>
      </c>
      <c r="D3319" s="53" t="s">
        <v>25</v>
      </c>
      <c r="E3319" s="53" t="s">
        <v>27</v>
      </c>
      <c r="F3319" s="81">
        <v>150</v>
      </c>
      <c r="G3319" s="78">
        <v>3.5878845562265192E-2</v>
      </c>
      <c r="H3319" s="78">
        <v>1.0621478802027144E-4</v>
      </c>
    </row>
    <row r="3320" spans="1:8" x14ac:dyDescent="0.25">
      <c r="A3320" s="53" t="s">
        <v>22</v>
      </c>
      <c r="B3320" s="54">
        <v>2011</v>
      </c>
      <c r="C3320" s="53" t="s">
        <v>10</v>
      </c>
      <c r="D3320" s="53" t="s">
        <v>25</v>
      </c>
      <c r="E3320" s="53" t="s">
        <v>28</v>
      </c>
      <c r="F3320" s="81">
        <v>17554.415503</v>
      </c>
      <c r="G3320" s="78">
        <v>4.1988810851198055</v>
      </c>
      <c r="H3320" s="78">
        <v>1.2430256809806077E-2</v>
      </c>
    </row>
    <row r="3321" spans="1:8" x14ac:dyDescent="0.25">
      <c r="A3321" s="53" t="s">
        <v>22</v>
      </c>
      <c r="B3321" s="54">
        <v>2011</v>
      </c>
      <c r="C3321" s="53" t="s">
        <v>10</v>
      </c>
      <c r="D3321" s="53" t="s">
        <v>25</v>
      </c>
      <c r="E3321" s="53" t="s">
        <v>40</v>
      </c>
      <c r="F3321" s="81">
        <v>83124.971716</v>
      </c>
      <c r="G3321" s="78">
        <v>19.882853483773509</v>
      </c>
      <c r="H3321" s="78">
        <v>5.8860675000039997E-2</v>
      </c>
    </row>
    <row r="3322" spans="1:8" x14ac:dyDescent="0.25">
      <c r="A3322" s="53" t="s">
        <v>22</v>
      </c>
      <c r="B3322" s="54">
        <v>2012</v>
      </c>
      <c r="C3322" s="53" t="s">
        <v>10</v>
      </c>
      <c r="D3322" s="53" t="s">
        <v>25</v>
      </c>
      <c r="E3322" s="53" t="s">
        <v>26</v>
      </c>
      <c r="F3322" s="81">
        <v>181626.99565</v>
      </c>
      <c r="G3322" s="78">
        <v>41.03996806091812</v>
      </c>
      <c r="H3322" s="78">
        <v>0.12324325836004692</v>
      </c>
    </row>
    <row r="3323" spans="1:8" x14ac:dyDescent="0.25">
      <c r="A3323" s="53" t="s">
        <v>22</v>
      </c>
      <c r="B3323" s="54">
        <v>2012</v>
      </c>
      <c r="C3323" s="53" t="s">
        <v>10</v>
      </c>
      <c r="D3323" s="53" t="s">
        <v>25</v>
      </c>
      <c r="E3323" s="53" t="s">
        <v>27</v>
      </c>
      <c r="F3323" s="81">
        <v>0</v>
      </c>
      <c r="G3323" s="78" t="s">
        <v>108</v>
      </c>
      <c r="H3323" s="78" t="s">
        <v>29</v>
      </c>
    </row>
    <row r="3324" spans="1:8" x14ac:dyDescent="0.25">
      <c r="A3324" s="53" t="s">
        <v>22</v>
      </c>
      <c r="B3324" s="54">
        <v>2012</v>
      </c>
      <c r="C3324" s="53" t="s">
        <v>10</v>
      </c>
      <c r="D3324" s="53" t="s">
        <v>25</v>
      </c>
      <c r="E3324" s="53" t="s">
        <v>28</v>
      </c>
      <c r="F3324" s="81">
        <v>27309.859067000001</v>
      </c>
      <c r="G3324" s="78">
        <v>6.1708654038282837</v>
      </c>
      <c r="H3324" s="78">
        <v>1.8531144033548028E-2</v>
      </c>
    </row>
    <row r="3325" spans="1:8" x14ac:dyDescent="0.25">
      <c r="A3325" s="53" t="s">
        <v>22</v>
      </c>
      <c r="B3325" s="54">
        <v>2012</v>
      </c>
      <c r="C3325" s="53" t="s">
        <v>10</v>
      </c>
      <c r="D3325" s="53" t="s">
        <v>25</v>
      </c>
      <c r="E3325" s="53" t="s">
        <v>40</v>
      </c>
      <c r="F3325" s="81">
        <v>208936.85471700001</v>
      </c>
      <c r="G3325" s="78">
        <v>47.210833464746408</v>
      </c>
      <c r="H3325" s="78">
        <v>0.14177440239359498</v>
      </c>
    </row>
    <row r="3326" spans="1:8" x14ac:dyDescent="0.25">
      <c r="A3326" s="53" t="s">
        <v>22</v>
      </c>
      <c r="B3326" s="54">
        <v>2013</v>
      </c>
      <c r="C3326" s="53" t="s">
        <v>10</v>
      </c>
      <c r="D3326" s="53" t="s">
        <v>25</v>
      </c>
      <c r="E3326" s="53" t="s">
        <v>26</v>
      </c>
      <c r="F3326" s="81">
        <v>274411.80548400001</v>
      </c>
      <c r="G3326" s="78">
        <v>63.688987718000355</v>
      </c>
      <c r="H3326" s="78">
        <v>0.16455040574501736</v>
      </c>
    </row>
    <row r="3327" spans="1:8" x14ac:dyDescent="0.25">
      <c r="A3327" s="53" t="s">
        <v>22</v>
      </c>
      <c r="B3327" s="54">
        <v>2013</v>
      </c>
      <c r="C3327" s="53" t="s">
        <v>10</v>
      </c>
      <c r="D3327" s="53" t="s">
        <v>25</v>
      </c>
      <c r="E3327" s="53" t="s">
        <v>27</v>
      </c>
      <c r="F3327" s="81">
        <v>0</v>
      </c>
      <c r="G3327" s="78" t="s">
        <v>108</v>
      </c>
      <c r="H3327" s="78" t="s">
        <v>29</v>
      </c>
    </row>
    <row r="3328" spans="1:8" x14ac:dyDescent="0.25">
      <c r="A3328" s="53" t="s">
        <v>22</v>
      </c>
      <c r="B3328" s="54">
        <v>2013</v>
      </c>
      <c r="C3328" s="53" t="s">
        <v>10</v>
      </c>
      <c r="D3328" s="53" t="s">
        <v>25</v>
      </c>
      <c r="E3328" s="53" t="s">
        <v>28</v>
      </c>
      <c r="F3328" s="81">
        <v>37011.081754999999</v>
      </c>
      <c r="G3328" s="78">
        <v>8.5900033607028679</v>
      </c>
      <c r="H3328" s="78">
        <v>2.2193609743230806E-2</v>
      </c>
    </row>
    <row r="3329" spans="1:8" x14ac:dyDescent="0.25">
      <c r="A3329" s="53" t="s">
        <v>22</v>
      </c>
      <c r="B3329" s="54">
        <v>2013</v>
      </c>
      <c r="C3329" s="53" t="s">
        <v>10</v>
      </c>
      <c r="D3329" s="53" t="s">
        <v>25</v>
      </c>
      <c r="E3329" s="53" t="s">
        <v>40</v>
      </c>
      <c r="F3329" s="81">
        <v>311422.887239</v>
      </c>
      <c r="G3329" s="78">
        <v>72.278991078703228</v>
      </c>
      <c r="H3329" s="78">
        <v>0.18674401548824821</v>
      </c>
    </row>
    <row r="3330" spans="1:8" x14ac:dyDescent="0.25">
      <c r="A3330" s="53" t="s">
        <v>22</v>
      </c>
      <c r="B3330" s="54">
        <v>2014</v>
      </c>
      <c r="C3330" s="53" t="s">
        <v>10</v>
      </c>
      <c r="D3330" s="53" t="s">
        <v>25</v>
      </c>
      <c r="E3330" s="53" t="s">
        <v>26</v>
      </c>
      <c r="F3330" s="81">
        <v>90338.058875999996</v>
      </c>
      <c r="G3330" s="78">
        <v>20.239612273226463</v>
      </c>
      <c r="H3330" s="78">
        <v>5.0140520691601805E-2</v>
      </c>
    </row>
    <row r="3331" spans="1:8" x14ac:dyDescent="0.25">
      <c r="A3331" s="53" t="s">
        <v>22</v>
      </c>
      <c r="B3331" s="54">
        <v>2014</v>
      </c>
      <c r="C3331" s="53" t="s">
        <v>10</v>
      </c>
      <c r="D3331" s="53" t="s">
        <v>25</v>
      </c>
      <c r="E3331" s="53" t="s">
        <v>27</v>
      </c>
      <c r="F3331" s="81">
        <v>0</v>
      </c>
      <c r="G3331" s="78" t="s">
        <v>108</v>
      </c>
      <c r="H3331" s="78" t="s">
        <v>29</v>
      </c>
    </row>
    <row r="3332" spans="1:8" x14ac:dyDescent="0.25">
      <c r="A3332" s="53" t="s">
        <v>22</v>
      </c>
      <c r="B3332" s="54">
        <v>2014</v>
      </c>
      <c r="C3332" s="53" t="s">
        <v>10</v>
      </c>
      <c r="D3332" s="53" t="s">
        <v>25</v>
      </c>
      <c r="E3332" s="53" t="s">
        <v>28</v>
      </c>
      <c r="F3332" s="81">
        <v>19063.247360000001</v>
      </c>
      <c r="G3332" s="78">
        <v>4.2709876660578958</v>
      </c>
      <c r="H3332" s="78">
        <v>1.0580713827548721E-2</v>
      </c>
    </row>
    <row r="3333" spans="1:8" x14ac:dyDescent="0.25">
      <c r="A3333" s="53" t="s">
        <v>22</v>
      </c>
      <c r="B3333" s="54">
        <v>2014</v>
      </c>
      <c r="C3333" s="53" t="s">
        <v>10</v>
      </c>
      <c r="D3333" s="53" t="s">
        <v>25</v>
      </c>
      <c r="E3333" s="53" t="s">
        <v>40</v>
      </c>
      <c r="F3333" s="81">
        <v>109401.306236</v>
      </c>
      <c r="G3333" s="78">
        <v>24.510599939284361</v>
      </c>
      <c r="H3333" s="78">
        <v>6.0721234519150534E-2</v>
      </c>
    </row>
    <row r="3334" spans="1:8" x14ac:dyDescent="0.25">
      <c r="A3334" s="53" t="s">
        <v>22</v>
      </c>
      <c r="B3334" s="54">
        <v>2015</v>
      </c>
      <c r="C3334" s="53" t="s">
        <v>10</v>
      </c>
      <c r="D3334" s="53" t="s">
        <v>25</v>
      </c>
      <c r="E3334" s="53" t="s">
        <v>26</v>
      </c>
      <c r="F3334" s="81">
        <v>147534.92925399999</v>
      </c>
      <c r="G3334" s="78">
        <v>28.345904530988761</v>
      </c>
      <c r="H3334" s="78">
        <v>7.8094388378836907E-2</v>
      </c>
    </row>
    <row r="3335" spans="1:8" x14ac:dyDescent="0.25">
      <c r="A3335" s="53" t="s">
        <v>22</v>
      </c>
      <c r="B3335" s="54">
        <v>2015</v>
      </c>
      <c r="C3335" s="53" t="s">
        <v>10</v>
      </c>
      <c r="D3335" s="53" t="s">
        <v>25</v>
      </c>
      <c r="E3335" s="53" t="s">
        <v>27</v>
      </c>
      <c r="F3335" s="81">
        <v>0</v>
      </c>
      <c r="G3335" s="78" t="s">
        <v>108</v>
      </c>
      <c r="H3335" s="78" t="s">
        <v>29</v>
      </c>
    </row>
    <row r="3336" spans="1:8" x14ac:dyDescent="0.25">
      <c r="A3336" s="53" t="s">
        <v>22</v>
      </c>
      <c r="B3336" s="54">
        <v>2015</v>
      </c>
      <c r="C3336" s="53" t="s">
        <v>10</v>
      </c>
      <c r="D3336" s="53" t="s">
        <v>25</v>
      </c>
      <c r="E3336" s="53" t="s">
        <v>28</v>
      </c>
      <c r="F3336" s="81">
        <v>47051.422038999997</v>
      </c>
      <c r="G3336" s="78">
        <v>9.0399956397348848</v>
      </c>
      <c r="H3336" s="78">
        <v>2.490564129504682E-2</v>
      </c>
    </row>
    <row r="3337" spans="1:8" x14ac:dyDescent="0.25">
      <c r="A3337" s="53" t="s">
        <v>22</v>
      </c>
      <c r="B3337" s="54">
        <v>2015</v>
      </c>
      <c r="C3337" s="53" t="s">
        <v>10</v>
      </c>
      <c r="D3337" s="53" t="s">
        <v>25</v>
      </c>
      <c r="E3337" s="53" t="s">
        <v>40</v>
      </c>
      <c r="F3337" s="81">
        <v>194586.35129299999</v>
      </c>
      <c r="G3337" s="78">
        <v>37.385900170723644</v>
      </c>
      <c r="H3337" s="78">
        <v>0.10300002967388372</v>
      </c>
    </row>
    <row r="3338" spans="1:8" x14ac:dyDescent="0.25">
      <c r="A3338" s="53" t="s">
        <v>22</v>
      </c>
      <c r="B3338" s="54">
        <v>2016</v>
      </c>
      <c r="C3338" s="53" t="s">
        <v>10</v>
      </c>
      <c r="D3338" s="53" t="s">
        <v>25</v>
      </c>
      <c r="E3338" s="53" t="s">
        <v>26</v>
      </c>
      <c r="F3338" s="81">
        <v>143615.53343899999</v>
      </c>
      <c r="G3338" s="78">
        <v>25.313831432523855</v>
      </c>
      <c r="H3338" s="78">
        <v>7.0124757834788415E-2</v>
      </c>
    </row>
    <row r="3339" spans="1:8" x14ac:dyDescent="0.25">
      <c r="A3339" s="53" t="s">
        <v>22</v>
      </c>
      <c r="B3339" s="54">
        <v>2016</v>
      </c>
      <c r="C3339" s="53" t="s">
        <v>10</v>
      </c>
      <c r="D3339" s="53" t="s">
        <v>25</v>
      </c>
      <c r="E3339" s="53" t="s">
        <v>27</v>
      </c>
      <c r="F3339" s="81">
        <v>50705.959196999996</v>
      </c>
      <c r="G3339" s="78">
        <v>8.9374879791988349</v>
      </c>
      <c r="H3339" s="78">
        <v>2.4758764071858369E-2</v>
      </c>
    </row>
    <row r="3340" spans="1:8" x14ac:dyDescent="0.25">
      <c r="A3340" s="53" t="s">
        <v>22</v>
      </c>
      <c r="B3340" s="54">
        <v>2016</v>
      </c>
      <c r="C3340" s="53" t="s">
        <v>10</v>
      </c>
      <c r="D3340" s="53" t="s">
        <v>25</v>
      </c>
      <c r="E3340" s="53" t="s">
        <v>28</v>
      </c>
      <c r="F3340" s="81">
        <v>0</v>
      </c>
      <c r="G3340" s="78" t="s">
        <v>108</v>
      </c>
      <c r="H3340" s="78" t="s">
        <v>29</v>
      </c>
    </row>
    <row r="3341" spans="1:8" x14ac:dyDescent="0.25">
      <c r="A3341" s="53" t="s">
        <v>22</v>
      </c>
      <c r="B3341" s="54">
        <v>2016</v>
      </c>
      <c r="C3341" s="53" t="s">
        <v>10</v>
      </c>
      <c r="D3341" s="53" t="s">
        <v>25</v>
      </c>
      <c r="E3341" s="53" t="s">
        <v>40</v>
      </c>
      <c r="F3341" s="81">
        <v>194321.49263599998</v>
      </c>
      <c r="G3341" s="78">
        <v>34.25131941172269</v>
      </c>
      <c r="H3341" s="78">
        <v>9.488352190664677E-2</v>
      </c>
    </row>
    <row r="3342" spans="1:8" x14ac:dyDescent="0.25">
      <c r="A3342" s="53" t="s">
        <v>22</v>
      </c>
      <c r="B3342" s="54">
        <v>2017</v>
      </c>
      <c r="C3342" s="53" t="s">
        <v>10</v>
      </c>
      <c r="D3342" s="53" t="s">
        <v>25</v>
      </c>
      <c r="E3342" s="53" t="s">
        <v>26</v>
      </c>
      <c r="F3342" s="81">
        <v>250790.92347400001</v>
      </c>
      <c r="G3342" s="78">
        <v>44.604566733980043</v>
      </c>
      <c r="H3342" s="78">
        <v>0.11439344529573076</v>
      </c>
    </row>
    <row r="3343" spans="1:8" x14ac:dyDescent="0.25">
      <c r="A3343" s="53" t="s">
        <v>22</v>
      </c>
      <c r="B3343" s="54">
        <v>2017</v>
      </c>
      <c r="C3343" s="53" t="s">
        <v>10</v>
      </c>
      <c r="D3343" s="53" t="s">
        <v>25</v>
      </c>
      <c r="E3343" s="53" t="s">
        <v>27</v>
      </c>
      <c r="F3343" s="81">
        <v>36465.303656999997</v>
      </c>
      <c r="G3343" s="78">
        <v>6.4855579616386203</v>
      </c>
      <c r="H3343" s="78">
        <v>1.6632945328708022E-2</v>
      </c>
    </row>
    <row r="3344" spans="1:8" x14ac:dyDescent="0.25">
      <c r="A3344" s="53" t="s">
        <v>22</v>
      </c>
      <c r="B3344" s="54">
        <v>2017</v>
      </c>
      <c r="C3344" s="53" t="s">
        <v>10</v>
      </c>
      <c r="D3344" s="53" t="s">
        <v>25</v>
      </c>
      <c r="E3344" s="53" t="s">
        <v>28</v>
      </c>
      <c r="F3344" s="81">
        <v>0</v>
      </c>
      <c r="G3344" s="78" t="s">
        <v>108</v>
      </c>
      <c r="H3344" s="78" t="s">
        <v>29</v>
      </c>
    </row>
    <row r="3345" spans="1:8" x14ac:dyDescent="0.25">
      <c r="A3345" s="53" t="s">
        <v>22</v>
      </c>
      <c r="B3345" s="54">
        <v>2017</v>
      </c>
      <c r="C3345" s="53" t="s">
        <v>10</v>
      </c>
      <c r="D3345" s="53" t="s">
        <v>25</v>
      </c>
      <c r="E3345" s="53" t="s">
        <v>40</v>
      </c>
      <c r="F3345" s="81">
        <v>287256.22713100002</v>
      </c>
      <c r="G3345" s="78">
        <v>51.090124695618663</v>
      </c>
      <c r="H3345" s="78">
        <v>0.13102639062443877</v>
      </c>
    </row>
    <row r="3346" spans="1:8" x14ac:dyDescent="0.25">
      <c r="A3346" s="53" t="s">
        <v>22</v>
      </c>
      <c r="B3346" s="54">
        <v>2018</v>
      </c>
      <c r="C3346" s="53" t="s">
        <v>10</v>
      </c>
      <c r="D3346" s="53" t="s">
        <v>25</v>
      </c>
      <c r="E3346" s="53" t="s">
        <v>26</v>
      </c>
      <c r="F3346" s="81">
        <v>282686.10538199998</v>
      </c>
      <c r="G3346" s="78">
        <v>49.333394383825777</v>
      </c>
      <c r="H3346" s="78">
        <v>0.12260091484314792</v>
      </c>
    </row>
    <row r="3347" spans="1:8" x14ac:dyDescent="0.25">
      <c r="A3347" s="53" t="s">
        <v>22</v>
      </c>
      <c r="B3347" s="54">
        <v>2018</v>
      </c>
      <c r="C3347" s="53" t="s">
        <v>10</v>
      </c>
      <c r="D3347" s="53" t="s">
        <v>25</v>
      </c>
      <c r="E3347" s="53" t="s">
        <v>27</v>
      </c>
      <c r="F3347" s="81">
        <v>0</v>
      </c>
      <c r="G3347" s="78" t="s">
        <v>108</v>
      </c>
      <c r="H3347" s="78" t="s">
        <v>29</v>
      </c>
    </row>
    <row r="3348" spans="1:8" x14ac:dyDescent="0.25">
      <c r="A3348" s="53" t="s">
        <v>22</v>
      </c>
      <c r="B3348" s="54">
        <v>2018</v>
      </c>
      <c r="C3348" s="53" t="s">
        <v>10</v>
      </c>
      <c r="D3348" s="53" t="s">
        <v>25</v>
      </c>
      <c r="E3348" s="53" t="s">
        <v>28</v>
      </c>
      <c r="F3348" s="81">
        <v>0</v>
      </c>
      <c r="G3348" s="78" t="s">
        <v>108</v>
      </c>
      <c r="H3348" s="78" t="s">
        <v>29</v>
      </c>
    </row>
    <row r="3349" spans="1:8" x14ac:dyDescent="0.25">
      <c r="A3349" s="53" t="s">
        <v>22</v>
      </c>
      <c r="B3349" s="54">
        <v>2018</v>
      </c>
      <c r="C3349" s="53" t="s">
        <v>10</v>
      </c>
      <c r="D3349" s="53" t="s">
        <v>25</v>
      </c>
      <c r="E3349" s="53" t="s">
        <v>40</v>
      </c>
      <c r="F3349" s="81">
        <v>282686.10538199998</v>
      </c>
      <c r="G3349" s="78">
        <v>49.333394383825777</v>
      </c>
      <c r="H3349" s="78">
        <v>0.12260091484314792</v>
      </c>
    </row>
    <row r="3350" spans="1:8" x14ac:dyDescent="0.25">
      <c r="A3350" s="53" t="s">
        <v>22</v>
      </c>
      <c r="B3350" s="54">
        <v>2019</v>
      </c>
      <c r="C3350" s="53" t="s">
        <v>10</v>
      </c>
      <c r="D3350" s="53" t="s">
        <v>25</v>
      </c>
      <c r="E3350" s="53" t="s">
        <v>26</v>
      </c>
      <c r="F3350" s="81">
        <v>244599.818054</v>
      </c>
      <c r="G3350" s="78">
        <v>39.193365653302699</v>
      </c>
      <c r="H3350" s="78">
        <v>0.10335034592180302</v>
      </c>
    </row>
    <row r="3351" spans="1:8" x14ac:dyDescent="0.25">
      <c r="A3351" s="53" t="s">
        <v>22</v>
      </c>
      <c r="B3351" s="54">
        <v>2019</v>
      </c>
      <c r="C3351" s="53" t="s">
        <v>10</v>
      </c>
      <c r="D3351" s="53" t="s">
        <v>25</v>
      </c>
      <c r="E3351" s="53" t="s">
        <v>27</v>
      </c>
      <c r="F3351" s="81">
        <v>0</v>
      </c>
      <c r="G3351" s="78" t="s">
        <v>108</v>
      </c>
      <c r="H3351" s="78" t="s">
        <v>29</v>
      </c>
    </row>
    <row r="3352" spans="1:8" x14ac:dyDescent="0.25">
      <c r="A3352" s="53" t="s">
        <v>22</v>
      </c>
      <c r="B3352" s="54">
        <v>2019</v>
      </c>
      <c r="C3352" s="53" t="s">
        <v>10</v>
      </c>
      <c r="D3352" s="53" t="s">
        <v>25</v>
      </c>
      <c r="E3352" s="53" t="s">
        <v>28</v>
      </c>
      <c r="F3352" s="81">
        <v>0</v>
      </c>
      <c r="G3352" s="78" t="s">
        <v>108</v>
      </c>
      <c r="H3352" s="78" t="s">
        <v>29</v>
      </c>
    </row>
    <row r="3353" spans="1:8" x14ac:dyDescent="0.25">
      <c r="A3353" s="53" t="s">
        <v>22</v>
      </c>
      <c r="B3353" s="54">
        <v>2019</v>
      </c>
      <c r="C3353" s="53" t="s">
        <v>10</v>
      </c>
      <c r="D3353" s="53" t="s">
        <v>25</v>
      </c>
      <c r="E3353" s="53" t="s">
        <v>40</v>
      </c>
      <c r="F3353" s="81">
        <v>244599.818054</v>
      </c>
      <c r="G3353" s="78">
        <v>39.193365653302699</v>
      </c>
      <c r="H3353" s="78">
        <v>0.10335034592180302</v>
      </c>
    </row>
    <row r="3354" spans="1:8" x14ac:dyDescent="0.25">
      <c r="A3354" s="53" t="s">
        <v>22</v>
      </c>
      <c r="B3354" s="54">
        <v>2020</v>
      </c>
      <c r="C3354" s="53" t="s">
        <v>10</v>
      </c>
      <c r="D3354" s="53" t="s">
        <v>25</v>
      </c>
      <c r="E3354" s="53" t="s">
        <v>26</v>
      </c>
      <c r="F3354" s="81">
        <v>371908.59849100001</v>
      </c>
      <c r="G3354" s="78">
        <v>54.925923246181377</v>
      </c>
      <c r="H3354" s="78">
        <v>0.15504922182034853</v>
      </c>
    </row>
    <row r="3355" spans="1:8" x14ac:dyDescent="0.25">
      <c r="A3355" s="53" t="s">
        <v>22</v>
      </c>
      <c r="B3355" s="54">
        <v>2020</v>
      </c>
      <c r="C3355" s="53" t="s">
        <v>10</v>
      </c>
      <c r="D3355" s="53" t="s">
        <v>25</v>
      </c>
      <c r="E3355" s="53" t="s">
        <v>27</v>
      </c>
      <c r="F3355" s="81">
        <v>0</v>
      </c>
      <c r="G3355" s="78" t="s">
        <v>108</v>
      </c>
      <c r="H3355" s="78" t="s">
        <v>29</v>
      </c>
    </row>
    <row r="3356" spans="1:8" x14ac:dyDescent="0.25">
      <c r="A3356" s="53" t="s">
        <v>22</v>
      </c>
      <c r="B3356" s="54">
        <v>2020</v>
      </c>
      <c r="C3356" s="53" t="s">
        <v>10</v>
      </c>
      <c r="D3356" s="53" t="s">
        <v>25</v>
      </c>
      <c r="E3356" s="53" t="s">
        <v>28</v>
      </c>
      <c r="F3356" s="81">
        <v>0</v>
      </c>
      <c r="G3356" s="78" t="s">
        <v>108</v>
      </c>
      <c r="H3356" s="78" t="s">
        <v>29</v>
      </c>
    </row>
    <row r="3357" spans="1:8" x14ac:dyDescent="0.25">
      <c r="A3357" s="53" t="s">
        <v>22</v>
      </c>
      <c r="B3357" s="54">
        <v>2020</v>
      </c>
      <c r="C3357" s="53" t="s">
        <v>10</v>
      </c>
      <c r="D3357" s="53" t="s">
        <v>25</v>
      </c>
      <c r="E3357" s="53" t="s">
        <v>40</v>
      </c>
      <c r="F3357" s="81">
        <v>371908.59849100001</v>
      </c>
      <c r="G3357" s="78">
        <v>54.925923246181377</v>
      </c>
      <c r="H3357" s="78">
        <v>0.15504922182034853</v>
      </c>
    </row>
    <row r="3358" spans="1:8" x14ac:dyDescent="0.25">
      <c r="A3358" s="53" t="s">
        <v>22</v>
      </c>
      <c r="B3358" s="54">
        <v>2021</v>
      </c>
      <c r="C3358" s="53" t="s">
        <v>10</v>
      </c>
      <c r="D3358" s="53" t="s">
        <v>25</v>
      </c>
      <c r="E3358" s="53" t="s">
        <v>26</v>
      </c>
      <c r="F3358" s="81">
        <v>351106.51306199998</v>
      </c>
      <c r="G3358" s="78">
        <v>51.810635183062786</v>
      </c>
      <c r="H3358" s="78">
        <v>0.12969976957498197</v>
      </c>
    </row>
    <row r="3359" spans="1:8" x14ac:dyDescent="0.25">
      <c r="A3359" s="53" t="s">
        <v>22</v>
      </c>
      <c r="B3359" s="54">
        <v>2021</v>
      </c>
      <c r="C3359" s="53" t="s">
        <v>10</v>
      </c>
      <c r="D3359" s="53" t="s">
        <v>25</v>
      </c>
      <c r="E3359" s="53" t="s">
        <v>27</v>
      </c>
      <c r="F3359" s="81">
        <v>0</v>
      </c>
      <c r="G3359" s="78" t="s">
        <v>108</v>
      </c>
      <c r="H3359" s="78" t="s">
        <v>29</v>
      </c>
    </row>
    <row r="3360" spans="1:8" x14ac:dyDescent="0.25">
      <c r="A3360" s="53" t="s">
        <v>22</v>
      </c>
      <c r="B3360" s="54">
        <v>2021</v>
      </c>
      <c r="C3360" s="53" t="s">
        <v>10</v>
      </c>
      <c r="D3360" s="53" t="s">
        <v>25</v>
      </c>
      <c r="E3360" s="53" t="s">
        <v>28</v>
      </c>
      <c r="F3360" s="81">
        <v>0</v>
      </c>
      <c r="G3360" s="78" t="s">
        <v>108</v>
      </c>
      <c r="H3360" s="78" t="s">
        <v>29</v>
      </c>
    </row>
    <row r="3361" spans="1:8" x14ac:dyDescent="0.25">
      <c r="A3361" s="53" t="s">
        <v>22</v>
      </c>
      <c r="B3361" s="54">
        <v>2021</v>
      </c>
      <c r="C3361" s="53" t="s">
        <v>10</v>
      </c>
      <c r="D3361" s="53" t="s">
        <v>25</v>
      </c>
      <c r="E3361" s="53" t="s">
        <v>40</v>
      </c>
      <c r="F3361" s="81">
        <v>351106.51306199998</v>
      </c>
      <c r="G3361" s="78">
        <v>51.810635183062786</v>
      </c>
      <c r="H3361" s="78">
        <v>0.12969976957498197</v>
      </c>
    </row>
    <row r="3362" spans="1:8" x14ac:dyDescent="0.25">
      <c r="A3362" s="53" t="s">
        <v>22</v>
      </c>
      <c r="B3362" s="54">
        <v>2022</v>
      </c>
      <c r="C3362" s="53" t="s">
        <v>10</v>
      </c>
      <c r="D3362" s="53" t="s">
        <v>25</v>
      </c>
      <c r="E3362" s="53" t="s">
        <v>26</v>
      </c>
      <c r="F3362" s="81">
        <v>177999.225389</v>
      </c>
      <c r="G3362" s="78">
        <v>25.480881616907343</v>
      </c>
      <c r="H3362" s="78">
        <v>6.0761354485185388E-2</v>
      </c>
    </row>
    <row r="3363" spans="1:8" x14ac:dyDescent="0.25">
      <c r="A3363" s="53" t="s">
        <v>22</v>
      </c>
      <c r="B3363" s="54">
        <v>2022</v>
      </c>
      <c r="C3363" s="53" t="s">
        <v>10</v>
      </c>
      <c r="D3363" s="53" t="s">
        <v>25</v>
      </c>
      <c r="E3363" s="53" t="s">
        <v>27</v>
      </c>
      <c r="F3363" s="81">
        <v>0</v>
      </c>
      <c r="G3363" s="78" t="s">
        <v>108</v>
      </c>
      <c r="H3363" s="78" t="s">
        <v>29</v>
      </c>
    </row>
    <row r="3364" spans="1:8" x14ac:dyDescent="0.25">
      <c r="A3364" s="53" t="s">
        <v>22</v>
      </c>
      <c r="B3364" s="54">
        <v>2022</v>
      </c>
      <c r="C3364" s="53" t="s">
        <v>10</v>
      </c>
      <c r="D3364" s="53" t="s">
        <v>25</v>
      </c>
      <c r="E3364" s="53" t="s">
        <v>28</v>
      </c>
      <c r="F3364" s="81">
        <v>0</v>
      </c>
      <c r="G3364" s="78" t="s">
        <v>108</v>
      </c>
      <c r="H3364" s="78" t="s">
        <v>29</v>
      </c>
    </row>
    <row r="3365" spans="1:8" x14ac:dyDescent="0.25">
      <c r="A3365" s="53" t="s">
        <v>22</v>
      </c>
      <c r="B3365" s="54">
        <v>2022</v>
      </c>
      <c r="C3365" s="53" t="s">
        <v>10</v>
      </c>
      <c r="D3365" s="53" t="s">
        <v>25</v>
      </c>
      <c r="E3365" s="53" t="s">
        <v>40</v>
      </c>
      <c r="F3365" s="81">
        <v>177999.225389</v>
      </c>
      <c r="G3365" s="78">
        <v>25.480881616907343</v>
      </c>
      <c r="H3365" s="78">
        <v>6.0761354485185388E-2</v>
      </c>
    </row>
    <row r="3366" spans="1:8" x14ac:dyDescent="0.25">
      <c r="A3366" s="53" t="s">
        <v>22</v>
      </c>
      <c r="B3366" s="54">
        <v>2023</v>
      </c>
      <c r="C3366" s="53" t="s">
        <v>10</v>
      </c>
      <c r="D3366" s="53" t="s">
        <v>25</v>
      </c>
      <c r="E3366" s="53" t="s">
        <v>26</v>
      </c>
      <c r="F3366" s="81">
        <v>165386.496162</v>
      </c>
      <c r="G3366" s="78">
        <v>22.680049925142182</v>
      </c>
      <c r="H3366" s="78">
        <v>5.2563910146370192E-2</v>
      </c>
    </row>
    <row r="3367" spans="1:8" x14ac:dyDescent="0.25">
      <c r="A3367" s="53" t="s">
        <v>22</v>
      </c>
      <c r="B3367" s="54">
        <v>2023</v>
      </c>
      <c r="C3367" s="53" t="s">
        <v>10</v>
      </c>
      <c r="D3367" s="53" t="s">
        <v>25</v>
      </c>
      <c r="E3367" s="53" t="s">
        <v>27</v>
      </c>
      <c r="F3367" s="81">
        <v>0</v>
      </c>
      <c r="G3367" s="78" t="s">
        <v>108</v>
      </c>
      <c r="H3367" s="78" t="s">
        <v>29</v>
      </c>
    </row>
    <row r="3368" spans="1:8" x14ac:dyDescent="0.25">
      <c r="A3368" s="53" t="s">
        <v>22</v>
      </c>
      <c r="B3368" s="54">
        <v>2023</v>
      </c>
      <c r="C3368" s="53" t="s">
        <v>10</v>
      </c>
      <c r="D3368" s="53" t="s">
        <v>25</v>
      </c>
      <c r="E3368" s="53" t="s">
        <v>28</v>
      </c>
      <c r="F3368" s="81">
        <v>0</v>
      </c>
      <c r="G3368" s="78" t="s">
        <v>108</v>
      </c>
      <c r="H3368" s="78" t="s">
        <v>29</v>
      </c>
    </row>
    <row r="3369" spans="1:8" x14ac:dyDescent="0.25">
      <c r="A3369" s="53" t="s">
        <v>22</v>
      </c>
      <c r="B3369" s="54">
        <v>2023</v>
      </c>
      <c r="C3369" s="53" t="s">
        <v>10</v>
      </c>
      <c r="D3369" s="53" t="s">
        <v>25</v>
      </c>
      <c r="E3369" s="53" t="s">
        <v>40</v>
      </c>
      <c r="F3369" s="81">
        <v>165386.496162</v>
      </c>
      <c r="G3369" s="78">
        <v>22.680049925142182</v>
      </c>
      <c r="H3369" s="78">
        <v>5.2563910146370192E-2</v>
      </c>
    </row>
    <row r="3370" spans="1:8" x14ac:dyDescent="0.25">
      <c r="A3370" s="53" t="s">
        <v>22</v>
      </c>
      <c r="B3370" s="54">
        <v>2008</v>
      </c>
      <c r="C3370" s="53" t="s">
        <v>10</v>
      </c>
      <c r="D3370" s="53" t="s">
        <v>30</v>
      </c>
      <c r="E3370" s="53" t="s">
        <v>31</v>
      </c>
      <c r="F3370" s="81">
        <v>216196.323534</v>
      </c>
      <c r="G3370" s="78">
        <v>49.705093851150828</v>
      </c>
      <c r="H3370" s="78">
        <v>0.20114008376262088</v>
      </c>
    </row>
    <row r="3371" spans="1:8" x14ac:dyDescent="0.25">
      <c r="A3371" s="53" t="s">
        <v>22</v>
      </c>
      <c r="B3371" s="54">
        <v>2008</v>
      </c>
      <c r="C3371" s="53" t="s">
        <v>10</v>
      </c>
      <c r="D3371" s="53" t="s">
        <v>30</v>
      </c>
      <c r="E3371" s="53" t="s">
        <v>32</v>
      </c>
      <c r="F3371" s="81">
        <v>0</v>
      </c>
      <c r="G3371" s="78" t="s">
        <v>108</v>
      </c>
      <c r="H3371" s="78" t="s">
        <v>29</v>
      </c>
    </row>
    <row r="3372" spans="1:8" x14ac:dyDescent="0.25">
      <c r="A3372" s="53" t="s">
        <v>22</v>
      </c>
      <c r="B3372" s="54">
        <v>2008</v>
      </c>
      <c r="C3372" s="53" t="s">
        <v>10</v>
      </c>
      <c r="D3372" s="53" t="s">
        <v>30</v>
      </c>
      <c r="E3372" s="53" t="s">
        <v>40</v>
      </c>
      <c r="F3372" s="81">
        <v>216196.323534</v>
      </c>
      <c r="G3372" s="78">
        <v>49.705093851150828</v>
      </c>
      <c r="H3372" s="78">
        <v>0.20114008376262088</v>
      </c>
    </row>
    <row r="3373" spans="1:8" x14ac:dyDescent="0.25">
      <c r="A3373" s="53" t="s">
        <v>22</v>
      </c>
      <c r="B3373" s="54">
        <v>2009</v>
      </c>
      <c r="C3373" s="53" t="s">
        <v>10</v>
      </c>
      <c r="D3373" s="53" t="s">
        <v>30</v>
      </c>
      <c r="E3373" s="53" t="s">
        <v>31</v>
      </c>
      <c r="F3373" s="81">
        <v>522783.47083100001</v>
      </c>
      <c r="G3373" s="78">
        <v>105.19455890655632</v>
      </c>
      <c r="H3373" s="78">
        <v>0.4696858742103503</v>
      </c>
    </row>
    <row r="3374" spans="1:8" x14ac:dyDescent="0.25">
      <c r="A3374" s="53" t="s">
        <v>22</v>
      </c>
      <c r="B3374" s="54">
        <v>2009</v>
      </c>
      <c r="C3374" s="53" t="s">
        <v>10</v>
      </c>
      <c r="D3374" s="53" t="s">
        <v>30</v>
      </c>
      <c r="E3374" s="53" t="s">
        <v>32</v>
      </c>
      <c r="F3374" s="81">
        <v>0</v>
      </c>
      <c r="G3374" s="78" t="s">
        <v>108</v>
      </c>
      <c r="H3374" s="78" t="s">
        <v>29</v>
      </c>
    </row>
    <row r="3375" spans="1:8" x14ac:dyDescent="0.25">
      <c r="A3375" s="53" t="s">
        <v>22</v>
      </c>
      <c r="B3375" s="54">
        <v>2009</v>
      </c>
      <c r="C3375" s="53" t="s">
        <v>10</v>
      </c>
      <c r="D3375" s="53" t="s">
        <v>30</v>
      </c>
      <c r="E3375" s="53" t="s">
        <v>40</v>
      </c>
      <c r="F3375" s="81">
        <v>522783.47083100001</v>
      </c>
      <c r="G3375" s="78">
        <v>105.19455890655632</v>
      </c>
      <c r="H3375" s="78">
        <v>0.4696858742103503</v>
      </c>
    </row>
    <row r="3376" spans="1:8" x14ac:dyDescent="0.25">
      <c r="A3376" s="53" t="s">
        <v>22</v>
      </c>
      <c r="B3376" s="54">
        <v>2010</v>
      </c>
      <c r="C3376" s="53" t="s">
        <v>10</v>
      </c>
      <c r="D3376" s="53" t="s">
        <v>30</v>
      </c>
      <c r="E3376" s="53" t="s">
        <v>31</v>
      </c>
      <c r="F3376" s="81">
        <v>831490.36037200002</v>
      </c>
      <c r="G3376" s="78">
        <v>174.95091085753231</v>
      </c>
      <c r="H3376" s="78">
        <v>0.64512016192830846</v>
      </c>
    </row>
    <row r="3377" spans="1:8" x14ac:dyDescent="0.25">
      <c r="A3377" s="53" t="s">
        <v>22</v>
      </c>
      <c r="B3377" s="54">
        <v>2010</v>
      </c>
      <c r="C3377" s="53" t="s">
        <v>10</v>
      </c>
      <c r="D3377" s="53" t="s">
        <v>30</v>
      </c>
      <c r="E3377" s="53" t="s">
        <v>32</v>
      </c>
      <c r="F3377" s="81">
        <v>0</v>
      </c>
      <c r="G3377" s="78" t="s">
        <v>108</v>
      </c>
      <c r="H3377" s="78" t="s">
        <v>29</v>
      </c>
    </row>
    <row r="3378" spans="1:8" x14ac:dyDescent="0.25">
      <c r="A3378" s="53" t="s">
        <v>22</v>
      </c>
      <c r="B3378" s="54">
        <v>2010</v>
      </c>
      <c r="C3378" s="53" t="s">
        <v>10</v>
      </c>
      <c r="D3378" s="53" t="s">
        <v>30</v>
      </c>
      <c r="E3378" s="53" t="s">
        <v>40</v>
      </c>
      <c r="F3378" s="81">
        <v>831490.36037200002</v>
      </c>
      <c r="G3378" s="78">
        <v>174.95091085753231</v>
      </c>
      <c r="H3378" s="78">
        <v>0.64512016192830846</v>
      </c>
    </row>
    <row r="3379" spans="1:8" x14ac:dyDescent="0.25">
      <c r="A3379" s="53" t="s">
        <v>22</v>
      </c>
      <c r="B3379" s="54">
        <v>2011</v>
      </c>
      <c r="C3379" s="53" t="s">
        <v>10</v>
      </c>
      <c r="D3379" s="53" t="s">
        <v>30</v>
      </c>
      <c r="E3379" s="53" t="s">
        <v>31</v>
      </c>
      <c r="F3379" s="81">
        <v>459779.25625999999</v>
      </c>
      <c r="G3379" s="78">
        <v>109.97565952057128</v>
      </c>
      <c r="H3379" s="78">
        <v>0.32556904159849309</v>
      </c>
    </row>
    <row r="3380" spans="1:8" x14ac:dyDescent="0.25">
      <c r="A3380" s="53" t="s">
        <v>22</v>
      </c>
      <c r="B3380" s="54">
        <v>2011</v>
      </c>
      <c r="C3380" s="53" t="s">
        <v>10</v>
      </c>
      <c r="D3380" s="53" t="s">
        <v>30</v>
      </c>
      <c r="E3380" s="53" t="s">
        <v>32</v>
      </c>
      <c r="F3380" s="81">
        <v>0</v>
      </c>
      <c r="G3380" s="78" t="s">
        <v>108</v>
      </c>
      <c r="H3380" s="78" t="s">
        <v>29</v>
      </c>
    </row>
    <row r="3381" spans="1:8" x14ac:dyDescent="0.25">
      <c r="A3381" s="53" t="s">
        <v>22</v>
      </c>
      <c r="B3381" s="54">
        <v>2011</v>
      </c>
      <c r="C3381" s="53" t="s">
        <v>10</v>
      </c>
      <c r="D3381" s="53" t="s">
        <v>30</v>
      </c>
      <c r="E3381" s="53" t="s">
        <v>40</v>
      </c>
      <c r="F3381" s="81">
        <v>459779.25625999999</v>
      </c>
      <c r="G3381" s="78">
        <v>109.97565952057128</v>
      </c>
      <c r="H3381" s="78">
        <v>0.32556904159849309</v>
      </c>
    </row>
    <row r="3382" spans="1:8" x14ac:dyDescent="0.25">
      <c r="A3382" s="53" t="s">
        <v>22</v>
      </c>
      <c r="B3382" s="54">
        <v>2012</v>
      </c>
      <c r="C3382" s="53" t="s">
        <v>10</v>
      </c>
      <c r="D3382" s="53" t="s">
        <v>30</v>
      </c>
      <c r="E3382" s="53" t="s">
        <v>31</v>
      </c>
      <c r="F3382" s="81">
        <v>534593.432149</v>
      </c>
      <c r="G3382" s="78">
        <v>120.79535480094563</v>
      </c>
      <c r="H3382" s="78">
        <v>0.36274914001707997</v>
      </c>
    </row>
    <row r="3383" spans="1:8" x14ac:dyDescent="0.25">
      <c r="A3383" s="53" t="s">
        <v>22</v>
      </c>
      <c r="B3383" s="54">
        <v>2012</v>
      </c>
      <c r="C3383" s="53" t="s">
        <v>10</v>
      </c>
      <c r="D3383" s="53" t="s">
        <v>30</v>
      </c>
      <c r="E3383" s="53" t="s">
        <v>32</v>
      </c>
      <c r="F3383" s="81">
        <v>0</v>
      </c>
      <c r="G3383" s="78" t="s">
        <v>108</v>
      </c>
      <c r="H3383" s="78" t="s">
        <v>29</v>
      </c>
    </row>
    <row r="3384" spans="1:8" x14ac:dyDescent="0.25">
      <c r="A3384" s="53" t="s">
        <v>22</v>
      </c>
      <c r="B3384" s="54">
        <v>2012</v>
      </c>
      <c r="C3384" s="53" t="s">
        <v>10</v>
      </c>
      <c r="D3384" s="53" t="s">
        <v>30</v>
      </c>
      <c r="E3384" s="53" t="s">
        <v>40</v>
      </c>
      <c r="F3384" s="81">
        <v>534593.432149</v>
      </c>
      <c r="G3384" s="78">
        <v>120.79535480094563</v>
      </c>
      <c r="H3384" s="78">
        <v>0.36274914001707997</v>
      </c>
    </row>
    <row r="3385" spans="1:8" x14ac:dyDescent="0.25">
      <c r="A3385" s="53" t="s">
        <v>22</v>
      </c>
      <c r="B3385" s="54">
        <v>2013</v>
      </c>
      <c r="C3385" s="53" t="s">
        <v>10</v>
      </c>
      <c r="D3385" s="53" t="s">
        <v>30</v>
      </c>
      <c r="E3385" s="53" t="s">
        <v>31</v>
      </c>
      <c r="F3385" s="81">
        <v>658696.092619</v>
      </c>
      <c r="G3385" s="78">
        <v>152.87858071088846</v>
      </c>
      <c r="H3385" s="78">
        <v>0.39498559149793488</v>
      </c>
    </row>
    <row r="3386" spans="1:8" x14ac:dyDescent="0.25">
      <c r="A3386" s="53" t="s">
        <v>22</v>
      </c>
      <c r="B3386" s="54">
        <v>2013</v>
      </c>
      <c r="C3386" s="53" t="s">
        <v>10</v>
      </c>
      <c r="D3386" s="53" t="s">
        <v>30</v>
      </c>
      <c r="E3386" s="53" t="s">
        <v>32</v>
      </c>
      <c r="F3386" s="81">
        <v>0</v>
      </c>
      <c r="G3386" s="78" t="s">
        <v>108</v>
      </c>
      <c r="H3386" s="78" t="s">
        <v>29</v>
      </c>
    </row>
    <row r="3387" spans="1:8" x14ac:dyDescent="0.25">
      <c r="A3387" s="53" t="s">
        <v>22</v>
      </c>
      <c r="B3387" s="54">
        <v>2013</v>
      </c>
      <c r="C3387" s="53" t="s">
        <v>10</v>
      </c>
      <c r="D3387" s="53" t="s">
        <v>30</v>
      </c>
      <c r="E3387" s="53" t="s">
        <v>40</v>
      </c>
      <c r="F3387" s="81">
        <v>658696.092619</v>
      </c>
      <c r="G3387" s="78">
        <v>152.87858071088846</v>
      </c>
      <c r="H3387" s="78">
        <v>0.39498559149793488</v>
      </c>
    </row>
    <row r="3388" spans="1:8" x14ac:dyDescent="0.25">
      <c r="A3388" s="53" t="s">
        <v>22</v>
      </c>
      <c r="B3388" s="54">
        <v>2014</v>
      </c>
      <c r="C3388" s="53" t="s">
        <v>10</v>
      </c>
      <c r="D3388" s="53" t="s">
        <v>30</v>
      </c>
      <c r="E3388" s="53" t="s">
        <v>31</v>
      </c>
      <c r="F3388" s="81">
        <v>1028788.031324</v>
      </c>
      <c r="G3388" s="78">
        <v>230.49278592442226</v>
      </c>
      <c r="H3388" s="78">
        <v>0.57101036056883403</v>
      </c>
    </row>
    <row r="3389" spans="1:8" x14ac:dyDescent="0.25">
      <c r="A3389" s="53" t="s">
        <v>22</v>
      </c>
      <c r="B3389" s="54">
        <v>2014</v>
      </c>
      <c r="C3389" s="53" t="s">
        <v>10</v>
      </c>
      <c r="D3389" s="53" t="s">
        <v>30</v>
      </c>
      <c r="E3389" s="53" t="s">
        <v>32</v>
      </c>
      <c r="F3389" s="81">
        <v>0</v>
      </c>
      <c r="G3389" s="78" t="s">
        <v>108</v>
      </c>
      <c r="H3389" s="78" t="s">
        <v>29</v>
      </c>
    </row>
    <row r="3390" spans="1:8" x14ac:dyDescent="0.25">
      <c r="A3390" s="53" t="s">
        <v>22</v>
      </c>
      <c r="B3390" s="54">
        <v>2014</v>
      </c>
      <c r="C3390" s="53" t="s">
        <v>10</v>
      </c>
      <c r="D3390" s="53" t="s">
        <v>30</v>
      </c>
      <c r="E3390" s="53" t="s">
        <v>40</v>
      </c>
      <c r="F3390" s="81">
        <v>1028788.031324</v>
      </c>
      <c r="G3390" s="78">
        <v>230.49278592442226</v>
      </c>
      <c r="H3390" s="78">
        <v>0.57101036056883403</v>
      </c>
    </row>
    <row r="3391" spans="1:8" x14ac:dyDescent="0.25">
      <c r="A3391" s="53" t="s">
        <v>22</v>
      </c>
      <c r="B3391" s="54">
        <v>2015</v>
      </c>
      <c r="C3391" s="53" t="s">
        <v>10</v>
      </c>
      <c r="D3391" s="53" t="s">
        <v>30</v>
      </c>
      <c r="E3391" s="53" t="s">
        <v>31</v>
      </c>
      <c r="F3391" s="81">
        <v>1162886.6404260001</v>
      </c>
      <c r="G3391" s="78">
        <v>223.42555662278164</v>
      </c>
      <c r="H3391" s="78">
        <v>0.61554861209605216</v>
      </c>
    </row>
    <row r="3392" spans="1:8" x14ac:dyDescent="0.25">
      <c r="A3392" s="53" t="s">
        <v>22</v>
      </c>
      <c r="B3392" s="54">
        <v>2015</v>
      </c>
      <c r="C3392" s="53" t="s">
        <v>10</v>
      </c>
      <c r="D3392" s="53" t="s">
        <v>30</v>
      </c>
      <c r="E3392" s="53" t="s">
        <v>32</v>
      </c>
      <c r="F3392" s="81">
        <v>0</v>
      </c>
      <c r="G3392" s="78" t="s">
        <v>108</v>
      </c>
      <c r="H3392" s="78" t="s">
        <v>29</v>
      </c>
    </row>
    <row r="3393" spans="1:8" x14ac:dyDescent="0.25">
      <c r="A3393" s="53" t="s">
        <v>22</v>
      </c>
      <c r="B3393" s="54">
        <v>2015</v>
      </c>
      <c r="C3393" s="53" t="s">
        <v>10</v>
      </c>
      <c r="D3393" s="53" t="s">
        <v>30</v>
      </c>
      <c r="E3393" s="53" t="s">
        <v>40</v>
      </c>
      <c r="F3393" s="81">
        <v>1162886.6404260001</v>
      </c>
      <c r="G3393" s="78">
        <v>223.42555662278164</v>
      </c>
      <c r="H3393" s="78">
        <v>0.61554861209605216</v>
      </c>
    </row>
    <row r="3394" spans="1:8" x14ac:dyDescent="0.25">
      <c r="A3394" s="53" t="s">
        <v>22</v>
      </c>
      <c r="B3394" s="54">
        <v>2016</v>
      </c>
      <c r="C3394" s="53" t="s">
        <v>10</v>
      </c>
      <c r="D3394" s="53" t="s">
        <v>30</v>
      </c>
      <c r="E3394" s="53" t="s">
        <v>31</v>
      </c>
      <c r="F3394" s="81">
        <v>929223.47504599998</v>
      </c>
      <c r="G3394" s="78">
        <v>163.78594882599816</v>
      </c>
      <c r="H3394" s="78">
        <v>0.45372230706282451</v>
      </c>
    </row>
    <row r="3395" spans="1:8" x14ac:dyDescent="0.25">
      <c r="A3395" s="53" t="s">
        <v>22</v>
      </c>
      <c r="B3395" s="54">
        <v>2016</v>
      </c>
      <c r="C3395" s="53" t="s">
        <v>10</v>
      </c>
      <c r="D3395" s="53" t="s">
        <v>30</v>
      </c>
      <c r="E3395" s="53" t="s">
        <v>32</v>
      </c>
      <c r="F3395" s="81">
        <v>0</v>
      </c>
      <c r="G3395" s="78" t="s">
        <v>108</v>
      </c>
      <c r="H3395" s="78" t="s">
        <v>29</v>
      </c>
    </row>
    <row r="3396" spans="1:8" x14ac:dyDescent="0.25">
      <c r="A3396" s="53" t="s">
        <v>22</v>
      </c>
      <c r="B3396" s="54">
        <v>2016</v>
      </c>
      <c r="C3396" s="53" t="s">
        <v>10</v>
      </c>
      <c r="D3396" s="53" t="s">
        <v>30</v>
      </c>
      <c r="E3396" s="53" t="s">
        <v>40</v>
      </c>
      <c r="F3396" s="81">
        <v>929223.47504599998</v>
      </c>
      <c r="G3396" s="78">
        <v>163.78594882599816</v>
      </c>
      <c r="H3396" s="78">
        <v>0.45372230706282451</v>
      </c>
    </row>
    <row r="3397" spans="1:8" x14ac:dyDescent="0.25">
      <c r="A3397" s="53" t="s">
        <v>22</v>
      </c>
      <c r="B3397" s="54">
        <v>2017</v>
      </c>
      <c r="C3397" s="53" t="s">
        <v>10</v>
      </c>
      <c r="D3397" s="53" t="s">
        <v>30</v>
      </c>
      <c r="E3397" s="53" t="s">
        <v>31</v>
      </c>
      <c r="F3397" s="81">
        <v>1212457.172482</v>
      </c>
      <c r="G3397" s="78">
        <v>215.64228127926174</v>
      </c>
      <c r="H3397" s="78">
        <v>0.55303896693101429</v>
      </c>
    </row>
    <row r="3398" spans="1:8" x14ac:dyDescent="0.25">
      <c r="A3398" s="53" t="s">
        <v>22</v>
      </c>
      <c r="B3398" s="54">
        <v>2017</v>
      </c>
      <c r="C3398" s="53" t="s">
        <v>10</v>
      </c>
      <c r="D3398" s="53" t="s">
        <v>30</v>
      </c>
      <c r="E3398" s="53" t="s">
        <v>32</v>
      </c>
      <c r="F3398" s="81">
        <v>0</v>
      </c>
      <c r="G3398" s="78" t="s">
        <v>108</v>
      </c>
      <c r="H3398" s="78" t="s">
        <v>29</v>
      </c>
    </row>
    <row r="3399" spans="1:8" x14ac:dyDescent="0.25">
      <c r="A3399" s="53" t="s">
        <v>22</v>
      </c>
      <c r="B3399" s="54">
        <v>2017</v>
      </c>
      <c r="C3399" s="53" t="s">
        <v>10</v>
      </c>
      <c r="D3399" s="53" t="s">
        <v>30</v>
      </c>
      <c r="E3399" s="53" t="s">
        <v>40</v>
      </c>
      <c r="F3399" s="81">
        <v>1212457.172482</v>
      </c>
      <c r="G3399" s="78">
        <v>215.64228127926174</v>
      </c>
      <c r="H3399" s="78">
        <v>0.55303896693101429</v>
      </c>
    </row>
    <row r="3400" spans="1:8" x14ac:dyDescent="0.25">
      <c r="A3400" s="53" t="s">
        <v>22</v>
      </c>
      <c r="B3400" s="54">
        <v>2018</v>
      </c>
      <c r="C3400" s="53" t="s">
        <v>10</v>
      </c>
      <c r="D3400" s="53" t="s">
        <v>30</v>
      </c>
      <c r="E3400" s="53" t="s">
        <v>31</v>
      </c>
      <c r="F3400" s="81">
        <v>1057505.172573</v>
      </c>
      <c r="G3400" s="78">
        <v>184.55211893411115</v>
      </c>
      <c r="H3400" s="78">
        <v>0.45863980981170044</v>
      </c>
    </row>
    <row r="3401" spans="1:8" x14ac:dyDescent="0.25">
      <c r="A3401" s="53" t="s">
        <v>22</v>
      </c>
      <c r="B3401" s="54">
        <v>2018</v>
      </c>
      <c r="C3401" s="53" t="s">
        <v>10</v>
      </c>
      <c r="D3401" s="53" t="s">
        <v>30</v>
      </c>
      <c r="E3401" s="53" t="s">
        <v>32</v>
      </c>
      <c r="F3401" s="81">
        <v>0</v>
      </c>
      <c r="G3401" s="78" t="s">
        <v>108</v>
      </c>
      <c r="H3401" s="78" t="s">
        <v>29</v>
      </c>
    </row>
    <row r="3402" spans="1:8" x14ac:dyDescent="0.25">
      <c r="A3402" s="53" t="s">
        <v>22</v>
      </c>
      <c r="B3402" s="54">
        <v>2018</v>
      </c>
      <c r="C3402" s="53" t="s">
        <v>10</v>
      </c>
      <c r="D3402" s="53" t="s">
        <v>30</v>
      </c>
      <c r="E3402" s="53" t="s">
        <v>40</v>
      </c>
      <c r="F3402" s="81">
        <v>1057505.172573</v>
      </c>
      <c r="G3402" s="78">
        <v>184.55211893411115</v>
      </c>
      <c r="H3402" s="78">
        <v>0.45863980981170044</v>
      </c>
    </row>
    <row r="3403" spans="1:8" x14ac:dyDescent="0.25">
      <c r="A3403" s="53" t="s">
        <v>22</v>
      </c>
      <c r="B3403" s="54">
        <v>2019</v>
      </c>
      <c r="C3403" s="53" t="s">
        <v>10</v>
      </c>
      <c r="D3403" s="53" t="s">
        <v>30</v>
      </c>
      <c r="E3403" s="53" t="s">
        <v>31</v>
      </c>
      <c r="F3403" s="81">
        <v>610605.67878900003</v>
      </c>
      <c r="G3403" s="78">
        <v>97.840185774287875</v>
      </c>
      <c r="H3403" s="78">
        <v>0.25799818097464239</v>
      </c>
    </row>
    <row r="3404" spans="1:8" x14ac:dyDescent="0.25">
      <c r="A3404" s="53" t="s">
        <v>22</v>
      </c>
      <c r="B3404" s="54">
        <v>2019</v>
      </c>
      <c r="C3404" s="53" t="s">
        <v>10</v>
      </c>
      <c r="D3404" s="53" t="s">
        <v>30</v>
      </c>
      <c r="E3404" s="53" t="s">
        <v>32</v>
      </c>
      <c r="F3404" s="81">
        <v>0</v>
      </c>
      <c r="G3404" s="78" t="s">
        <v>108</v>
      </c>
      <c r="H3404" s="78" t="s">
        <v>29</v>
      </c>
    </row>
    <row r="3405" spans="1:8" x14ac:dyDescent="0.25">
      <c r="A3405" s="53" t="s">
        <v>22</v>
      </c>
      <c r="B3405" s="54">
        <v>2019</v>
      </c>
      <c r="C3405" s="53" t="s">
        <v>10</v>
      </c>
      <c r="D3405" s="53" t="s">
        <v>30</v>
      </c>
      <c r="E3405" s="53" t="s">
        <v>40</v>
      </c>
      <c r="F3405" s="81">
        <v>610605.67878900003</v>
      </c>
      <c r="G3405" s="78">
        <v>97.840185774287875</v>
      </c>
      <c r="H3405" s="78">
        <v>0.25799818097464239</v>
      </c>
    </row>
    <row r="3406" spans="1:8" x14ac:dyDescent="0.25">
      <c r="A3406" s="53" t="s">
        <v>22</v>
      </c>
      <c r="B3406" s="54">
        <v>2020</v>
      </c>
      <c r="C3406" s="53" t="s">
        <v>10</v>
      </c>
      <c r="D3406" s="53" t="s">
        <v>30</v>
      </c>
      <c r="E3406" s="53" t="s">
        <v>31</v>
      </c>
      <c r="F3406" s="81">
        <v>1233051.963761</v>
      </c>
      <c r="G3406" s="78">
        <v>182.10527477688541</v>
      </c>
      <c r="H3406" s="78">
        <v>0.51406111130776189</v>
      </c>
    </row>
    <row r="3407" spans="1:8" x14ac:dyDescent="0.25">
      <c r="A3407" s="53" t="s">
        <v>22</v>
      </c>
      <c r="B3407" s="54">
        <v>2020</v>
      </c>
      <c r="C3407" s="53" t="s">
        <v>10</v>
      </c>
      <c r="D3407" s="53" t="s">
        <v>30</v>
      </c>
      <c r="E3407" s="53" t="s">
        <v>32</v>
      </c>
      <c r="F3407" s="81">
        <v>0</v>
      </c>
      <c r="G3407" s="78" t="s">
        <v>108</v>
      </c>
      <c r="H3407" s="78" t="s">
        <v>29</v>
      </c>
    </row>
    <row r="3408" spans="1:8" x14ac:dyDescent="0.25">
      <c r="A3408" s="53" t="s">
        <v>22</v>
      </c>
      <c r="B3408" s="54">
        <v>2020</v>
      </c>
      <c r="C3408" s="53" t="s">
        <v>10</v>
      </c>
      <c r="D3408" s="53" t="s">
        <v>30</v>
      </c>
      <c r="E3408" s="53" t="s">
        <v>40</v>
      </c>
      <c r="F3408" s="81">
        <v>1233051.963761</v>
      </c>
      <c r="G3408" s="78">
        <v>182.10527477688541</v>
      </c>
      <c r="H3408" s="78">
        <v>0.51406111130776189</v>
      </c>
    </row>
    <row r="3409" spans="1:8" x14ac:dyDescent="0.25">
      <c r="A3409" s="53" t="s">
        <v>22</v>
      </c>
      <c r="B3409" s="54">
        <v>2021</v>
      </c>
      <c r="C3409" s="53" t="s">
        <v>10</v>
      </c>
      <c r="D3409" s="53" t="s">
        <v>30</v>
      </c>
      <c r="E3409" s="53" t="s">
        <v>31</v>
      </c>
      <c r="F3409" s="81">
        <v>1307597.717647</v>
      </c>
      <c r="G3409" s="78">
        <v>192.95417713670011</v>
      </c>
      <c r="H3409" s="78">
        <v>0.48303040919562884</v>
      </c>
    </row>
    <row r="3410" spans="1:8" x14ac:dyDescent="0.25">
      <c r="A3410" s="53" t="s">
        <v>22</v>
      </c>
      <c r="B3410" s="54">
        <v>2021</v>
      </c>
      <c r="C3410" s="53" t="s">
        <v>10</v>
      </c>
      <c r="D3410" s="53" t="s">
        <v>30</v>
      </c>
      <c r="E3410" s="53" t="s">
        <v>32</v>
      </c>
      <c r="F3410" s="81">
        <v>0</v>
      </c>
      <c r="G3410" s="78" t="s">
        <v>108</v>
      </c>
      <c r="H3410" s="78" t="s">
        <v>29</v>
      </c>
    </row>
    <row r="3411" spans="1:8" x14ac:dyDescent="0.25">
      <c r="A3411" s="53" t="s">
        <v>22</v>
      </c>
      <c r="B3411" s="54">
        <v>2021</v>
      </c>
      <c r="C3411" s="53" t="s">
        <v>10</v>
      </c>
      <c r="D3411" s="53" t="s">
        <v>30</v>
      </c>
      <c r="E3411" s="53" t="s">
        <v>40</v>
      </c>
      <c r="F3411" s="81">
        <v>1307597.717647</v>
      </c>
      <c r="G3411" s="78">
        <v>192.95417713670011</v>
      </c>
      <c r="H3411" s="78">
        <v>0.48303040919562884</v>
      </c>
    </row>
    <row r="3412" spans="1:8" x14ac:dyDescent="0.25">
      <c r="A3412" s="53" t="s">
        <v>22</v>
      </c>
      <c r="B3412" s="54">
        <v>2022</v>
      </c>
      <c r="C3412" s="53" t="s">
        <v>10</v>
      </c>
      <c r="D3412" s="53" t="s">
        <v>30</v>
      </c>
      <c r="E3412" s="53" t="s">
        <v>31</v>
      </c>
      <c r="F3412" s="81">
        <v>1395421.6257509999</v>
      </c>
      <c r="G3412" s="78">
        <v>199.75689879395924</v>
      </c>
      <c r="H3412" s="78">
        <v>0.47633751143160824</v>
      </c>
    </row>
    <row r="3413" spans="1:8" x14ac:dyDescent="0.25">
      <c r="A3413" s="53" t="s">
        <v>22</v>
      </c>
      <c r="B3413" s="54">
        <v>2022</v>
      </c>
      <c r="C3413" s="53" t="s">
        <v>10</v>
      </c>
      <c r="D3413" s="53" t="s">
        <v>30</v>
      </c>
      <c r="E3413" s="53" t="s">
        <v>32</v>
      </c>
      <c r="F3413" s="81">
        <v>0</v>
      </c>
      <c r="G3413" s="78" t="s">
        <v>108</v>
      </c>
      <c r="H3413" s="78" t="s">
        <v>29</v>
      </c>
    </row>
    <row r="3414" spans="1:8" x14ac:dyDescent="0.25">
      <c r="A3414" s="53" t="s">
        <v>22</v>
      </c>
      <c r="B3414" s="54">
        <v>2022</v>
      </c>
      <c r="C3414" s="53" t="s">
        <v>10</v>
      </c>
      <c r="D3414" s="53" t="s">
        <v>30</v>
      </c>
      <c r="E3414" s="53" t="s">
        <v>40</v>
      </c>
      <c r="F3414" s="81">
        <v>1395421.6257509999</v>
      </c>
      <c r="G3414" s="78">
        <v>199.75689879395924</v>
      </c>
      <c r="H3414" s="78">
        <v>0.47633751143160824</v>
      </c>
    </row>
    <row r="3415" spans="1:8" x14ac:dyDescent="0.25">
      <c r="A3415" s="53" t="s">
        <v>22</v>
      </c>
      <c r="B3415" s="54">
        <v>2023</v>
      </c>
      <c r="C3415" s="53" t="s">
        <v>10</v>
      </c>
      <c r="D3415" s="53" t="s">
        <v>30</v>
      </c>
      <c r="E3415" s="53" t="s">
        <v>31</v>
      </c>
      <c r="F3415" s="81">
        <v>1131953.5946750001</v>
      </c>
      <c r="G3415" s="78">
        <v>155.22890100426383</v>
      </c>
      <c r="H3415" s="78">
        <v>0.35976278850527116</v>
      </c>
    </row>
    <row r="3416" spans="1:8" x14ac:dyDescent="0.25">
      <c r="A3416" s="53" t="s">
        <v>22</v>
      </c>
      <c r="B3416" s="54">
        <v>2023</v>
      </c>
      <c r="C3416" s="53" t="s">
        <v>10</v>
      </c>
      <c r="D3416" s="53" t="s">
        <v>30</v>
      </c>
      <c r="E3416" s="53" t="s">
        <v>32</v>
      </c>
      <c r="F3416" s="81">
        <v>0</v>
      </c>
      <c r="G3416" s="78" t="s">
        <v>108</v>
      </c>
      <c r="H3416" s="78" t="s">
        <v>29</v>
      </c>
    </row>
    <row r="3417" spans="1:8" x14ac:dyDescent="0.25">
      <c r="A3417" s="53" t="s">
        <v>22</v>
      </c>
      <c r="B3417" s="54">
        <v>2023</v>
      </c>
      <c r="C3417" s="53" t="s">
        <v>10</v>
      </c>
      <c r="D3417" s="53" t="s">
        <v>30</v>
      </c>
      <c r="E3417" s="53" t="s">
        <v>40</v>
      </c>
      <c r="F3417" s="81">
        <v>1131953.5946750001</v>
      </c>
      <c r="G3417" s="78">
        <v>155.22890100426383</v>
      </c>
      <c r="H3417" s="78">
        <v>0.35976278850527116</v>
      </c>
    </row>
    <row r="3418" spans="1:8" x14ac:dyDescent="0.25">
      <c r="A3418" s="53" t="s">
        <v>22</v>
      </c>
      <c r="B3418" s="54">
        <v>2008</v>
      </c>
      <c r="C3418" s="53" t="s">
        <v>10</v>
      </c>
      <c r="D3418" s="53" t="s">
        <v>33</v>
      </c>
      <c r="E3418" s="53" t="s">
        <v>34</v>
      </c>
      <c r="F3418" s="81">
        <v>581.33822599999996</v>
      </c>
      <c r="G3418" s="78">
        <v>0.13365385039976085</v>
      </c>
      <c r="H3418" s="78">
        <v>5.4085295050664646E-4</v>
      </c>
    </row>
    <row r="3419" spans="1:8" x14ac:dyDescent="0.25">
      <c r="A3419" s="53" t="s">
        <v>22</v>
      </c>
      <c r="B3419" s="54">
        <v>2008</v>
      </c>
      <c r="C3419" s="53" t="s">
        <v>10</v>
      </c>
      <c r="D3419" s="53" t="s">
        <v>33</v>
      </c>
      <c r="E3419" s="53" t="s">
        <v>35</v>
      </c>
      <c r="F3419" s="81">
        <v>542203.65967199998</v>
      </c>
      <c r="G3419" s="78">
        <v>124.65653138729661</v>
      </c>
      <c r="H3419" s="78">
        <v>0.50444377471421054</v>
      </c>
    </row>
    <row r="3420" spans="1:8" x14ac:dyDescent="0.25">
      <c r="A3420" s="53" t="s">
        <v>22</v>
      </c>
      <c r="B3420" s="54">
        <v>2008</v>
      </c>
      <c r="C3420" s="53" t="s">
        <v>10</v>
      </c>
      <c r="D3420" s="53" t="s">
        <v>33</v>
      </c>
      <c r="E3420" s="53" t="s">
        <v>36</v>
      </c>
      <c r="F3420" s="81">
        <v>0</v>
      </c>
      <c r="G3420" s="78" t="s">
        <v>108</v>
      </c>
      <c r="H3420" s="78" t="s">
        <v>29</v>
      </c>
    </row>
    <row r="3421" spans="1:8" x14ac:dyDescent="0.25">
      <c r="A3421" s="53" t="s">
        <v>22</v>
      </c>
      <c r="B3421" s="54">
        <v>2008</v>
      </c>
      <c r="C3421" s="53" t="s">
        <v>10</v>
      </c>
      <c r="D3421" s="53" t="s">
        <v>33</v>
      </c>
      <c r="E3421" s="53" t="s">
        <v>42</v>
      </c>
      <c r="F3421" s="81">
        <v>5979.2491410000002</v>
      </c>
      <c r="G3421" s="78">
        <v>1.3746724960661929</v>
      </c>
      <c r="H3421" s="78">
        <v>5.5628451649834942E-3</v>
      </c>
    </row>
    <row r="3422" spans="1:8" x14ac:dyDescent="0.25">
      <c r="A3422" s="53" t="s">
        <v>22</v>
      </c>
      <c r="B3422" s="54">
        <v>2008</v>
      </c>
      <c r="C3422" s="53" t="s">
        <v>10</v>
      </c>
      <c r="D3422" s="53" t="s">
        <v>33</v>
      </c>
      <c r="E3422" s="53" t="s">
        <v>40</v>
      </c>
      <c r="F3422" s="81">
        <v>548764.24703899992</v>
      </c>
      <c r="G3422" s="78">
        <v>126.16485773376256</v>
      </c>
      <c r="H3422" s="78">
        <v>0.51054747282970059</v>
      </c>
    </row>
    <row r="3423" spans="1:8" x14ac:dyDescent="0.25">
      <c r="A3423" s="53" t="s">
        <v>22</v>
      </c>
      <c r="B3423" s="54">
        <v>2009</v>
      </c>
      <c r="C3423" s="53" t="s">
        <v>10</v>
      </c>
      <c r="D3423" s="53" t="s">
        <v>33</v>
      </c>
      <c r="E3423" s="53" t="s">
        <v>34</v>
      </c>
      <c r="F3423" s="81">
        <v>0</v>
      </c>
      <c r="G3423" s="78" t="s">
        <v>108</v>
      </c>
      <c r="H3423" s="78" t="s">
        <v>29</v>
      </c>
    </row>
    <row r="3424" spans="1:8" x14ac:dyDescent="0.25">
      <c r="A3424" s="53" t="s">
        <v>22</v>
      </c>
      <c r="B3424" s="54">
        <v>2009</v>
      </c>
      <c r="C3424" s="53" t="s">
        <v>10</v>
      </c>
      <c r="D3424" s="53" t="s">
        <v>33</v>
      </c>
      <c r="E3424" s="53" t="s">
        <v>35</v>
      </c>
      <c r="F3424" s="81">
        <v>1094360.2692859999</v>
      </c>
      <c r="G3424" s="78">
        <v>220.20731762886206</v>
      </c>
      <c r="H3424" s="78">
        <v>0.98320927967294447</v>
      </c>
    </row>
    <row r="3425" spans="1:8" x14ac:dyDescent="0.25">
      <c r="A3425" s="53" t="s">
        <v>22</v>
      </c>
      <c r="B3425" s="54">
        <v>2009</v>
      </c>
      <c r="C3425" s="53" t="s">
        <v>10</v>
      </c>
      <c r="D3425" s="53" t="s">
        <v>33</v>
      </c>
      <c r="E3425" s="53" t="s">
        <v>36</v>
      </c>
      <c r="F3425" s="81">
        <v>0</v>
      </c>
      <c r="G3425" s="78" t="s">
        <v>108</v>
      </c>
      <c r="H3425" s="78" t="s">
        <v>29</v>
      </c>
    </row>
    <row r="3426" spans="1:8" x14ac:dyDescent="0.25">
      <c r="A3426" s="53" t="s">
        <v>22</v>
      </c>
      <c r="B3426" s="54">
        <v>2009</v>
      </c>
      <c r="C3426" s="53" t="s">
        <v>10</v>
      </c>
      <c r="D3426" s="53" t="s">
        <v>33</v>
      </c>
      <c r="E3426" s="53" t="s">
        <v>42</v>
      </c>
      <c r="F3426" s="81">
        <v>21792.512198</v>
      </c>
      <c r="G3426" s="78">
        <v>4.385092176863103</v>
      </c>
      <c r="H3426" s="78">
        <v>1.9579110117401211E-2</v>
      </c>
    </row>
    <row r="3427" spans="1:8" x14ac:dyDescent="0.25">
      <c r="A3427" s="53" t="s">
        <v>22</v>
      </c>
      <c r="B3427" s="54">
        <v>2009</v>
      </c>
      <c r="C3427" s="53" t="s">
        <v>10</v>
      </c>
      <c r="D3427" s="53" t="s">
        <v>33</v>
      </c>
      <c r="E3427" s="53" t="s">
        <v>40</v>
      </c>
      <c r="F3427" s="81">
        <v>1116152.7814839999</v>
      </c>
      <c r="G3427" s="78">
        <v>224.59240980572514</v>
      </c>
      <c r="H3427" s="78">
        <v>1.0027883897903456</v>
      </c>
    </row>
    <row r="3428" spans="1:8" x14ac:dyDescent="0.25">
      <c r="A3428" s="53" t="s">
        <v>22</v>
      </c>
      <c r="B3428" s="54">
        <v>2010</v>
      </c>
      <c r="C3428" s="53" t="s">
        <v>10</v>
      </c>
      <c r="D3428" s="53" t="s">
        <v>33</v>
      </c>
      <c r="E3428" s="53" t="s">
        <v>34</v>
      </c>
      <c r="F3428" s="81">
        <v>0</v>
      </c>
      <c r="G3428" s="78" t="s">
        <v>108</v>
      </c>
      <c r="H3428" s="78" t="s">
        <v>29</v>
      </c>
    </row>
    <row r="3429" spans="1:8" x14ac:dyDescent="0.25">
      <c r="A3429" s="53" t="s">
        <v>22</v>
      </c>
      <c r="B3429" s="54">
        <v>2010</v>
      </c>
      <c r="C3429" s="53" t="s">
        <v>10</v>
      </c>
      <c r="D3429" s="53" t="s">
        <v>33</v>
      </c>
      <c r="E3429" s="53" t="s">
        <v>35</v>
      </c>
      <c r="F3429" s="81">
        <v>1047502.550866</v>
      </c>
      <c r="G3429" s="78">
        <v>220.40126276100904</v>
      </c>
      <c r="H3429" s="78">
        <v>0.81271539327606879</v>
      </c>
    </row>
    <row r="3430" spans="1:8" x14ac:dyDescent="0.25">
      <c r="A3430" s="53" t="s">
        <v>22</v>
      </c>
      <c r="B3430" s="54">
        <v>2010</v>
      </c>
      <c r="C3430" s="53" t="s">
        <v>10</v>
      </c>
      <c r="D3430" s="53" t="s">
        <v>33</v>
      </c>
      <c r="E3430" s="53" t="s">
        <v>36</v>
      </c>
      <c r="F3430" s="81">
        <v>0</v>
      </c>
      <c r="G3430" s="78" t="s">
        <v>108</v>
      </c>
      <c r="H3430" s="78" t="s">
        <v>29</v>
      </c>
    </row>
    <row r="3431" spans="1:8" x14ac:dyDescent="0.25">
      <c r="A3431" s="53" t="s">
        <v>22</v>
      </c>
      <c r="B3431" s="54">
        <v>2010</v>
      </c>
      <c r="C3431" s="53" t="s">
        <v>10</v>
      </c>
      <c r="D3431" s="53" t="s">
        <v>33</v>
      </c>
      <c r="E3431" s="53" t="s">
        <v>42</v>
      </c>
      <c r="F3431" s="81">
        <v>9858.5535810000001</v>
      </c>
      <c r="G3431" s="78">
        <v>2.0743029756377407</v>
      </c>
      <c r="H3431" s="78">
        <v>7.6488579852065286E-3</v>
      </c>
    </row>
    <row r="3432" spans="1:8" x14ac:dyDescent="0.25">
      <c r="A3432" s="53" t="s">
        <v>22</v>
      </c>
      <c r="B3432" s="54">
        <v>2010</v>
      </c>
      <c r="C3432" s="53" t="s">
        <v>10</v>
      </c>
      <c r="D3432" s="53" t="s">
        <v>33</v>
      </c>
      <c r="E3432" s="53" t="s">
        <v>40</v>
      </c>
      <c r="F3432" s="81">
        <v>1057361.104447</v>
      </c>
      <c r="G3432" s="78">
        <v>222.47556573664676</v>
      </c>
      <c r="H3432" s="78">
        <v>0.82036425126127532</v>
      </c>
    </row>
    <row r="3433" spans="1:8" x14ac:dyDescent="0.25">
      <c r="A3433" s="53" t="s">
        <v>22</v>
      </c>
      <c r="B3433" s="54">
        <v>2011</v>
      </c>
      <c r="C3433" s="53" t="s">
        <v>10</v>
      </c>
      <c r="D3433" s="53" t="s">
        <v>33</v>
      </c>
      <c r="E3433" s="53" t="s">
        <v>34</v>
      </c>
      <c r="F3433" s="81">
        <v>0</v>
      </c>
      <c r="G3433" s="78" t="s">
        <v>108</v>
      </c>
      <c r="H3433" s="78" t="s">
        <v>29</v>
      </c>
    </row>
    <row r="3434" spans="1:8" x14ac:dyDescent="0.25">
      <c r="A3434" s="53" t="s">
        <v>22</v>
      </c>
      <c r="B3434" s="54">
        <v>2011</v>
      </c>
      <c r="C3434" s="53" t="s">
        <v>10</v>
      </c>
      <c r="D3434" s="53" t="s">
        <v>33</v>
      </c>
      <c r="E3434" s="53" t="s">
        <v>35</v>
      </c>
      <c r="F3434" s="81">
        <v>913701.79380900005</v>
      </c>
      <c r="G3434" s="78">
        <v>218.55043700025192</v>
      </c>
      <c r="H3434" s="78">
        <v>0.64699094895443132</v>
      </c>
    </row>
    <row r="3435" spans="1:8" x14ac:dyDescent="0.25">
      <c r="A3435" s="53" t="s">
        <v>22</v>
      </c>
      <c r="B3435" s="54">
        <v>2011</v>
      </c>
      <c r="C3435" s="53" t="s">
        <v>10</v>
      </c>
      <c r="D3435" s="53" t="s">
        <v>33</v>
      </c>
      <c r="E3435" s="53" t="s">
        <v>36</v>
      </c>
      <c r="F3435" s="81">
        <v>0</v>
      </c>
      <c r="G3435" s="78" t="s">
        <v>108</v>
      </c>
      <c r="H3435" s="78" t="s">
        <v>29</v>
      </c>
    </row>
    <row r="3436" spans="1:8" x14ac:dyDescent="0.25">
      <c r="A3436" s="53" t="s">
        <v>22</v>
      </c>
      <c r="B3436" s="54">
        <v>2011</v>
      </c>
      <c r="C3436" s="53" t="s">
        <v>10</v>
      </c>
      <c r="D3436" s="53" t="s">
        <v>33</v>
      </c>
      <c r="E3436" s="53" t="s">
        <v>42</v>
      </c>
      <c r="F3436" s="81">
        <v>25059.290497000002</v>
      </c>
      <c r="G3436" s="78">
        <v>5.993989424278686</v>
      </c>
      <c r="H3436" s="78">
        <v>1.7744448187181721E-2</v>
      </c>
    </row>
    <row r="3437" spans="1:8" x14ac:dyDescent="0.25">
      <c r="A3437" s="53" t="s">
        <v>22</v>
      </c>
      <c r="B3437" s="54">
        <v>2011</v>
      </c>
      <c r="C3437" s="53" t="s">
        <v>10</v>
      </c>
      <c r="D3437" s="53" t="s">
        <v>33</v>
      </c>
      <c r="E3437" s="53" t="s">
        <v>40</v>
      </c>
      <c r="F3437" s="81">
        <v>938761.08430600003</v>
      </c>
      <c r="G3437" s="78">
        <v>224.5444264245306</v>
      </c>
      <c r="H3437" s="78">
        <v>0.66473539714161312</v>
      </c>
    </row>
    <row r="3438" spans="1:8" x14ac:dyDescent="0.25">
      <c r="A3438" s="53" t="s">
        <v>22</v>
      </c>
      <c r="B3438" s="54">
        <v>2012</v>
      </c>
      <c r="C3438" s="53" t="s">
        <v>10</v>
      </c>
      <c r="D3438" s="53" t="s">
        <v>33</v>
      </c>
      <c r="E3438" s="53" t="s">
        <v>34</v>
      </c>
      <c r="F3438" s="81">
        <v>0</v>
      </c>
      <c r="G3438" s="78" t="s">
        <v>108</v>
      </c>
      <c r="H3438" s="78" t="s">
        <v>29</v>
      </c>
    </row>
    <row r="3439" spans="1:8" x14ac:dyDescent="0.25">
      <c r="A3439" s="53" t="s">
        <v>22</v>
      </c>
      <c r="B3439" s="54">
        <v>2012</v>
      </c>
      <c r="C3439" s="53" t="s">
        <v>10</v>
      </c>
      <c r="D3439" s="53" t="s">
        <v>33</v>
      </c>
      <c r="E3439" s="53" t="s">
        <v>35</v>
      </c>
      <c r="F3439" s="81">
        <v>1331738.7332919999</v>
      </c>
      <c r="G3439" s="78">
        <v>300.91625357891138</v>
      </c>
      <c r="H3439" s="78">
        <v>0.90365322725189057</v>
      </c>
    </row>
    <row r="3440" spans="1:8" x14ac:dyDescent="0.25">
      <c r="A3440" s="53" t="s">
        <v>22</v>
      </c>
      <c r="B3440" s="54">
        <v>2012</v>
      </c>
      <c r="C3440" s="53" t="s">
        <v>10</v>
      </c>
      <c r="D3440" s="53" t="s">
        <v>33</v>
      </c>
      <c r="E3440" s="53" t="s">
        <v>36</v>
      </c>
      <c r="F3440" s="81">
        <v>0</v>
      </c>
      <c r="G3440" s="78" t="s">
        <v>108</v>
      </c>
      <c r="H3440" s="78" t="s">
        <v>29</v>
      </c>
    </row>
    <row r="3441" spans="1:8" x14ac:dyDescent="0.25">
      <c r="A3441" s="53" t="s">
        <v>22</v>
      </c>
      <c r="B3441" s="54">
        <v>2012</v>
      </c>
      <c r="C3441" s="53" t="s">
        <v>10</v>
      </c>
      <c r="D3441" s="53" t="s">
        <v>33</v>
      </c>
      <c r="E3441" s="53" t="s">
        <v>42</v>
      </c>
      <c r="F3441" s="81">
        <v>17524.926514999999</v>
      </c>
      <c r="G3441" s="78">
        <v>3.9598872506347988</v>
      </c>
      <c r="H3441" s="78">
        <v>1.1891564018330343E-2</v>
      </c>
    </row>
    <row r="3442" spans="1:8" x14ac:dyDescent="0.25">
      <c r="A3442" s="53" t="s">
        <v>22</v>
      </c>
      <c r="B3442" s="54">
        <v>2012</v>
      </c>
      <c r="C3442" s="53" t="s">
        <v>10</v>
      </c>
      <c r="D3442" s="53" t="s">
        <v>33</v>
      </c>
      <c r="E3442" s="53" t="s">
        <v>40</v>
      </c>
      <c r="F3442" s="81">
        <v>1349263.6598069998</v>
      </c>
      <c r="G3442" s="78">
        <v>304.87614082954616</v>
      </c>
      <c r="H3442" s="78">
        <v>0.91554479127022081</v>
      </c>
    </row>
    <row r="3443" spans="1:8" x14ac:dyDescent="0.25">
      <c r="A3443" s="53" t="s">
        <v>22</v>
      </c>
      <c r="B3443" s="54">
        <v>2013</v>
      </c>
      <c r="C3443" s="53" t="s">
        <v>10</v>
      </c>
      <c r="D3443" s="53" t="s">
        <v>33</v>
      </c>
      <c r="E3443" s="53" t="s">
        <v>34</v>
      </c>
      <c r="F3443" s="81">
        <v>0</v>
      </c>
      <c r="G3443" s="78" t="s">
        <v>108</v>
      </c>
      <c r="H3443" s="78" t="s">
        <v>29</v>
      </c>
    </row>
    <row r="3444" spans="1:8" x14ac:dyDescent="0.25">
      <c r="A3444" s="53" t="s">
        <v>22</v>
      </c>
      <c r="B3444" s="54">
        <v>2013</v>
      </c>
      <c r="C3444" s="53" t="s">
        <v>10</v>
      </c>
      <c r="D3444" s="53" t="s">
        <v>33</v>
      </c>
      <c r="E3444" s="53" t="s">
        <v>35</v>
      </c>
      <c r="F3444" s="81">
        <v>1622232.0960609999</v>
      </c>
      <c r="G3444" s="78">
        <v>376.50829146925724</v>
      </c>
      <c r="H3444" s="78">
        <v>0.97276773187147669</v>
      </c>
    </row>
    <row r="3445" spans="1:8" x14ac:dyDescent="0.25">
      <c r="A3445" s="53" t="s">
        <v>22</v>
      </c>
      <c r="B3445" s="54">
        <v>2013</v>
      </c>
      <c r="C3445" s="53" t="s">
        <v>10</v>
      </c>
      <c r="D3445" s="53" t="s">
        <v>33</v>
      </c>
      <c r="E3445" s="53" t="s">
        <v>36</v>
      </c>
      <c r="F3445" s="81">
        <v>0</v>
      </c>
      <c r="G3445" s="78" t="s">
        <v>108</v>
      </c>
      <c r="H3445" s="78" t="s">
        <v>29</v>
      </c>
    </row>
    <row r="3446" spans="1:8" x14ac:dyDescent="0.25">
      <c r="A3446" s="53" t="s">
        <v>22</v>
      </c>
      <c r="B3446" s="54">
        <v>2013</v>
      </c>
      <c r="C3446" s="53" t="s">
        <v>10</v>
      </c>
      <c r="D3446" s="53" t="s">
        <v>33</v>
      </c>
      <c r="E3446" s="53" t="s">
        <v>42</v>
      </c>
      <c r="F3446" s="81">
        <v>11391.696054</v>
      </c>
      <c r="G3446" s="78">
        <v>2.6439299460558447</v>
      </c>
      <c r="H3446" s="78">
        <v>6.831004243798503E-3</v>
      </c>
    </row>
    <row r="3447" spans="1:8" x14ac:dyDescent="0.25">
      <c r="A3447" s="53" t="s">
        <v>22</v>
      </c>
      <c r="B3447" s="54">
        <v>2013</v>
      </c>
      <c r="C3447" s="53" t="s">
        <v>10</v>
      </c>
      <c r="D3447" s="53" t="s">
        <v>33</v>
      </c>
      <c r="E3447" s="53" t="s">
        <v>40</v>
      </c>
      <c r="F3447" s="81">
        <v>1633623.7921149998</v>
      </c>
      <c r="G3447" s="78">
        <v>379.15222141531308</v>
      </c>
      <c r="H3447" s="78">
        <v>0.97959873611527526</v>
      </c>
    </row>
    <row r="3448" spans="1:8" x14ac:dyDescent="0.25">
      <c r="A3448" s="53" t="s">
        <v>22</v>
      </c>
      <c r="B3448" s="54">
        <v>2014</v>
      </c>
      <c r="C3448" s="53" t="s">
        <v>10</v>
      </c>
      <c r="D3448" s="53" t="s">
        <v>33</v>
      </c>
      <c r="E3448" s="53" t="s">
        <v>34</v>
      </c>
      <c r="F3448" s="81">
        <v>2000</v>
      </c>
      <c r="G3448" s="78">
        <v>0.44808605642075616</v>
      </c>
      <c r="H3448" s="78">
        <v>1.1100641593467441E-3</v>
      </c>
    </row>
    <row r="3449" spans="1:8" x14ac:dyDescent="0.25">
      <c r="A3449" s="53" t="s">
        <v>22</v>
      </c>
      <c r="B3449" s="54">
        <v>2014</v>
      </c>
      <c r="C3449" s="53" t="s">
        <v>10</v>
      </c>
      <c r="D3449" s="53" t="s">
        <v>33</v>
      </c>
      <c r="E3449" s="53" t="s">
        <v>35</v>
      </c>
      <c r="F3449" s="81">
        <v>2079532.905369</v>
      </c>
      <c r="G3449" s="78">
        <v>465.90484938199637</v>
      </c>
      <c r="H3449" s="78">
        <v>1.1542074732161658</v>
      </c>
    </row>
    <row r="3450" spans="1:8" x14ac:dyDescent="0.25">
      <c r="A3450" s="53" t="s">
        <v>22</v>
      </c>
      <c r="B3450" s="54">
        <v>2014</v>
      </c>
      <c r="C3450" s="53" t="s">
        <v>10</v>
      </c>
      <c r="D3450" s="53" t="s">
        <v>33</v>
      </c>
      <c r="E3450" s="53" t="s">
        <v>36</v>
      </c>
      <c r="F3450" s="81">
        <v>3575.1439999999998</v>
      </c>
      <c r="G3450" s="78">
        <v>0.80098608804816385</v>
      </c>
      <c r="H3450" s="78">
        <v>1.9843196094517777E-3</v>
      </c>
    </row>
    <row r="3451" spans="1:8" x14ac:dyDescent="0.25">
      <c r="A3451" s="53" t="s">
        <v>22</v>
      </c>
      <c r="B3451" s="54">
        <v>2014</v>
      </c>
      <c r="C3451" s="53" t="s">
        <v>10</v>
      </c>
      <c r="D3451" s="53" t="s">
        <v>33</v>
      </c>
      <c r="E3451" s="53" t="s">
        <v>42</v>
      </c>
      <c r="F3451" s="81">
        <v>14246.317303</v>
      </c>
      <c r="G3451" s="78">
        <v>3.1917880694100265</v>
      </c>
      <c r="H3451" s="78">
        <v>7.9071631203708349E-3</v>
      </c>
    </row>
    <row r="3452" spans="1:8" x14ac:dyDescent="0.25">
      <c r="A3452" s="53" t="s">
        <v>22</v>
      </c>
      <c r="B3452" s="54">
        <v>2014</v>
      </c>
      <c r="C3452" s="53" t="s">
        <v>10</v>
      </c>
      <c r="D3452" s="53" t="s">
        <v>33</v>
      </c>
      <c r="E3452" s="53" t="s">
        <v>40</v>
      </c>
      <c r="F3452" s="81">
        <v>2099354.3666719999</v>
      </c>
      <c r="G3452" s="78">
        <v>470.34570959587529</v>
      </c>
      <c r="H3452" s="78">
        <v>1.1652090201053351</v>
      </c>
    </row>
    <row r="3453" spans="1:8" x14ac:dyDescent="0.25">
      <c r="A3453" s="53" t="s">
        <v>22</v>
      </c>
      <c r="B3453" s="54">
        <v>2015</v>
      </c>
      <c r="C3453" s="53" t="s">
        <v>10</v>
      </c>
      <c r="D3453" s="53" t="s">
        <v>33</v>
      </c>
      <c r="E3453" s="53" t="s">
        <v>34</v>
      </c>
      <c r="F3453" s="81">
        <v>4432.5651989999997</v>
      </c>
      <c r="G3453" s="78">
        <v>0.85162930970687878</v>
      </c>
      <c r="H3453" s="78">
        <v>2.3462814529111756E-3</v>
      </c>
    </row>
    <row r="3454" spans="1:8" x14ac:dyDescent="0.25">
      <c r="A3454" s="53" t="s">
        <v>22</v>
      </c>
      <c r="B3454" s="54">
        <v>2015</v>
      </c>
      <c r="C3454" s="53" t="s">
        <v>10</v>
      </c>
      <c r="D3454" s="53" t="s">
        <v>33</v>
      </c>
      <c r="E3454" s="53" t="s">
        <v>35</v>
      </c>
      <c r="F3454" s="81">
        <v>2374475.1790720001</v>
      </c>
      <c r="G3454" s="78">
        <v>456.20821508173486</v>
      </c>
      <c r="H3454" s="78">
        <v>1.2568765089595191</v>
      </c>
    </row>
    <row r="3455" spans="1:8" x14ac:dyDescent="0.25">
      <c r="A3455" s="53" t="s">
        <v>22</v>
      </c>
      <c r="B3455" s="54">
        <v>2015</v>
      </c>
      <c r="C3455" s="53" t="s">
        <v>10</v>
      </c>
      <c r="D3455" s="53" t="s">
        <v>33</v>
      </c>
      <c r="E3455" s="53" t="s">
        <v>36</v>
      </c>
      <c r="F3455" s="81">
        <v>0</v>
      </c>
      <c r="G3455" s="78" t="s">
        <v>108</v>
      </c>
      <c r="H3455" s="78" t="s">
        <v>29</v>
      </c>
    </row>
    <row r="3456" spans="1:8" x14ac:dyDescent="0.25">
      <c r="A3456" s="53" t="s">
        <v>22</v>
      </c>
      <c r="B3456" s="54">
        <v>2015</v>
      </c>
      <c r="C3456" s="53" t="s">
        <v>10</v>
      </c>
      <c r="D3456" s="53" t="s">
        <v>33</v>
      </c>
      <c r="E3456" s="53" t="s">
        <v>42</v>
      </c>
      <c r="F3456" s="81">
        <v>16020.020581999999</v>
      </c>
      <c r="G3456" s="78">
        <v>3.0779285712067086</v>
      </c>
      <c r="H3456" s="78">
        <v>8.479847555379838E-3</v>
      </c>
    </row>
    <row r="3457" spans="1:8" x14ac:dyDescent="0.25">
      <c r="A3457" s="53" t="s">
        <v>22</v>
      </c>
      <c r="B3457" s="54">
        <v>2015</v>
      </c>
      <c r="C3457" s="53" t="s">
        <v>10</v>
      </c>
      <c r="D3457" s="53" t="s">
        <v>33</v>
      </c>
      <c r="E3457" s="53" t="s">
        <v>40</v>
      </c>
      <c r="F3457" s="81">
        <v>2394927.7648529997</v>
      </c>
      <c r="G3457" s="78">
        <v>460.13777296264834</v>
      </c>
      <c r="H3457" s="78">
        <v>1.2677026379678096</v>
      </c>
    </row>
    <row r="3458" spans="1:8" x14ac:dyDescent="0.25">
      <c r="A3458" s="53" t="s">
        <v>22</v>
      </c>
      <c r="B3458" s="54">
        <v>2016</v>
      </c>
      <c r="C3458" s="53" t="s">
        <v>10</v>
      </c>
      <c r="D3458" s="53" t="s">
        <v>33</v>
      </c>
      <c r="E3458" s="53" t="s">
        <v>34</v>
      </c>
      <c r="F3458" s="81">
        <v>19268.205110999999</v>
      </c>
      <c r="G3458" s="78">
        <v>3.3962349650312649</v>
      </c>
      <c r="H3458" s="78">
        <v>9.4083013512867228E-3</v>
      </c>
    </row>
    <row r="3459" spans="1:8" x14ac:dyDescent="0.25">
      <c r="A3459" s="53" t="s">
        <v>22</v>
      </c>
      <c r="B3459" s="54">
        <v>2016</v>
      </c>
      <c r="C3459" s="53" t="s">
        <v>10</v>
      </c>
      <c r="D3459" s="53" t="s">
        <v>33</v>
      </c>
      <c r="E3459" s="53" t="s">
        <v>35</v>
      </c>
      <c r="F3459" s="81">
        <v>2577358.5257080002</v>
      </c>
      <c r="G3459" s="78">
        <v>454.28804042747993</v>
      </c>
      <c r="H3459" s="78">
        <v>1.2584755850624461</v>
      </c>
    </row>
    <row r="3460" spans="1:8" x14ac:dyDescent="0.25">
      <c r="A3460" s="53" t="s">
        <v>22</v>
      </c>
      <c r="B3460" s="54">
        <v>2016</v>
      </c>
      <c r="C3460" s="53" t="s">
        <v>10</v>
      </c>
      <c r="D3460" s="53" t="s">
        <v>33</v>
      </c>
      <c r="E3460" s="53" t="s">
        <v>36</v>
      </c>
      <c r="F3460" s="81">
        <v>0</v>
      </c>
      <c r="G3460" s="78" t="s">
        <v>108</v>
      </c>
      <c r="H3460" s="78" t="s">
        <v>29</v>
      </c>
    </row>
    <row r="3461" spans="1:8" x14ac:dyDescent="0.25">
      <c r="A3461" s="53" t="s">
        <v>22</v>
      </c>
      <c r="B3461" s="54">
        <v>2016</v>
      </c>
      <c r="C3461" s="53" t="s">
        <v>10</v>
      </c>
      <c r="D3461" s="53" t="s">
        <v>33</v>
      </c>
      <c r="E3461" s="53" t="s">
        <v>42</v>
      </c>
      <c r="F3461" s="81">
        <v>46667.916900999997</v>
      </c>
      <c r="G3461" s="78">
        <v>8.2257382154327701</v>
      </c>
      <c r="H3461" s="78">
        <v>2.2787064135556517E-2</v>
      </c>
    </row>
    <row r="3462" spans="1:8" x14ac:dyDescent="0.25">
      <c r="A3462" s="53" t="s">
        <v>22</v>
      </c>
      <c r="B3462" s="54">
        <v>2016</v>
      </c>
      <c r="C3462" s="53" t="s">
        <v>10</v>
      </c>
      <c r="D3462" s="53" t="s">
        <v>33</v>
      </c>
      <c r="E3462" s="53" t="s">
        <v>40</v>
      </c>
      <c r="F3462" s="81">
        <v>2643294.6477200002</v>
      </c>
      <c r="G3462" s="78">
        <v>465.91001360794394</v>
      </c>
      <c r="H3462" s="78">
        <v>1.290670950549289</v>
      </c>
    </row>
    <row r="3463" spans="1:8" x14ac:dyDescent="0.25">
      <c r="A3463" s="53" t="s">
        <v>22</v>
      </c>
      <c r="B3463" s="54">
        <v>2017</v>
      </c>
      <c r="C3463" s="53" t="s">
        <v>10</v>
      </c>
      <c r="D3463" s="53" t="s">
        <v>33</v>
      </c>
      <c r="E3463" s="53" t="s">
        <v>34</v>
      </c>
      <c r="F3463" s="81">
        <v>2772.4754979999998</v>
      </c>
      <c r="G3463" s="78">
        <v>0.4931002552079447</v>
      </c>
      <c r="H3463" s="78">
        <v>1.2646112539519267E-3</v>
      </c>
    </row>
    <row r="3464" spans="1:8" x14ac:dyDescent="0.25">
      <c r="A3464" s="53" t="s">
        <v>22</v>
      </c>
      <c r="B3464" s="54">
        <v>2017</v>
      </c>
      <c r="C3464" s="53" t="s">
        <v>10</v>
      </c>
      <c r="D3464" s="53" t="s">
        <v>33</v>
      </c>
      <c r="E3464" s="53" t="s">
        <v>35</v>
      </c>
      <c r="F3464" s="81">
        <v>2868194.4283599998</v>
      </c>
      <c r="G3464" s="78">
        <v>510.12440168743416</v>
      </c>
      <c r="H3464" s="78">
        <v>1.308271598880788</v>
      </c>
    </row>
    <row r="3465" spans="1:8" x14ac:dyDescent="0.25">
      <c r="A3465" s="53" t="s">
        <v>22</v>
      </c>
      <c r="B3465" s="54">
        <v>2017</v>
      </c>
      <c r="C3465" s="53" t="s">
        <v>10</v>
      </c>
      <c r="D3465" s="53" t="s">
        <v>33</v>
      </c>
      <c r="E3465" s="53" t="s">
        <v>36</v>
      </c>
      <c r="F3465" s="81">
        <v>0</v>
      </c>
      <c r="G3465" s="78" t="s">
        <v>108</v>
      </c>
      <c r="H3465" s="78" t="s">
        <v>29</v>
      </c>
    </row>
    <row r="3466" spans="1:8" x14ac:dyDescent="0.25">
      <c r="A3466" s="53" t="s">
        <v>22</v>
      </c>
      <c r="B3466" s="54">
        <v>2017</v>
      </c>
      <c r="C3466" s="53" t="s">
        <v>10</v>
      </c>
      <c r="D3466" s="53" t="s">
        <v>33</v>
      </c>
      <c r="E3466" s="53" t="s">
        <v>42</v>
      </c>
      <c r="F3466" s="81">
        <v>41009.994696000002</v>
      </c>
      <c r="G3466" s="78">
        <v>7.2938566509466991</v>
      </c>
      <c r="H3466" s="78">
        <v>1.8705918539039305E-2</v>
      </c>
    </row>
    <row r="3467" spans="1:8" x14ac:dyDescent="0.25">
      <c r="A3467" s="53" t="s">
        <v>22</v>
      </c>
      <c r="B3467" s="54">
        <v>2017</v>
      </c>
      <c r="C3467" s="53" t="s">
        <v>10</v>
      </c>
      <c r="D3467" s="53" t="s">
        <v>33</v>
      </c>
      <c r="E3467" s="53" t="s">
        <v>40</v>
      </c>
      <c r="F3467" s="81">
        <v>2911976.8985540001</v>
      </c>
      <c r="G3467" s="78">
        <v>517.91135859358883</v>
      </c>
      <c r="H3467" s="78">
        <v>1.3282421286737793</v>
      </c>
    </row>
    <row r="3468" spans="1:8" x14ac:dyDescent="0.25">
      <c r="A3468" s="53" t="s">
        <v>22</v>
      </c>
      <c r="B3468" s="54">
        <v>2018</v>
      </c>
      <c r="C3468" s="53" t="s">
        <v>10</v>
      </c>
      <c r="D3468" s="53" t="s">
        <v>33</v>
      </c>
      <c r="E3468" s="53" t="s">
        <v>34</v>
      </c>
      <c r="F3468" s="81">
        <v>0</v>
      </c>
      <c r="G3468" s="78" t="s">
        <v>108</v>
      </c>
      <c r="H3468" s="78" t="s">
        <v>29</v>
      </c>
    </row>
    <row r="3469" spans="1:8" x14ac:dyDescent="0.25">
      <c r="A3469" s="53" t="s">
        <v>22</v>
      </c>
      <c r="B3469" s="54">
        <v>2018</v>
      </c>
      <c r="C3469" s="53" t="s">
        <v>10</v>
      </c>
      <c r="D3469" s="53" t="s">
        <v>33</v>
      </c>
      <c r="E3469" s="53" t="s">
        <v>35</v>
      </c>
      <c r="F3469" s="81">
        <v>2478342.3203949998</v>
      </c>
      <c r="G3469" s="78">
        <v>432.51166853409001</v>
      </c>
      <c r="H3469" s="78">
        <v>1.0748566342315329</v>
      </c>
    </row>
    <row r="3470" spans="1:8" x14ac:dyDescent="0.25">
      <c r="A3470" s="53" t="s">
        <v>22</v>
      </c>
      <c r="B3470" s="54">
        <v>2018</v>
      </c>
      <c r="C3470" s="53" t="s">
        <v>10</v>
      </c>
      <c r="D3470" s="53" t="s">
        <v>33</v>
      </c>
      <c r="E3470" s="53" t="s">
        <v>36</v>
      </c>
      <c r="F3470" s="81">
        <v>0</v>
      </c>
      <c r="G3470" s="78" t="s">
        <v>108</v>
      </c>
      <c r="H3470" s="78" t="s">
        <v>29</v>
      </c>
    </row>
    <row r="3471" spans="1:8" x14ac:dyDescent="0.25">
      <c r="A3471" s="53" t="s">
        <v>22</v>
      </c>
      <c r="B3471" s="54">
        <v>2018</v>
      </c>
      <c r="C3471" s="53" t="s">
        <v>10</v>
      </c>
      <c r="D3471" s="53" t="s">
        <v>33</v>
      </c>
      <c r="E3471" s="53" t="s">
        <v>42</v>
      </c>
      <c r="F3471" s="81">
        <v>24287.816078</v>
      </c>
      <c r="G3471" s="78">
        <v>4.2386250561506866</v>
      </c>
      <c r="H3471" s="78">
        <v>1.0533621617804927E-2</v>
      </c>
    </row>
    <row r="3472" spans="1:8" x14ac:dyDescent="0.25">
      <c r="A3472" s="53" t="s">
        <v>22</v>
      </c>
      <c r="B3472" s="54">
        <v>2018</v>
      </c>
      <c r="C3472" s="53" t="s">
        <v>10</v>
      </c>
      <c r="D3472" s="53" t="s">
        <v>33</v>
      </c>
      <c r="E3472" s="53" t="s">
        <v>40</v>
      </c>
      <c r="F3472" s="81">
        <v>2502630.1364729996</v>
      </c>
      <c r="G3472" s="78">
        <v>436.75029359024069</v>
      </c>
      <c r="H3472" s="78">
        <v>1.085390255849338</v>
      </c>
    </row>
    <row r="3473" spans="1:8" x14ac:dyDescent="0.25">
      <c r="A3473" s="53" t="s">
        <v>22</v>
      </c>
      <c r="B3473" s="54">
        <v>2019</v>
      </c>
      <c r="C3473" s="53" t="s">
        <v>10</v>
      </c>
      <c r="D3473" s="53" t="s">
        <v>33</v>
      </c>
      <c r="E3473" s="53" t="s">
        <v>34</v>
      </c>
      <c r="F3473" s="81">
        <v>0</v>
      </c>
      <c r="G3473" s="78" t="s">
        <v>108</v>
      </c>
      <c r="H3473" s="78" t="s">
        <v>29</v>
      </c>
    </row>
    <row r="3474" spans="1:8" x14ac:dyDescent="0.25">
      <c r="A3474" s="53" t="s">
        <v>22</v>
      </c>
      <c r="B3474" s="54">
        <v>2019</v>
      </c>
      <c r="C3474" s="53" t="s">
        <v>10</v>
      </c>
      <c r="D3474" s="53" t="s">
        <v>33</v>
      </c>
      <c r="E3474" s="53" t="s">
        <v>35</v>
      </c>
      <c r="F3474" s="81">
        <v>3093715.6279170001</v>
      </c>
      <c r="G3474" s="78">
        <v>495.72043346949278</v>
      </c>
      <c r="H3474" s="78">
        <v>1.307182412778092</v>
      </c>
    </row>
    <row r="3475" spans="1:8" x14ac:dyDescent="0.25">
      <c r="A3475" s="53" t="s">
        <v>22</v>
      </c>
      <c r="B3475" s="54">
        <v>2019</v>
      </c>
      <c r="C3475" s="53" t="s">
        <v>10</v>
      </c>
      <c r="D3475" s="53" t="s">
        <v>33</v>
      </c>
      <c r="E3475" s="53" t="s">
        <v>36</v>
      </c>
      <c r="F3475" s="81"/>
      <c r="G3475" s="78" t="s">
        <v>108</v>
      </c>
      <c r="H3475" s="78" t="s">
        <v>29</v>
      </c>
    </row>
    <row r="3476" spans="1:8" x14ac:dyDescent="0.25">
      <c r="A3476" s="53" t="s">
        <v>22</v>
      </c>
      <c r="B3476" s="54">
        <v>2019</v>
      </c>
      <c r="C3476" s="53" t="s">
        <v>10</v>
      </c>
      <c r="D3476" s="53" t="s">
        <v>33</v>
      </c>
      <c r="E3476" s="53" t="s">
        <v>42</v>
      </c>
      <c r="F3476" s="81">
        <v>69492.666436</v>
      </c>
      <c r="G3476" s="78">
        <v>11.135132918405713</v>
      </c>
      <c r="H3476" s="78">
        <v>2.9362618387571687E-2</v>
      </c>
    </row>
    <row r="3477" spans="1:8" x14ac:dyDescent="0.25">
      <c r="A3477" s="53" t="s">
        <v>22</v>
      </c>
      <c r="B3477" s="54">
        <v>2019</v>
      </c>
      <c r="C3477" s="53" t="s">
        <v>10</v>
      </c>
      <c r="D3477" s="53" t="s">
        <v>33</v>
      </c>
      <c r="E3477" s="53" t="s">
        <v>40</v>
      </c>
      <c r="F3477" s="81">
        <v>3163208.2943529999</v>
      </c>
      <c r="G3477" s="78">
        <v>506.85556638789842</v>
      </c>
      <c r="H3477" s="78">
        <v>1.3365450311656635</v>
      </c>
    </row>
    <row r="3478" spans="1:8" x14ac:dyDescent="0.25">
      <c r="A3478" s="53" t="s">
        <v>22</v>
      </c>
      <c r="B3478" s="54">
        <v>2020</v>
      </c>
      <c r="C3478" s="53" t="s">
        <v>10</v>
      </c>
      <c r="D3478" s="53" t="s">
        <v>33</v>
      </c>
      <c r="E3478" s="53" t="s">
        <v>34</v>
      </c>
      <c r="F3478" s="81">
        <v>0</v>
      </c>
      <c r="G3478" s="78" t="s">
        <v>108</v>
      </c>
      <c r="H3478" s="78" t="s">
        <v>29</v>
      </c>
    </row>
    <row r="3479" spans="1:8" x14ac:dyDescent="0.25">
      <c r="A3479" s="53" t="s">
        <v>22</v>
      </c>
      <c r="B3479" s="54">
        <v>2020</v>
      </c>
      <c r="C3479" s="53" t="s">
        <v>10</v>
      </c>
      <c r="D3479" s="53" t="s">
        <v>33</v>
      </c>
      <c r="E3479" s="53" t="s">
        <v>35</v>
      </c>
      <c r="F3479" s="81">
        <v>5184226.5164670004</v>
      </c>
      <c r="G3479" s="78">
        <v>765.64088297403396</v>
      </c>
      <c r="H3479" s="78">
        <v>2.1613113823666446</v>
      </c>
    </row>
    <row r="3480" spans="1:8" x14ac:dyDescent="0.25">
      <c r="A3480" s="53" t="s">
        <v>22</v>
      </c>
      <c r="B3480" s="54">
        <v>2020</v>
      </c>
      <c r="C3480" s="53" t="s">
        <v>10</v>
      </c>
      <c r="D3480" s="53" t="s">
        <v>33</v>
      </c>
      <c r="E3480" s="53" t="s">
        <v>36</v>
      </c>
      <c r="F3480" s="81">
        <v>0</v>
      </c>
      <c r="G3480" s="78" t="s">
        <v>108</v>
      </c>
      <c r="H3480" s="78" t="s">
        <v>29</v>
      </c>
    </row>
    <row r="3481" spans="1:8" x14ac:dyDescent="0.25">
      <c r="A3481" s="53" t="s">
        <v>22</v>
      </c>
      <c r="B3481" s="54">
        <v>2020</v>
      </c>
      <c r="C3481" s="53" t="s">
        <v>10</v>
      </c>
      <c r="D3481" s="53" t="s">
        <v>33</v>
      </c>
      <c r="E3481" s="53" t="s">
        <v>42</v>
      </c>
      <c r="F3481" s="81">
        <v>8147.2743410000003</v>
      </c>
      <c r="G3481" s="78">
        <v>1.2032433961867062</v>
      </c>
      <c r="H3481" s="78">
        <v>3.3966102199691744E-3</v>
      </c>
    </row>
    <row r="3482" spans="1:8" x14ac:dyDescent="0.25">
      <c r="A3482" s="53" t="s">
        <v>22</v>
      </c>
      <c r="B3482" s="54">
        <v>2020</v>
      </c>
      <c r="C3482" s="53" t="s">
        <v>10</v>
      </c>
      <c r="D3482" s="53" t="s">
        <v>33</v>
      </c>
      <c r="E3482" s="53" t="s">
        <v>40</v>
      </c>
      <c r="F3482" s="81">
        <v>5192373.7908080006</v>
      </c>
      <c r="G3482" s="78">
        <v>766.84412637022069</v>
      </c>
      <c r="H3482" s="78">
        <v>2.1647079925866137</v>
      </c>
    </row>
    <row r="3483" spans="1:8" x14ac:dyDescent="0.25">
      <c r="A3483" s="53" t="s">
        <v>22</v>
      </c>
      <c r="B3483" s="54">
        <v>2021</v>
      </c>
      <c r="C3483" s="53" t="s">
        <v>10</v>
      </c>
      <c r="D3483" s="53" t="s">
        <v>33</v>
      </c>
      <c r="E3483" s="53" t="s">
        <v>34</v>
      </c>
      <c r="F3483" s="81">
        <v>0</v>
      </c>
      <c r="G3483" s="78" t="s">
        <v>108</v>
      </c>
      <c r="H3483" s="78" t="s">
        <v>29</v>
      </c>
    </row>
    <row r="3484" spans="1:8" x14ac:dyDescent="0.25">
      <c r="A3484" s="53" t="s">
        <v>22</v>
      </c>
      <c r="B3484" s="54">
        <v>2021</v>
      </c>
      <c r="C3484" s="53" t="s">
        <v>10</v>
      </c>
      <c r="D3484" s="53" t="s">
        <v>33</v>
      </c>
      <c r="E3484" s="53" t="s">
        <v>35</v>
      </c>
      <c r="F3484" s="81">
        <v>4837996.0915099997</v>
      </c>
      <c r="G3484" s="78">
        <v>713.91341712321253</v>
      </c>
      <c r="H3484" s="78">
        <v>1.7871698613654197</v>
      </c>
    </row>
    <row r="3485" spans="1:8" x14ac:dyDescent="0.25">
      <c r="A3485" s="53" t="s">
        <v>22</v>
      </c>
      <c r="B3485" s="54">
        <v>2021</v>
      </c>
      <c r="C3485" s="53" t="s">
        <v>10</v>
      </c>
      <c r="D3485" s="53" t="s">
        <v>33</v>
      </c>
      <c r="E3485" s="53" t="s">
        <v>36</v>
      </c>
      <c r="F3485" s="81">
        <v>0</v>
      </c>
      <c r="G3485" s="78" t="s">
        <v>108</v>
      </c>
      <c r="H3485" s="78" t="s">
        <v>29</v>
      </c>
    </row>
    <row r="3486" spans="1:8" x14ac:dyDescent="0.25">
      <c r="A3486" s="53" t="s">
        <v>22</v>
      </c>
      <c r="B3486" s="54">
        <v>2021</v>
      </c>
      <c r="C3486" s="53" t="s">
        <v>10</v>
      </c>
      <c r="D3486" s="53" t="s">
        <v>33</v>
      </c>
      <c r="E3486" s="53" t="s">
        <v>42</v>
      </c>
      <c r="F3486" s="81">
        <v>0</v>
      </c>
      <c r="G3486" s="78" t="s">
        <v>108</v>
      </c>
      <c r="H3486" s="78" t="s">
        <v>29</v>
      </c>
    </row>
    <row r="3487" spans="1:8" x14ac:dyDescent="0.25">
      <c r="A3487" s="53" t="s">
        <v>22</v>
      </c>
      <c r="B3487" s="54">
        <v>2021</v>
      </c>
      <c r="C3487" s="53" t="s">
        <v>10</v>
      </c>
      <c r="D3487" s="53" t="s">
        <v>33</v>
      </c>
      <c r="E3487" s="53" t="s">
        <v>40</v>
      </c>
      <c r="F3487" s="81">
        <v>4837996.0915099997</v>
      </c>
      <c r="G3487" s="78">
        <v>713.91341712321253</v>
      </c>
      <c r="H3487" s="78">
        <v>1.7871698613654197</v>
      </c>
    </row>
    <row r="3488" spans="1:8" x14ac:dyDescent="0.25">
      <c r="A3488" s="53" t="s">
        <v>22</v>
      </c>
      <c r="B3488" s="54">
        <v>2022</v>
      </c>
      <c r="C3488" s="53" t="s">
        <v>10</v>
      </c>
      <c r="D3488" s="53" t="s">
        <v>33</v>
      </c>
      <c r="E3488" s="53" t="s">
        <v>34</v>
      </c>
      <c r="F3488" s="81">
        <v>0</v>
      </c>
      <c r="G3488" s="78" t="s">
        <v>108</v>
      </c>
      <c r="H3488" s="78" t="s">
        <v>29</v>
      </c>
    </row>
    <row r="3489" spans="1:8" x14ac:dyDescent="0.25">
      <c r="A3489" s="53" t="s">
        <v>22</v>
      </c>
      <c r="B3489" s="54">
        <v>2022</v>
      </c>
      <c r="C3489" s="53" t="s">
        <v>10</v>
      </c>
      <c r="D3489" s="53" t="s">
        <v>33</v>
      </c>
      <c r="E3489" s="53" t="s">
        <v>35</v>
      </c>
      <c r="F3489" s="81">
        <v>4939831.8687709998</v>
      </c>
      <c r="G3489" s="78">
        <v>707.14504953884261</v>
      </c>
      <c r="H3489" s="78">
        <v>1.6862482104608036</v>
      </c>
    </row>
    <row r="3490" spans="1:8" x14ac:dyDescent="0.25">
      <c r="A3490" s="53" t="s">
        <v>22</v>
      </c>
      <c r="B3490" s="54">
        <v>2022</v>
      </c>
      <c r="C3490" s="53" t="s">
        <v>10</v>
      </c>
      <c r="D3490" s="53" t="s">
        <v>33</v>
      </c>
      <c r="E3490" s="53" t="s">
        <v>36</v>
      </c>
      <c r="F3490" s="81">
        <v>0</v>
      </c>
      <c r="G3490" s="78" t="s">
        <v>108</v>
      </c>
      <c r="H3490" s="78" t="s">
        <v>29</v>
      </c>
    </row>
    <row r="3491" spans="1:8" x14ac:dyDescent="0.25">
      <c r="A3491" s="53" t="s">
        <v>22</v>
      </c>
      <c r="B3491" s="54">
        <v>2022</v>
      </c>
      <c r="C3491" s="53" t="s">
        <v>10</v>
      </c>
      <c r="D3491" s="53" t="s">
        <v>33</v>
      </c>
      <c r="E3491" s="53" t="s">
        <v>42</v>
      </c>
      <c r="F3491" s="81">
        <v>0</v>
      </c>
      <c r="G3491" s="78" t="s">
        <v>108</v>
      </c>
      <c r="H3491" s="78" t="s">
        <v>29</v>
      </c>
    </row>
    <row r="3492" spans="1:8" x14ac:dyDescent="0.25">
      <c r="A3492" s="53" t="s">
        <v>22</v>
      </c>
      <c r="B3492" s="54">
        <v>2022</v>
      </c>
      <c r="C3492" s="53" t="s">
        <v>10</v>
      </c>
      <c r="D3492" s="53" t="s">
        <v>33</v>
      </c>
      <c r="E3492" s="53" t="s">
        <v>40</v>
      </c>
      <c r="F3492" s="81">
        <v>4939831.8687709998</v>
      </c>
      <c r="G3492" s="78">
        <v>707.14504953884261</v>
      </c>
      <c r="H3492" s="78">
        <v>1.6862482104608036</v>
      </c>
    </row>
    <row r="3493" spans="1:8" x14ac:dyDescent="0.25">
      <c r="A3493" s="53" t="s">
        <v>22</v>
      </c>
      <c r="B3493" s="54">
        <v>2023</v>
      </c>
      <c r="C3493" s="53" t="s">
        <v>10</v>
      </c>
      <c r="D3493" s="53" t="s">
        <v>33</v>
      </c>
      <c r="E3493" s="53" t="s">
        <v>34</v>
      </c>
      <c r="F3493" s="81">
        <v>0</v>
      </c>
      <c r="G3493" s="78" t="s">
        <v>108</v>
      </c>
      <c r="H3493" s="78" t="s">
        <v>29</v>
      </c>
    </row>
    <row r="3494" spans="1:8" x14ac:dyDescent="0.25">
      <c r="A3494" s="53" t="s">
        <v>22</v>
      </c>
      <c r="B3494" s="54">
        <v>2023</v>
      </c>
      <c r="C3494" s="53" t="s">
        <v>10</v>
      </c>
      <c r="D3494" s="53" t="s">
        <v>33</v>
      </c>
      <c r="E3494" s="53" t="s">
        <v>35</v>
      </c>
      <c r="F3494" s="81">
        <v>5443743.5919639999</v>
      </c>
      <c r="G3494" s="78">
        <v>746.52029827441322</v>
      </c>
      <c r="H3494" s="78">
        <v>1.7301560627270858</v>
      </c>
    </row>
    <row r="3495" spans="1:8" x14ac:dyDescent="0.25">
      <c r="A3495" s="53" t="s">
        <v>22</v>
      </c>
      <c r="B3495" s="54">
        <v>2023</v>
      </c>
      <c r="C3495" s="53" t="s">
        <v>10</v>
      </c>
      <c r="D3495" s="53" t="s">
        <v>33</v>
      </c>
      <c r="E3495" s="53" t="s">
        <v>36</v>
      </c>
      <c r="F3495" s="81">
        <v>0</v>
      </c>
      <c r="G3495" s="78" t="s">
        <v>108</v>
      </c>
      <c r="H3495" s="78" t="s">
        <v>29</v>
      </c>
    </row>
    <row r="3496" spans="1:8" x14ac:dyDescent="0.25">
      <c r="A3496" s="53" t="s">
        <v>22</v>
      </c>
      <c r="B3496" s="54">
        <v>2023</v>
      </c>
      <c r="C3496" s="53" t="s">
        <v>10</v>
      </c>
      <c r="D3496" s="53" t="s">
        <v>33</v>
      </c>
      <c r="E3496" s="53" t="s">
        <v>42</v>
      </c>
      <c r="F3496" s="81">
        <v>0</v>
      </c>
      <c r="G3496" s="78" t="s">
        <v>108</v>
      </c>
      <c r="H3496" s="78" t="s">
        <v>29</v>
      </c>
    </row>
    <row r="3497" spans="1:8" x14ac:dyDescent="0.25">
      <c r="A3497" s="53" t="s">
        <v>22</v>
      </c>
      <c r="B3497" s="54">
        <v>2023</v>
      </c>
      <c r="C3497" s="53" t="s">
        <v>10</v>
      </c>
      <c r="D3497" s="53" t="s">
        <v>33</v>
      </c>
      <c r="E3497" s="53" t="s">
        <v>40</v>
      </c>
      <c r="F3497" s="81">
        <v>5443743.5919639999</v>
      </c>
      <c r="G3497" s="78">
        <v>746.52029827441322</v>
      </c>
      <c r="H3497" s="78">
        <v>1.7301560627270858</v>
      </c>
    </row>
    <row r="3498" spans="1:8" x14ac:dyDescent="0.25">
      <c r="A3498" s="53" t="s">
        <v>22</v>
      </c>
      <c r="B3498" s="54">
        <v>2008</v>
      </c>
      <c r="C3498" s="53" t="s">
        <v>10</v>
      </c>
      <c r="D3498" s="53" t="s">
        <v>37</v>
      </c>
      <c r="E3498" s="53" t="s">
        <v>40</v>
      </c>
      <c r="F3498" s="81">
        <v>0</v>
      </c>
      <c r="G3498" s="78">
        <v>0</v>
      </c>
      <c r="H3498" s="78">
        <v>0</v>
      </c>
    </row>
    <row r="3499" spans="1:8" x14ac:dyDescent="0.25">
      <c r="A3499" s="53" t="s">
        <v>22</v>
      </c>
      <c r="B3499" s="54">
        <v>2009</v>
      </c>
      <c r="C3499" s="53" t="s">
        <v>10</v>
      </c>
      <c r="D3499" s="53" t="s">
        <v>37</v>
      </c>
      <c r="E3499" s="53" t="s">
        <v>40</v>
      </c>
      <c r="F3499" s="81">
        <v>0</v>
      </c>
      <c r="G3499" s="78">
        <v>0</v>
      </c>
      <c r="H3499" s="78">
        <v>0</v>
      </c>
    </row>
    <row r="3500" spans="1:8" x14ac:dyDescent="0.25">
      <c r="A3500" s="53" t="s">
        <v>22</v>
      </c>
      <c r="B3500" s="54">
        <v>2010</v>
      </c>
      <c r="C3500" s="53" t="s">
        <v>10</v>
      </c>
      <c r="D3500" s="53" t="s">
        <v>37</v>
      </c>
      <c r="E3500" s="53" t="s">
        <v>40</v>
      </c>
      <c r="F3500" s="81">
        <v>0</v>
      </c>
      <c r="G3500" s="78">
        <v>0</v>
      </c>
      <c r="H3500" s="78">
        <v>0</v>
      </c>
    </row>
    <row r="3501" spans="1:8" x14ac:dyDescent="0.25">
      <c r="A3501" s="53" t="s">
        <v>22</v>
      </c>
      <c r="B3501" s="54">
        <v>2011</v>
      </c>
      <c r="C3501" s="53" t="s">
        <v>10</v>
      </c>
      <c r="D3501" s="53" t="s">
        <v>37</v>
      </c>
      <c r="E3501" s="53" t="s">
        <v>40</v>
      </c>
      <c r="F3501" s="81">
        <v>0</v>
      </c>
      <c r="G3501" s="78">
        <v>0</v>
      </c>
      <c r="H3501" s="78">
        <v>0</v>
      </c>
    </row>
    <row r="3502" spans="1:8" x14ac:dyDescent="0.25">
      <c r="A3502" s="53" t="s">
        <v>22</v>
      </c>
      <c r="B3502" s="54">
        <v>2012</v>
      </c>
      <c r="C3502" s="53" t="s">
        <v>10</v>
      </c>
      <c r="D3502" s="53" t="s">
        <v>37</v>
      </c>
      <c r="E3502" s="53" t="s">
        <v>40</v>
      </c>
      <c r="F3502" s="81">
        <v>0</v>
      </c>
      <c r="G3502" s="78">
        <v>0</v>
      </c>
      <c r="H3502" s="78">
        <v>0</v>
      </c>
    </row>
    <row r="3503" spans="1:8" x14ac:dyDescent="0.25">
      <c r="A3503" s="53" t="s">
        <v>22</v>
      </c>
      <c r="B3503" s="54">
        <v>2013</v>
      </c>
      <c r="C3503" s="53" t="s">
        <v>10</v>
      </c>
      <c r="D3503" s="53" t="s">
        <v>37</v>
      </c>
      <c r="E3503" s="53" t="s">
        <v>40</v>
      </c>
      <c r="F3503" s="81">
        <v>0</v>
      </c>
      <c r="G3503" s="78">
        <v>0</v>
      </c>
      <c r="H3503" s="78">
        <v>0</v>
      </c>
    </row>
    <row r="3504" spans="1:8" x14ac:dyDescent="0.25">
      <c r="A3504" s="53" t="s">
        <v>22</v>
      </c>
      <c r="B3504" s="54">
        <v>2014</v>
      </c>
      <c r="C3504" s="53" t="s">
        <v>10</v>
      </c>
      <c r="D3504" s="53" t="s">
        <v>37</v>
      </c>
      <c r="E3504" s="53" t="s">
        <v>40</v>
      </c>
      <c r="F3504" s="81">
        <v>0</v>
      </c>
      <c r="G3504" s="78">
        <v>0</v>
      </c>
      <c r="H3504" s="78">
        <v>0</v>
      </c>
    </row>
    <row r="3505" spans="1:8" x14ac:dyDescent="0.25">
      <c r="A3505" s="53" t="s">
        <v>22</v>
      </c>
      <c r="B3505" s="54">
        <v>2015</v>
      </c>
      <c r="C3505" s="53" t="s">
        <v>10</v>
      </c>
      <c r="D3505" s="53" t="s">
        <v>37</v>
      </c>
      <c r="E3505" s="53" t="s">
        <v>40</v>
      </c>
      <c r="F3505" s="81">
        <v>0</v>
      </c>
      <c r="G3505" s="78">
        <v>0</v>
      </c>
      <c r="H3505" s="78">
        <v>0</v>
      </c>
    </row>
    <row r="3506" spans="1:8" x14ac:dyDescent="0.25">
      <c r="A3506" s="53" t="s">
        <v>22</v>
      </c>
      <c r="B3506" s="54">
        <v>2016</v>
      </c>
      <c r="C3506" s="53" t="s">
        <v>10</v>
      </c>
      <c r="D3506" s="53" t="s">
        <v>37</v>
      </c>
      <c r="E3506" s="53" t="s">
        <v>40</v>
      </c>
      <c r="F3506" s="81">
        <v>0</v>
      </c>
      <c r="G3506" s="78">
        <v>0</v>
      </c>
      <c r="H3506" s="78">
        <v>0</v>
      </c>
    </row>
    <row r="3507" spans="1:8" x14ac:dyDescent="0.25">
      <c r="A3507" s="53" t="s">
        <v>22</v>
      </c>
      <c r="B3507" s="54">
        <v>2017</v>
      </c>
      <c r="C3507" s="53" t="s">
        <v>10</v>
      </c>
      <c r="D3507" s="53" t="s">
        <v>37</v>
      </c>
      <c r="E3507" s="53" t="s">
        <v>40</v>
      </c>
      <c r="F3507" s="81">
        <v>0</v>
      </c>
      <c r="G3507" s="78">
        <v>0</v>
      </c>
      <c r="H3507" s="78">
        <v>0</v>
      </c>
    </row>
    <row r="3508" spans="1:8" x14ac:dyDescent="0.25">
      <c r="A3508" s="53" t="s">
        <v>22</v>
      </c>
      <c r="B3508" s="54">
        <v>2018</v>
      </c>
      <c r="C3508" s="53" t="s">
        <v>10</v>
      </c>
      <c r="D3508" s="53" t="s">
        <v>37</v>
      </c>
      <c r="E3508" s="53" t="s">
        <v>40</v>
      </c>
      <c r="F3508" s="81">
        <v>0</v>
      </c>
      <c r="G3508" s="78">
        <v>0</v>
      </c>
      <c r="H3508" s="78">
        <v>0</v>
      </c>
    </row>
    <row r="3509" spans="1:8" x14ac:dyDescent="0.25">
      <c r="A3509" s="53" t="s">
        <v>22</v>
      </c>
      <c r="B3509" s="54">
        <v>2019</v>
      </c>
      <c r="C3509" s="53" t="s">
        <v>10</v>
      </c>
      <c r="D3509" s="53" t="s">
        <v>37</v>
      </c>
      <c r="E3509" s="53" t="s">
        <v>40</v>
      </c>
      <c r="F3509" s="81">
        <v>0</v>
      </c>
      <c r="G3509" s="78">
        <v>0</v>
      </c>
      <c r="H3509" s="78">
        <v>0</v>
      </c>
    </row>
    <row r="3510" spans="1:8" x14ac:dyDescent="0.25">
      <c r="A3510" s="53" t="s">
        <v>22</v>
      </c>
      <c r="B3510" s="54">
        <v>2020</v>
      </c>
      <c r="C3510" s="53" t="s">
        <v>10</v>
      </c>
      <c r="D3510" s="53" t="s">
        <v>37</v>
      </c>
      <c r="E3510" s="53" t="s">
        <v>40</v>
      </c>
      <c r="F3510" s="81">
        <v>0</v>
      </c>
      <c r="G3510" s="78">
        <v>0</v>
      </c>
      <c r="H3510" s="78">
        <v>0</v>
      </c>
    </row>
    <row r="3511" spans="1:8" x14ac:dyDescent="0.25">
      <c r="A3511" s="53" t="s">
        <v>22</v>
      </c>
      <c r="B3511" s="54">
        <v>2021</v>
      </c>
      <c r="C3511" s="53" t="s">
        <v>10</v>
      </c>
      <c r="D3511" s="53" t="s">
        <v>37</v>
      </c>
      <c r="E3511" s="53" t="s">
        <v>40</v>
      </c>
      <c r="F3511" s="81">
        <v>0</v>
      </c>
      <c r="G3511" s="78">
        <v>0</v>
      </c>
      <c r="H3511" s="78">
        <v>0</v>
      </c>
    </row>
    <row r="3512" spans="1:8" x14ac:dyDescent="0.25">
      <c r="A3512" s="8" t="s">
        <v>23</v>
      </c>
      <c r="B3512" s="8">
        <v>2008</v>
      </c>
      <c r="C3512" s="8" t="s">
        <v>10</v>
      </c>
      <c r="D3512" s="8" t="s">
        <v>41</v>
      </c>
      <c r="E3512" s="8" t="s">
        <v>40</v>
      </c>
      <c r="F3512" s="78">
        <v>6892.6897589999999</v>
      </c>
      <c r="G3512" s="78">
        <v>2357.1466830435993</v>
      </c>
      <c r="H3512" s="78">
        <v>1.9522131626499013</v>
      </c>
    </row>
    <row r="3513" spans="1:8" x14ac:dyDescent="0.25">
      <c r="A3513" s="8" t="s">
        <v>23</v>
      </c>
      <c r="B3513" s="8">
        <v>2009</v>
      </c>
      <c r="C3513" s="8" t="s">
        <v>10</v>
      </c>
      <c r="D3513" s="8" t="s">
        <v>41</v>
      </c>
      <c r="E3513" s="8" t="s">
        <v>40</v>
      </c>
      <c r="F3513" s="78">
        <v>11436.780194419998</v>
      </c>
      <c r="G3513" s="78">
        <v>3798.5431035992283</v>
      </c>
      <c r="H3513" s="78">
        <v>3.1345043191462927</v>
      </c>
    </row>
    <row r="3514" spans="1:8" x14ac:dyDescent="0.25">
      <c r="A3514" s="8" t="s">
        <v>23</v>
      </c>
      <c r="B3514" s="8">
        <v>2010</v>
      </c>
      <c r="C3514" s="8" t="s">
        <v>10</v>
      </c>
      <c r="D3514" s="8" t="s">
        <v>41</v>
      </c>
      <c r="E3514" s="8" t="s">
        <v>40</v>
      </c>
      <c r="F3514" s="78">
        <v>15576.71492936</v>
      </c>
      <c r="G3514" s="78">
        <v>5513.8813909238934</v>
      </c>
      <c r="H3514" s="78">
        <v>3.7363147183906626</v>
      </c>
    </row>
    <row r="3515" spans="1:8" x14ac:dyDescent="0.25">
      <c r="A3515" s="8" t="s">
        <v>23</v>
      </c>
      <c r="B3515" s="8">
        <v>2011</v>
      </c>
      <c r="C3515" s="8" t="s">
        <v>10</v>
      </c>
      <c r="D3515" s="8" t="s">
        <v>41</v>
      </c>
      <c r="E3515" s="8" t="s">
        <v>40</v>
      </c>
      <c r="F3515" s="78">
        <v>15550.470915600001</v>
      </c>
      <c r="G3515" s="78">
        <v>5647.5735205873898</v>
      </c>
      <c r="H3515" s="78">
        <v>3.2866663938749028</v>
      </c>
    </row>
    <row r="3516" spans="1:8" x14ac:dyDescent="0.25">
      <c r="A3516" s="8" t="s">
        <v>23</v>
      </c>
      <c r="B3516" s="8">
        <v>2012</v>
      </c>
      <c r="C3516" s="8" t="s">
        <v>10</v>
      </c>
      <c r="D3516" s="8" t="s">
        <v>41</v>
      </c>
      <c r="E3516" s="8" t="s">
        <v>40</v>
      </c>
      <c r="F3516" s="78">
        <v>15959.071870480002</v>
      </c>
      <c r="G3516" s="78">
        <v>6052.7453364652274</v>
      </c>
      <c r="H3516" s="78">
        <v>3.1399025974334029</v>
      </c>
    </row>
    <row r="3517" spans="1:8" x14ac:dyDescent="0.25">
      <c r="A3517" s="8" t="s">
        <v>23</v>
      </c>
      <c r="B3517" s="8">
        <v>2013</v>
      </c>
      <c r="C3517" s="8" t="s">
        <v>10</v>
      </c>
      <c r="D3517" s="8" t="s">
        <v>41</v>
      </c>
      <c r="E3517" s="8" t="s">
        <v>40</v>
      </c>
      <c r="F3517" s="78">
        <v>17016.028203490001</v>
      </c>
      <c r="G3517" s="78">
        <v>6296.4026654912122</v>
      </c>
      <c r="H3517" s="78">
        <v>3.1302095144981736</v>
      </c>
    </row>
    <row r="3518" spans="1:8" x14ac:dyDescent="0.25">
      <c r="A3518" s="8" t="s">
        <v>23</v>
      </c>
      <c r="B3518" s="8">
        <v>2014</v>
      </c>
      <c r="C3518" s="8" t="s">
        <v>10</v>
      </c>
      <c r="D3518" s="8" t="s">
        <v>41</v>
      </c>
      <c r="E3518" s="8" t="s">
        <v>40</v>
      </c>
      <c r="F3518" s="78">
        <v>17820.235336000002</v>
      </c>
      <c r="G3518" s="78">
        <v>6274.7307521126768</v>
      </c>
      <c r="H3518" s="78">
        <v>3.1253161882898151</v>
      </c>
    </row>
    <row r="3519" spans="1:8" x14ac:dyDescent="0.25">
      <c r="A3519" s="8" t="s">
        <v>23</v>
      </c>
      <c r="B3519" s="8">
        <v>2015</v>
      </c>
      <c r="C3519" s="8" t="s">
        <v>10</v>
      </c>
      <c r="D3519" s="8" t="s">
        <v>41</v>
      </c>
      <c r="E3519" s="8" t="s">
        <v>40</v>
      </c>
      <c r="F3519" s="78">
        <v>15161.5707745</v>
      </c>
      <c r="G3519" s="78">
        <v>4760.3047957613817</v>
      </c>
      <c r="H3519" s="78">
        <v>2.5090853887557172</v>
      </c>
    </row>
    <row r="3520" spans="1:8" x14ac:dyDescent="0.25">
      <c r="A3520" s="8" t="s">
        <v>23</v>
      </c>
      <c r="B3520" s="8">
        <v>2016</v>
      </c>
      <c r="C3520" s="8" t="s">
        <v>10</v>
      </c>
      <c r="D3520" s="8" t="s">
        <v>41</v>
      </c>
      <c r="E3520" s="8" t="s">
        <v>40</v>
      </c>
      <c r="F3520" s="78">
        <v>16990.318592740001</v>
      </c>
      <c r="G3520" s="78">
        <v>5034.1684719229634</v>
      </c>
      <c r="H3520" s="78">
        <v>2.6221348233909954</v>
      </c>
    </row>
    <row r="3521" spans="1:8" x14ac:dyDescent="0.25">
      <c r="A3521" s="8" t="s">
        <v>23</v>
      </c>
      <c r="B3521" s="8">
        <v>2017</v>
      </c>
      <c r="C3521" s="8" t="s">
        <v>10</v>
      </c>
      <c r="D3521" s="8" t="s">
        <v>41</v>
      </c>
      <c r="E3521" s="8" t="s">
        <v>40</v>
      </c>
      <c r="F3521" s="78">
        <v>20699.695227</v>
      </c>
      <c r="G3521" s="78">
        <v>6347.9770693585551</v>
      </c>
      <c r="H3521" s="78">
        <v>3.0077011591529565</v>
      </c>
    </row>
    <row r="3522" spans="1:8" x14ac:dyDescent="0.25">
      <c r="A3522" s="8" t="s">
        <v>23</v>
      </c>
      <c r="B3522" s="8">
        <v>2018</v>
      </c>
      <c r="C3522" s="8" t="s">
        <v>10</v>
      </c>
      <c r="D3522" s="8" t="s">
        <v>41</v>
      </c>
      <c r="E3522" s="8" t="s">
        <v>40</v>
      </c>
      <c r="F3522" s="78">
        <v>20530.789480999996</v>
      </c>
      <c r="G3522" s="78">
        <v>6246.6905114604388</v>
      </c>
      <c r="H3522" s="78">
        <v>2.8070638299884041</v>
      </c>
    </row>
    <row r="3523" spans="1:8" x14ac:dyDescent="0.25">
      <c r="A3523" s="8" t="s">
        <v>23</v>
      </c>
      <c r="B3523" s="8">
        <v>2019</v>
      </c>
      <c r="C3523" s="8" t="s">
        <v>10</v>
      </c>
      <c r="D3523" s="8" t="s">
        <v>41</v>
      </c>
      <c r="E3523" s="8" t="s">
        <v>40</v>
      </c>
      <c r="F3523" s="78">
        <v>17959.073183</v>
      </c>
      <c r="G3523" s="78">
        <v>5383.6841917561887</v>
      </c>
      <c r="H3523" s="78">
        <v>2.3581858056115363</v>
      </c>
    </row>
    <row r="3524" spans="1:8" x14ac:dyDescent="0.25">
      <c r="A3524" s="8" t="s">
        <v>23</v>
      </c>
      <c r="B3524" s="8">
        <v>2020</v>
      </c>
      <c r="C3524" s="8" t="s">
        <v>10</v>
      </c>
      <c r="D3524" s="8" t="s">
        <v>41</v>
      </c>
      <c r="E3524" s="8" t="s">
        <v>40</v>
      </c>
      <c r="F3524" s="78">
        <v>15529.479405</v>
      </c>
      <c r="G3524" s="78">
        <v>4441.2238527168693</v>
      </c>
      <c r="H3524" s="78">
        <v>2.2095823541213671</v>
      </c>
    </row>
    <row r="3525" spans="1:8" x14ac:dyDescent="0.25">
      <c r="A3525" s="8" t="s">
        <v>23</v>
      </c>
      <c r="B3525" s="8">
        <v>2021</v>
      </c>
      <c r="C3525" s="8" t="s">
        <v>10</v>
      </c>
      <c r="D3525" s="8" t="s">
        <v>41</v>
      </c>
      <c r="E3525" s="8" t="s">
        <v>40</v>
      </c>
      <c r="F3525" s="78">
        <v>22003.815107999999</v>
      </c>
      <c r="G3525" s="78">
        <v>5668.6513803349026</v>
      </c>
      <c r="H3525" s="78">
        <v>2.5063431227776456</v>
      </c>
    </row>
    <row r="3526" spans="1:8" x14ac:dyDescent="0.25">
      <c r="A3526" s="8" t="s">
        <v>23</v>
      </c>
      <c r="B3526" s="8">
        <v>2008</v>
      </c>
      <c r="C3526" s="8" t="s">
        <v>10</v>
      </c>
      <c r="D3526" s="8" t="s">
        <v>25</v>
      </c>
      <c r="E3526" s="8" t="s">
        <v>26</v>
      </c>
      <c r="F3526" s="78">
        <v>1323.30913751</v>
      </c>
      <c r="G3526" s="78">
        <v>452.54230977828394</v>
      </c>
      <c r="H3526" s="78">
        <v>0.3748002023634836</v>
      </c>
    </row>
    <row r="3527" spans="1:8" x14ac:dyDescent="0.25">
      <c r="A3527" s="8" t="s">
        <v>23</v>
      </c>
      <c r="B3527" s="8">
        <v>2008</v>
      </c>
      <c r="C3527" s="8" t="s">
        <v>10</v>
      </c>
      <c r="D3527" s="8" t="s">
        <v>25</v>
      </c>
      <c r="E3527" s="8" t="s">
        <v>27</v>
      </c>
      <c r="F3527" s="78">
        <v>21.411000479999998</v>
      </c>
      <c r="G3527" s="78">
        <v>7.3220862285551354</v>
      </c>
      <c r="H3527" s="78">
        <v>6.0642272355260606E-3</v>
      </c>
    </row>
    <row r="3528" spans="1:8" x14ac:dyDescent="0.25">
      <c r="A3528" s="8" t="s">
        <v>23</v>
      </c>
      <c r="B3528" s="8">
        <v>2008</v>
      </c>
      <c r="C3528" s="8" t="s">
        <v>10</v>
      </c>
      <c r="D3528" s="8" t="s">
        <v>25</v>
      </c>
      <c r="E3528" s="8" t="s">
        <v>28</v>
      </c>
      <c r="F3528" s="78">
        <v>527.08450428000003</v>
      </c>
      <c r="G3528" s="78">
        <v>180.25118413679093</v>
      </c>
      <c r="H3528" s="78">
        <v>0.14928588737664297</v>
      </c>
    </row>
    <row r="3529" spans="1:8" x14ac:dyDescent="0.25">
      <c r="A3529" s="8" t="s">
        <v>23</v>
      </c>
      <c r="B3529" s="8">
        <v>2008</v>
      </c>
      <c r="C3529" s="8" t="s">
        <v>10</v>
      </c>
      <c r="D3529" s="8" t="s">
        <v>25</v>
      </c>
      <c r="E3529" s="8" t="s">
        <v>40</v>
      </c>
      <c r="F3529" s="78">
        <v>1871.8046422699999</v>
      </c>
      <c r="G3529" s="78">
        <v>640.11558014362993</v>
      </c>
      <c r="H3529" s="78">
        <v>0.53015031697565251</v>
      </c>
    </row>
    <row r="3530" spans="1:8" x14ac:dyDescent="0.25">
      <c r="A3530" s="8" t="s">
        <v>23</v>
      </c>
      <c r="B3530" s="8">
        <v>2009</v>
      </c>
      <c r="C3530" s="8" t="s">
        <v>10</v>
      </c>
      <c r="D3530" s="8" t="s">
        <v>25</v>
      </c>
      <c r="E3530" s="8" t="s">
        <v>26</v>
      </c>
      <c r="F3530" s="78">
        <v>2100.0973301699996</v>
      </c>
      <c r="G3530" s="78">
        <v>697.51364411956888</v>
      </c>
      <c r="H3530" s="78">
        <v>0.57557844429476679</v>
      </c>
    </row>
    <row r="3531" spans="1:8" x14ac:dyDescent="0.25">
      <c r="A3531" s="8" t="s">
        <v>23</v>
      </c>
      <c r="B3531" s="8">
        <v>2009</v>
      </c>
      <c r="C3531" s="8" t="s">
        <v>10</v>
      </c>
      <c r="D3531" s="8" t="s">
        <v>25</v>
      </c>
      <c r="E3531" s="8" t="s">
        <v>27</v>
      </c>
      <c r="F3531" s="78">
        <v>34.988930370000006</v>
      </c>
      <c r="G3531" s="78">
        <v>11.621012024356505</v>
      </c>
      <c r="H3531" s="78">
        <v>9.5894956012692566E-3</v>
      </c>
    </row>
    <row r="3532" spans="1:8" x14ac:dyDescent="0.25">
      <c r="A3532" s="8" t="s">
        <v>23</v>
      </c>
      <c r="B3532" s="8">
        <v>2009</v>
      </c>
      <c r="C3532" s="8" t="s">
        <v>10</v>
      </c>
      <c r="D3532" s="8" t="s">
        <v>25</v>
      </c>
      <c r="E3532" s="8" t="s">
        <v>28</v>
      </c>
      <c r="F3532" s="78">
        <v>1052.8871047900004</v>
      </c>
      <c r="G3532" s="78">
        <v>349.69956428120724</v>
      </c>
      <c r="H3532" s="78">
        <v>0.28856715976301589</v>
      </c>
    </row>
    <row r="3533" spans="1:8" x14ac:dyDescent="0.25">
      <c r="A3533" s="8" t="s">
        <v>23</v>
      </c>
      <c r="B3533" s="8">
        <v>2009</v>
      </c>
      <c r="C3533" s="8" t="s">
        <v>10</v>
      </c>
      <c r="D3533" s="8" t="s">
        <v>25</v>
      </c>
      <c r="E3533" s="8" t="s">
        <v>40</v>
      </c>
      <c r="F3533" s="78">
        <v>3187.97336533</v>
      </c>
      <c r="G3533" s="78">
        <v>1058.8342204251326</v>
      </c>
      <c r="H3533" s="78">
        <v>0.87373509965905172</v>
      </c>
    </row>
    <row r="3534" spans="1:8" x14ac:dyDescent="0.25">
      <c r="A3534" s="8" t="s">
        <v>23</v>
      </c>
      <c r="B3534" s="8">
        <v>2010</v>
      </c>
      <c r="C3534" s="8" t="s">
        <v>10</v>
      </c>
      <c r="D3534" s="8" t="s">
        <v>25</v>
      </c>
      <c r="E3534" s="8" t="s">
        <v>26</v>
      </c>
      <c r="F3534" s="78">
        <v>2565.0196483899999</v>
      </c>
      <c r="G3534" s="78">
        <v>907.97155695221227</v>
      </c>
      <c r="H3534" s="78">
        <v>0.61525942464137806</v>
      </c>
    </row>
    <row r="3535" spans="1:8" x14ac:dyDescent="0.25">
      <c r="A3535" s="8" t="s">
        <v>23</v>
      </c>
      <c r="B3535" s="8">
        <v>2010</v>
      </c>
      <c r="C3535" s="8" t="s">
        <v>10</v>
      </c>
      <c r="D3535" s="8" t="s">
        <v>25</v>
      </c>
      <c r="E3535" s="8" t="s">
        <v>27</v>
      </c>
      <c r="F3535" s="78">
        <v>22.529805749999998</v>
      </c>
      <c r="G3535" s="78">
        <v>7.9751524778761045</v>
      </c>
      <c r="H3535" s="78">
        <v>5.4041205227132062E-3</v>
      </c>
    </row>
    <row r="3536" spans="1:8" x14ac:dyDescent="0.25">
      <c r="A3536" s="8" t="s">
        <v>23</v>
      </c>
      <c r="B3536" s="8">
        <v>2010</v>
      </c>
      <c r="C3536" s="8" t="s">
        <v>10</v>
      </c>
      <c r="D3536" s="8" t="s">
        <v>25</v>
      </c>
      <c r="E3536" s="8" t="s">
        <v>28</v>
      </c>
      <c r="F3536" s="78">
        <v>1281.7956597699997</v>
      </c>
      <c r="G3536" s="78">
        <v>453.73297690973436</v>
      </c>
      <c r="H3536" s="78">
        <v>0.30745840899617033</v>
      </c>
    </row>
    <row r="3537" spans="1:8" x14ac:dyDescent="0.25">
      <c r="A3537" s="8" t="s">
        <v>23</v>
      </c>
      <c r="B3537" s="8">
        <v>2010</v>
      </c>
      <c r="C3537" s="8" t="s">
        <v>10</v>
      </c>
      <c r="D3537" s="8" t="s">
        <v>25</v>
      </c>
      <c r="E3537" s="8" t="s">
        <v>40</v>
      </c>
      <c r="F3537" s="78">
        <v>3869.3451139099998</v>
      </c>
      <c r="G3537" s="78">
        <v>1369.6796863398229</v>
      </c>
      <c r="H3537" s="78">
        <v>0.92812195416026178</v>
      </c>
    </row>
    <row r="3538" spans="1:8" x14ac:dyDescent="0.25">
      <c r="A3538" s="8" t="s">
        <v>23</v>
      </c>
      <c r="B3538" s="8">
        <v>2011</v>
      </c>
      <c r="C3538" s="8" t="s">
        <v>10</v>
      </c>
      <c r="D3538" s="8" t="s">
        <v>25</v>
      </c>
      <c r="E3538" s="8" t="s">
        <v>26</v>
      </c>
      <c r="F3538" s="78">
        <v>2957.27393919</v>
      </c>
      <c r="G3538" s="78">
        <v>1074.0139049639963</v>
      </c>
      <c r="H3538" s="78">
        <v>0.62503398939946553</v>
      </c>
    </row>
    <row r="3539" spans="1:8" x14ac:dyDescent="0.25">
      <c r="A3539" s="8" t="s">
        <v>23</v>
      </c>
      <c r="B3539" s="8">
        <v>2011</v>
      </c>
      <c r="C3539" s="8" t="s">
        <v>10</v>
      </c>
      <c r="D3539" s="8" t="s">
        <v>25</v>
      </c>
      <c r="E3539" s="8" t="s">
        <v>27</v>
      </c>
      <c r="F3539" s="78">
        <v>15.513554150000001</v>
      </c>
      <c r="G3539" s="78">
        <v>5.6341662000631523</v>
      </c>
      <c r="H3539" s="78">
        <v>3.2788638589210358E-3</v>
      </c>
    </row>
    <row r="3540" spans="1:8" x14ac:dyDescent="0.25">
      <c r="A3540" s="8" t="s">
        <v>23</v>
      </c>
      <c r="B3540" s="8">
        <v>2011</v>
      </c>
      <c r="C3540" s="8" t="s">
        <v>10</v>
      </c>
      <c r="D3540" s="8" t="s">
        <v>25</v>
      </c>
      <c r="E3540" s="8" t="s">
        <v>28</v>
      </c>
      <c r="F3540" s="78">
        <v>1083.5623073100005</v>
      </c>
      <c r="G3540" s="78">
        <v>393.52491817669306</v>
      </c>
      <c r="H3540" s="78">
        <v>0.22901607548956462</v>
      </c>
    </row>
    <row r="3541" spans="1:8" x14ac:dyDescent="0.25">
      <c r="A3541" s="8" t="s">
        <v>23</v>
      </c>
      <c r="B3541" s="8">
        <v>2011</v>
      </c>
      <c r="C3541" s="8" t="s">
        <v>10</v>
      </c>
      <c r="D3541" s="8" t="s">
        <v>25</v>
      </c>
      <c r="E3541" s="8" t="s">
        <v>40</v>
      </c>
      <c r="F3541" s="78">
        <v>4056.3498006500004</v>
      </c>
      <c r="G3541" s="78">
        <v>1473.1729893407523</v>
      </c>
      <c r="H3541" s="78">
        <v>0.85732892874795108</v>
      </c>
    </row>
    <row r="3542" spans="1:8" x14ac:dyDescent="0.25">
      <c r="A3542" s="8" t="s">
        <v>23</v>
      </c>
      <c r="B3542" s="8">
        <v>2012</v>
      </c>
      <c r="C3542" s="8" t="s">
        <v>10</v>
      </c>
      <c r="D3542" s="8" t="s">
        <v>25</v>
      </c>
      <c r="E3542" s="8" t="s">
        <v>26</v>
      </c>
      <c r="F3542" s="78">
        <v>3339.0218198000002</v>
      </c>
      <c r="G3542" s="78">
        <v>1266.3799569405801</v>
      </c>
      <c r="H3542" s="78">
        <v>0.65694317125482649</v>
      </c>
    </row>
    <row r="3543" spans="1:8" x14ac:dyDescent="0.25">
      <c r="A3543" s="8" t="s">
        <v>23</v>
      </c>
      <c r="B3543" s="8">
        <v>2012</v>
      </c>
      <c r="C3543" s="8" t="s">
        <v>10</v>
      </c>
      <c r="D3543" s="8" t="s">
        <v>25</v>
      </c>
      <c r="E3543" s="8" t="s">
        <v>27</v>
      </c>
      <c r="F3543" s="78">
        <v>22.591204159999997</v>
      </c>
      <c r="G3543" s="78">
        <v>8.5680926017698997</v>
      </c>
      <c r="H3543" s="78">
        <v>4.4447560106763767E-3</v>
      </c>
    </row>
    <row r="3544" spans="1:8" x14ac:dyDescent="0.25">
      <c r="A3544" s="8" t="s">
        <v>23</v>
      </c>
      <c r="B3544" s="8">
        <v>2012</v>
      </c>
      <c r="C3544" s="8" t="s">
        <v>10</v>
      </c>
      <c r="D3544" s="8" t="s">
        <v>25</v>
      </c>
      <c r="E3544" s="8" t="s">
        <v>28</v>
      </c>
      <c r="F3544" s="78">
        <v>1556.0720851400001</v>
      </c>
      <c r="G3544" s="78">
        <v>590.16640397218646</v>
      </c>
      <c r="H3544" s="78">
        <v>0.30615281525001015</v>
      </c>
    </row>
    <row r="3545" spans="1:8" x14ac:dyDescent="0.25">
      <c r="A3545" s="8" t="s">
        <v>23</v>
      </c>
      <c r="B3545" s="8">
        <v>2012</v>
      </c>
      <c r="C3545" s="8" t="s">
        <v>10</v>
      </c>
      <c r="D3545" s="8" t="s">
        <v>25</v>
      </c>
      <c r="E3545" s="8" t="s">
        <v>40</v>
      </c>
      <c r="F3545" s="78">
        <v>4917.6851091000008</v>
      </c>
      <c r="G3545" s="78">
        <v>1865.1144535145365</v>
      </c>
      <c r="H3545" s="78">
        <v>0.96754074251551292</v>
      </c>
    </row>
    <row r="3546" spans="1:8" x14ac:dyDescent="0.25">
      <c r="A3546" s="8" t="s">
        <v>23</v>
      </c>
      <c r="B3546" s="8">
        <v>2013</v>
      </c>
      <c r="C3546" s="8" t="s">
        <v>10</v>
      </c>
      <c r="D3546" s="8" t="s">
        <v>25</v>
      </c>
      <c r="E3546" s="8" t="s">
        <v>26</v>
      </c>
      <c r="F3546" s="78">
        <v>3418.9862897100002</v>
      </c>
      <c r="G3546" s="78">
        <v>1265.1198111785384</v>
      </c>
      <c r="H3546" s="78">
        <v>0.62894485634397523</v>
      </c>
    </row>
    <row r="3547" spans="1:8" x14ac:dyDescent="0.25">
      <c r="A3547" s="8" t="s">
        <v>23</v>
      </c>
      <c r="B3547" s="8">
        <v>2013</v>
      </c>
      <c r="C3547" s="8" t="s">
        <v>10</v>
      </c>
      <c r="D3547" s="8" t="s">
        <v>25</v>
      </c>
      <c r="E3547" s="8" t="s">
        <v>27</v>
      </c>
      <c r="F3547" s="78">
        <v>41.52493475</v>
      </c>
      <c r="G3547" s="78">
        <v>15.365378260869564</v>
      </c>
      <c r="H3547" s="78">
        <v>7.6387829338873834E-3</v>
      </c>
    </row>
    <row r="3548" spans="1:8" x14ac:dyDescent="0.25">
      <c r="A3548" s="8" t="s">
        <v>23</v>
      </c>
      <c r="B3548" s="8">
        <v>2013</v>
      </c>
      <c r="C3548" s="8" t="s">
        <v>10</v>
      </c>
      <c r="D3548" s="8" t="s">
        <v>25</v>
      </c>
      <c r="E3548" s="8" t="s">
        <v>28</v>
      </c>
      <c r="F3548" s="78">
        <v>1542.0062285600002</v>
      </c>
      <c r="G3548" s="78">
        <v>570.58509844958371</v>
      </c>
      <c r="H3548" s="78">
        <v>0.28366211611379299</v>
      </c>
    </row>
    <row r="3549" spans="1:8" x14ac:dyDescent="0.25">
      <c r="A3549" s="8" t="s">
        <v>23</v>
      </c>
      <c r="B3549" s="8">
        <v>2013</v>
      </c>
      <c r="C3549" s="8" t="s">
        <v>10</v>
      </c>
      <c r="D3549" s="8" t="s">
        <v>25</v>
      </c>
      <c r="E3549" s="8" t="s">
        <v>40</v>
      </c>
      <c r="F3549" s="78">
        <v>5002.5174530200002</v>
      </c>
      <c r="G3549" s="78">
        <v>1851.0702878889917</v>
      </c>
      <c r="H3549" s="78">
        <v>0.92024575539165576</v>
      </c>
    </row>
    <row r="3550" spans="1:8" x14ac:dyDescent="0.25">
      <c r="A3550" s="8" t="s">
        <v>23</v>
      </c>
      <c r="B3550" s="8">
        <v>2014</v>
      </c>
      <c r="C3550" s="8" t="s">
        <v>10</v>
      </c>
      <c r="D3550" s="8" t="s">
        <v>25</v>
      </c>
      <c r="E3550" s="8" t="s">
        <v>26</v>
      </c>
      <c r="F3550" s="78">
        <v>3601.5899238399998</v>
      </c>
      <c r="G3550" s="78">
        <v>1268.165466140845</v>
      </c>
      <c r="H3550" s="78">
        <v>0.63164751083950732</v>
      </c>
    </row>
    <row r="3551" spans="1:8" x14ac:dyDescent="0.25">
      <c r="A3551" s="8" t="s">
        <v>23</v>
      </c>
      <c r="B3551" s="8">
        <v>2014</v>
      </c>
      <c r="C3551" s="8" t="s">
        <v>10</v>
      </c>
      <c r="D3551" s="8" t="s">
        <v>25</v>
      </c>
      <c r="E3551" s="8" t="s">
        <v>27</v>
      </c>
      <c r="F3551" s="78">
        <v>50.262633029999996</v>
      </c>
      <c r="G3551" s="78">
        <v>17.698110221830987</v>
      </c>
      <c r="H3551" s="78">
        <v>8.8150699310567925E-3</v>
      </c>
    </row>
    <row r="3552" spans="1:8" x14ac:dyDescent="0.25">
      <c r="A3552" s="8" t="s">
        <v>23</v>
      </c>
      <c r="B3552" s="8">
        <v>2014</v>
      </c>
      <c r="C3552" s="8" t="s">
        <v>10</v>
      </c>
      <c r="D3552" s="8" t="s">
        <v>25</v>
      </c>
      <c r="E3552" s="8" t="s">
        <v>28</v>
      </c>
      <c r="F3552" s="78">
        <v>1824.84875491</v>
      </c>
      <c r="G3552" s="78">
        <v>642.55237848943671</v>
      </c>
      <c r="H3552" s="78">
        <v>0.32004231410901812</v>
      </c>
    </row>
    <row r="3553" spans="1:8" x14ac:dyDescent="0.25">
      <c r="A3553" s="8" t="s">
        <v>23</v>
      </c>
      <c r="B3553" s="8">
        <v>2014</v>
      </c>
      <c r="C3553" s="8" t="s">
        <v>10</v>
      </c>
      <c r="D3553" s="8" t="s">
        <v>25</v>
      </c>
      <c r="E3553" s="8" t="s">
        <v>40</v>
      </c>
      <c r="F3553" s="78">
        <v>5476.7013117799997</v>
      </c>
      <c r="G3553" s="78">
        <v>1928.4159548521127</v>
      </c>
      <c r="H3553" s="78">
        <v>0.96050489487958224</v>
      </c>
    </row>
    <row r="3554" spans="1:8" x14ac:dyDescent="0.25">
      <c r="A3554" s="8" t="s">
        <v>23</v>
      </c>
      <c r="B3554" s="8">
        <v>2015</v>
      </c>
      <c r="C3554" s="8" t="s">
        <v>10</v>
      </c>
      <c r="D3554" s="8" t="s">
        <v>25</v>
      </c>
      <c r="E3554" s="8" t="s">
        <v>26</v>
      </c>
      <c r="F3554" s="78">
        <v>2759.3569212600005</v>
      </c>
      <c r="G3554" s="78">
        <v>866.36010086656211</v>
      </c>
      <c r="H3554" s="78">
        <v>0.45664543842250732</v>
      </c>
    </row>
    <row r="3555" spans="1:8" x14ac:dyDescent="0.25">
      <c r="A3555" s="8" t="s">
        <v>23</v>
      </c>
      <c r="B3555" s="8">
        <v>2015</v>
      </c>
      <c r="C3555" s="8" t="s">
        <v>10</v>
      </c>
      <c r="D3555" s="8" t="s">
        <v>25</v>
      </c>
      <c r="E3555" s="8" t="s">
        <v>27</v>
      </c>
      <c r="F3555" s="78">
        <v>52.715941299999997</v>
      </c>
      <c r="G3555" s="78">
        <v>16.551315949764518</v>
      </c>
      <c r="H3555" s="78">
        <v>8.7239508384444435E-3</v>
      </c>
    </row>
    <row r="3556" spans="1:8" x14ac:dyDescent="0.25">
      <c r="A3556" s="8" t="s">
        <v>23</v>
      </c>
      <c r="B3556" s="8">
        <v>2015</v>
      </c>
      <c r="C3556" s="8" t="s">
        <v>10</v>
      </c>
      <c r="D3556" s="8" t="s">
        <v>25</v>
      </c>
      <c r="E3556" s="8" t="s">
        <v>28</v>
      </c>
      <c r="F3556" s="78">
        <v>1798.2142221499998</v>
      </c>
      <c r="G3556" s="78">
        <v>564.58845279434843</v>
      </c>
      <c r="H3556" s="78">
        <v>0.29758612070971813</v>
      </c>
    </row>
    <row r="3557" spans="1:8" x14ac:dyDescent="0.25">
      <c r="A3557" s="8" t="s">
        <v>23</v>
      </c>
      <c r="B3557" s="8">
        <v>2015</v>
      </c>
      <c r="C3557" s="8" t="s">
        <v>10</v>
      </c>
      <c r="D3557" s="8" t="s">
        <v>25</v>
      </c>
      <c r="E3557" s="8" t="s">
        <v>40</v>
      </c>
      <c r="F3557" s="78">
        <v>4610.2870847100003</v>
      </c>
      <c r="G3557" s="78">
        <v>1447.4998696106752</v>
      </c>
      <c r="H3557" s="78">
        <v>0.76295550997066985</v>
      </c>
    </row>
    <row r="3558" spans="1:8" x14ac:dyDescent="0.25">
      <c r="A3558" s="8" t="s">
        <v>23</v>
      </c>
      <c r="B3558" s="8">
        <v>2016</v>
      </c>
      <c r="C3558" s="8" t="s">
        <v>10</v>
      </c>
      <c r="D3558" s="8" t="s">
        <v>25</v>
      </c>
      <c r="E3558" s="8" t="s">
        <v>26</v>
      </c>
      <c r="F3558" s="78">
        <v>3201.1362909999998</v>
      </c>
      <c r="G3558" s="78">
        <v>948.48482696296287</v>
      </c>
      <c r="H3558" s="78">
        <v>0.49403493508582486</v>
      </c>
    </row>
    <row r="3559" spans="1:8" x14ac:dyDescent="0.25">
      <c r="A3559" s="8" t="s">
        <v>23</v>
      </c>
      <c r="B3559" s="8">
        <v>2016</v>
      </c>
      <c r="C3559" s="8" t="s">
        <v>10</v>
      </c>
      <c r="D3559" s="8" t="s">
        <v>25</v>
      </c>
      <c r="E3559" s="8" t="s">
        <v>27</v>
      </c>
      <c r="F3559" s="78">
        <v>41.291511740000004</v>
      </c>
      <c r="G3559" s="78">
        <v>12.234521997037039</v>
      </c>
      <c r="H3559" s="78">
        <v>6.372565073039709E-3</v>
      </c>
    </row>
    <row r="3560" spans="1:8" x14ac:dyDescent="0.25">
      <c r="A3560" s="8" t="s">
        <v>23</v>
      </c>
      <c r="B3560" s="8">
        <v>2016</v>
      </c>
      <c r="C3560" s="8" t="s">
        <v>10</v>
      </c>
      <c r="D3560" s="8" t="s">
        <v>25</v>
      </c>
      <c r="E3560" s="8" t="s">
        <v>28</v>
      </c>
      <c r="F3560" s="78">
        <v>2734.0421070000002</v>
      </c>
      <c r="G3560" s="78">
        <v>810.08655022222229</v>
      </c>
      <c r="H3560" s="78">
        <v>0.42194776856305272</v>
      </c>
    </row>
    <row r="3561" spans="1:8" x14ac:dyDescent="0.25">
      <c r="A3561" s="8" t="s">
        <v>23</v>
      </c>
      <c r="B3561" s="8">
        <v>2016</v>
      </c>
      <c r="C3561" s="8" t="s">
        <v>10</v>
      </c>
      <c r="D3561" s="8" t="s">
        <v>25</v>
      </c>
      <c r="E3561" s="8" t="s">
        <v>40</v>
      </c>
      <c r="F3561" s="78">
        <v>5976.4699097399998</v>
      </c>
      <c r="G3561" s="78">
        <v>1770.8058991822222</v>
      </c>
      <c r="H3561" s="78">
        <v>0.92235526872191731</v>
      </c>
    </row>
    <row r="3562" spans="1:8" x14ac:dyDescent="0.25">
      <c r="A3562" s="8" t="s">
        <v>23</v>
      </c>
      <c r="B3562" s="8">
        <v>2017</v>
      </c>
      <c r="C3562" s="8" t="s">
        <v>10</v>
      </c>
      <c r="D3562" s="8" t="s">
        <v>25</v>
      </c>
      <c r="E3562" s="8" t="s">
        <v>26</v>
      </c>
      <c r="F3562" s="78">
        <v>7191.0316069999999</v>
      </c>
      <c r="G3562" s="78">
        <v>2205.2741958599563</v>
      </c>
      <c r="H3562" s="78">
        <v>1.0448692052078128</v>
      </c>
    </row>
    <row r="3563" spans="1:8" x14ac:dyDescent="0.25">
      <c r="A3563" s="8" t="s">
        <v>23</v>
      </c>
      <c r="B3563" s="8">
        <v>2017</v>
      </c>
      <c r="C3563" s="8" t="s">
        <v>10</v>
      </c>
      <c r="D3563" s="8" t="s">
        <v>25</v>
      </c>
      <c r="E3563" s="8" t="s">
        <v>27</v>
      </c>
      <c r="F3563" s="78"/>
      <c r="G3563" s="78" t="s">
        <v>108</v>
      </c>
      <c r="H3563" s="78" t="s">
        <v>29</v>
      </c>
    </row>
    <row r="3564" spans="1:8" x14ac:dyDescent="0.25">
      <c r="A3564" s="8" t="s">
        <v>23</v>
      </c>
      <c r="B3564" s="8">
        <v>2017</v>
      </c>
      <c r="C3564" s="8" t="s">
        <v>10</v>
      </c>
      <c r="D3564" s="8" t="s">
        <v>25</v>
      </c>
      <c r="E3564" s="8" t="s">
        <v>28</v>
      </c>
      <c r="F3564" s="78">
        <v>2820.1251000000002</v>
      </c>
      <c r="G3564" s="78">
        <v>864.8479734219278</v>
      </c>
      <c r="H3564" s="78">
        <v>0.40976900573698216</v>
      </c>
    </row>
    <row r="3565" spans="1:8" x14ac:dyDescent="0.25">
      <c r="A3565" s="8" t="s">
        <v>23</v>
      </c>
      <c r="B3565" s="8">
        <v>2017</v>
      </c>
      <c r="C3565" s="8" t="s">
        <v>10</v>
      </c>
      <c r="D3565" s="8" t="s">
        <v>25</v>
      </c>
      <c r="E3565" s="8" t="s">
        <v>40</v>
      </c>
      <c r="F3565" s="78">
        <v>10011.156707</v>
      </c>
      <c r="G3565" s="78">
        <v>3070.122169281884</v>
      </c>
      <c r="H3565" s="78">
        <v>1.4546382109447948</v>
      </c>
    </row>
    <row r="3566" spans="1:8" x14ac:dyDescent="0.25">
      <c r="A3566" s="8" t="s">
        <v>23</v>
      </c>
      <c r="B3566" s="8">
        <v>2018</v>
      </c>
      <c r="C3566" s="8" t="s">
        <v>10</v>
      </c>
      <c r="D3566" s="8" t="s">
        <v>25</v>
      </c>
      <c r="E3566" s="8" t="s">
        <v>26</v>
      </c>
      <c r="F3566" s="78">
        <v>4492.8745049999998</v>
      </c>
      <c r="G3566" s="78">
        <v>1367.0003564908707</v>
      </c>
      <c r="H3566" s="78">
        <v>0.61428643683351769</v>
      </c>
    </row>
    <row r="3567" spans="1:8" x14ac:dyDescent="0.25">
      <c r="A3567" s="8" t="s">
        <v>23</v>
      </c>
      <c r="B3567" s="8">
        <v>2018</v>
      </c>
      <c r="C3567" s="8" t="s">
        <v>10</v>
      </c>
      <c r="D3567" s="8" t="s">
        <v>25</v>
      </c>
      <c r="E3567" s="8" t="s">
        <v>27</v>
      </c>
      <c r="F3567" s="78"/>
      <c r="G3567" s="78" t="s">
        <v>108</v>
      </c>
      <c r="H3567" s="78" t="s">
        <v>29</v>
      </c>
    </row>
    <row r="3568" spans="1:8" x14ac:dyDescent="0.25">
      <c r="A3568" s="8" t="s">
        <v>23</v>
      </c>
      <c r="B3568" s="8">
        <v>2018</v>
      </c>
      <c r="C3568" s="8" t="s">
        <v>10</v>
      </c>
      <c r="D3568" s="8" t="s">
        <v>25</v>
      </c>
      <c r="E3568" s="8" t="s">
        <v>28</v>
      </c>
      <c r="F3568" s="78">
        <v>3403.131785</v>
      </c>
      <c r="G3568" s="78">
        <v>1035.4356343813376</v>
      </c>
      <c r="H3568" s="78">
        <v>0.46529180727306757</v>
      </c>
    </row>
    <row r="3569" spans="1:8" x14ac:dyDescent="0.25">
      <c r="A3569" s="8" t="s">
        <v>23</v>
      </c>
      <c r="B3569" s="8">
        <v>2018</v>
      </c>
      <c r="C3569" s="8" t="s">
        <v>10</v>
      </c>
      <c r="D3569" s="8" t="s">
        <v>25</v>
      </c>
      <c r="E3569" s="8" t="s">
        <v>40</v>
      </c>
      <c r="F3569" s="78">
        <v>7896.0062899999994</v>
      </c>
      <c r="G3569" s="78">
        <v>2402.4359908722081</v>
      </c>
      <c r="H3569" s="78">
        <v>1.0795782441065853</v>
      </c>
    </row>
    <row r="3570" spans="1:8" x14ac:dyDescent="0.25">
      <c r="A3570" s="8" t="s">
        <v>23</v>
      </c>
      <c r="B3570" s="8">
        <v>2019</v>
      </c>
      <c r="C3570" s="8" t="s">
        <v>10</v>
      </c>
      <c r="D3570" s="8" t="s">
        <v>25</v>
      </c>
      <c r="E3570" s="8" t="s">
        <v>26</v>
      </c>
      <c r="F3570" s="78">
        <v>3793.6476459999999</v>
      </c>
      <c r="G3570" s="78">
        <v>1137.2413627779176</v>
      </c>
      <c r="H3570" s="78">
        <v>0.49813962775969928</v>
      </c>
    </row>
    <row r="3571" spans="1:8" x14ac:dyDescent="0.25">
      <c r="A3571" s="8" t="s">
        <v>23</v>
      </c>
      <c r="B3571" s="8">
        <v>2019</v>
      </c>
      <c r="C3571" s="8" t="s">
        <v>10</v>
      </c>
      <c r="D3571" s="8" t="s">
        <v>25</v>
      </c>
      <c r="E3571" s="8" t="s">
        <v>27</v>
      </c>
      <c r="F3571" s="78"/>
      <c r="G3571" s="78" t="s">
        <v>108</v>
      </c>
      <c r="H3571" s="78" t="s">
        <v>29</v>
      </c>
    </row>
    <row r="3572" spans="1:8" x14ac:dyDescent="0.25">
      <c r="A3572" s="8" t="s">
        <v>23</v>
      </c>
      <c r="B3572" s="8">
        <v>2019</v>
      </c>
      <c r="C3572" s="8" t="s">
        <v>10</v>
      </c>
      <c r="D3572" s="8" t="s">
        <v>25</v>
      </c>
      <c r="E3572" s="8" t="s">
        <v>28</v>
      </c>
      <c r="F3572" s="80">
        <v>1666.192366</v>
      </c>
      <c r="G3572" s="78">
        <v>499.48309747689285</v>
      </c>
      <c r="H3572" s="78">
        <v>0.21878585531010927</v>
      </c>
    </row>
    <row r="3573" spans="1:8" x14ac:dyDescent="0.25">
      <c r="A3573" s="8" t="s">
        <v>23</v>
      </c>
      <c r="B3573" s="8">
        <v>2019</v>
      </c>
      <c r="C3573" s="8" t="s">
        <v>10</v>
      </c>
      <c r="D3573" s="8" t="s">
        <v>25</v>
      </c>
      <c r="E3573" s="8" t="s">
        <v>40</v>
      </c>
      <c r="F3573" s="78">
        <v>5459.8400119999997</v>
      </c>
      <c r="G3573" s="78">
        <v>1636.7244602548105</v>
      </c>
      <c r="H3573" s="78">
        <v>0.71692548306980852</v>
      </c>
    </row>
    <row r="3574" spans="1:8" x14ac:dyDescent="0.25">
      <c r="A3574" s="8" t="s">
        <v>23</v>
      </c>
      <c r="B3574" s="8">
        <v>2020</v>
      </c>
      <c r="C3574" s="8" t="s">
        <v>10</v>
      </c>
      <c r="D3574" s="8" t="s">
        <v>25</v>
      </c>
      <c r="E3574" s="8" t="s">
        <v>26</v>
      </c>
      <c r="F3574" s="80">
        <v>3283.326881</v>
      </c>
      <c r="G3574" s="78">
        <v>938.98766854146709</v>
      </c>
      <c r="H3574" s="78">
        <v>0.46716190220350434</v>
      </c>
    </row>
    <row r="3575" spans="1:8" x14ac:dyDescent="0.25">
      <c r="A3575" s="8" t="s">
        <v>23</v>
      </c>
      <c r="B3575" s="8">
        <v>2020</v>
      </c>
      <c r="C3575" s="8" t="s">
        <v>10</v>
      </c>
      <c r="D3575" s="8" t="s">
        <v>25</v>
      </c>
      <c r="E3575" s="8" t="s">
        <v>27</v>
      </c>
      <c r="F3575" s="80"/>
      <c r="G3575" s="78" t="s">
        <v>108</v>
      </c>
      <c r="H3575" s="78" t="s">
        <v>29</v>
      </c>
    </row>
    <row r="3576" spans="1:8" x14ac:dyDescent="0.25">
      <c r="A3576" s="8" t="s">
        <v>23</v>
      </c>
      <c r="B3576" s="8">
        <v>2020</v>
      </c>
      <c r="C3576" s="8" t="s">
        <v>10</v>
      </c>
      <c r="D3576" s="8" t="s">
        <v>25</v>
      </c>
      <c r="E3576" s="8" t="s">
        <v>28</v>
      </c>
      <c r="F3576" s="80">
        <v>1551.786963</v>
      </c>
      <c r="G3576" s="78">
        <v>443.79036120114353</v>
      </c>
      <c r="H3576" s="78">
        <v>0.22079304794315394</v>
      </c>
    </row>
    <row r="3577" spans="1:8" x14ac:dyDescent="0.25">
      <c r="A3577" s="8" t="s">
        <v>23</v>
      </c>
      <c r="B3577" s="8">
        <v>2020</v>
      </c>
      <c r="C3577" s="8" t="s">
        <v>10</v>
      </c>
      <c r="D3577" s="8" t="s">
        <v>25</v>
      </c>
      <c r="E3577" s="8" t="s">
        <v>40</v>
      </c>
      <c r="F3577" s="78">
        <v>4835.1138439999995</v>
      </c>
      <c r="G3577" s="78">
        <v>1382.7780297426104</v>
      </c>
      <c r="H3577" s="78">
        <v>0.6879549501466582</v>
      </c>
    </row>
    <row r="3578" spans="1:8" x14ac:dyDescent="0.25">
      <c r="A3578" s="8" t="s">
        <v>23</v>
      </c>
      <c r="B3578" s="8">
        <v>2021</v>
      </c>
      <c r="C3578" s="8" t="s">
        <v>10</v>
      </c>
      <c r="D3578" s="8" t="s">
        <v>25</v>
      </c>
      <c r="E3578" s="8" t="s">
        <v>26</v>
      </c>
      <c r="F3578" s="80">
        <v>4600.572435</v>
      </c>
      <c r="G3578" s="78">
        <v>1185.205436238728</v>
      </c>
      <c r="H3578" s="78">
        <v>0.52402790273903155</v>
      </c>
    </row>
    <row r="3579" spans="1:8" x14ac:dyDescent="0.25">
      <c r="A3579" s="8" t="s">
        <v>23</v>
      </c>
      <c r="B3579" s="8">
        <v>2021</v>
      </c>
      <c r="C3579" s="8" t="s">
        <v>10</v>
      </c>
      <c r="D3579" s="8" t="s">
        <v>25</v>
      </c>
      <c r="E3579" s="8" t="s">
        <v>27</v>
      </c>
      <c r="F3579" s="80"/>
      <c r="G3579" s="78" t="s">
        <v>108</v>
      </c>
      <c r="H3579" s="78" t="s">
        <v>29</v>
      </c>
    </row>
    <row r="3580" spans="1:8" x14ac:dyDescent="0.25">
      <c r="A3580" s="8" t="s">
        <v>23</v>
      </c>
      <c r="B3580" s="8">
        <v>2021</v>
      </c>
      <c r="C3580" s="8" t="s">
        <v>10</v>
      </c>
      <c r="D3580" s="8" t="s">
        <v>25</v>
      </c>
      <c r="E3580" s="8" t="s">
        <v>28</v>
      </c>
      <c r="F3580" s="80">
        <v>1991.2323220000001</v>
      </c>
      <c r="G3580" s="78">
        <v>512.9838528123654</v>
      </c>
      <c r="H3580" s="78">
        <v>0.22681118758731858</v>
      </c>
    </row>
    <row r="3581" spans="1:8" x14ac:dyDescent="0.25">
      <c r="A3581" s="8" t="s">
        <v>23</v>
      </c>
      <c r="B3581" s="8">
        <v>2021</v>
      </c>
      <c r="C3581" s="8" t="s">
        <v>10</v>
      </c>
      <c r="D3581" s="8" t="s">
        <v>25</v>
      </c>
      <c r="E3581" s="8" t="s">
        <v>40</v>
      </c>
      <c r="F3581" s="78">
        <v>6591.8047569999999</v>
      </c>
      <c r="G3581" s="78">
        <v>1698.1892890510935</v>
      </c>
      <c r="H3581" s="78">
        <v>0.75083909032635021</v>
      </c>
    </row>
    <row r="3582" spans="1:8" x14ac:dyDescent="0.25">
      <c r="A3582" s="8" t="s">
        <v>23</v>
      </c>
      <c r="B3582" s="8">
        <v>2008</v>
      </c>
      <c r="C3582" s="8" t="s">
        <v>10</v>
      </c>
      <c r="D3582" s="8" t="s">
        <v>30</v>
      </c>
      <c r="E3582" s="8" t="s">
        <v>31</v>
      </c>
      <c r="F3582" s="78">
        <v>555.15694044999998</v>
      </c>
      <c r="G3582" s="78">
        <v>189.85133329723547</v>
      </c>
      <c r="H3582" s="78">
        <v>0.15723682979751208</v>
      </c>
    </row>
    <row r="3583" spans="1:8" x14ac:dyDescent="0.25">
      <c r="A3583" s="8" t="s">
        <v>23</v>
      </c>
      <c r="B3583" s="8">
        <v>2008</v>
      </c>
      <c r="C3583" s="8" t="s">
        <v>10</v>
      </c>
      <c r="D3583" s="8" t="s">
        <v>30</v>
      </c>
      <c r="E3583" s="8" t="s">
        <v>32</v>
      </c>
      <c r="F3583" s="78"/>
      <c r="G3583" s="78" t="s">
        <v>108</v>
      </c>
      <c r="H3583" s="78" t="s">
        <v>29</v>
      </c>
    </row>
    <row r="3584" spans="1:8" x14ac:dyDescent="0.25">
      <c r="A3584" s="8" t="s">
        <v>23</v>
      </c>
      <c r="B3584" s="8">
        <v>2008</v>
      </c>
      <c r="C3584" s="8" t="s">
        <v>10</v>
      </c>
      <c r="D3584" s="8" t="s">
        <v>30</v>
      </c>
      <c r="E3584" s="8" t="s">
        <v>40</v>
      </c>
      <c r="F3584" s="78">
        <v>555.15694044999998</v>
      </c>
      <c r="G3584" s="78">
        <v>189.85133329723547</v>
      </c>
      <c r="H3584" s="78">
        <v>0.15723682979751208</v>
      </c>
    </row>
    <row r="3585" spans="1:8" x14ac:dyDescent="0.25">
      <c r="A3585" s="8" t="s">
        <v>23</v>
      </c>
      <c r="B3585" s="8">
        <v>2009</v>
      </c>
      <c r="C3585" s="8" t="s">
        <v>10</v>
      </c>
      <c r="D3585" s="8" t="s">
        <v>30</v>
      </c>
      <c r="E3585" s="8" t="s">
        <v>31</v>
      </c>
      <c r="F3585" s="78">
        <v>690.05778648999978</v>
      </c>
      <c r="G3585" s="78">
        <v>229.19162573706078</v>
      </c>
      <c r="H3585" s="78">
        <v>0.18912570456401326</v>
      </c>
    </row>
    <row r="3586" spans="1:8" x14ac:dyDescent="0.25">
      <c r="A3586" s="8" t="s">
        <v>23</v>
      </c>
      <c r="B3586" s="8">
        <v>2009</v>
      </c>
      <c r="C3586" s="8" t="s">
        <v>10</v>
      </c>
      <c r="D3586" s="8" t="s">
        <v>30</v>
      </c>
      <c r="E3586" s="8" t="s">
        <v>32</v>
      </c>
      <c r="F3586" s="78"/>
      <c r="G3586" s="78" t="s">
        <v>108</v>
      </c>
      <c r="H3586" s="78" t="s">
        <v>29</v>
      </c>
    </row>
    <row r="3587" spans="1:8" x14ac:dyDescent="0.25">
      <c r="A3587" s="8" t="s">
        <v>23</v>
      </c>
      <c r="B3587" s="8">
        <v>2009</v>
      </c>
      <c r="C3587" s="8" t="s">
        <v>10</v>
      </c>
      <c r="D3587" s="8" t="s">
        <v>30</v>
      </c>
      <c r="E3587" s="8" t="s">
        <v>40</v>
      </c>
      <c r="F3587" s="78">
        <v>690.05778648999978</v>
      </c>
      <c r="G3587" s="78">
        <v>229.19162573706078</v>
      </c>
      <c r="H3587" s="78">
        <v>0.18912570456401326</v>
      </c>
    </row>
    <row r="3588" spans="1:8" x14ac:dyDescent="0.25">
      <c r="A3588" s="8" t="s">
        <v>23</v>
      </c>
      <c r="B3588" s="8">
        <v>2010</v>
      </c>
      <c r="C3588" s="8" t="s">
        <v>10</v>
      </c>
      <c r="D3588" s="8" t="s">
        <v>30</v>
      </c>
      <c r="E3588" s="8" t="s">
        <v>31</v>
      </c>
      <c r="F3588" s="78">
        <v>867.80554009999992</v>
      </c>
      <c r="G3588" s="78">
        <v>307.18780180530968</v>
      </c>
      <c r="H3588" s="78">
        <v>0.20815650969288221</v>
      </c>
    </row>
    <row r="3589" spans="1:8" x14ac:dyDescent="0.25">
      <c r="A3589" s="8" t="s">
        <v>23</v>
      </c>
      <c r="B3589" s="8">
        <v>2010</v>
      </c>
      <c r="C3589" s="8" t="s">
        <v>10</v>
      </c>
      <c r="D3589" s="8" t="s">
        <v>30</v>
      </c>
      <c r="E3589" s="8" t="s">
        <v>32</v>
      </c>
      <c r="F3589" s="78"/>
      <c r="G3589" s="78" t="s">
        <v>108</v>
      </c>
      <c r="H3589" s="78" t="s">
        <v>29</v>
      </c>
    </row>
    <row r="3590" spans="1:8" x14ac:dyDescent="0.25">
      <c r="A3590" s="8" t="s">
        <v>23</v>
      </c>
      <c r="B3590" s="8">
        <v>2010</v>
      </c>
      <c r="C3590" s="8" t="s">
        <v>10</v>
      </c>
      <c r="D3590" s="8" t="s">
        <v>30</v>
      </c>
      <c r="E3590" s="8" t="s">
        <v>40</v>
      </c>
      <c r="F3590" s="78">
        <v>867.80554009999992</v>
      </c>
      <c r="G3590" s="78">
        <v>307.18780180530968</v>
      </c>
      <c r="H3590" s="78">
        <v>0.20815650969288221</v>
      </c>
    </row>
    <row r="3591" spans="1:8" x14ac:dyDescent="0.25">
      <c r="A3591" s="8" t="s">
        <v>23</v>
      </c>
      <c r="B3591" s="8">
        <v>2011</v>
      </c>
      <c r="C3591" s="8" t="s">
        <v>10</v>
      </c>
      <c r="D3591" s="8" t="s">
        <v>30</v>
      </c>
      <c r="E3591" s="8" t="s">
        <v>31</v>
      </c>
      <c r="F3591" s="78">
        <v>707.02821463999999</v>
      </c>
      <c r="G3591" s="78">
        <v>256.77639249518353</v>
      </c>
      <c r="H3591" s="78">
        <v>0.1494337943327165</v>
      </c>
    </row>
    <row r="3592" spans="1:8" x14ac:dyDescent="0.25">
      <c r="A3592" s="8" t="s">
        <v>23</v>
      </c>
      <c r="B3592" s="8">
        <v>2011</v>
      </c>
      <c r="C3592" s="8" t="s">
        <v>10</v>
      </c>
      <c r="D3592" s="8" t="s">
        <v>30</v>
      </c>
      <c r="E3592" s="8" t="s">
        <v>32</v>
      </c>
      <c r="F3592" s="78"/>
      <c r="G3592" s="78" t="s">
        <v>108</v>
      </c>
      <c r="H3592" s="78" t="s">
        <v>29</v>
      </c>
    </row>
    <row r="3593" spans="1:8" x14ac:dyDescent="0.25">
      <c r="A3593" s="8" t="s">
        <v>23</v>
      </c>
      <c r="B3593" s="8">
        <v>2011</v>
      </c>
      <c r="C3593" s="8" t="s">
        <v>10</v>
      </c>
      <c r="D3593" s="8" t="s">
        <v>30</v>
      </c>
      <c r="E3593" s="8" t="s">
        <v>40</v>
      </c>
      <c r="F3593" s="78">
        <v>707.02821463999999</v>
      </c>
      <c r="G3593" s="78">
        <v>256.77639249518353</v>
      </c>
      <c r="H3593" s="78">
        <v>0.1494337943327165</v>
      </c>
    </row>
    <row r="3594" spans="1:8" x14ac:dyDescent="0.25">
      <c r="A3594" s="8" t="s">
        <v>23</v>
      </c>
      <c r="B3594" s="8">
        <v>2012</v>
      </c>
      <c r="C3594" s="8" t="s">
        <v>10</v>
      </c>
      <c r="D3594" s="8" t="s">
        <v>30</v>
      </c>
      <c r="E3594" s="8" t="s">
        <v>31</v>
      </c>
      <c r="F3594" s="78">
        <v>696.02124383</v>
      </c>
      <c r="G3594" s="78">
        <v>263.97771573830562</v>
      </c>
      <c r="H3594" s="78">
        <v>0.13694022616773346</v>
      </c>
    </row>
    <row r="3595" spans="1:8" x14ac:dyDescent="0.25">
      <c r="A3595" s="8" t="s">
        <v>23</v>
      </c>
      <c r="B3595" s="8">
        <v>2012</v>
      </c>
      <c r="C3595" s="8" t="s">
        <v>10</v>
      </c>
      <c r="D3595" s="8" t="s">
        <v>30</v>
      </c>
      <c r="E3595" s="8" t="s">
        <v>32</v>
      </c>
      <c r="F3595" s="78"/>
      <c r="G3595" s="78" t="s">
        <v>108</v>
      </c>
      <c r="H3595" s="78" t="s">
        <v>29</v>
      </c>
    </row>
    <row r="3596" spans="1:8" x14ac:dyDescent="0.25">
      <c r="A3596" s="8" t="s">
        <v>23</v>
      </c>
      <c r="B3596" s="8">
        <v>2012</v>
      </c>
      <c r="C3596" s="8" t="s">
        <v>10</v>
      </c>
      <c r="D3596" s="8" t="s">
        <v>30</v>
      </c>
      <c r="E3596" s="8" t="s">
        <v>40</v>
      </c>
      <c r="F3596" s="78">
        <v>696.02124383</v>
      </c>
      <c r="G3596" s="78">
        <v>263.97771573830562</v>
      </c>
      <c r="H3596" s="78">
        <v>0.13694022616773346</v>
      </c>
    </row>
    <row r="3597" spans="1:8" x14ac:dyDescent="0.25">
      <c r="A3597" s="8" t="s">
        <v>23</v>
      </c>
      <c r="B3597" s="8">
        <v>2013</v>
      </c>
      <c r="C3597" s="8" t="s">
        <v>10</v>
      </c>
      <c r="D3597" s="8" t="s">
        <v>30</v>
      </c>
      <c r="E3597" s="8" t="s">
        <v>31</v>
      </c>
      <c r="F3597" s="78">
        <v>574.62432031000014</v>
      </c>
      <c r="G3597" s="78">
        <v>212.62694553561522</v>
      </c>
      <c r="H3597" s="78">
        <v>0.10570589641638552</v>
      </c>
    </row>
    <row r="3598" spans="1:8" x14ac:dyDescent="0.25">
      <c r="A3598" s="8" t="s">
        <v>23</v>
      </c>
      <c r="B3598" s="8">
        <v>2013</v>
      </c>
      <c r="C3598" s="8" t="s">
        <v>10</v>
      </c>
      <c r="D3598" s="8" t="s">
        <v>30</v>
      </c>
      <c r="E3598" s="8" t="s">
        <v>32</v>
      </c>
      <c r="F3598" s="78"/>
      <c r="G3598" s="78" t="s">
        <v>108</v>
      </c>
      <c r="H3598" s="78" t="s">
        <v>29</v>
      </c>
    </row>
    <row r="3599" spans="1:8" x14ac:dyDescent="0.25">
      <c r="A3599" s="8" t="s">
        <v>23</v>
      </c>
      <c r="B3599" s="8">
        <v>2013</v>
      </c>
      <c r="C3599" s="8" t="s">
        <v>10</v>
      </c>
      <c r="D3599" s="8" t="s">
        <v>30</v>
      </c>
      <c r="E3599" s="8" t="s">
        <v>40</v>
      </c>
      <c r="F3599" s="78">
        <v>574.62432031000014</v>
      </c>
      <c r="G3599" s="78">
        <v>212.62694553561522</v>
      </c>
      <c r="H3599" s="78">
        <v>0.10570589641638552</v>
      </c>
    </row>
    <row r="3600" spans="1:8" x14ac:dyDescent="0.25">
      <c r="A3600" s="8" t="s">
        <v>23</v>
      </c>
      <c r="B3600" s="8">
        <v>2014</v>
      </c>
      <c r="C3600" s="8" t="s">
        <v>10</v>
      </c>
      <c r="D3600" s="8" t="s">
        <v>30</v>
      </c>
      <c r="E3600" s="8" t="s">
        <v>31</v>
      </c>
      <c r="F3600" s="78">
        <v>545.94510424999987</v>
      </c>
      <c r="G3600" s="78">
        <v>192.2341916373239</v>
      </c>
      <c r="H3600" s="78">
        <v>9.5747953944422315E-2</v>
      </c>
    </row>
    <row r="3601" spans="1:8" x14ac:dyDescent="0.25">
      <c r="A3601" s="8" t="s">
        <v>23</v>
      </c>
      <c r="B3601" s="8">
        <v>2014</v>
      </c>
      <c r="C3601" s="8" t="s">
        <v>10</v>
      </c>
      <c r="D3601" s="8" t="s">
        <v>30</v>
      </c>
      <c r="E3601" s="8" t="s">
        <v>32</v>
      </c>
      <c r="F3601" s="78"/>
      <c r="G3601" s="78" t="s">
        <v>108</v>
      </c>
      <c r="H3601" s="78" t="s">
        <v>29</v>
      </c>
    </row>
    <row r="3602" spans="1:8" x14ac:dyDescent="0.25">
      <c r="A3602" s="8" t="s">
        <v>23</v>
      </c>
      <c r="B3602" s="8">
        <v>2014</v>
      </c>
      <c r="C3602" s="8" t="s">
        <v>10</v>
      </c>
      <c r="D3602" s="8" t="s">
        <v>30</v>
      </c>
      <c r="E3602" s="8" t="s">
        <v>40</v>
      </c>
      <c r="F3602" s="78">
        <v>545.94510424999987</v>
      </c>
      <c r="G3602" s="78">
        <v>192.2341916373239</v>
      </c>
      <c r="H3602" s="78">
        <v>9.5747953944422315E-2</v>
      </c>
    </row>
    <row r="3603" spans="1:8" x14ac:dyDescent="0.25">
      <c r="A3603" s="8" t="s">
        <v>23</v>
      </c>
      <c r="B3603" s="8">
        <v>2015</v>
      </c>
      <c r="C3603" s="8" t="s">
        <v>10</v>
      </c>
      <c r="D3603" s="8" t="s">
        <v>30</v>
      </c>
      <c r="E3603" s="8" t="s">
        <v>31</v>
      </c>
      <c r="F3603" s="78">
        <v>316.90147847999998</v>
      </c>
      <c r="G3603" s="78">
        <v>99.498109412872836</v>
      </c>
      <c r="H3603" s="78">
        <v>5.2443963831674573E-2</v>
      </c>
    </row>
    <row r="3604" spans="1:8" x14ac:dyDescent="0.25">
      <c r="A3604" s="8" t="s">
        <v>23</v>
      </c>
      <c r="B3604" s="8">
        <v>2015</v>
      </c>
      <c r="C3604" s="8" t="s">
        <v>10</v>
      </c>
      <c r="D3604" s="8" t="s">
        <v>30</v>
      </c>
      <c r="E3604" s="8" t="s">
        <v>32</v>
      </c>
      <c r="F3604" s="78"/>
      <c r="G3604" s="78" t="s">
        <v>108</v>
      </c>
      <c r="H3604" s="78" t="s">
        <v>29</v>
      </c>
    </row>
    <row r="3605" spans="1:8" x14ac:dyDescent="0.25">
      <c r="A3605" s="8" t="s">
        <v>23</v>
      </c>
      <c r="B3605" s="8">
        <v>2015</v>
      </c>
      <c r="C3605" s="8" t="s">
        <v>10</v>
      </c>
      <c r="D3605" s="8" t="s">
        <v>30</v>
      </c>
      <c r="E3605" s="8" t="s">
        <v>40</v>
      </c>
      <c r="F3605" s="78">
        <v>316.90147847999998</v>
      </c>
      <c r="G3605" s="78">
        <v>99.498109412872836</v>
      </c>
      <c r="H3605" s="78">
        <v>5.2443963831674573E-2</v>
      </c>
    </row>
    <row r="3606" spans="1:8" x14ac:dyDescent="0.25">
      <c r="A3606" s="8" t="s">
        <v>23</v>
      </c>
      <c r="B3606" s="8">
        <v>2016</v>
      </c>
      <c r="C3606" s="8" t="s">
        <v>10</v>
      </c>
      <c r="D3606" s="8" t="s">
        <v>30</v>
      </c>
      <c r="E3606" s="8" t="s">
        <v>31</v>
      </c>
      <c r="F3606" s="78">
        <v>367.51685300000003</v>
      </c>
      <c r="G3606" s="78">
        <v>108.89388237037038</v>
      </c>
      <c r="H3606" s="78">
        <v>5.6719285937707566E-2</v>
      </c>
    </row>
    <row r="3607" spans="1:8" x14ac:dyDescent="0.25">
      <c r="A3607" s="8" t="s">
        <v>23</v>
      </c>
      <c r="B3607" s="8">
        <v>2016</v>
      </c>
      <c r="C3607" s="8" t="s">
        <v>10</v>
      </c>
      <c r="D3607" s="8" t="s">
        <v>30</v>
      </c>
      <c r="E3607" s="8" t="s">
        <v>32</v>
      </c>
      <c r="F3607" s="78"/>
      <c r="G3607" s="78" t="s">
        <v>108</v>
      </c>
      <c r="H3607" s="78" t="s">
        <v>29</v>
      </c>
    </row>
    <row r="3608" spans="1:8" x14ac:dyDescent="0.25">
      <c r="A3608" s="8" t="s">
        <v>23</v>
      </c>
      <c r="B3608" s="8">
        <v>2016</v>
      </c>
      <c r="C3608" s="8" t="s">
        <v>10</v>
      </c>
      <c r="D3608" s="8" t="s">
        <v>30</v>
      </c>
      <c r="E3608" s="8" t="s">
        <v>40</v>
      </c>
      <c r="F3608" s="78">
        <v>367.51685300000003</v>
      </c>
      <c r="G3608" s="78">
        <v>108.89388237037038</v>
      </c>
      <c r="H3608" s="78">
        <v>5.6719285937707566E-2</v>
      </c>
    </row>
    <row r="3609" spans="1:8" x14ac:dyDescent="0.25">
      <c r="A3609" s="8" t="s">
        <v>23</v>
      </c>
      <c r="B3609" s="8">
        <v>2017</v>
      </c>
      <c r="C3609" s="8" t="s">
        <v>10</v>
      </c>
      <c r="D3609" s="8" t="s">
        <v>30</v>
      </c>
      <c r="E3609" s="8" t="s">
        <v>31</v>
      </c>
      <c r="F3609" s="78">
        <v>464.94415299999997</v>
      </c>
      <c r="G3609" s="78">
        <v>142.58445785842079</v>
      </c>
      <c r="H3609" s="78">
        <v>6.7557181522916607E-2</v>
      </c>
    </row>
    <row r="3610" spans="1:8" x14ac:dyDescent="0.25">
      <c r="A3610" s="8" t="s">
        <v>23</v>
      </c>
      <c r="B3610" s="8">
        <v>2017</v>
      </c>
      <c r="C3610" s="8" t="s">
        <v>10</v>
      </c>
      <c r="D3610" s="8" t="s">
        <v>30</v>
      </c>
      <c r="E3610" s="8" t="s">
        <v>32</v>
      </c>
      <c r="F3610" s="78"/>
      <c r="G3610" s="78" t="s">
        <v>108</v>
      </c>
      <c r="H3610" s="78" t="s">
        <v>29</v>
      </c>
    </row>
    <row r="3611" spans="1:8" x14ac:dyDescent="0.25">
      <c r="A3611" s="8" t="s">
        <v>23</v>
      </c>
      <c r="B3611" s="8">
        <v>2017</v>
      </c>
      <c r="C3611" s="8" t="s">
        <v>10</v>
      </c>
      <c r="D3611" s="8" t="s">
        <v>30</v>
      </c>
      <c r="E3611" s="8" t="s">
        <v>40</v>
      </c>
      <c r="F3611" s="78">
        <v>464.94415299999997</v>
      </c>
      <c r="G3611" s="78">
        <v>142.58445785842079</v>
      </c>
      <c r="H3611" s="78">
        <v>6.7557181522916607E-2</v>
      </c>
    </row>
    <row r="3612" spans="1:8" x14ac:dyDescent="0.25">
      <c r="A3612" s="8" t="s">
        <v>23</v>
      </c>
      <c r="B3612" s="8">
        <v>2018</v>
      </c>
      <c r="C3612" s="8" t="s">
        <v>10</v>
      </c>
      <c r="D3612" s="8" t="s">
        <v>30</v>
      </c>
      <c r="E3612" s="8" t="s">
        <v>31</v>
      </c>
      <c r="F3612" s="78">
        <v>509.37408099999999</v>
      </c>
      <c r="G3612" s="78">
        <v>154.98197190669353</v>
      </c>
      <c r="H3612" s="78">
        <v>6.9643963766318817E-2</v>
      </c>
    </row>
    <row r="3613" spans="1:8" x14ac:dyDescent="0.25">
      <c r="A3613" s="8" t="s">
        <v>23</v>
      </c>
      <c r="B3613" s="8">
        <v>2018</v>
      </c>
      <c r="C3613" s="8" t="s">
        <v>10</v>
      </c>
      <c r="D3613" s="8" t="s">
        <v>30</v>
      </c>
      <c r="E3613" s="8" t="s">
        <v>32</v>
      </c>
      <c r="F3613" s="78"/>
      <c r="G3613" s="78" t="s">
        <v>108</v>
      </c>
      <c r="H3613" s="78" t="s">
        <v>29</v>
      </c>
    </row>
    <row r="3614" spans="1:8" x14ac:dyDescent="0.25">
      <c r="A3614" s="8" t="s">
        <v>23</v>
      </c>
      <c r="B3614" s="8">
        <v>2018</v>
      </c>
      <c r="C3614" s="8" t="s">
        <v>10</v>
      </c>
      <c r="D3614" s="8" t="s">
        <v>30</v>
      </c>
      <c r="E3614" s="8" t="s">
        <v>40</v>
      </c>
      <c r="F3614" s="78">
        <v>509.37408099999999</v>
      </c>
      <c r="G3614" s="78">
        <v>154.98197190669353</v>
      </c>
      <c r="H3614" s="78">
        <v>6.9643963766318817E-2</v>
      </c>
    </row>
    <row r="3615" spans="1:8" x14ac:dyDescent="0.25">
      <c r="A3615" s="8" t="s">
        <v>23</v>
      </c>
      <c r="B3615" s="8">
        <v>2019</v>
      </c>
      <c r="C3615" s="8" t="s">
        <v>10</v>
      </c>
      <c r="D3615" s="8" t="s">
        <v>30</v>
      </c>
      <c r="E3615" s="8" t="s">
        <v>31</v>
      </c>
      <c r="F3615" s="78">
        <v>409.41540099999997</v>
      </c>
      <c r="G3615" s="78">
        <v>122.73257087184624</v>
      </c>
      <c r="H3615" s="78">
        <v>5.3759878218597221E-2</v>
      </c>
    </row>
    <row r="3616" spans="1:8" x14ac:dyDescent="0.25">
      <c r="A3616" s="8" t="s">
        <v>23</v>
      </c>
      <c r="B3616" s="8">
        <v>2019</v>
      </c>
      <c r="C3616" s="8" t="s">
        <v>10</v>
      </c>
      <c r="D3616" s="8" t="s">
        <v>30</v>
      </c>
      <c r="E3616" s="8" t="s">
        <v>32</v>
      </c>
      <c r="F3616" s="78"/>
      <c r="G3616" s="78" t="s">
        <v>108</v>
      </c>
      <c r="H3616" s="78" t="s">
        <v>29</v>
      </c>
    </row>
    <row r="3617" spans="1:8" x14ac:dyDescent="0.25">
      <c r="A3617" s="8" t="s">
        <v>23</v>
      </c>
      <c r="B3617" s="8">
        <v>2019</v>
      </c>
      <c r="C3617" s="8" t="s">
        <v>10</v>
      </c>
      <c r="D3617" s="8" t="s">
        <v>30</v>
      </c>
      <c r="E3617" s="8" t="s">
        <v>40</v>
      </c>
      <c r="F3617" s="78">
        <v>409.41540099999997</v>
      </c>
      <c r="G3617" s="78">
        <v>122.73257087184624</v>
      </c>
      <c r="H3617" s="78">
        <v>5.3759878218597221E-2</v>
      </c>
    </row>
    <row r="3618" spans="1:8" x14ac:dyDescent="0.25">
      <c r="A3618" s="8" t="s">
        <v>23</v>
      </c>
      <c r="B3618" s="8">
        <v>2020</v>
      </c>
      <c r="C3618" s="8" t="s">
        <v>10</v>
      </c>
      <c r="D3618" s="8" t="s">
        <v>30</v>
      </c>
      <c r="E3618" s="8" t="s">
        <v>31</v>
      </c>
      <c r="F3618" s="80">
        <v>242.107192</v>
      </c>
      <c r="G3618" s="78">
        <v>69.239425738798786</v>
      </c>
      <c r="H3618" s="78">
        <v>3.4447759985877888E-2</v>
      </c>
    </row>
    <row r="3619" spans="1:8" x14ac:dyDescent="0.25">
      <c r="A3619" s="8" t="s">
        <v>23</v>
      </c>
      <c r="B3619" s="8">
        <v>2020</v>
      </c>
      <c r="C3619" s="8" t="s">
        <v>10</v>
      </c>
      <c r="D3619" s="8" t="s">
        <v>30</v>
      </c>
      <c r="E3619" s="8" t="s">
        <v>32</v>
      </c>
      <c r="F3619" s="78"/>
      <c r="G3619" s="78" t="s">
        <v>108</v>
      </c>
      <c r="H3619" s="78" t="s">
        <v>29</v>
      </c>
    </row>
    <row r="3620" spans="1:8" x14ac:dyDescent="0.25">
      <c r="A3620" s="8" t="s">
        <v>23</v>
      </c>
      <c r="B3620" s="8">
        <v>2020</v>
      </c>
      <c r="C3620" s="8" t="s">
        <v>10</v>
      </c>
      <c r="D3620" s="8" t="s">
        <v>30</v>
      </c>
      <c r="E3620" s="8" t="s">
        <v>40</v>
      </c>
      <c r="F3620" s="78">
        <v>242.107192</v>
      </c>
      <c r="G3620" s="78">
        <v>69.239425738798786</v>
      </c>
      <c r="H3620" s="78">
        <v>3.4447759985877888E-2</v>
      </c>
    </row>
    <row r="3621" spans="1:8" x14ac:dyDescent="0.25">
      <c r="A3621" s="8" t="s">
        <v>23</v>
      </c>
      <c r="B3621" s="8">
        <v>2021</v>
      </c>
      <c r="C3621" s="8" t="s">
        <v>10</v>
      </c>
      <c r="D3621" s="8" t="s">
        <v>30</v>
      </c>
      <c r="E3621" s="8" t="s">
        <v>31</v>
      </c>
      <c r="F3621" s="80">
        <v>339.02270399999998</v>
      </c>
      <c r="G3621" s="78">
        <v>87.339468613138607</v>
      </c>
      <c r="H3621" s="78">
        <v>3.8616358957086067E-2</v>
      </c>
    </row>
    <row r="3622" spans="1:8" x14ac:dyDescent="0.25">
      <c r="A3622" s="8" t="s">
        <v>23</v>
      </c>
      <c r="B3622" s="8">
        <v>2021</v>
      </c>
      <c r="C3622" s="8" t="s">
        <v>10</v>
      </c>
      <c r="D3622" s="8" t="s">
        <v>30</v>
      </c>
      <c r="E3622" s="8" t="s">
        <v>32</v>
      </c>
      <c r="F3622" s="78"/>
      <c r="G3622" s="78" t="s">
        <v>108</v>
      </c>
      <c r="H3622" s="78" t="s">
        <v>29</v>
      </c>
    </row>
    <row r="3623" spans="1:8" x14ac:dyDescent="0.25">
      <c r="A3623" s="8" t="s">
        <v>23</v>
      </c>
      <c r="B3623" s="8">
        <v>2021</v>
      </c>
      <c r="C3623" s="8" t="s">
        <v>10</v>
      </c>
      <c r="D3623" s="8" t="s">
        <v>30</v>
      </c>
      <c r="E3623" s="8" t="s">
        <v>40</v>
      </c>
      <c r="F3623" s="78">
        <v>339.02270399999998</v>
      </c>
      <c r="G3623" s="78">
        <v>87.339468613138607</v>
      </c>
      <c r="H3623" s="78">
        <v>3.8616358957086067E-2</v>
      </c>
    </row>
    <row r="3624" spans="1:8" x14ac:dyDescent="0.25">
      <c r="A3624" s="8" t="s">
        <v>23</v>
      </c>
      <c r="B3624" s="8">
        <v>2008</v>
      </c>
      <c r="C3624" s="8" t="s">
        <v>10</v>
      </c>
      <c r="D3624" s="8" t="s">
        <v>33</v>
      </c>
      <c r="E3624" s="8" t="s">
        <v>34</v>
      </c>
      <c r="F3624" s="78">
        <v>144.54400632000002</v>
      </c>
      <c r="G3624" s="78">
        <v>49.430837157024747</v>
      </c>
      <c r="H3624" s="78">
        <v>4.0939128495026553E-2</v>
      </c>
    </row>
    <row r="3625" spans="1:8" x14ac:dyDescent="0.25">
      <c r="A3625" s="8" t="s">
        <v>23</v>
      </c>
      <c r="B3625" s="8">
        <v>2008</v>
      </c>
      <c r="C3625" s="8" t="s">
        <v>10</v>
      </c>
      <c r="D3625" s="8" t="s">
        <v>33</v>
      </c>
      <c r="E3625" s="8" t="s">
        <v>35</v>
      </c>
      <c r="F3625" s="78">
        <v>4266.6441889899997</v>
      </c>
      <c r="G3625" s="78">
        <v>1459.0974712989439</v>
      </c>
      <c r="H3625" s="78">
        <v>1.2084395551408702</v>
      </c>
    </row>
    <row r="3626" spans="1:8" x14ac:dyDescent="0.25">
      <c r="A3626" s="8" t="s">
        <v>23</v>
      </c>
      <c r="B3626" s="8">
        <v>2008</v>
      </c>
      <c r="C3626" s="8" t="s">
        <v>10</v>
      </c>
      <c r="D3626" s="8" t="s">
        <v>33</v>
      </c>
      <c r="E3626" s="8" t="s">
        <v>36</v>
      </c>
      <c r="F3626" s="78">
        <v>25.43133383</v>
      </c>
      <c r="G3626" s="78">
        <v>8.6969508680535661</v>
      </c>
      <c r="H3626" s="78">
        <v>7.2029042917307554E-3</v>
      </c>
    </row>
    <row r="3627" spans="1:8" x14ac:dyDescent="0.25">
      <c r="A3627" s="8" t="s">
        <v>23</v>
      </c>
      <c r="B3627" s="8">
        <v>2008</v>
      </c>
      <c r="C3627" s="8" t="s">
        <v>10</v>
      </c>
      <c r="D3627" s="8" t="s">
        <v>33</v>
      </c>
      <c r="E3627" s="8" t="s">
        <v>42</v>
      </c>
      <c r="F3627" s="78">
        <v>21.13761607</v>
      </c>
      <c r="G3627" s="78">
        <v>7.2285948372755691</v>
      </c>
      <c r="H3627" s="78">
        <v>5.9867967022616845E-3</v>
      </c>
    </row>
    <row r="3628" spans="1:8" x14ac:dyDescent="0.25">
      <c r="A3628" s="8" t="s">
        <v>23</v>
      </c>
      <c r="B3628" s="8">
        <v>2008</v>
      </c>
      <c r="C3628" s="8" t="s">
        <v>10</v>
      </c>
      <c r="D3628" s="8" t="s">
        <v>33</v>
      </c>
      <c r="E3628" s="8" t="s">
        <v>40</v>
      </c>
      <c r="F3628" s="78">
        <v>4457.7571452100001</v>
      </c>
      <c r="G3628" s="78">
        <v>1524.4538541612978</v>
      </c>
      <c r="H3628" s="78">
        <v>1.2625683846298892</v>
      </c>
    </row>
    <row r="3629" spans="1:8" x14ac:dyDescent="0.25">
      <c r="A3629" s="8" t="s">
        <v>23</v>
      </c>
      <c r="B3629" s="8">
        <v>2009</v>
      </c>
      <c r="C3629" s="8" t="s">
        <v>10</v>
      </c>
      <c r="D3629" s="8" t="s">
        <v>33</v>
      </c>
      <c r="E3629" s="8" t="s">
        <v>34</v>
      </c>
      <c r="F3629" s="78">
        <v>169.85545281999998</v>
      </c>
      <c r="G3629" s="78">
        <v>56.414764291170826</v>
      </c>
      <c r="H3629" s="78">
        <v>4.6552669671364608E-2</v>
      </c>
    </row>
    <row r="3630" spans="1:8" x14ac:dyDescent="0.25">
      <c r="A3630" s="8" t="s">
        <v>23</v>
      </c>
      <c r="B3630" s="8">
        <v>2009</v>
      </c>
      <c r="C3630" s="8" t="s">
        <v>10</v>
      </c>
      <c r="D3630" s="8" t="s">
        <v>33</v>
      </c>
      <c r="E3630" s="8" t="s">
        <v>35</v>
      </c>
      <c r="F3630" s="78">
        <v>7035.7455194499998</v>
      </c>
      <c r="G3630" s="78">
        <v>2336.8100258344889</v>
      </c>
      <c r="H3630" s="78">
        <v>1.9283027516687026</v>
      </c>
    </row>
    <row r="3631" spans="1:8" x14ac:dyDescent="0.25">
      <c r="A3631" s="8" t="s">
        <v>23</v>
      </c>
      <c r="B3631" s="8">
        <v>2009</v>
      </c>
      <c r="C3631" s="8" t="s">
        <v>10</v>
      </c>
      <c r="D3631" s="8" t="s">
        <v>33</v>
      </c>
      <c r="E3631" s="8" t="s">
        <v>36</v>
      </c>
      <c r="F3631" s="78">
        <v>273.57330664999995</v>
      </c>
      <c r="G3631" s="78">
        <v>90.862985878771184</v>
      </c>
      <c r="H3631" s="78">
        <v>7.4978857398688148E-2</v>
      </c>
    </row>
    <row r="3632" spans="1:8" x14ac:dyDescent="0.25">
      <c r="A3632" s="8" t="s">
        <v>23</v>
      </c>
      <c r="B3632" s="8">
        <v>2009</v>
      </c>
      <c r="C3632" s="8" t="s">
        <v>10</v>
      </c>
      <c r="D3632" s="8" t="s">
        <v>33</v>
      </c>
      <c r="E3632" s="8" t="s">
        <v>42</v>
      </c>
      <c r="F3632" s="78">
        <v>15.876732299999999</v>
      </c>
      <c r="G3632" s="78">
        <v>5.2732019817326377</v>
      </c>
      <c r="H3632" s="78">
        <v>4.3513720752069813E-3</v>
      </c>
    </row>
    <row r="3633" spans="1:8" x14ac:dyDescent="0.25">
      <c r="A3633" s="8" t="s">
        <v>23</v>
      </c>
      <c r="B3633" s="8">
        <v>2009</v>
      </c>
      <c r="C3633" s="8" t="s">
        <v>10</v>
      </c>
      <c r="D3633" s="8" t="s">
        <v>33</v>
      </c>
      <c r="E3633" s="8" t="s">
        <v>40</v>
      </c>
      <c r="F3633" s="78">
        <v>7495.05101122</v>
      </c>
      <c r="G3633" s="78">
        <v>2489.3609779861636</v>
      </c>
      <c r="H3633" s="78">
        <v>2.0541856508139622</v>
      </c>
    </row>
    <row r="3634" spans="1:8" x14ac:dyDescent="0.25">
      <c r="A3634" s="8" t="s">
        <v>23</v>
      </c>
      <c r="B3634" s="8">
        <v>2010</v>
      </c>
      <c r="C3634" s="8" t="s">
        <v>10</v>
      </c>
      <c r="D3634" s="8" t="s">
        <v>33</v>
      </c>
      <c r="E3634" s="8" t="s">
        <v>34</v>
      </c>
      <c r="F3634" s="78">
        <v>532.18704665999996</v>
      </c>
      <c r="G3634" s="78">
        <v>188.38479527787609</v>
      </c>
      <c r="H3634" s="78">
        <v>0.12765325066228933</v>
      </c>
    </row>
    <row r="3635" spans="1:8" x14ac:dyDescent="0.25">
      <c r="A3635" s="8" t="s">
        <v>23</v>
      </c>
      <c r="B3635" s="8">
        <v>2010</v>
      </c>
      <c r="C3635" s="8" t="s">
        <v>10</v>
      </c>
      <c r="D3635" s="8" t="s">
        <v>33</v>
      </c>
      <c r="E3635" s="8" t="s">
        <v>35</v>
      </c>
      <c r="F3635" s="78">
        <v>9349.6589607799997</v>
      </c>
      <c r="G3635" s="78">
        <v>3309.6137914265482</v>
      </c>
      <c r="H3635" s="78">
        <v>2.2426595431396752</v>
      </c>
    </row>
    <row r="3636" spans="1:8" x14ac:dyDescent="0.25">
      <c r="A3636" s="8" t="s">
        <v>23</v>
      </c>
      <c r="B3636" s="8">
        <v>2010</v>
      </c>
      <c r="C3636" s="8" t="s">
        <v>10</v>
      </c>
      <c r="D3636" s="8" t="s">
        <v>33</v>
      </c>
      <c r="E3636" s="8" t="s">
        <v>36</v>
      </c>
      <c r="F3636" s="78">
        <v>830.79767873999981</v>
      </c>
      <c r="G3636" s="78">
        <v>294.08767389026542</v>
      </c>
      <c r="H3636" s="78">
        <v>0.19927960479203544</v>
      </c>
    </row>
    <row r="3637" spans="1:8" x14ac:dyDescent="0.25">
      <c r="A3637" s="8" t="s">
        <v>23</v>
      </c>
      <c r="B3637" s="8">
        <v>2010</v>
      </c>
      <c r="C3637" s="8" t="s">
        <v>10</v>
      </c>
      <c r="D3637" s="8" t="s">
        <v>33</v>
      </c>
      <c r="E3637" s="8" t="s">
        <v>42</v>
      </c>
      <c r="F3637" s="78">
        <v>69.421166899999989</v>
      </c>
      <c r="G3637" s="78">
        <v>24.573864389380525</v>
      </c>
      <c r="H3637" s="78">
        <v>1.6651734902551864E-2</v>
      </c>
    </row>
    <row r="3638" spans="1:8" x14ac:dyDescent="0.25">
      <c r="A3638" s="8" t="s">
        <v>23</v>
      </c>
      <c r="B3638" s="8">
        <v>2010</v>
      </c>
      <c r="C3638" s="8" t="s">
        <v>10</v>
      </c>
      <c r="D3638" s="8" t="s">
        <v>33</v>
      </c>
      <c r="E3638" s="8" t="s">
        <v>40</v>
      </c>
      <c r="F3638" s="78">
        <v>10782.064853079999</v>
      </c>
      <c r="G3638" s="78">
        <v>3816.6601249840701</v>
      </c>
      <c r="H3638" s="78">
        <v>2.5862441334965518</v>
      </c>
    </row>
    <row r="3639" spans="1:8" x14ac:dyDescent="0.25">
      <c r="A3639" s="8" t="s">
        <v>23</v>
      </c>
      <c r="B3639" s="8">
        <v>2011</v>
      </c>
      <c r="C3639" s="8" t="s">
        <v>10</v>
      </c>
      <c r="D3639" s="8" t="s">
        <v>33</v>
      </c>
      <c r="E3639" s="8" t="s">
        <v>34</v>
      </c>
      <c r="F3639" s="78">
        <v>904.46067283000014</v>
      </c>
      <c r="G3639" s="78">
        <v>328.47932220258912</v>
      </c>
      <c r="H3639" s="78">
        <v>0.19116208853776362</v>
      </c>
    </row>
    <row r="3640" spans="1:8" x14ac:dyDescent="0.25">
      <c r="A3640" s="8" t="s">
        <v>23</v>
      </c>
      <c r="B3640" s="8">
        <v>2011</v>
      </c>
      <c r="C3640" s="8" t="s">
        <v>10</v>
      </c>
      <c r="D3640" s="8" t="s">
        <v>33</v>
      </c>
      <c r="E3640" s="8" t="s">
        <v>35</v>
      </c>
      <c r="F3640" s="78">
        <v>8513.3640487400007</v>
      </c>
      <c r="G3640" s="78">
        <v>3091.8580944421237</v>
      </c>
      <c r="H3640" s="78">
        <v>1.7993402045301943</v>
      </c>
    </row>
    <row r="3641" spans="1:8" x14ac:dyDescent="0.25">
      <c r="A3641" s="8" t="s">
        <v>23</v>
      </c>
      <c r="B3641" s="8">
        <v>2011</v>
      </c>
      <c r="C3641" s="8" t="s">
        <v>10</v>
      </c>
      <c r="D3641" s="8" t="s">
        <v>33</v>
      </c>
      <c r="E3641" s="8" t="s">
        <v>36</v>
      </c>
      <c r="F3641" s="78">
        <v>1201.4210357900001</v>
      </c>
      <c r="G3641" s="78">
        <v>436.32849870787868</v>
      </c>
      <c r="H3641" s="78">
        <v>0.25392608138086181</v>
      </c>
    </row>
    <row r="3642" spans="1:8" x14ac:dyDescent="0.25">
      <c r="A3642" s="8" t="s">
        <v>23</v>
      </c>
      <c r="B3642" s="8">
        <v>2011</v>
      </c>
      <c r="C3642" s="8" t="s">
        <v>10</v>
      </c>
      <c r="D3642" s="8" t="s">
        <v>33</v>
      </c>
      <c r="E3642" s="8" t="s">
        <v>42</v>
      </c>
      <c r="F3642" s="78">
        <v>127.23235758999999</v>
      </c>
      <c r="G3642" s="78">
        <v>46.207867117795594</v>
      </c>
      <c r="H3642" s="78">
        <v>2.6891167230506521E-2</v>
      </c>
    </row>
    <row r="3643" spans="1:8" x14ac:dyDescent="0.25">
      <c r="A3643" s="8" t="s">
        <v>23</v>
      </c>
      <c r="B3643" s="8">
        <v>2011</v>
      </c>
      <c r="C3643" s="8" t="s">
        <v>10</v>
      </c>
      <c r="D3643" s="8" t="s">
        <v>33</v>
      </c>
      <c r="E3643" s="8" t="s">
        <v>40</v>
      </c>
      <c r="F3643" s="78">
        <v>10746.478114950001</v>
      </c>
      <c r="G3643" s="78">
        <v>3902.8737824703871</v>
      </c>
      <c r="H3643" s="78">
        <v>2.2713195416793264</v>
      </c>
    </row>
    <row r="3644" spans="1:8" x14ac:dyDescent="0.25">
      <c r="A3644" s="8" t="s">
        <v>23</v>
      </c>
      <c r="B3644" s="8">
        <v>2012</v>
      </c>
      <c r="C3644" s="8" t="s">
        <v>10</v>
      </c>
      <c r="D3644" s="8" t="s">
        <v>33</v>
      </c>
      <c r="E3644" s="8" t="s">
        <v>34</v>
      </c>
      <c r="F3644" s="78">
        <v>63.889876089999994</v>
      </c>
      <c r="G3644" s="78">
        <v>24.23130572313524</v>
      </c>
      <c r="H3644" s="78">
        <v>1.2570153797963661E-2</v>
      </c>
    </row>
    <row r="3645" spans="1:8" x14ac:dyDescent="0.25">
      <c r="A3645" s="8" t="s">
        <v>23</v>
      </c>
      <c r="B3645" s="8">
        <v>2012</v>
      </c>
      <c r="C3645" s="8" t="s">
        <v>10</v>
      </c>
      <c r="D3645" s="8" t="s">
        <v>33</v>
      </c>
      <c r="E3645" s="8" t="s">
        <v>35</v>
      </c>
      <c r="F3645" s="78">
        <v>8859.1451549199992</v>
      </c>
      <c r="G3645" s="78">
        <v>3359.9791990846984</v>
      </c>
      <c r="H3645" s="78">
        <v>1.7430119438478473</v>
      </c>
    </row>
    <row r="3646" spans="1:8" x14ac:dyDescent="0.25">
      <c r="A3646" s="8" t="s">
        <v>23</v>
      </c>
      <c r="B3646" s="8">
        <v>2012</v>
      </c>
      <c r="C3646" s="8" t="s">
        <v>10</v>
      </c>
      <c r="D3646" s="8" t="s">
        <v>33</v>
      </c>
      <c r="E3646" s="8" t="s">
        <v>36</v>
      </c>
      <c r="F3646" s="78">
        <v>1347.4916427200003</v>
      </c>
      <c r="G3646" s="78">
        <v>511.05877726422199</v>
      </c>
      <c r="H3646" s="78">
        <v>0.26511519863649036</v>
      </c>
    </row>
    <row r="3647" spans="1:8" x14ac:dyDescent="0.25">
      <c r="A3647" s="8" t="s">
        <v>23</v>
      </c>
      <c r="B3647" s="8">
        <v>2012</v>
      </c>
      <c r="C3647" s="8" t="s">
        <v>10</v>
      </c>
      <c r="D3647" s="8" t="s">
        <v>33</v>
      </c>
      <c r="E3647" s="8" t="s">
        <v>42</v>
      </c>
      <c r="F3647" s="78">
        <v>45.905631310000004</v>
      </c>
      <c r="G3647" s="78">
        <v>17.410479637168123</v>
      </c>
      <c r="H3647" s="78">
        <v>9.0318041147310069E-3</v>
      </c>
    </row>
    <row r="3648" spans="1:8" x14ac:dyDescent="0.25">
      <c r="A3648" s="8" t="s">
        <v>23</v>
      </c>
      <c r="B3648" s="8">
        <v>2012</v>
      </c>
      <c r="C3648" s="8" t="s">
        <v>10</v>
      </c>
      <c r="D3648" s="8" t="s">
        <v>33</v>
      </c>
      <c r="E3648" s="8" t="s">
        <v>40</v>
      </c>
      <c r="F3648" s="78">
        <v>10316.43230504</v>
      </c>
      <c r="G3648" s="78">
        <v>3912.6797617092243</v>
      </c>
      <c r="H3648" s="78">
        <v>2.0297291003970326</v>
      </c>
    </row>
    <row r="3649" spans="1:8" x14ac:dyDescent="0.25">
      <c r="A3649" s="8" t="s">
        <v>23</v>
      </c>
      <c r="B3649" s="8">
        <v>2013</v>
      </c>
      <c r="C3649" s="8" t="s">
        <v>10</v>
      </c>
      <c r="D3649" s="8" t="s">
        <v>33</v>
      </c>
      <c r="E3649" s="8" t="s">
        <v>34</v>
      </c>
      <c r="F3649" s="78">
        <v>60.328462339999994</v>
      </c>
      <c r="G3649" s="78">
        <v>22.323205306197963</v>
      </c>
      <c r="H3649" s="78">
        <v>1.1097814634144842E-2</v>
      </c>
    </row>
    <row r="3650" spans="1:8" x14ac:dyDescent="0.25">
      <c r="A3650" s="8" t="s">
        <v>23</v>
      </c>
      <c r="B3650" s="8">
        <v>2013</v>
      </c>
      <c r="C3650" s="8" t="s">
        <v>10</v>
      </c>
      <c r="D3650" s="8" t="s">
        <v>33</v>
      </c>
      <c r="E3650" s="8" t="s">
        <v>35</v>
      </c>
      <c r="F3650" s="78">
        <v>10812.00293681</v>
      </c>
      <c r="G3650" s="78">
        <v>4000.7411422053656</v>
      </c>
      <c r="H3650" s="78">
        <v>1.9889385501043928</v>
      </c>
    </row>
    <row r="3651" spans="1:8" x14ac:dyDescent="0.25">
      <c r="A3651" s="8" t="s">
        <v>23</v>
      </c>
      <c r="B3651" s="8">
        <v>2013</v>
      </c>
      <c r="C3651" s="8" t="s">
        <v>10</v>
      </c>
      <c r="D3651" s="8" t="s">
        <v>33</v>
      </c>
      <c r="E3651" s="8" t="s">
        <v>36</v>
      </c>
      <c r="F3651" s="78">
        <v>489.55451418000001</v>
      </c>
      <c r="G3651" s="78">
        <v>181.14875640333025</v>
      </c>
      <c r="H3651" s="78">
        <v>9.0056750013935039E-2</v>
      </c>
    </row>
    <row r="3652" spans="1:8" x14ac:dyDescent="0.25">
      <c r="A3652" s="8" t="s">
        <v>23</v>
      </c>
      <c r="B3652" s="8">
        <v>2013</v>
      </c>
      <c r="C3652" s="8" t="s">
        <v>10</v>
      </c>
      <c r="D3652" s="8" t="s">
        <v>33</v>
      </c>
      <c r="E3652" s="8" t="s">
        <v>42</v>
      </c>
      <c r="F3652" s="78">
        <v>23.026637339999997</v>
      </c>
      <c r="G3652" s="78">
        <v>8.5204948529139664</v>
      </c>
      <c r="H3652" s="78">
        <v>4.2359003186057016E-3</v>
      </c>
    </row>
    <row r="3653" spans="1:8" x14ac:dyDescent="0.25">
      <c r="A3653" s="8" t="s">
        <v>23</v>
      </c>
      <c r="B3653" s="8">
        <v>2013</v>
      </c>
      <c r="C3653" s="8" t="s">
        <v>10</v>
      </c>
      <c r="D3653" s="8" t="s">
        <v>33</v>
      </c>
      <c r="E3653" s="8" t="s">
        <v>40</v>
      </c>
      <c r="F3653" s="78">
        <v>11384.91255067</v>
      </c>
      <c r="G3653" s="78">
        <v>4212.7335987678071</v>
      </c>
      <c r="H3653" s="78">
        <v>2.0943290150710778</v>
      </c>
    </row>
    <row r="3654" spans="1:8" x14ac:dyDescent="0.25">
      <c r="A3654" s="8" t="s">
        <v>23</v>
      </c>
      <c r="B3654" s="8">
        <v>2014</v>
      </c>
      <c r="C3654" s="8" t="s">
        <v>10</v>
      </c>
      <c r="D3654" s="8" t="s">
        <v>33</v>
      </c>
      <c r="E3654" s="8" t="s">
        <v>34</v>
      </c>
      <c r="F3654" s="78">
        <v>191.80679314999998</v>
      </c>
      <c r="G3654" s="78">
        <v>67.537603221830977</v>
      </c>
      <c r="H3654" s="78">
        <v>3.3639111064074606E-2</v>
      </c>
    </row>
    <row r="3655" spans="1:8" x14ac:dyDescent="0.25">
      <c r="A3655" s="8" t="s">
        <v>23</v>
      </c>
      <c r="B3655" s="8">
        <v>2014</v>
      </c>
      <c r="C3655" s="8" t="s">
        <v>10</v>
      </c>
      <c r="D3655" s="8" t="s">
        <v>33</v>
      </c>
      <c r="E3655" s="8" t="s">
        <v>35</v>
      </c>
      <c r="F3655" s="78">
        <v>10078.38897122</v>
      </c>
      <c r="G3655" s="78">
        <v>3548.728510992958</v>
      </c>
      <c r="H3655" s="78">
        <v>1.7675497326347653</v>
      </c>
    </row>
    <row r="3656" spans="1:8" x14ac:dyDescent="0.25">
      <c r="A3656" s="8" t="s">
        <v>23</v>
      </c>
      <c r="B3656" s="8">
        <v>2014</v>
      </c>
      <c r="C3656" s="8" t="s">
        <v>10</v>
      </c>
      <c r="D3656" s="8" t="s">
        <v>33</v>
      </c>
      <c r="E3656" s="8" t="s">
        <v>36</v>
      </c>
      <c r="F3656" s="78">
        <v>1417.7261104399997</v>
      </c>
      <c r="G3656" s="78">
        <v>499.19933466197176</v>
      </c>
      <c r="H3656" s="78">
        <v>0.24864106898567195</v>
      </c>
    </row>
    <row r="3657" spans="1:8" x14ac:dyDescent="0.25">
      <c r="A3657" s="8" t="s">
        <v>23</v>
      </c>
      <c r="B3657" s="8">
        <v>2014</v>
      </c>
      <c r="C3657" s="8" t="s">
        <v>10</v>
      </c>
      <c r="D3657" s="8" t="s">
        <v>33</v>
      </c>
      <c r="E3657" s="8" t="s">
        <v>42</v>
      </c>
      <c r="F3657" s="78">
        <v>25.348906270000004</v>
      </c>
      <c r="G3657" s="78">
        <v>8.9256712218309886</v>
      </c>
      <c r="H3657" s="78">
        <v>4.4456958972380776E-3</v>
      </c>
    </row>
    <row r="3658" spans="1:8" x14ac:dyDescent="0.25">
      <c r="A3658" s="8" t="s">
        <v>23</v>
      </c>
      <c r="B3658" s="8">
        <v>2014</v>
      </c>
      <c r="C3658" s="8" t="s">
        <v>10</v>
      </c>
      <c r="D3658" s="8" t="s">
        <v>33</v>
      </c>
      <c r="E3658" s="8" t="s">
        <v>40</v>
      </c>
      <c r="F3658" s="78">
        <v>11713.27078108</v>
      </c>
      <c r="G3658" s="78">
        <v>4124.3911200985922</v>
      </c>
      <c r="H3658" s="78">
        <v>2.0542756085817504</v>
      </c>
    </row>
    <row r="3659" spans="1:8" x14ac:dyDescent="0.25">
      <c r="A3659" s="8" t="s">
        <v>23</v>
      </c>
      <c r="B3659" s="8">
        <v>2015</v>
      </c>
      <c r="C3659" s="8" t="s">
        <v>10</v>
      </c>
      <c r="D3659" s="8" t="s">
        <v>33</v>
      </c>
      <c r="E3659" s="8" t="s">
        <v>34</v>
      </c>
      <c r="F3659" s="78">
        <v>93.488508600000003</v>
      </c>
      <c r="G3659" s="78">
        <v>29.35274995290424</v>
      </c>
      <c r="H3659" s="78">
        <v>1.5471395044327716E-2</v>
      </c>
    </row>
    <row r="3660" spans="1:8" x14ac:dyDescent="0.25">
      <c r="A3660" s="8" t="s">
        <v>23</v>
      </c>
      <c r="B3660" s="8">
        <v>2015</v>
      </c>
      <c r="C3660" s="8" t="s">
        <v>10</v>
      </c>
      <c r="D3660" s="8" t="s">
        <v>33</v>
      </c>
      <c r="E3660" s="8" t="s">
        <v>35</v>
      </c>
      <c r="F3660" s="78">
        <v>8769.9782234199993</v>
      </c>
      <c r="G3660" s="78">
        <v>2753.5253448728413</v>
      </c>
      <c r="H3660" s="78">
        <v>1.4513419847696891</v>
      </c>
    </row>
    <row r="3661" spans="1:8" x14ac:dyDescent="0.25">
      <c r="A3661" s="8" t="s">
        <v>23</v>
      </c>
      <c r="B3661" s="8">
        <v>2015</v>
      </c>
      <c r="C3661" s="8" t="s">
        <v>10</v>
      </c>
      <c r="D3661" s="8" t="s">
        <v>33</v>
      </c>
      <c r="E3661" s="8" t="s">
        <v>36</v>
      </c>
      <c r="F3661" s="78">
        <v>614.85725202000003</v>
      </c>
      <c r="G3661" s="78">
        <v>193.04780283202513</v>
      </c>
      <c r="H3661" s="78">
        <v>0.10175260665000259</v>
      </c>
    </row>
    <row r="3662" spans="1:8" x14ac:dyDescent="0.25">
      <c r="A3662" s="8" t="s">
        <v>23</v>
      </c>
      <c r="B3662" s="8">
        <v>2015</v>
      </c>
      <c r="C3662" s="8" t="s">
        <v>10</v>
      </c>
      <c r="D3662" s="8" t="s">
        <v>33</v>
      </c>
      <c r="E3662" s="8" t="s">
        <v>42</v>
      </c>
      <c r="F3662" s="78">
        <v>25.682369190000003</v>
      </c>
      <c r="G3662" s="78">
        <v>8.0635382072213506</v>
      </c>
      <c r="H3662" s="78">
        <v>4.2501702654475842E-3</v>
      </c>
    </row>
    <row r="3663" spans="1:8" x14ac:dyDescent="0.25">
      <c r="A3663" s="8" t="s">
        <v>23</v>
      </c>
      <c r="B3663" s="8">
        <v>2015</v>
      </c>
      <c r="C3663" s="8" t="s">
        <v>10</v>
      </c>
      <c r="D3663" s="8" t="s">
        <v>33</v>
      </c>
      <c r="E3663" s="8" t="s">
        <v>40</v>
      </c>
      <c r="F3663" s="78">
        <v>9504.0063532299991</v>
      </c>
      <c r="G3663" s="78">
        <v>2983.9894358649917</v>
      </c>
      <c r="H3663" s="78">
        <v>1.572816156729467</v>
      </c>
    </row>
    <row r="3664" spans="1:8" x14ac:dyDescent="0.25">
      <c r="A3664" s="8" t="s">
        <v>23</v>
      </c>
      <c r="B3664" s="8">
        <v>2016</v>
      </c>
      <c r="C3664" s="8" t="s">
        <v>10</v>
      </c>
      <c r="D3664" s="8" t="s">
        <v>33</v>
      </c>
      <c r="E3664" s="8" t="s">
        <v>34</v>
      </c>
      <c r="F3664" s="78">
        <v>96.616881000000006</v>
      </c>
      <c r="G3664" s="78">
        <v>28.627224000000002</v>
      </c>
      <c r="H3664" s="78">
        <v>1.4910991033786593E-2</v>
      </c>
    </row>
    <row r="3665" spans="1:8" x14ac:dyDescent="0.25">
      <c r="A3665" s="8" t="s">
        <v>23</v>
      </c>
      <c r="B3665" s="8">
        <v>2016</v>
      </c>
      <c r="C3665" s="8" t="s">
        <v>10</v>
      </c>
      <c r="D3665" s="8" t="s">
        <v>33</v>
      </c>
      <c r="E3665" s="8" t="s">
        <v>35</v>
      </c>
      <c r="F3665" s="78">
        <v>8723.9028539999999</v>
      </c>
      <c r="G3665" s="78">
        <v>2584.8601048888891</v>
      </c>
      <c r="H3665" s="78">
        <v>1.3463696601385764</v>
      </c>
    </row>
    <row r="3666" spans="1:8" x14ac:dyDescent="0.25">
      <c r="A3666" s="8" t="s">
        <v>23</v>
      </c>
      <c r="B3666" s="8">
        <v>2016</v>
      </c>
      <c r="C3666" s="8" t="s">
        <v>10</v>
      </c>
      <c r="D3666" s="8" t="s">
        <v>33</v>
      </c>
      <c r="E3666" s="8" t="s">
        <v>36</v>
      </c>
      <c r="F3666" s="78">
        <v>1624.682732</v>
      </c>
      <c r="G3666" s="78">
        <v>481.38747614814815</v>
      </c>
      <c r="H3666" s="78">
        <v>0.25073909858050486</v>
      </c>
    </row>
    <row r="3667" spans="1:8" x14ac:dyDescent="0.25">
      <c r="A3667" s="8" t="s">
        <v>23</v>
      </c>
      <c r="B3667" s="8">
        <v>2016</v>
      </c>
      <c r="C3667" s="8" t="s">
        <v>10</v>
      </c>
      <c r="D3667" s="8" t="s">
        <v>33</v>
      </c>
      <c r="E3667" s="8" t="s">
        <v>42</v>
      </c>
      <c r="F3667" s="78">
        <v>29.146521</v>
      </c>
      <c r="G3667" s="78">
        <v>8.6360062222222229</v>
      </c>
      <c r="H3667" s="78">
        <v>4.4982151027735274E-3</v>
      </c>
    </row>
    <row r="3668" spans="1:8" x14ac:dyDescent="0.25">
      <c r="A3668" s="8" t="s">
        <v>23</v>
      </c>
      <c r="B3668" s="8">
        <v>2016</v>
      </c>
      <c r="C3668" s="8" t="s">
        <v>10</v>
      </c>
      <c r="D3668" s="8" t="s">
        <v>33</v>
      </c>
      <c r="E3668" s="8" t="s">
        <v>40</v>
      </c>
      <c r="F3668" s="78">
        <v>10474.348988</v>
      </c>
      <c r="G3668" s="78">
        <v>3103.5108112592593</v>
      </c>
      <c r="H3668" s="78">
        <v>1.6165179648556414</v>
      </c>
    </row>
    <row r="3669" spans="1:8" x14ac:dyDescent="0.25">
      <c r="A3669" s="8" t="s">
        <v>23</v>
      </c>
      <c r="B3669" s="8">
        <v>2017</v>
      </c>
      <c r="C3669" s="8" t="s">
        <v>10</v>
      </c>
      <c r="D3669" s="8" t="s">
        <v>33</v>
      </c>
      <c r="E3669" s="8" t="s">
        <v>34</v>
      </c>
      <c r="F3669" s="78">
        <v>117.572479</v>
      </c>
      <c r="G3669" s="78">
        <v>36.055960848453907</v>
      </c>
      <c r="H3669" s="78">
        <v>1.7083482510000077E-2</v>
      </c>
    </row>
    <row r="3670" spans="1:8" x14ac:dyDescent="0.25">
      <c r="A3670" s="8" t="s">
        <v>23</v>
      </c>
      <c r="B3670" s="8">
        <v>2017</v>
      </c>
      <c r="C3670" s="8" t="s">
        <v>10</v>
      </c>
      <c r="D3670" s="8" t="s">
        <v>33</v>
      </c>
      <c r="E3670" s="8" t="s">
        <v>35</v>
      </c>
      <c r="F3670" s="78">
        <v>8367.9826680000006</v>
      </c>
      <c r="G3670" s="78">
        <v>2566.2098649629465</v>
      </c>
      <c r="H3670" s="78">
        <v>1.2158822095837731</v>
      </c>
    </row>
    <row r="3671" spans="1:8" x14ac:dyDescent="0.25">
      <c r="A3671" s="8" t="s">
        <v>23</v>
      </c>
      <c r="B3671" s="8">
        <v>2017</v>
      </c>
      <c r="C3671" s="8" t="s">
        <v>10</v>
      </c>
      <c r="D3671" s="8" t="s">
        <v>33</v>
      </c>
      <c r="E3671" s="8" t="s">
        <v>36</v>
      </c>
      <c r="F3671" s="78">
        <v>1307.625916</v>
      </c>
      <c r="G3671" s="78">
        <v>401.00973657040674</v>
      </c>
      <c r="H3671" s="78">
        <v>0.19000028455306137</v>
      </c>
    </row>
    <row r="3672" spans="1:8" x14ac:dyDescent="0.25">
      <c r="A3672" s="8" t="s">
        <v>23</v>
      </c>
      <c r="B3672" s="8">
        <v>2017</v>
      </c>
      <c r="C3672" s="8" t="s">
        <v>10</v>
      </c>
      <c r="D3672" s="8" t="s">
        <v>33</v>
      </c>
      <c r="E3672" s="8" t="s">
        <v>42</v>
      </c>
      <c r="F3672" s="78">
        <v>47.195931000000002</v>
      </c>
      <c r="G3672" s="78">
        <v>14.473579657551765</v>
      </c>
      <c r="H3672" s="78">
        <v>6.8576495846589276E-3</v>
      </c>
    </row>
    <row r="3673" spans="1:8" x14ac:dyDescent="0.25">
      <c r="A3673" s="8" t="s">
        <v>23</v>
      </c>
      <c r="B3673" s="8">
        <v>2017</v>
      </c>
      <c r="C3673" s="8" t="s">
        <v>10</v>
      </c>
      <c r="D3673" s="8" t="s">
        <v>33</v>
      </c>
      <c r="E3673" s="8" t="s">
        <v>40</v>
      </c>
      <c r="F3673" s="78">
        <v>9840.3769940000002</v>
      </c>
      <c r="G3673" s="78">
        <v>3017.749142039359</v>
      </c>
      <c r="H3673" s="78">
        <v>1.4298236262314936</v>
      </c>
    </row>
    <row r="3674" spans="1:8" x14ac:dyDescent="0.25">
      <c r="A3674" s="8" t="s">
        <v>23</v>
      </c>
      <c r="B3674" s="8">
        <v>2018</v>
      </c>
      <c r="C3674" s="8" t="s">
        <v>10</v>
      </c>
      <c r="D3674" s="8" t="s">
        <v>33</v>
      </c>
      <c r="E3674" s="8" t="s">
        <v>34</v>
      </c>
      <c r="F3674" s="78">
        <v>309.38779399999999</v>
      </c>
      <c r="G3674" s="78">
        <v>94.134217241379204</v>
      </c>
      <c r="H3674" s="78">
        <v>4.2300920126867064E-2</v>
      </c>
    </row>
    <row r="3675" spans="1:8" x14ac:dyDescent="0.25">
      <c r="A3675" s="8" t="s">
        <v>23</v>
      </c>
      <c r="B3675" s="8">
        <v>2018</v>
      </c>
      <c r="C3675" s="8" t="s">
        <v>10</v>
      </c>
      <c r="D3675" s="8" t="s">
        <v>33</v>
      </c>
      <c r="E3675" s="8" t="s">
        <v>35</v>
      </c>
      <c r="F3675" s="78">
        <v>11414.490974</v>
      </c>
      <c r="G3675" s="78">
        <v>3472.9688561866092</v>
      </c>
      <c r="H3675" s="78">
        <v>1.560641629514379</v>
      </c>
    </row>
    <row r="3676" spans="1:8" x14ac:dyDescent="0.25">
      <c r="A3676" s="8" t="s">
        <v>23</v>
      </c>
      <c r="B3676" s="8">
        <v>2018</v>
      </c>
      <c r="C3676" s="8" t="s">
        <v>10</v>
      </c>
      <c r="D3676" s="8" t="s">
        <v>33</v>
      </c>
      <c r="E3676" s="8" t="s">
        <v>36</v>
      </c>
      <c r="F3676" s="78">
        <v>18.606124000000001</v>
      </c>
      <c r="G3676" s="78">
        <v>5.661092494929</v>
      </c>
      <c r="H3676" s="78">
        <v>2.5439147259784405E-3</v>
      </c>
    </row>
    <row r="3677" spans="1:8" x14ac:dyDescent="0.25">
      <c r="A3677" s="8" t="s">
        <v>23</v>
      </c>
      <c r="B3677" s="8">
        <v>2018</v>
      </c>
      <c r="C3677" s="8" t="s">
        <v>10</v>
      </c>
      <c r="D3677" s="8" t="s">
        <v>33</v>
      </c>
      <c r="E3677" s="8" t="s">
        <v>42</v>
      </c>
      <c r="F3677" s="78">
        <v>48.059441</v>
      </c>
      <c r="G3677" s="78">
        <v>14.622547971602419</v>
      </c>
      <c r="H3677" s="78">
        <v>6.5709074970258206E-3</v>
      </c>
    </row>
    <row r="3678" spans="1:8" x14ac:dyDescent="0.25">
      <c r="A3678" s="8" t="s">
        <v>23</v>
      </c>
      <c r="B3678" s="8">
        <v>2018</v>
      </c>
      <c r="C3678" s="8" t="s">
        <v>10</v>
      </c>
      <c r="D3678" s="8" t="s">
        <v>33</v>
      </c>
      <c r="E3678" s="8" t="s">
        <v>40</v>
      </c>
      <c r="F3678" s="78">
        <v>11790.544333</v>
      </c>
      <c r="G3678" s="78">
        <v>3587.3867138945193</v>
      </c>
      <c r="H3678" s="78">
        <v>1.6120573718642504</v>
      </c>
    </row>
    <row r="3679" spans="1:8" x14ac:dyDescent="0.25">
      <c r="A3679" s="8" t="s">
        <v>23</v>
      </c>
      <c r="B3679" s="8">
        <v>2019</v>
      </c>
      <c r="C3679" s="8" t="s">
        <v>10</v>
      </c>
      <c r="D3679" s="8" t="s">
        <v>33</v>
      </c>
      <c r="E3679" s="8" t="s">
        <v>34</v>
      </c>
      <c r="F3679" s="78">
        <v>479.08260100000001</v>
      </c>
      <c r="G3679" s="78">
        <v>143.61706749937562</v>
      </c>
      <c r="H3679" s="78">
        <v>6.2907800301358965E-2</v>
      </c>
    </row>
    <row r="3680" spans="1:8" x14ac:dyDescent="0.25">
      <c r="A3680" s="8" t="s">
        <v>23</v>
      </c>
      <c r="B3680" s="8">
        <v>2019</v>
      </c>
      <c r="C3680" s="8" t="s">
        <v>10</v>
      </c>
      <c r="D3680" s="8" t="s">
        <v>33</v>
      </c>
      <c r="E3680" s="8" t="s">
        <v>35</v>
      </c>
      <c r="F3680" s="78">
        <v>10749.336099</v>
      </c>
      <c r="G3680" s="78">
        <v>3222.3840416687517</v>
      </c>
      <c r="H3680" s="78">
        <v>1.4114832959422816</v>
      </c>
    </row>
    <row r="3681" spans="1:8" x14ac:dyDescent="0.25">
      <c r="A3681" s="8" t="s">
        <v>23</v>
      </c>
      <c r="B3681" s="8">
        <v>2019</v>
      </c>
      <c r="C3681" s="8" t="s">
        <v>10</v>
      </c>
      <c r="D3681" s="8" t="s">
        <v>33</v>
      </c>
      <c r="E3681" s="8" t="s">
        <v>36</v>
      </c>
      <c r="F3681" s="78">
        <v>21.992153999999999</v>
      </c>
      <c r="G3681" s="78">
        <v>6.5927016737446982</v>
      </c>
      <c r="H3681" s="78">
        <v>2.8877651351582535E-3</v>
      </c>
    </row>
    <row r="3682" spans="1:8" x14ac:dyDescent="0.25">
      <c r="A3682" s="8" t="s">
        <v>23</v>
      </c>
      <c r="B3682" s="8">
        <v>2019</v>
      </c>
      <c r="C3682" s="8" t="s">
        <v>10</v>
      </c>
      <c r="D3682" s="8" t="s">
        <v>33</v>
      </c>
      <c r="E3682" s="8" t="s">
        <v>42</v>
      </c>
      <c r="F3682" s="78">
        <v>50.578353</v>
      </c>
      <c r="G3682" s="78">
        <v>15.162134299275559</v>
      </c>
      <c r="H3682" s="78">
        <v>6.6413869413212943E-3</v>
      </c>
    </row>
    <row r="3683" spans="1:8" x14ac:dyDescent="0.25">
      <c r="A3683" s="8" t="s">
        <v>23</v>
      </c>
      <c r="B3683" s="8">
        <v>2019</v>
      </c>
      <c r="C3683" s="8" t="s">
        <v>10</v>
      </c>
      <c r="D3683" s="8" t="s">
        <v>33</v>
      </c>
      <c r="E3683" s="8" t="s">
        <v>40</v>
      </c>
      <c r="F3683" s="78">
        <v>11300.989207000001</v>
      </c>
      <c r="G3683" s="78">
        <v>3387.755945141148</v>
      </c>
      <c r="H3683" s="78">
        <v>1.4839202483201201</v>
      </c>
    </row>
    <row r="3684" spans="1:8" x14ac:dyDescent="0.25">
      <c r="A3684" s="8" t="s">
        <v>23</v>
      </c>
      <c r="B3684" s="8">
        <v>2020</v>
      </c>
      <c r="C3684" s="8" t="s">
        <v>10</v>
      </c>
      <c r="D3684" s="8" t="s">
        <v>33</v>
      </c>
      <c r="E3684" s="8" t="s">
        <v>34</v>
      </c>
      <c r="F3684" s="80">
        <v>264.52774299999999</v>
      </c>
      <c r="G3684" s="78">
        <v>75.651404099141956</v>
      </c>
      <c r="H3684" s="78">
        <v>3.7637825316936428E-2</v>
      </c>
    </row>
    <row r="3685" spans="1:8" x14ac:dyDescent="0.25">
      <c r="A3685" s="8" t="s">
        <v>23</v>
      </c>
      <c r="B3685" s="8">
        <v>2020</v>
      </c>
      <c r="C3685" s="8" t="s">
        <v>10</v>
      </c>
      <c r="D3685" s="8" t="s">
        <v>33</v>
      </c>
      <c r="E3685" s="8" t="s">
        <v>35</v>
      </c>
      <c r="F3685" s="80">
        <v>9729.9953280000009</v>
      </c>
      <c r="G3685" s="78">
        <v>2782.6488068636772</v>
      </c>
      <c r="H3685" s="78">
        <v>1.3844138249418765</v>
      </c>
    </row>
    <row r="3686" spans="1:8" x14ac:dyDescent="0.25">
      <c r="A3686" s="8" t="s">
        <v>23</v>
      </c>
      <c r="B3686" s="8">
        <v>2020</v>
      </c>
      <c r="C3686" s="8" t="s">
        <v>10</v>
      </c>
      <c r="D3686" s="8" t="s">
        <v>33</v>
      </c>
      <c r="E3686" s="8" t="s">
        <v>36</v>
      </c>
      <c r="F3686" s="80">
        <v>21.159447</v>
      </c>
      <c r="G3686" s="78">
        <v>6.0513194470924629</v>
      </c>
      <c r="H3686" s="78">
        <v>3.0106315540180399E-3</v>
      </c>
    </row>
    <row r="3687" spans="1:8" x14ac:dyDescent="0.25">
      <c r="A3687" s="8" t="s">
        <v>23</v>
      </c>
      <c r="B3687" s="8">
        <v>2020</v>
      </c>
      <c r="C3687" s="8" t="s">
        <v>10</v>
      </c>
      <c r="D3687" s="8" t="s">
        <v>33</v>
      </c>
      <c r="E3687" s="8" t="s">
        <v>42</v>
      </c>
      <c r="F3687" s="80">
        <v>51.762239999999998</v>
      </c>
      <c r="G3687" s="78">
        <v>14.803309818875103</v>
      </c>
      <c r="H3687" s="78">
        <v>7.3648915801369811E-3</v>
      </c>
    </row>
    <row r="3688" spans="1:8" x14ac:dyDescent="0.25">
      <c r="A3688" s="8" t="s">
        <v>23</v>
      </c>
      <c r="B3688" s="8">
        <v>2020</v>
      </c>
      <c r="C3688" s="8" t="s">
        <v>10</v>
      </c>
      <c r="D3688" s="8" t="s">
        <v>33</v>
      </c>
      <c r="E3688" s="8" t="s">
        <v>40</v>
      </c>
      <c r="F3688" s="78">
        <v>10067.444758000001</v>
      </c>
      <c r="G3688" s="78">
        <v>2879.1548402287867</v>
      </c>
      <c r="H3688" s="78">
        <v>1.4324271733929679</v>
      </c>
    </row>
    <row r="3689" spans="1:8" x14ac:dyDescent="0.25">
      <c r="A3689" s="8" t="s">
        <v>23</v>
      </c>
      <c r="B3689" s="8">
        <v>2021</v>
      </c>
      <c r="C3689" s="8" t="s">
        <v>10</v>
      </c>
      <c r="D3689" s="8" t="s">
        <v>33</v>
      </c>
      <c r="E3689" s="8" t="s">
        <v>34</v>
      </c>
      <c r="F3689" s="80">
        <v>796.168453</v>
      </c>
      <c r="G3689" s="78">
        <v>205.10994924860438</v>
      </c>
      <c r="H3689" s="78">
        <v>9.0687515640120397E-2</v>
      </c>
    </row>
    <row r="3690" spans="1:8" x14ac:dyDescent="0.25">
      <c r="A3690" s="8" t="s">
        <v>23</v>
      </c>
      <c r="B3690" s="8">
        <v>2021</v>
      </c>
      <c r="C3690" s="8" t="s">
        <v>10</v>
      </c>
      <c r="D3690" s="8" t="s">
        <v>33</v>
      </c>
      <c r="E3690" s="8" t="s">
        <v>35</v>
      </c>
      <c r="F3690" s="80">
        <v>12631.960932</v>
      </c>
      <c r="G3690" s="78">
        <v>3254.2621550880181</v>
      </c>
      <c r="H3690" s="78">
        <v>1.4388426849489098</v>
      </c>
    </row>
    <row r="3691" spans="1:8" x14ac:dyDescent="0.25">
      <c r="A3691" s="8" t="s">
        <v>23</v>
      </c>
      <c r="B3691" s="8">
        <v>2021</v>
      </c>
      <c r="C3691" s="8" t="s">
        <v>10</v>
      </c>
      <c r="D3691" s="8" t="s">
        <v>33</v>
      </c>
      <c r="E3691" s="8" t="s">
        <v>36</v>
      </c>
      <c r="F3691" s="80">
        <v>26.039899999999999</v>
      </c>
      <c r="G3691" s="78">
        <v>6.7084328037784395</v>
      </c>
      <c r="H3691" s="78">
        <v>2.9660731087987114E-3</v>
      </c>
    </row>
    <row r="3692" spans="1:8" x14ac:dyDescent="0.25">
      <c r="A3692" s="8" t="s">
        <v>23</v>
      </c>
      <c r="B3692" s="8">
        <v>2021</v>
      </c>
      <c r="C3692" s="8" t="s">
        <v>10</v>
      </c>
      <c r="D3692" s="8" t="s">
        <v>33</v>
      </c>
      <c r="E3692" s="8" t="s">
        <v>42</v>
      </c>
      <c r="F3692" s="80">
        <v>67.031398999999993</v>
      </c>
      <c r="G3692" s="78">
        <v>17.268715929583497</v>
      </c>
      <c r="H3692" s="78">
        <v>7.6352071251831553E-3</v>
      </c>
    </row>
    <row r="3693" spans="1:8" x14ac:dyDescent="0.25">
      <c r="A3693" s="8" t="s">
        <v>23</v>
      </c>
      <c r="B3693" s="8">
        <v>2021</v>
      </c>
      <c r="C3693" s="8" t="s">
        <v>10</v>
      </c>
      <c r="D3693" s="8" t="s">
        <v>33</v>
      </c>
      <c r="E3693" s="8" t="s">
        <v>40</v>
      </c>
      <c r="F3693" s="78">
        <v>13521.200683999999</v>
      </c>
      <c r="G3693" s="78">
        <v>3483.3492530699841</v>
      </c>
      <c r="H3693" s="78">
        <v>1.540131480823012</v>
      </c>
    </row>
    <row r="3694" spans="1:8" x14ac:dyDescent="0.25">
      <c r="A3694" s="8" t="s">
        <v>23</v>
      </c>
      <c r="B3694" s="8">
        <v>2008</v>
      </c>
      <c r="C3694" s="8" t="s">
        <v>10</v>
      </c>
      <c r="D3694" s="8" t="s">
        <v>37</v>
      </c>
      <c r="E3694" s="8" t="s">
        <v>40</v>
      </c>
      <c r="F3694" s="78">
        <v>7.9710310700000004</v>
      </c>
      <c r="G3694" s="78">
        <v>2.7259154414363036</v>
      </c>
      <c r="H3694" s="78">
        <v>2.257631246847669E-3</v>
      </c>
    </row>
    <row r="3695" spans="1:8" x14ac:dyDescent="0.25">
      <c r="A3695" s="8" t="s">
        <v>23</v>
      </c>
      <c r="B3695" s="8">
        <v>2009</v>
      </c>
      <c r="C3695" s="8" t="s">
        <v>10</v>
      </c>
      <c r="D3695" s="8" t="s">
        <v>37</v>
      </c>
      <c r="E3695" s="8" t="s">
        <v>40</v>
      </c>
      <c r="F3695" s="78">
        <v>63.698031379999982</v>
      </c>
      <c r="G3695" s="78">
        <v>21.156279450871867</v>
      </c>
      <c r="H3695" s="78">
        <v>1.7457864109265728E-2</v>
      </c>
    </row>
    <row r="3696" spans="1:8" x14ac:dyDescent="0.25">
      <c r="A3696" s="8" t="s">
        <v>23</v>
      </c>
      <c r="B3696" s="8">
        <v>2010</v>
      </c>
      <c r="C3696" s="8" t="s">
        <v>10</v>
      </c>
      <c r="D3696" s="8" t="s">
        <v>37</v>
      </c>
      <c r="E3696" s="8" t="s">
        <v>40</v>
      </c>
      <c r="F3696" s="78">
        <v>57.499422269999997</v>
      </c>
      <c r="G3696" s="78">
        <v>20.353777794690263</v>
      </c>
      <c r="H3696" s="78">
        <v>1.3792121040966356E-2</v>
      </c>
    </row>
    <row r="3697" spans="1:8" x14ac:dyDescent="0.25">
      <c r="A3697" s="8" t="s">
        <v>23</v>
      </c>
      <c r="B3697" s="8">
        <v>2011</v>
      </c>
      <c r="C3697" s="8" t="s">
        <v>10</v>
      </c>
      <c r="D3697" s="8" t="s">
        <v>37</v>
      </c>
      <c r="E3697" s="8" t="s">
        <v>40</v>
      </c>
      <c r="F3697" s="78">
        <v>40.614785359999999</v>
      </c>
      <c r="G3697" s="78">
        <v>14.7503562810674</v>
      </c>
      <c r="H3697" s="78">
        <v>8.584129114909439E-3</v>
      </c>
    </row>
    <row r="3698" spans="1:8" x14ac:dyDescent="0.25">
      <c r="A3698" s="8" t="s">
        <v>23</v>
      </c>
      <c r="B3698" s="8">
        <v>2012</v>
      </c>
      <c r="C3698" s="8" t="s">
        <v>10</v>
      </c>
      <c r="D3698" s="8" t="s">
        <v>37</v>
      </c>
      <c r="E3698" s="8" t="s">
        <v>40</v>
      </c>
      <c r="F3698" s="78">
        <v>28.933212509999997</v>
      </c>
      <c r="G3698" s="78">
        <v>10.973405503160542</v>
      </c>
      <c r="H3698" s="78">
        <v>5.6925283531234069E-3</v>
      </c>
    </row>
    <row r="3699" spans="1:8" x14ac:dyDescent="0.25">
      <c r="A3699" s="8" t="s">
        <v>23</v>
      </c>
      <c r="B3699" s="8">
        <v>2013</v>
      </c>
      <c r="C3699" s="8" t="s">
        <v>10</v>
      </c>
      <c r="D3699" s="8" t="s">
        <v>37</v>
      </c>
      <c r="E3699" s="8" t="s">
        <v>40</v>
      </c>
      <c r="F3699" s="78">
        <v>53.973879490000009</v>
      </c>
      <c r="G3699" s="78">
        <v>19.971833298797414</v>
      </c>
      <c r="H3699" s="78">
        <v>9.9288476190539099E-3</v>
      </c>
    </row>
    <row r="3700" spans="1:8" x14ac:dyDescent="0.25">
      <c r="A3700" s="8" t="s">
        <v>23</v>
      </c>
      <c r="B3700" s="8">
        <v>2014</v>
      </c>
      <c r="C3700" s="8" t="s">
        <v>10</v>
      </c>
      <c r="D3700" s="8" t="s">
        <v>37</v>
      </c>
      <c r="E3700" s="8" t="s">
        <v>40</v>
      </c>
      <c r="F3700" s="78">
        <v>84.318138889999986</v>
      </c>
      <c r="G3700" s="78">
        <v>29.689485524647885</v>
      </c>
      <c r="H3700" s="78">
        <v>1.4787730884060081E-2</v>
      </c>
    </row>
    <row r="3701" spans="1:8" x14ac:dyDescent="0.25">
      <c r="A3701" s="8" t="s">
        <v>23</v>
      </c>
      <c r="B3701" s="8">
        <v>2015</v>
      </c>
      <c r="C3701" s="8" t="s">
        <v>10</v>
      </c>
      <c r="D3701" s="8" t="s">
        <v>37</v>
      </c>
      <c r="E3701" s="8" t="s">
        <v>40</v>
      </c>
      <c r="F3701" s="78">
        <v>730.37585808000006</v>
      </c>
      <c r="G3701" s="78">
        <v>229.31738087284145</v>
      </c>
      <c r="H3701" s="78">
        <v>0.12086975822390554</v>
      </c>
    </row>
    <row r="3702" spans="1:8" x14ac:dyDescent="0.25">
      <c r="A3702" s="8" t="s">
        <v>23</v>
      </c>
      <c r="B3702" s="8">
        <v>2016</v>
      </c>
      <c r="C3702" s="8" t="s">
        <v>10</v>
      </c>
      <c r="D3702" s="8" t="s">
        <v>37</v>
      </c>
      <c r="E3702" s="8" t="s">
        <v>40</v>
      </c>
      <c r="F3702" s="78">
        <v>171.98284200000001</v>
      </c>
      <c r="G3702" s="78">
        <v>50.957879111111112</v>
      </c>
      <c r="H3702" s="78">
        <v>2.6542303875728885E-2</v>
      </c>
    </row>
    <row r="3703" spans="1:8" x14ac:dyDescent="0.25">
      <c r="A3703" s="8" t="s">
        <v>23</v>
      </c>
      <c r="B3703" s="8">
        <v>2017</v>
      </c>
      <c r="C3703" s="8" t="s">
        <v>10</v>
      </c>
      <c r="D3703" s="8" t="s">
        <v>37</v>
      </c>
      <c r="E3703" s="8" t="s">
        <v>40</v>
      </c>
      <c r="F3703" s="78">
        <v>383.21737300000001</v>
      </c>
      <c r="G3703" s="78">
        <v>117.521300178891</v>
      </c>
      <c r="H3703" s="78">
        <v>5.5682140453750882E-2</v>
      </c>
    </row>
    <row r="3704" spans="1:8" x14ac:dyDescent="0.25">
      <c r="A3704" s="8" t="s">
        <v>23</v>
      </c>
      <c r="B3704" s="8">
        <v>2018</v>
      </c>
      <c r="C3704" s="8" t="s">
        <v>10</v>
      </c>
      <c r="D3704" s="8" t="s">
        <v>37</v>
      </c>
      <c r="E3704" s="8" t="s">
        <v>40</v>
      </c>
      <c r="F3704" s="78">
        <v>334.864777</v>
      </c>
      <c r="G3704" s="78">
        <v>101.88583478701815</v>
      </c>
      <c r="H3704" s="78">
        <v>4.5784250251249901E-2</v>
      </c>
    </row>
    <row r="3705" spans="1:8" x14ac:dyDescent="0.25">
      <c r="A3705" s="8" t="s">
        <v>23</v>
      </c>
      <c r="B3705" s="8">
        <v>2019</v>
      </c>
      <c r="C3705" s="8" t="s">
        <v>10</v>
      </c>
      <c r="D3705" s="8" t="s">
        <v>37</v>
      </c>
      <c r="E3705" s="8" t="s">
        <v>40</v>
      </c>
      <c r="F3705" s="78">
        <v>788.82856300000003</v>
      </c>
      <c r="G3705" s="78">
        <v>236.47121548838396</v>
      </c>
      <c r="H3705" s="78">
        <v>0.10358019600301027</v>
      </c>
    </row>
    <row r="3706" spans="1:8" x14ac:dyDescent="0.25">
      <c r="A3706" s="8" t="s">
        <v>23</v>
      </c>
      <c r="B3706" s="8">
        <v>2020</v>
      </c>
      <c r="C3706" s="8" t="s">
        <v>10</v>
      </c>
      <c r="D3706" s="8" t="s">
        <v>37</v>
      </c>
      <c r="E3706" s="8" t="s">
        <v>40</v>
      </c>
      <c r="F3706" s="80">
        <v>384.81361099999998</v>
      </c>
      <c r="G3706" s="78">
        <v>110.05155700667291</v>
      </c>
      <c r="H3706" s="78">
        <v>5.4752470595863079E-2</v>
      </c>
    </row>
    <row r="3707" spans="1:8" x14ac:dyDescent="0.25">
      <c r="A3707" s="8" t="s">
        <v>23</v>
      </c>
      <c r="B3707" s="8">
        <v>2021</v>
      </c>
      <c r="C3707" s="8" t="s">
        <v>10</v>
      </c>
      <c r="D3707" s="8" t="s">
        <v>37</v>
      </c>
      <c r="E3707" s="8" t="s">
        <v>40</v>
      </c>
      <c r="F3707" s="80">
        <v>1551.786963</v>
      </c>
      <c r="G3707" s="78">
        <v>399.77336960068664</v>
      </c>
      <c r="H3707" s="78">
        <v>0.17675619267119771</v>
      </c>
    </row>
    <row r="3708" spans="1:8" x14ac:dyDescent="0.25">
      <c r="A3708" s="51" t="s">
        <v>24</v>
      </c>
      <c r="B3708" s="52">
        <v>2009</v>
      </c>
      <c r="C3708" s="51" t="s">
        <v>10</v>
      </c>
      <c r="D3708" s="51" t="s">
        <v>41</v>
      </c>
      <c r="E3708" s="51" t="s">
        <v>40</v>
      </c>
      <c r="F3708" s="79">
        <v>30349.921285199991</v>
      </c>
      <c r="G3708" s="78">
        <v>844.04981673364352</v>
      </c>
      <c r="H3708" s="78">
        <v>1.74916182321876</v>
      </c>
    </row>
    <row r="3709" spans="1:8" x14ac:dyDescent="0.25">
      <c r="A3709" s="51" t="s">
        <v>24</v>
      </c>
      <c r="B3709" s="52">
        <v>2010</v>
      </c>
      <c r="C3709" s="51" t="s">
        <v>10</v>
      </c>
      <c r="D3709" s="51" t="s">
        <v>41</v>
      </c>
      <c r="E3709" s="51" t="s">
        <v>40</v>
      </c>
      <c r="F3709" s="79">
        <v>27104.314242539986</v>
      </c>
      <c r="G3709" s="78">
        <v>735.14854533028847</v>
      </c>
      <c r="H3709" s="78">
        <v>1.3653322581213676</v>
      </c>
    </row>
    <row r="3710" spans="1:8" x14ac:dyDescent="0.25">
      <c r="A3710" s="51" t="s">
        <v>24</v>
      </c>
      <c r="B3710" s="52">
        <v>2011</v>
      </c>
      <c r="C3710" s="51" t="s">
        <v>10</v>
      </c>
      <c r="D3710" s="51" t="s">
        <v>41</v>
      </c>
      <c r="E3710" s="51" t="s">
        <v>40</v>
      </c>
      <c r="F3710" s="79">
        <v>30534.323670459704</v>
      </c>
      <c r="G3710" s="78">
        <v>801.17896393964304</v>
      </c>
      <c r="H3710" s="78">
        <v>1.380911387422592</v>
      </c>
    </row>
    <row r="3711" spans="1:8" x14ac:dyDescent="0.25">
      <c r="A3711" s="51" t="s">
        <v>24</v>
      </c>
      <c r="B3711" s="52">
        <v>2012</v>
      </c>
      <c r="C3711" s="51" t="s">
        <v>10</v>
      </c>
      <c r="D3711" s="51" t="s">
        <v>41</v>
      </c>
      <c r="E3711" s="51" t="s">
        <v>40</v>
      </c>
      <c r="F3711" s="79">
        <v>81662.888519868415</v>
      </c>
      <c r="G3711" s="78">
        <v>2078.950001566544</v>
      </c>
      <c r="H3711" s="78">
        <v>3.42660833034707</v>
      </c>
    </row>
    <row r="3712" spans="1:8" x14ac:dyDescent="0.25">
      <c r="A3712" s="51" t="s">
        <v>24</v>
      </c>
      <c r="B3712" s="52">
        <v>2013</v>
      </c>
      <c r="C3712" s="51" t="s">
        <v>10</v>
      </c>
      <c r="D3712" s="51" t="s">
        <v>41</v>
      </c>
      <c r="E3712" s="51" t="s">
        <v>40</v>
      </c>
      <c r="F3712" s="79">
        <v>33701.836753100011</v>
      </c>
      <c r="G3712" s="78">
        <v>807.39077867278854</v>
      </c>
      <c r="H3712" s="78">
        <v>1.2885644562061647</v>
      </c>
    </row>
    <row r="3713" spans="1:8" x14ac:dyDescent="0.25">
      <c r="A3713" s="51" t="s">
        <v>24</v>
      </c>
      <c r="B3713" s="52">
        <v>2014</v>
      </c>
      <c r="C3713" s="51" t="s">
        <v>10</v>
      </c>
      <c r="D3713" s="51" t="s">
        <v>41</v>
      </c>
      <c r="E3713" s="51" t="s">
        <v>40</v>
      </c>
      <c r="F3713" s="79">
        <v>48527.027393570002</v>
      </c>
      <c r="G3713" s="78">
        <v>1116.355134334374</v>
      </c>
      <c r="H3713" s="78">
        <v>1.6622235207743465</v>
      </c>
    </row>
    <row r="3714" spans="1:8" x14ac:dyDescent="0.25">
      <c r="A3714" s="51" t="s">
        <v>24</v>
      </c>
      <c r="B3714" s="52">
        <v>2015</v>
      </c>
      <c r="C3714" s="51" t="s">
        <v>10</v>
      </c>
      <c r="D3714" s="51" t="s">
        <v>41</v>
      </c>
      <c r="E3714" s="51" t="s">
        <v>40</v>
      </c>
      <c r="F3714" s="79">
        <v>48854.702478029983</v>
      </c>
      <c r="G3714" s="78">
        <v>1085.6600550673329</v>
      </c>
      <c r="H3714" s="78">
        <v>1.5258919319938096</v>
      </c>
    </row>
    <row r="3715" spans="1:8" x14ac:dyDescent="0.25">
      <c r="A3715" s="51" t="s">
        <v>24</v>
      </c>
      <c r="B3715" s="52">
        <v>2016</v>
      </c>
      <c r="C3715" s="51" t="s">
        <v>10</v>
      </c>
      <c r="D3715" s="51" t="s">
        <v>41</v>
      </c>
      <c r="E3715" s="51" t="s">
        <v>40</v>
      </c>
      <c r="F3715" s="79">
        <v>50112.29559210001</v>
      </c>
      <c r="G3715" s="78">
        <v>1088.9045669627897</v>
      </c>
      <c r="H3715" s="78">
        <v>1.4386523085163521</v>
      </c>
    </row>
    <row r="3716" spans="1:8" x14ac:dyDescent="0.25">
      <c r="A3716" s="51" t="s">
        <v>24</v>
      </c>
      <c r="B3716" s="52">
        <v>2017</v>
      </c>
      <c r="C3716" s="51" t="s">
        <v>10</v>
      </c>
      <c r="D3716" s="51" t="s">
        <v>41</v>
      </c>
      <c r="E3716" s="51" t="s">
        <v>40</v>
      </c>
      <c r="F3716" s="79">
        <v>64804.900616309984</v>
      </c>
      <c r="G3716" s="78">
        <v>1365.7033602538006</v>
      </c>
      <c r="H3716" s="78">
        <v>1.7076124546419145</v>
      </c>
    </row>
    <row r="3717" spans="1:8" x14ac:dyDescent="0.25">
      <c r="A3717" s="51" t="s">
        <v>24</v>
      </c>
      <c r="B3717" s="52">
        <v>2018</v>
      </c>
      <c r="C3717" s="51" t="s">
        <v>10</v>
      </c>
      <c r="D3717" s="51" t="s">
        <v>41</v>
      </c>
      <c r="E3717" s="51" t="s">
        <v>40</v>
      </c>
      <c r="F3717" s="79">
        <v>47050.255199120002</v>
      </c>
      <c r="G3717" s="78">
        <v>949.67883736365536</v>
      </c>
      <c r="H3717" s="78">
        <v>1.1103099284211833</v>
      </c>
    </row>
    <row r="3718" spans="1:8" x14ac:dyDescent="0.25">
      <c r="A3718" s="51" t="s">
        <v>24</v>
      </c>
      <c r="B3718" s="52">
        <v>2019</v>
      </c>
      <c r="C3718" s="51" t="s">
        <v>10</v>
      </c>
      <c r="D3718" s="51" t="s">
        <v>41</v>
      </c>
      <c r="E3718" s="51" t="s">
        <v>40</v>
      </c>
      <c r="F3718" s="79">
        <v>31380.506034640006</v>
      </c>
      <c r="G3718" s="78">
        <v>610.60477763564734</v>
      </c>
      <c r="H3718" s="78">
        <v>0.68686847081917068</v>
      </c>
    </row>
    <row r="3719" spans="1:8" x14ac:dyDescent="0.25">
      <c r="A3719" s="51" t="s">
        <v>24</v>
      </c>
      <c r="B3719" s="52">
        <v>2020</v>
      </c>
      <c r="C3719" s="51" t="s">
        <v>10</v>
      </c>
      <c r="D3719" s="51" t="s">
        <v>41</v>
      </c>
      <c r="E3719" s="51" t="s">
        <v>40</v>
      </c>
      <c r="F3719" s="79">
        <v>30129.169341000004</v>
      </c>
      <c r="G3719" s="78">
        <v>532.03548191771154</v>
      </c>
      <c r="H3719" s="78">
        <v>0.67466584636538696</v>
      </c>
    </row>
    <row r="3720" spans="1:8" x14ac:dyDescent="0.25">
      <c r="A3720" s="51" t="s">
        <v>24</v>
      </c>
      <c r="B3720" s="52">
        <v>2022</v>
      </c>
      <c r="C3720" s="51" t="s">
        <v>10</v>
      </c>
      <c r="D3720" s="51" t="s">
        <v>41</v>
      </c>
      <c r="E3720" s="51" t="s">
        <v>40</v>
      </c>
      <c r="F3720" s="78">
        <v>39223.893623180003</v>
      </c>
      <c r="G3720" s="78">
        <v>713.63746054666797</v>
      </c>
      <c r="H3720" s="78">
        <v>0.6280863247249433</v>
      </c>
    </row>
    <row r="3721" spans="1:8" x14ac:dyDescent="0.25">
      <c r="A3721" s="51" t="s">
        <v>24</v>
      </c>
      <c r="B3721" s="52">
        <v>2023</v>
      </c>
      <c r="C3721" s="51" t="s">
        <v>10</v>
      </c>
      <c r="D3721" s="51" t="s">
        <v>41</v>
      </c>
      <c r="E3721" s="51" t="s">
        <v>40</v>
      </c>
      <c r="F3721" s="78">
        <v>58176.879659890037</v>
      </c>
      <c r="G3721" s="78">
        <v>1038.8573918820864</v>
      </c>
      <c r="H3721" s="78">
        <v>0.8503405486997182</v>
      </c>
    </row>
    <row r="3722" spans="1:8" x14ac:dyDescent="0.25">
      <c r="A3722" s="51" t="s">
        <v>24</v>
      </c>
      <c r="B3722" s="52">
        <v>2021</v>
      </c>
      <c r="C3722" s="51" t="s">
        <v>10</v>
      </c>
      <c r="D3722" s="51" t="s">
        <v>41</v>
      </c>
      <c r="E3722" s="51" t="s">
        <v>40</v>
      </c>
      <c r="F3722" s="79">
        <v>30974.240686610003</v>
      </c>
      <c r="G3722" s="78">
        <v>542.44022100831819</v>
      </c>
      <c r="H3722" s="78">
        <v>0.57525830460523353</v>
      </c>
    </row>
    <row r="3723" spans="1:8" x14ac:dyDescent="0.25">
      <c r="A3723" s="51" t="s">
        <v>24</v>
      </c>
      <c r="B3723" s="52">
        <v>2009</v>
      </c>
      <c r="C3723" s="51" t="s">
        <v>10</v>
      </c>
      <c r="D3723" s="51" t="s">
        <v>25</v>
      </c>
      <c r="E3723" s="51" t="s">
        <v>26</v>
      </c>
      <c r="F3723" s="79">
        <v>1792.5410703099999</v>
      </c>
      <c r="G3723" s="78">
        <v>49.851660162970163</v>
      </c>
      <c r="H3723" s="78">
        <v>0.1033098035831458</v>
      </c>
    </row>
    <row r="3724" spans="1:8" x14ac:dyDescent="0.25">
      <c r="A3724" s="51" t="s">
        <v>24</v>
      </c>
      <c r="B3724" s="52">
        <v>2009</v>
      </c>
      <c r="C3724" s="51" t="s">
        <v>10</v>
      </c>
      <c r="D3724" s="51" t="s">
        <v>25</v>
      </c>
      <c r="E3724" s="51" t="s">
        <v>27</v>
      </c>
      <c r="F3724" s="79"/>
      <c r="G3724" s="78" t="s">
        <v>108</v>
      </c>
      <c r="H3724" s="78" t="s">
        <v>29</v>
      </c>
    </row>
    <row r="3725" spans="1:8" x14ac:dyDescent="0.25">
      <c r="A3725" s="51" t="s">
        <v>24</v>
      </c>
      <c r="B3725" s="52">
        <v>2009</v>
      </c>
      <c r="C3725" s="51" t="s">
        <v>10</v>
      </c>
      <c r="D3725" s="51" t="s">
        <v>25</v>
      </c>
      <c r="E3725" s="51" t="s">
        <v>28</v>
      </c>
      <c r="F3725" s="79">
        <v>412.13999999999839</v>
      </c>
      <c r="G3725" s="78">
        <v>11.461864701383533</v>
      </c>
      <c r="H3725" s="78">
        <v>2.3752929935041401E-2</v>
      </c>
    </row>
    <row r="3726" spans="1:8" x14ac:dyDescent="0.25">
      <c r="A3726" s="51" t="s">
        <v>24</v>
      </c>
      <c r="B3726" s="52">
        <v>2009</v>
      </c>
      <c r="C3726" s="51" t="s">
        <v>10</v>
      </c>
      <c r="D3726" s="51" t="s">
        <v>25</v>
      </c>
      <c r="E3726" s="51" t="s">
        <v>40</v>
      </c>
      <c r="F3726" s="79">
        <v>2204.6810703099982</v>
      </c>
      <c r="G3726" s="78">
        <v>61.313524864353695</v>
      </c>
      <c r="H3726" s="78">
        <v>0.1270627335181872</v>
      </c>
    </row>
    <row r="3727" spans="1:8" x14ac:dyDescent="0.25">
      <c r="A3727" s="51" t="s">
        <v>24</v>
      </c>
      <c r="B3727" s="52">
        <v>2010</v>
      </c>
      <c r="C3727" s="51" t="s">
        <v>10</v>
      </c>
      <c r="D3727" s="51" t="s">
        <v>25</v>
      </c>
      <c r="E3727" s="51" t="s">
        <v>26</v>
      </c>
      <c r="F3727" s="79">
        <v>610.23880376000022</v>
      </c>
      <c r="G3727" s="78">
        <v>16.551467226725123</v>
      </c>
      <c r="H3727" s="78">
        <v>3.0739708685315358E-2</v>
      </c>
    </row>
    <row r="3728" spans="1:8" x14ac:dyDescent="0.25">
      <c r="A3728" s="51" t="s">
        <v>24</v>
      </c>
      <c r="B3728" s="52">
        <v>2010</v>
      </c>
      <c r="C3728" s="51" t="s">
        <v>10</v>
      </c>
      <c r="D3728" s="51" t="s">
        <v>25</v>
      </c>
      <c r="E3728" s="51" t="s">
        <v>27</v>
      </c>
      <c r="F3728" s="79"/>
      <c r="G3728" s="78" t="s">
        <v>108</v>
      </c>
      <c r="H3728" s="78" t="s">
        <v>29</v>
      </c>
    </row>
    <row r="3729" spans="1:8" x14ac:dyDescent="0.25">
      <c r="A3729" s="51" t="s">
        <v>24</v>
      </c>
      <c r="B3729" s="52">
        <v>2010</v>
      </c>
      <c r="C3729" s="51" t="s">
        <v>10</v>
      </c>
      <c r="D3729" s="51" t="s">
        <v>25</v>
      </c>
      <c r="E3729" s="51" t="s">
        <v>28</v>
      </c>
      <c r="F3729" s="79">
        <v>1899.543366560001</v>
      </c>
      <c r="G3729" s="78">
        <v>51.521190693940262</v>
      </c>
      <c r="H3729" s="78">
        <v>9.5686163127283355E-2</v>
      </c>
    </row>
    <row r="3730" spans="1:8" x14ac:dyDescent="0.25">
      <c r="A3730" s="51" t="s">
        <v>24</v>
      </c>
      <c r="B3730" s="52">
        <v>2010</v>
      </c>
      <c r="C3730" s="51" t="s">
        <v>10</v>
      </c>
      <c r="D3730" s="51" t="s">
        <v>25</v>
      </c>
      <c r="E3730" s="51" t="s">
        <v>40</v>
      </c>
      <c r="F3730" s="79">
        <v>2509.7821703200011</v>
      </c>
      <c r="G3730" s="78">
        <v>68.072657920665378</v>
      </c>
      <c r="H3730" s="78">
        <v>0.12642587181259871</v>
      </c>
    </row>
    <row r="3731" spans="1:8" x14ac:dyDescent="0.25">
      <c r="A3731" s="51" t="s">
        <v>24</v>
      </c>
      <c r="B3731" s="52">
        <v>2011</v>
      </c>
      <c r="C3731" s="51" t="s">
        <v>10</v>
      </c>
      <c r="D3731" s="51" t="s">
        <v>25</v>
      </c>
      <c r="E3731" s="51" t="s">
        <v>26</v>
      </c>
      <c r="F3731" s="79">
        <v>447.54479850860002</v>
      </c>
      <c r="G3731" s="78">
        <v>11.742964470262267</v>
      </c>
      <c r="H3731" s="78">
        <v>2.0240163669980864E-2</v>
      </c>
    </row>
    <row r="3732" spans="1:8" x14ac:dyDescent="0.25">
      <c r="A3732" s="51" t="s">
        <v>24</v>
      </c>
      <c r="B3732" s="52">
        <v>2011</v>
      </c>
      <c r="C3732" s="51" t="s">
        <v>10</v>
      </c>
      <c r="D3732" s="51" t="s">
        <v>25</v>
      </c>
      <c r="E3732" s="51" t="s">
        <v>27</v>
      </c>
      <c r="F3732" s="79"/>
      <c r="G3732" s="78" t="s">
        <v>108</v>
      </c>
      <c r="H3732" s="78" t="s">
        <v>29</v>
      </c>
    </row>
    <row r="3733" spans="1:8" x14ac:dyDescent="0.25">
      <c r="A3733" s="51" t="s">
        <v>24</v>
      </c>
      <c r="B3733" s="52">
        <v>2011</v>
      </c>
      <c r="C3733" s="51" t="s">
        <v>10</v>
      </c>
      <c r="D3733" s="51" t="s">
        <v>25</v>
      </c>
      <c r="E3733" s="51" t="s">
        <v>28</v>
      </c>
      <c r="F3733" s="79">
        <v>1231.2632444983001</v>
      </c>
      <c r="G3733" s="78">
        <v>32.306666465269046</v>
      </c>
      <c r="H3733" s="78">
        <v>5.5683743108006147E-2</v>
      </c>
    </row>
    <row r="3734" spans="1:8" x14ac:dyDescent="0.25">
      <c r="A3734" s="51" t="s">
        <v>24</v>
      </c>
      <c r="B3734" s="52">
        <v>2011</v>
      </c>
      <c r="C3734" s="51" t="s">
        <v>10</v>
      </c>
      <c r="D3734" s="51" t="s">
        <v>25</v>
      </c>
      <c r="E3734" s="51" t="s">
        <v>40</v>
      </c>
      <c r="F3734" s="79">
        <v>1678.8080430069001</v>
      </c>
      <c r="G3734" s="78">
        <v>44.049630935531319</v>
      </c>
      <c r="H3734" s="78">
        <v>7.5923906777987021E-2</v>
      </c>
    </row>
    <row r="3735" spans="1:8" x14ac:dyDescent="0.25">
      <c r="A3735" s="51" t="s">
        <v>24</v>
      </c>
      <c r="B3735" s="52">
        <v>2012</v>
      </c>
      <c r="C3735" s="51" t="s">
        <v>10</v>
      </c>
      <c r="D3735" s="51" t="s">
        <v>25</v>
      </c>
      <c r="E3735" s="51" t="s">
        <v>26</v>
      </c>
      <c r="F3735" s="79">
        <v>7204.2430842626</v>
      </c>
      <c r="G3735" s="78">
        <v>183.40351955184096</v>
      </c>
      <c r="H3735" s="78">
        <v>0.30229299763715078</v>
      </c>
    </row>
    <row r="3736" spans="1:8" x14ac:dyDescent="0.25">
      <c r="A3736" s="51" t="s">
        <v>24</v>
      </c>
      <c r="B3736" s="52">
        <v>2012</v>
      </c>
      <c r="C3736" s="51" t="s">
        <v>10</v>
      </c>
      <c r="D3736" s="51" t="s">
        <v>25</v>
      </c>
      <c r="E3736" s="51" t="s">
        <v>27</v>
      </c>
      <c r="F3736" s="79"/>
      <c r="G3736" s="78" t="s">
        <v>108</v>
      </c>
      <c r="H3736" s="78" t="s">
        <v>29</v>
      </c>
    </row>
    <row r="3737" spans="1:8" x14ac:dyDescent="0.25">
      <c r="A3737" s="51" t="s">
        <v>24</v>
      </c>
      <c r="B3737" s="52">
        <v>2012</v>
      </c>
      <c r="C3737" s="51" t="s">
        <v>10</v>
      </c>
      <c r="D3737" s="51" t="s">
        <v>25</v>
      </c>
      <c r="E3737" s="51" t="s">
        <v>28</v>
      </c>
      <c r="F3737" s="79">
        <v>3171.1664735862</v>
      </c>
      <c r="G3737" s="78">
        <v>80.730631315175842</v>
      </c>
      <c r="H3737" s="78">
        <v>0.13306344720667154</v>
      </c>
    </row>
    <row r="3738" spans="1:8" x14ac:dyDescent="0.25">
      <c r="A3738" s="51" t="s">
        <v>24</v>
      </c>
      <c r="B3738" s="52">
        <v>2012</v>
      </c>
      <c r="C3738" s="51" t="s">
        <v>10</v>
      </c>
      <c r="D3738" s="51" t="s">
        <v>25</v>
      </c>
      <c r="E3738" s="51" t="s">
        <v>40</v>
      </c>
      <c r="F3738" s="79">
        <v>10375.4095578488</v>
      </c>
      <c r="G3738" s="78">
        <v>264.13415086701679</v>
      </c>
      <c r="H3738" s="78">
        <v>0.43535644484382235</v>
      </c>
    </row>
    <row r="3739" spans="1:8" x14ac:dyDescent="0.25">
      <c r="A3739" s="51" t="s">
        <v>24</v>
      </c>
      <c r="B3739" s="52">
        <v>2013</v>
      </c>
      <c r="C3739" s="51" t="s">
        <v>10</v>
      </c>
      <c r="D3739" s="51" t="s">
        <v>25</v>
      </c>
      <c r="E3739" s="51" t="s">
        <v>26</v>
      </c>
      <c r="F3739" s="79">
        <v>1883.624130969999</v>
      </c>
      <c r="G3739" s="78">
        <v>45.125752788261067</v>
      </c>
      <c r="H3739" s="78">
        <v>7.2018956171488388E-2</v>
      </c>
    </row>
    <row r="3740" spans="1:8" x14ac:dyDescent="0.25">
      <c r="A3740" s="51" t="s">
        <v>24</v>
      </c>
      <c r="B3740" s="52">
        <v>2013</v>
      </c>
      <c r="C3740" s="51" t="s">
        <v>10</v>
      </c>
      <c r="D3740" s="51" t="s">
        <v>25</v>
      </c>
      <c r="E3740" s="51" t="s">
        <v>27</v>
      </c>
      <c r="F3740" s="79"/>
      <c r="G3740" s="78" t="s">
        <v>108</v>
      </c>
      <c r="H3740" s="78" t="s">
        <v>29</v>
      </c>
    </row>
    <row r="3741" spans="1:8" x14ac:dyDescent="0.25">
      <c r="A3741" s="51" t="s">
        <v>24</v>
      </c>
      <c r="B3741" s="52">
        <v>2013</v>
      </c>
      <c r="C3741" s="51" t="s">
        <v>10</v>
      </c>
      <c r="D3741" s="51" t="s">
        <v>25</v>
      </c>
      <c r="E3741" s="51" t="s">
        <v>28</v>
      </c>
      <c r="F3741" s="79">
        <v>6250.9080303400015</v>
      </c>
      <c r="G3741" s="78">
        <v>149.75223869850259</v>
      </c>
      <c r="H3741" s="78">
        <v>0.23899878116194695</v>
      </c>
    </row>
    <row r="3742" spans="1:8" x14ac:dyDescent="0.25">
      <c r="A3742" s="51" t="s">
        <v>24</v>
      </c>
      <c r="B3742" s="52">
        <v>2013</v>
      </c>
      <c r="C3742" s="51" t="s">
        <v>10</v>
      </c>
      <c r="D3742" s="51" t="s">
        <v>25</v>
      </c>
      <c r="E3742" s="51" t="s">
        <v>40</v>
      </c>
      <c r="F3742" s="79">
        <v>8134.5321613100004</v>
      </c>
      <c r="G3742" s="78">
        <v>194.87799148676368</v>
      </c>
      <c r="H3742" s="78">
        <v>0.31101773733343535</v>
      </c>
    </row>
    <row r="3743" spans="1:8" x14ac:dyDescent="0.25">
      <c r="A3743" s="51" t="s">
        <v>24</v>
      </c>
      <c r="B3743" s="52">
        <v>2014</v>
      </c>
      <c r="C3743" s="51" t="s">
        <v>10</v>
      </c>
      <c r="D3743" s="51" t="s">
        <v>25</v>
      </c>
      <c r="E3743" s="51" t="s">
        <v>26</v>
      </c>
      <c r="F3743" s="79">
        <v>2528.8363766300022</v>
      </c>
      <c r="G3743" s="78">
        <v>58.175405018039612</v>
      </c>
      <c r="H3743" s="78">
        <v>8.6621652534627364E-2</v>
      </c>
    </row>
    <row r="3744" spans="1:8" x14ac:dyDescent="0.25">
      <c r="A3744" s="51" t="s">
        <v>24</v>
      </c>
      <c r="B3744" s="52">
        <v>2014</v>
      </c>
      <c r="C3744" s="51" t="s">
        <v>10</v>
      </c>
      <c r="D3744" s="51" t="s">
        <v>25</v>
      </c>
      <c r="E3744" s="51" t="s">
        <v>27</v>
      </c>
      <c r="F3744" s="79"/>
      <c r="G3744" s="78" t="s">
        <v>108</v>
      </c>
      <c r="H3744" s="78" t="s">
        <v>29</v>
      </c>
    </row>
    <row r="3745" spans="1:8" x14ac:dyDescent="0.25">
      <c r="A3745" s="51" t="s">
        <v>24</v>
      </c>
      <c r="B3745" s="52">
        <v>2014</v>
      </c>
      <c r="C3745" s="51" t="s">
        <v>10</v>
      </c>
      <c r="D3745" s="51" t="s">
        <v>25</v>
      </c>
      <c r="E3745" s="51" t="s">
        <v>28</v>
      </c>
      <c r="F3745" s="79">
        <v>3997.4124465700011</v>
      </c>
      <c r="G3745" s="78">
        <v>91.95972117945665</v>
      </c>
      <c r="H3745" s="78">
        <v>0.13692561337077105</v>
      </c>
    </row>
    <row r="3746" spans="1:8" x14ac:dyDescent="0.25">
      <c r="A3746" s="51" t="s">
        <v>24</v>
      </c>
      <c r="B3746" s="52">
        <v>2014</v>
      </c>
      <c r="C3746" s="51" t="s">
        <v>10</v>
      </c>
      <c r="D3746" s="51" t="s">
        <v>25</v>
      </c>
      <c r="E3746" s="51" t="s">
        <v>40</v>
      </c>
      <c r="F3746" s="79">
        <v>6526.2488232000032</v>
      </c>
      <c r="G3746" s="78">
        <v>150.13512619749628</v>
      </c>
      <c r="H3746" s="78">
        <v>0.22354726590539845</v>
      </c>
    </row>
    <row r="3747" spans="1:8" x14ac:dyDescent="0.25">
      <c r="A3747" s="51" t="s">
        <v>24</v>
      </c>
      <c r="B3747" s="52">
        <v>2015</v>
      </c>
      <c r="C3747" s="51" t="s">
        <v>10</v>
      </c>
      <c r="D3747" s="51" t="s">
        <v>25</v>
      </c>
      <c r="E3747" s="51" t="s">
        <v>26</v>
      </c>
      <c r="F3747" s="79">
        <v>2363.3482663900018</v>
      </c>
      <c r="G3747" s="78">
        <v>52.51885036422226</v>
      </c>
      <c r="H3747" s="78">
        <v>7.3815085739142083E-2</v>
      </c>
    </row>
    <row r="3748" spans="1:8" x14ac:dyDescent="0.25">
      <c r="A3748" s="51" t="s">
        <v>24</v>
      </c>
      <c r="B3748" s="52">
        <v>2015</v>
      </c>
      <c r="C3748" s="51" t="s">
        <v>10</v>
      </c>
      <c r="D3748" s="51" t="s">
        <v>25</v>
      </c>
      <c r="E3748" s="51" t="s">
        <v>27</v>
      </c>
      <c r="F3748" s="79"/>
      <c r="G3748" s="78" t="s">
        <v>108</v>
      </c>
      <c r="H3748" s="78" t="s">
        <v>29</v>
      </c>
    </row>
    <row r="3749" spans="1:8" x14ac:dyDescent="0.25">
      <c r="A3749" s="51" t="s">
        <v>24</v>
      </c>
      <c r="B3749" s="52">
        <v>2015</v>
      </c>
      <c r="C3749" s="51" t="s">
        <v>10</v>
      </c>
      <c r="D3749" s="51" t="s">
        <v>25</v>
      </c>
      <c r="E3749" s="51" t="s">
        <v>28</v>
      </c>
      <c r="F3749" s="79">
        <v>1094.5569943100018</v>
      </c>
      <c r="G3749" s="78">
        <v>24.323488762444484</v>
      </c>
      <c r="H3749" s="78">
        <v>3.4186590072390804E-2</v>
      </c>
    </row>
    <row r="3750" spans="1:8" x14ac:dyDescent="0.25">
      <c r="A3750" s="51" t="s">
        <v>24</v>
      </c>
      <c r="B3750" s="52">
        <v>2015</v>
      </c>
      <c r="C3750" s="51" t="s">
        <v>10</v>
      </c>
      <c r="D3750" s="51" t="s">
        <v>25</v>
      </c>
      <c r="E3750" s="51" t="s">
        <v>40</v>
      </c>
      <c r="F3750" s="79">
        <v>3457.9052607000035</v>
      </c>
      <c r="G3750" s="78">
        <v>76.842339126666744</v>
      </c>
      <c r="H3750" s="78">
        <v>0.10800167581153289</v>
      </c>
    </row>
    <row r="3751" spans="1:8" x14ac:dyDescent="0.25">
      <c r="A3751" s="51" t="s">
        <v>24</v>
      </c>
      <c r="B3751" s="52">
        <v>2016</v>
      </c>
      <c r="C3751" s="51" t="s">
        <v>10</v>
      </c>
      <c r="D3751" s="51" t="s">
        <v>25</v>
      </c>
      <c r="E3751" s="51" t="s">
        <v>26</v>
      </c>
      <c r="F3751" s="79">
        <v>5744.6531242600004</v>
      </c>
      <c r="G3751" s="78">
        <v>124.82722949953835</v>
      </c>
      <c r="H3751" s="78">
        <v>0.16492077206188088</v>
      </c>
    </row>
    <row r="3752" spans="1:8" x14ac:dyDescent="0.25">
      <c r="A3752" s="51" t="s">
        <v>24</v>
      </c>
      <c r="B3752" s="52">
        <v>2016</v>
      </c>
      <c r="C3752" s="51" t="s">
        <v>10</v>
      </c>
      <c r="D3752" s="51" t="s">
        <v>25</v>
      </c>
      <c r="E3752" s="51" t="s">
        <v>27</v>
      </c>
      <c r="F3752" s="79"/>
      <c r="G3752" s="78" t="s">
        <v>108</v>
      </c>
      <c r="H3752" s="78" t="s">
        <v>29</v>
      </c>
    </row>
    <row r="3753" spans="1:8" x14ac:dyDescent="0.25">
      <c r="A3753" s="51" t="s">
        <v>24</v>
      </c>
      <c r="B3753" s="52">
        <v>2016</v>
      </c>
      <c r="C3753" s="51" t="s">
        <v>10</v>
      </c>
      <c r="D3753" s="51" t="s">
        <v>25</v>
      </c>
      <c r="E3753" s="51" t="s">
        <v>28</v>
      </c>
      <c r="F3753" s="79">
        <v>1786.4335773200009</v>
      </c>
      <c r="G3753" s="78">
        <v>38.817931965305618</v>
      </c>
      <c r="H3753" s="78">
        <v>5.128595207336107E-2</v>
      </c>
    </row>
    <row r="3754" spans="1:8" x14ac:dyDescent="0.25">
      <c r="A3754" s="51" t="s">
        <v>24</v>
      </c>
      <c r="B3754" s="52">
        <v>2016</v>
      </c>
      <c r="C3754" s="51" t="s">
        <v>10</v>
      </c>
      <c r="D3754" s="51" t="s">
        <v>25</v>
      </c>
      <c r="E3754" s="51" t="s">
        <v>40</v>
      </c>
      <c r="F3754" s="79">
        <v>7531.0867015800013</v>
      </c>
      <c r="G3754" s="78">
        <v>163.64516146484397</v>
      </c>
      <c r="H3754" s="78">
        <v>0.21620672413524195</v>
      </c>
    </row>
    <row r="3755" spans="1:8" x14ac:dyDescent="0.25">
      <c r="A3755" s="51" t="s">
        <v>24</v>
      </c>
      <c r="B3755" s="52">
        <v>2017</v>
      </c>
      <c r="C3755" s="51" t="s">
        <v>10</v>
      </c>
      <c r="D3755" s="51" t="s">
        <v>25</v>
      </c>
      <c r="E3755" s="51" t="s">
        <v>26</v>
      </c>
      <c r="F3755" s="79">
        <v>6789.6355614700005</v>
      </c>
      <c r="G3755" s="78">
        <v>143.08529159081161</v>
      </c>
      <c r="H3755" s="78">
        <v>0.17890724523891713</v>
      </c>
    </row>
    <row r="3756" spans="1:8" x14ac:dyDescent="0.25">
      <c r="A3756" s="51" t="s">
        <v>24</v>
      </c>
      <c r="B3756" s="52">
        <v>2017</v>
      </c>
      <c r="C3756" s="51" t="s">
        <v>10</v>
      </c>
      <c r="D3756" s="51" t="s">
        <v>25</v>
      </c>
      <c r="E3756" s="51" t="s">
        <v>27</v>
      </c>
      <c r="F3756" s="79"/>
      <c r="G3756" s="78" t="s">
        <v>108</v>
      </c>
      <c r="H3756" s="78" t="s">
        <v>29</v>
      </c>
    </row>
    <row r="3757" spans="1:8" x14ac:dyDescent="0.25">
      <c r="A3757" s="51" t="s">
        <v>24</v>
      </c>
      <c r="B3757" s="52">
        <v>2017</v>
      </c>
      <c r="C3757" s="51" t="s">
        <v>10</v>
      </c>
      <c r="D3757" s="51" t="s">
        <v>25</v>
      </c>
      <c r="E3757" s="51" t="s">
        <v>28</v>
      </c>
      <c r="F3757" s="79">
        <v>705.85404921999793</v>
      </c>
      <c r="G3757" s="78">
        <v>14.875221436970898</v>
      </c>
      <c r="H3757" s="78">
        <v>1.8599290395395519E-2</v>
      </c>
    </row>
    <row r="3758" spans="1:8" x14ac:dyDescent="0.25">
      <c r="A3758" s="51" t="s">
        <v>24</v>
      </c>
      <c r="B3758" s="52">
        <v>2017</v>
      </c>
      <c r="C3758" s="51" t="s">
        <v>10</v>
      </c>
      <c r="D3758" s="51" t="s">
        <v>25</v>
      </c>
      <c r="E3758" s="51" t="s">
        <v>40</v>
      </c>
      <c r="F3758" s="79">
        <v>7495.4896106899987</v>
      </c>
      <c r="G3758" s="78">
        <v>157.9605130277825</v>
      </c>
      <c r="H3758" s="78">
        <v>0.19750653563431261</v>
      </c>
    </row>
    <row r="3759" spans="1:8" x14ac:dyDescent="0.25">
      <c r="A3759" s="51" t="s">
        <v>24</v>
      </c>
      <c r="B3759" s="52">
        <v>2018</v>
      </c>
      <c r="C3759" s="51" t="s">
        <v>10</v>
      </c>
      <c r="D3759" s="51" t="s">
        <v>25</v>
      </c>
      <c r="E3759" s="51" t="s">
        <v>26</v>
      </c>
      <c r="F3759" s="79">
        <v>5276.7401967400001</v>
      </c>
      <c r="G3759" s="78">
        <v>106.50757310246929</v>
      </c>
      <c r="H3759" s="78">
        <v>0.12452253458232357</v>
      </c>
    </row>
    <row r="3760" spans="1:8" x14ac:dyDescent="0.25">
      <c r="A3760" s="51" t="s">
        <v>24</v>
      </c>
      <c r="B3760" s="52">
        <v>2018</v>
      </c>
      <c r="C3760" s="51" t="s">
        <v>10</v>
      </c>
      <c r="D3760" s="51" t="s">
        <v>25</v>
      </c>
      <c r="E3760" s="51" t="s">
        <v>27</v>
      </c>
      <c r="F3760" s="79"/>
      <c r="G3760" s="78" t="s">
        <v>108</v>
      </c>
      <c r="H3760" s="78" t="s">
        <v>29</v>
      </c>
    </row>
    <row r="3761" spans="1:8" x14ac:dyDescent="0.25">
      <c r="A3761" s="51" t="s">
        <v>24</v>
      </c>
      <c r="B3761" s="52">
        <v>2018</v>
      </c>
      <c r="C3761" s="51" t="s">
        <v>10</v>
      </c>
      <c r="D3761" s="51" t="s">
        <v>25</v>
      </c>
      <c r="E3761" s="51" t="s">
        <v>28</v>
      </c>
      <c r="F3761" s="79">
        <v>1678.4914120099982</v>
      </c>
      <c r="G3761" s="78">
        <v>33.879258803942662</v>
      </c>
      <c r="H3761" s="78">
        <v>3.9609682702831508E-2</v>
      </c>
    </row>
    <row r="3762" spans="1:8" x14ac:dyDescent="0.25">
      <c r="A3762" s="51" t="s">
        <v>24</v>
      </c>
      <c r="B3762" s="52">
        <v>2018</v>
      </c>
      <c r="C3762" s="51" t="s">
        <v>10</v>
      </c>
      <c r="D3762" s="51" t="s">
        <v>25</v>
      </c>
      <c r="E3762" s="51" t="s">
        <v>40</v>
      </c>
      <c r="F3762" s="79">
        <v>6955.2316087499985</v>
      </c>
      <c r="G3762" s="78">
        <v>140.38683190641197</v>
      </c>
      <c r="H3762" s="78">
        <v>0.16413221728515512</v>
      </c>
    </row>
    <row r="3763" spans="1:8" x14ac:dyDescent="0.25">
      <c r="A3763" s="51" t="s">
        <v>24</v>
      </c>
      <c r="B3763" s="52">
        <v>2019</v>
      </c>
      <c r="C3763" s="51" t="s">
        <v>10</v>
      </c>
      <c r="D3763" s="51" t="s">
        <v>25</v>
      </c>
      <c r="E3763" s="51" t="s">
        <v>26</v>
      </c>
      <c r="F3763" s="79">
        <v>3567.3094827499999</v>
      </c>
      <c r="G3763" s="78">
        <v>69.413036586077737</v>
      </c>
      <c r="H3763" s="78">
        <v>7.8082628962402229E-2</v>
      </c>
    </row>
    <row r="3764" spans="1:8" x14ac:dyDescent="0.25">
      <c r="A3764" s="51" t="s">
        <v>24</v>
      </c>
      <c r="B3764" s="52">
        <v>2019</v>
      </c>
      <c r="C3764" s="51" t="s">
        <v>10</v>
      </c>
      <c r="D3764" s="51" t="s">
        <v>25</v>
      </c>
      <c r="E3764" s="51" t="s">
        <v>27</v>
      </c>
      <c r="F3764" s="79"/>
      <c r="G3764" s="78" t="s">
        <v>108</v>
      </c>
      <c r="H3764" s="78" t="s">
        <v>29</v>
      </c>
    </row>
    <row r="3765" spans="1:8" x14ac:dyDescent="0.25">
      <c r="A3765" s="51" t="s">
        <v>24</v>
      </c>
      <c r="B3765" s="52">
        <v>2019</v>
      </c>
      <c r="C3765" s="51" t="s">
        <v>10</v>
      </c>
      <c r="D3765" s="51" t="s">
        <v>25</v>
      </c>
      <c r="E3765" s="51" t="s">
        <v>28</v>
      </c>
      <c r="F3765" s="79">
        <v>6164.8450771300068</v>
      </c>
      <c r="G3765" s="78">
        <v>119.95612350304046</v>
      </c>
      <c r="H3765" s="78">
        <v>0.13493847761062586</v>
      </c>
    </row>
    <row r="3766" spans="1:8" x14ac:dyDescent="0.25">
      <c r="A3766" s="51" t="s">
        <v>24</v>
      </c>
      <c r="B3766" s="52">
        <v>2019</v>
      </c>
      <c r="C3766" s="51" t="s">
        <v>10</v>
      </c>
      <c r="D3766" s="51" t="s">
        <v>25</v>
      </c>
      <c r="E3766" s="51" t="s">
        <v>40</v>
      </c>
      <c r="F3766" s="79">
        <v>9732.1545598800076</v>
      </c>
      <c r="G3766" s="78">
        <v>189.36916008911822</v>
      </c>
      <c r="H3766" s="78">
        <v>0.21302110657302814</v>
      </c>
    </row>
    <row r="3767" spans="1:8" x14ac:dyDescent="0.25">
      <c r="A3767" s="51" t="s">
        <v>24</v>
      </c>
      <c r="B3767" s="52">
        <v>2020</v>
      </c>
      <c r="C3767" s="51" t="s">
        <v>10</v>
      </c>
      <c r="D3767" s="51" t="s">
        <v>25</v>
      </c>
      <c r="E3767" s="51" t="s">
        <v>26</v>
      </c>
      <c r="F3767" s="79">
        <v>2978.5887830000001</v>
      </c>
      <c r="G3767" s="78">
        <v>52.597365053858383</v>
      </c>
      <c r="H3767" s="78">
        <v>6.669789331106879E-2</v>
      </c>
    </row>
    <row r="3768" spans="1:8" x14ac:dyDescent="0.25">
      <c r="A3768" s="51" t="s">
        <v>24</v>
      </c>
      <c r="B3768" s="52">
        <v>2020</v>
      </c>
      <c r="C3768" s="51" t="s">
        <v>10</v>
      </c>
      <c r="D3768" s="51" t="s">
        <v>25</v>
      </c>
      <c r="E3768" s="51" t="s">
        <v>27</v>
      </c>
      <c r="F3768" s="79">
        <v>0</v>
      </c>
      <c r="G3768" s="78" t="s">
        <v>108</v>
      </c>
      <c r="H3768" s="78" t="s">
        <v>29</v>
      </c>
    </row>
    <row r="3769" spans="1:8" x14ac:dyDescent="0.25">
      <c r="A3769" s="51" t="s">
        <v>24</v>
      </c>
      <c r="B3769" s="52">
        <v>2020</v>
      </c>
      <c r="C3769" s="51" t="s">
        <v>10</v>
      </c>
      <c r="D3769" s="51" t="s">
        <v>25</v>
      </c>
      <c r="E3769" s="51" t="s">
        <v>28</v>
      </c>
      <c r="F3769" s="79">
        <v>4740.5182720000021</v>
      </c>
      <c r="G3769" s="78">
        <v>83.710370333745402</v>
      </c>
      <c r="H3769" s="78">
        <v>0.10615180710731505</v>
      </c>
    </row>
    <row r="3770" spans="1:8" x14ac:dyDescent="0.25">
      <c r="A3770" s="51" t="s">
        <v>24</v>
      </c>
      <c r="B3770" s="52">
        <v>2020</v>
      </c>
      <c r="C3770" s="51" t="s">
        <v>10</v>
      </c>
      <c r="D3770" s="51" t="s">
        <v>25</v>
      </c>
      <c r="E3770" s="51" t="s">
        <v>40</v>
      </c>
      <c r="F3770" s="79">
        <v>7719.1070550000022</v>
      </c>
      <c r="G3770" s="78">
        <v>136.30773538760377</v>
      </c>
      <c r="H3770" s="78">
        <v>0.17284970041838382</v>
      </c>
    </row>
    <row r="3771" spans="1:8" x14ac:dyDescent="0.25">
      <c r="A3771" s="51" t="s">
        <v>24</v>
      </c>
      <c r="B3771" s="52">
        <v>2021</v>
      </c>
      <c r="C3771" s="51" t="s">
        <v>10</v>
      </c>
      <c r="D3771" s="51" t="s">
        <v>25</v>
      </c>
      <c r="E3771" s="51" t="s">
        <v>26</v>
      </c>
      <c r="F3771" s="79">
        <v>3224.0710570600004</v>
      </c>
      <c r="G3771" s="78">
        <v>56.46194314923671</v>
      </c>
      <c r="H3771" s="78">
        <v>5.987793757323337E-2</v>
      </c>
    </row>
    <row r="3772" spans="1:8" x14ac:dyDescent="0.25">
      <c r="A3772" s="51" t="s">
        <v>24</v>
      </c>
      <c r="B3772" s="52">
        <v>2021</v>
      </c>
      <c r="C3772" s="51" t="s">
        <v>10</v>
      </c>
      <c r="D3772" s="51" t="s">
        <v>25</v>
      </c>
      <c r="E3772" s="51" t="s">
        <v>27</v>
      </c>
      <c r="F3772" s="79">
        <v>0</v>
      </c>
      <c r="G3772" s="78" t="s">
        <v>108</v>
      </c>
      <c r="H3772" s="78" t="s">
        <v>29</v>
      </c>
    </row>
    <row r="3773" spans="1:8" x14ac:dyDescent="0.25">
      <c r="A3773" s="51" t="s">
        <v>24</v>
      </c>
      <c r="B3773" s="52">
        <v>2021</v>
      </c>
      <c r="C3773" s="51" t="s">
        <v>10</v>
      </c>
      <c r="D3773" s="51" t="s">
        <v>25</v>
      </c>
      <c r="E3773" s="51" t="s">
        <v>28</v>
      </c>
      <c r="F3773" s="79">
        <v>4217.9527929600008</v>
      </c>
      <c r="G3773" s="78">
        <v>73.86741997536555</v>
      </c>
      <c r="H3773" s="78">
        <v>7.8336460193905721E-2</v>
      </c>
    </row>
    <row r="3774" spans="1:8" x14ac:dyDescent="0.25">
      <c r="A3774" s="51" t="s">
        <v>24</v>
      </c>
      <c r="B3774" s="52">
        <v>2021</v>
      </c>
      <c r="C3774" s="51" t="s">
        <v>10</v>
      </c>
      <c r="D3774" s="51" t="s">
        <v>25</v>
      </c>
      <c r="E3774" s="51" t="s">
        <v>40</v>
      </c>
      <c r="F3774" s="79">
        <v>7442.0238500200012</v>
      </c>
      <c r="G3774" s="78">
        <v>130.32936312460225</v>
      </c>
      <c r="H3774" s="78">
        <v>0.13821439776713909</v>
      </c>
    </row>
    <row r="3775" spans="1:8" x14ac:dyDescent="0.25">
      <c r="A3775" s="49" t="s">
        <v>24</v>
      </c>
      <c r="B3775" s="50">
        <v>2022</v>
      </c>
      <c r="C3775" s="49" t="s">
        <v>10</v>
      </c>
      <c r="D3775" s="49" t="s">
        <v>25</v>
      </c>
      <c r="E3775" s="49" t="s">
        <v>26</v>
      </c>
      <c r="F3775" s="78"/>
      <c r="G3775" s="78" t="s">
        <v>108</v>
      </c>
      <c r="H3775" s="78" t="s">
        <v>29</v>
      </c>
    </row>
    <row r="3776" spans="1:8" x14ac:dyDescent="0.25">
      <c r="A3776" s="49" t="s">
        <v>24</v>
      </c>
      <c r="B3776" s="50">
        <v>2022</v>
      </c>
      <c r="C3776" s="49" t="s">
        <v>10</v>
      </c>
      <c r="D3776" s="49" t="s">
        <v>25</v>
      </c>
      <c r="E3776" s="49" t="s">
        <v>27</v>
      </c>
      <c r="F3776" s="78"/>
      <c r="G3776" s="78" t="s">
        <v>108</v>
      </c>
      <c r="H3776" s="78" t="s">
        <v>29</v>
      </c>
    </row>
    <row r="3777" spans="1:8" x14ac:dyDescent="0.25">
      <c r="A3777" s="49" t="s">
        <v>24</v>
      </c>
      <c r="B3777" s="50">
        <v>2022</v>
      </c>
      <c r="C3777" s="49" t="s">
        <v>10</v>
      </c>
      <c r="D3777" s="49" t="s">
        <v>25</v>
      </c>
      <c r="E3777" s="49" t="s">
        <v>28</v>
      </c>
      <c r="F3777" s="78">
        <v>6730.3411878000006</v>
      </c>
      <c r="G3777" s="78">
        <v>122.45147409424473</v>
      </c>
      <c r="H3777" s="78">
        <v>0.10777194384119115</v>
      </c>
    </row>
    <row r="3778" spans="1:8" x14ac:dyDescent="0.25">
      <c r="A3778" s="49" t="s">
        <v>24</v>
      </c>
      <c r="B3778" s="50">
        <v>2022</v>
      </c>
      <c r="C3778" s="49" t="s">
        <v>10</v>
      </c>
      <c r="D3778" s="49" t="s">
        <v>25</v>
      </c>
      <c r="E3778" s="49" t="s">
        <v>100</v>
      </c>
      <c r="F3778" s="78">
        <v>6730.3411878000006</v>
      </c>
      <c r="G3778" s="78">
        <v>122.45147409424473</v>
      </c>
      <c r="H3778" s="78">
        <v>0.10777194384119115</v>
      </c>
    </row>
    <row r="3779" spans="1:8" x14ac:dyDescent="0.25">
      <c r="A3779" s="49" t="s">
        <v>24</v>
      </c>
      <c r="B3779" s="50">
        <v>2023</v>
      </c>
      <c r="C3779" s="49" t="s">
        <v>10</v>
      </c>
      <c r="D3779" s="49" t="s">
        <v>25</v>
      </c>
      <c r="E3779" s="49" t="s">
        <v>26</v>
      </c>
      <c r="F3779" s="78"/>
      <c r="G3779" s="78" t="s">
        <v>108</v>
      </c>
      <c r="H3779" s="78" t="s">
        <v>29</v>
      </c>
    </row>
    <row r="3780" spans="1:8" x14ac:dyDescent="0.25">
      <c r="A3780" s="49" t="s">
        <v>24</v>
      </c>
      <c r="B3780" s="50">
        <v>2023</v>
      </c>
      <c r="C3780" s="49" t="s">
        <v>10</v>
      </c>
      <c r="D3780" s="49" t="s">
        <v>25</v>
      </c>
      <c r="E3780" s="49" t="s">
        <v>27</v>
      </c>
      <c r="F3780" s="78"/>
      <c r="G3780" s="78" t="s">
        <v>108</v>
      </c>
      <c r="H3780" s="78" t="s">
        <v>29</v>
      </c>
    </row>
    <row r="3781" spans="1:8" x14ac:dyDescent="0.25">
      <c r="A3781" s="49" t="s">
        <v>24</v>
      </c>
      <c r="B3781" s="50">
        <v>2023</v>
      </c>
      <c r="C3781" s="49" t="s">
        <v>10</v>
      </c>
      <c r="D3781" s="49" t="s">
        <v>25</v>
      </c>
      <c r="E3781" s="49" t="s">
        <v>28</v>
      </c>
      <c r="F3781" s="78">
        <v>5804.3565078200008</v>
      </c>
      <c r="G3781" s="78">
        <v>103.64768097772362</v>
      </c>
      <c r="H3781" s="78">
        <v>8.4839196027066008E-2</v>
      </c>
    </row>
    <row r="3782" spans="1:8" x14ac:dyDescent="0.25">
      <c r="A3782" s="49" t="s">
        <v>24</v>
      </c>
      <c r="B3782" s="50">
        <v>2023</v>
      </c>
      <c r="C3782" s="49" t="s">
        <v>10</v>
      </c>
      <c r="D3782" s="49" t="s">
        <v>25</v>
      </c>
      <c r="E3782" s="49" t="s">
        <v>100</v>
      </c>
      <c r="F3782" s="78">
        <v>5804.3565078200008</v>
      </c>
      <c r="G3782" s="78">
        <v>103.64768097772362</v>
      </c>
      <c r="H3782" s="78">
        <v>8.4839196027066008E-2</v>
      </c>
    </row>
    <row r="3783" spans="1:8" x14ac:dyDescent="0.25">
      <c r="A3783" s="51" t="s">
        <v>24</v>
      </c>
      <c r="B3783" s="52">
        <v>2009</v>
      </c>
      <c r="C3783" s="51" t="s">
        <v>10</v>
      </c>
      <c r="D3783" s="51" t="s">
        <v>30</v>
      </c>
      <c r="E3783" s="51" t="s">
        <v>31</v>
      </c>
      <c r="F3783" s="79">
        <v>7184.2383008100032</v>
      </c>
      <c r="G3783" s="78">
        <v>199.7980477177224</v>
      </c>
      <c r="H3783" s="78">
        <v>0.41405034453288098</v>
      </c>
    </row>
    <row r="3784" spans="1:8" x14ac:dyDescent="0.25">
      <c r="A3784" s="51" t="s">
        <v>24</v>
      </c>
      <c r="B3784" s="52">
        <v>2009</v>
      </c>
      <c r="C3784" s="51" t="s">
        <v>10</v>
      </c>
      <c r="D3784" s="51" t="s">
        <v>30</v>
      </c>
      <c r="E3784" s="51" t="s">
        <v>32</v>
      </c>
      <c r="F3784" s="79"/>
      <c r="G3784" s="78" t="s">
        <v>108</v>
      </c>
      <c r="H3784" s="78" t="s">
        <v>29</v>
      </c>
    </row>
    <row r="3785" spans="1:8" x14ac:dyDescent="0.25">
      <c r="A3785" s="51" t="s">
        <v>24</v>
      </c>
      <c r="B3785" s="52">
        <v>2009</v>
      </c>
      <c r="C3785" s="51" t="s">
        <v>10</v>
      </c>
      <c r="D3785" s="51" t="s">
        <v>30</v>
      </c>
      <c r="E3785" s="51" t="s">
        <v>40</v>
      </c>
      <c r="F3785" s="79">
        <v>7184.2383008100032</v>
      </c>
      <c r="G3785" s="78">
        <v>199.7980477177224</v>
      </c>
      <c r="H3785" s="78">
        <v>0.41405034453288098</v>
      </c>
    </row>
    <row r="3786" spans="1:8" x14ac:dyDescent="0.25">
      <c r="A3786" s="51" t="s">
        <v>24</v>
      </c>
      <c r="B3786" s="52">
        <v>2010</v>
      </c>
      <c r="C3786" s="51" t="s">
        <v>10</v>
      </c>
      <c r="D3786" s="51" t="s">
        <v>30</v>
      </c>
      <c r="E3786" s="51" t="s">
        <v>31</v>
      </c>
      <c r="F3786" s="79">
        <v>2618.2363753100008</v>
      </c>
      <c r="G3786" s="78">
        <v>71.014254240715999</v>
      </c>
      <c r="H3786" s="78">
        <v>0.1318890620367347</v>
      </c>
    </row>
    <row r="3787" spans="1:8" x14ac:dyDescent="0.25">
      <c r="A3787" s="51" t="s">
        <v>24</v>
      </c>
      <c r="B3787" s="52">
        <v>2010</v>
      </c>
      <c r="C3787" s="51" t="s">
        <v>10</v>
      </c>
      <c r="D3787" s="51" t="s">
        <v>30</v>
      </c>
      <c r="E3787" s="51" t="s">
        <v>32</v>
      </c>
      <c r="F3787" s="79"/>
      <c r="G3787" s="78" t="s">
        <v>108</v>
      </c>
      <c r="H3787" s="78" t="s">
        <v>29</v>
      </c>
    </row>
    <row r="3788" spans="1:8" x14ac:dyDescent="0.25">
      <c r="A3788" s="51" t="s">
        <v>24</v>
      </c>
      <c r="B3788" s="52">
        <v>2010</v>
      </c>
      <c r="C3788" s="51" t="s">
        <v>10</v>
      </c>
      <c r="D3788" s="51" t="s">
        <v>30</v>
      </c>
      <c r="E3788" s="51" t="s">
        <v>40</v>
      </c>
      <c r="F3788" s="79">
        <v>2618.2363753100008</v>
      </c>
      <c r="G3788" s="78">
        <v>71.014254240715999</v>
      </c>
      <c r="H3788" s="78">
        <v>0.1318890620367347</v>
      </c>
    </row>
    <row r="3789" spans="1:8" x14ac:dyDescent="0.25">
      <c r="A3789" s="51" t="s">
        <v>24</v>
      </c>
      <c r="B3789" s="52">
        <v>2011</v>
      </c>
      <c r="C3789" s="51" t="s">
        <v>10</v>
      </c>
      <c r="D3789" s="51" t="s">
        <v>30</v>
      </c>
      <c r="E3789" s="51" t="s">
        <v>31</v>
      </c>
      <c r="F3789" s="79">
        <v>178.6056158744</v>
      </c>
      <c r="G3789" s="78">
        <v>4.6863675064298329</v>
      </c>
      <c r="H3789" s="78">
        <v>8.0774190868093017E-3</v>
      </c>
    </row>
    <row r="3790" spans="1:8" x14ac:dyDescent="0.25">
      <c r="A3790" s="51" t="s">
        <v>24</v>
      </c>
      <c r="B3790" s="52">
        <v>2011</v>
      </c>
      <c r="C3790" s="51" t="s">
        <v>10</v>
      </c>
      <c r="D3790" s="51" t="s">
        <v>30</v>
      </c>
      <c r="E3790" s="51" t="s">
        <v>32</v>
      </c>
      <c r="F3790" s="79"/>
      <c r="G3790" s="78" t="s">
        <v>108</v>
      </c>
      <c r="H3790" s="78" t="s">
        <v>29</v>
      </c>
    </row>
    <row r="3791" spans="1:8" x14ac:dyDescent="0.25">
      <c r="A3791" s="51" t="s">
        <v>24</v>
      </c>
      <c r="B3791" s="52">
        <v>2011</v>
      </c>
      <c r="C3791" s="51" t="s">
        <v>10</v>
      </c>
      <c r="D3791" s="51" t="s">
        <v>30</v>
      </c>
      <c r="E3791" s="51" t="s">
        <v>40</v>
      </c>
      <c r="F3791" s="79">
        <v>178.6056158744</v>
      </c>
      <c r="G3791" s="78">
        <v>4.6863675064298329</v>
      </c>
      <c r="H3791" s="78">
        <v>8.0774190868093017E-3</v>
      </c>
    </row>
    <row r="3792" spans="1:8" x14ac:dyDescent="0.25">
      <c r="A3792" s="51" t="s">
        <v>24</v>
      </c>
      <c r="B3792" s="52">
        <v>2012</v>
      </c>
      <c r="C3792" s="51" t="s">
        <v>10</v>
      </c>
      <c r="D3792" s="51" t="s">
        <v>30</v>
      </c>
      <c r="E3792" s="51" t="s">
        <v>31</v>
      </c>
      <c r="F3792" s="79">
        <v>7974.9802951710008</v>
      </c>
      <c r="G3792" s="78">
        <v>203.02472270626492</v>
      </c>
      <c r="H3792" s="78">
        <v>0.33463344744581314</v>
      </c>
    </row>
    <row r="3793" spans="1:8" x14ac:dyDescent="0.25">
      <c r="A3793" s="51" t="s">
        <v>24</v>
      </c>
      <c r="B3793" s="52">
        <v>2012</v>
      </c>
      <c r="C3793" s="51" t="s">
        <v>10</v>
      </c>
      <c r="D3793" s="51" t="s">
        <v>30</v>
      </c>
      <c r="E3793" s="51" t="s">
        <v>32</v>
      </c>
      <c r="F3793" s="79"/>
      <c r="G3793" s="78" t="s">
        <v>108</v>
      </c>
      <c r="H3793" s="78" t="s">
        <v>29</v>
      </c>
    </row>
    <row r="3794" spans="1:8" x14ac:dyDescent="0.25">
      <c r="A3794" s="51" t="s">
        <v>24</v>
      </c>
      <c r="B3794" s="52">
        <v>2012</v>
      </c>
      <c r="C3794" s="51" t="s">
        <v>10</v>
      </c>
      <c r="D3794" s="51" t="s">
        <v>30</v>
      </c>
      <c r="E3794" s="51" t="s">
        <v>40</v>
      </c>
      <c r="F3794" s="79">
        <v>7974.9802951710008</v>
      </c>
      <c r="G3794" s="78">
        <v>203.02472270626492</v>
      </c>
      <c r="H3794" s="78">
        <v>0.33463344744581314</v>
      </c>
    </row>
    <row r="3795" spans="1:8" x14ac:dyDescent="0.25">
      <c r="A3795" s="51" t="s">
        <v>24</v>
      </c>
      <c r="B3795" s="52">
        <v>2013</v>
      </c>
      <c r="C3795" s="51" t="s">
        <v>10</v>
      </c>
      <c r="D3795" s="51" t="s">
        <v>30</v>
      </c>
      <c r="E3795" s="51" t="s">
        <v>31</v>
      </c>
      <c r="F3795" s="79">
        <v>7204.965893359994</v>
      </c>
      <c r="G3795" s="78">
        <v>172.60848616554173</v>
      </c>
      <c r="H3795" s="78">
        <v>0.27547646813366644</v>
      </c>
    </row>
    <row r="3796" spans="1:8" x14ac:dyDescent="0.25">
      <c r="A3796" s="51" t="s">
        <v>24</v>
      </c>
      <c r="B3796" s="52">
        <v>2013</v>
      </c>
      <c r="C3796" s="51" t="s">
        <v>10</v>
      </c>
      <c r="D3796" s="51" t="s">
        <v>30</v>
      </c>
      <c r="E3796" s="51" t="s">
        <v>32</v>
      </c>
      <c r="F3796" s="79"/>
      <c r="G3796" s="78" t="s">
        <v>108</v>
      </c>
      <c r="H3796" s="78" t="s">
        <v>29</v>
      </c>
    </row>
    <row r="3797" spans="1:8" x14ac:dyDescent="0.25">
      <c r="A3797" s="51" t="s">
        <v>24</v>
      </c>
      <c r="B3797" s="52">
        <v>2013</v>
      </c>
      <c r="C3797" s="51" t="s">
        <v>10</v>
      </c>
      <c r="D3797" s="51" t="s">
        <v>30</v>
      </c>
      <c r="E3797" s="51" t="s">
        <v>40</v>
      </c>
      <c r="F3797" s="79">
        <v>7204.965893359994</v>
      </c>
      <c r="G3797" s="78">
        <v>172.60848616554173</v>
      </c>
      <c r="H3797" s="78">
        <v>0.27547646813366644</v>
      </c>
    </row>
    <row r="3798" spans="1:8" x14ac:dyDescent="0.25">
      <c r="A3798" s="51" t="s">
        <v>24</v>
      </c>
      <c r="B3798" s="52">
        <v>2014</v>
      </c>
      <c r="C3798" s="51" t="s">
        <v>10</v>
      </c>
      <c r="D3798" s="51" t="s">
        <v>30</v>
      </c>
      <c r="E3798" s="51" t="s">
        <v>31</v>
      </c>
      <c r="F3798" s="79">
        <v>16834.63428539001</v>
      </c>
      <c r="G3798" s="78">
        <v>387.27759412740824</v>
      </c>
      <c r="H3798" s="78">
        <v>0.57664618205147555</v>
      </c>
    </row>
    <row r="3799" spans="1:8" x14ac:dyDescent="0.25">
      <c r="A3799" s="51" t="s">
        <v>24</v>
      </c>
      <c r="B3799" s="52">
        <v>2014</v>
      </c>
      <c r="C3799" s="51" t="s">
        <v>10</v>
      </c>
      <c r="D3799" s="51" t="s">
        <v>30</v>
      </c>
      <c r="E3799" s="51" t="s">
        <v>32</v>
      </c>
      <c r="F3799" s="79"/>
      <c r="G3799" s="78" t="s">
        <v>108</v>
      </c>
      <c r="H3799" s="78" t="s">
        <v>29</v>
      </c>
    </row>
    <row r="3800" spans="1:8" x14ac:dyDescent="0.25">
      <c r="A3800" s="51" t="s">
        <v>24</v>
      </c>
      <c r="B3800" s="52">
        <v>2014</v>
      </c>
      <c r="C3800" s="51" t="s">
        <v>10</v>
      </c>
      <c r="D3800" s="51" t="s">
        <v>30</v>
      </c>
      <c r="E3800" s="51" t="s">
        <v>40</v>
      </c>
      <c r="F3800" s="79">
        <v>16834.63428539001</v>
      </c>
      <c r="G3800" s="78">
        <v>387.27759412740824</v>
      </c>
      <c r="H3800" s="78">
        <v>0.57664618205147555</v>
      </c>
    </row>
    <row r="3801" spans="1:8" x14ac:dyDescent="0.25">
      <c r="A3801" s="51" t="s">
        <v>24</v>
      </c>
      <c r="B3801" s="52">
        <v>2015</v>
      </c>
      <c r="C3801" s="51" t="s">
        <v>10</v>
      </c>
      <c r="D3801" s="51" t="s">
        <v>30</v>
      </c>
      <c r="E3801" s="51" t="s">
        <v>31</v>
      </c>
      <c r="F3801" s="79">
        <v>19852.825213469994</v>
      </c>
      <c r="G3801" s="78">
        <v>441.17389363266653</v>
      </c>
      <c r="H3801" s="78">
        <v>0.6200685764925099</v>
      </c>
    </row>
    <row r="3802" spans="1:8" x14ac:dyDescent="0.25">
      <c r="A3802" s="51" t="s">
        <v>24</v>
      </c>
      <c r="B3802" s="52">
        <v>2015</v>
      </c>
      <c r="C3802" s="51" t="s">
        <v>10</v>
      </c>
      <c r="D3802" s="51" t="s">
        <v>30</v>
      </c>
      <c r="E3802" s="51" t="s">
        <v>32</v>
      </c>
      <c r="F3802" s="79"/>
      <c r="G3802" s="78" t="s">
        <v>108</v>
      </c>
      <c r="H3802" s="78" t="s">
        <v>29</v>
      </c>
    </row>
    <row r="3803" spans="1:8" x14ac:dyDescent="0.25">
      <c r="A3803" s="51" t="s">
        <v>24</v>
      </c>
      <c r="B3803" s="52">
        <v>2015</v>
      </c>
      <c r="C3803" s="51" t="s">
        <v>10</v>
      </c>
      <c r="D3803" s="51" t="s">
        <v>30</v>
      </c>
      <c r="E3803" s="51" t="s">
        <v>40</v>
      </c>
      <c r="F3803" s="79">
        <v>19852.825213469994</v>
      </c>
      <c r="G3803" s="78">
        <v>441.17389363266653</v>
      </c>
      <c r="H3803" s="78">
        <v>0.6200685764925099</v>
      </c>
    </row>
    <row r="3804" spans="1:8" x14ac:dyDescent="0.25">
      <c r="A3804" s="51" t="s">
        <v>24</v>
      </c>
      <c r="B3804" s="52">
        <v>2016</v>
      </c>
      <c r="C3804" s="51" t="s">
        <v>10</v>
      </c>
      <c r="D3804" s="51" t="s">
        <v>30</v>
      </c>
      <c r="E3804" s="51" t="s">
        <v>31</v>
      </c>
      <c r="F3804" s="79">
        <v>28293.51209886001</v>
      </c>
      <c r="G3804" s="78">
        <v>614.79790889329172</v>
      </c>
      <c r="H3804" s="78">
        <v>0.81226625154799703</v>
      </c>
    </row>
    <row r="3805" spans="1:8" x14ac:dyDescent="0.25">
      <c r="A3805" s="51" t="s">
        <v>24</v>
      </c>
      <c r="B3805" s="52">
        <v>2016</v>
      </c>
      <c r="C3805" s="51" t="s">
        <v>10</v>
      </c>
      <c r="D3805" s="51" t="s">
        <v>30</v>
      </c>
      <c r="E3805" s="51" t="s">
        <v>32</v>
      </c>
      <c r="F3805" s="79"/>
      <c r="G3805" s="78" t="s">
        <v>108</v>
      </c>
      <c r="H3805" s="78" t="s">
        <v>29</v>
      </c>
    </row>
    <row r="3806" spans="1:8" x14ac:dyDescent="0.25">
      <c r="A3806" s="51" t="s">
        <v>24</v>
      </c>
      <c r="B3806" s="52">
        <v>2016</v>
      </c>
      <c r="C3806" s="51" t="s">
        <v>10</v>
      </c>
      <c r="D3806" s="51" t="s">
        <v>30</v>
      </c>
      <c r="E3806" s="51" t="s">
        <v>40</v>
      </c>
      <c r="F3806" s="79">
        <v>28293.51209886001</v>
      </c>
      <c r="G3806" s="78">
        <v>614.79790889329172</v>
      </c>
      <c r="H3806" s="78">
        <v>0.81226625154799703</v>
      </c>
    </row>
    <row r="3807" spans="1:8" x14ac:dyDescent="0.25">
      <c r="A3807" s="51" t="s">
        <v>24</v>
      </c>
      <c r="B3807" s="52">
        <v>2017</v>
      </c>
      <c r="C3807" s="51" t="s">
        <v>10</v>
      </c>
      <c r="D3807" s="51" t="s">
        <v>30</v>
      </c>
      <c r="E3807" s="51" t="s">
        <v>31</v>
      </c>
      <c r="F3807" s="79">
        <v>44241.839956649987</v>
      </c>
      <c r="G3807" s="78">
        <v>932.3558699726027</v>
      </c>
      <c r="H3807" s="78">
        <v>1.1657747517204902</v>
      </c>
    </row>
    <row r="3808" spans="1:8" x14ac:dyDescent="0.25">
      <c r="A3808" s="51" t="s">
        <v>24</v>
      </c>
      <c r="B3808" s="52">
        <v>2017</v>
      </c>
      <c r="C3808" s="51" t="s">
        <v>10</v>
      </c>
      <c r="D3808" s="51" t="s">
        <v>30</v>
      </c>
      <c r="E3808" s="51" t="s">
        <v>32</v>
      </c>
      <c r="F3808" s="79"/>
      <c r="G3808" s="78" t="s">
        <v>108</v>
      </c>
      <c r="H3808" s="78" t="s">
        <v>29</v>
      </c>
    </row>
    <row r="3809" spans="1:8" x14ac:dyDescent="0.25">
      <c r="A3809" s="51" t="s">
        <v>24</v>
      </c>
      <c r="B3809" s="52">
        <v>2017</v>
      </c>
      <c r="C3809" s="51" t="s">
        <v>10</v>
      </c>
      <c r="D3809" s="51" t="s">
        <v>30</v>
      </c>
      <c r="E3809" s="51" t="s">
        <v>40</v>
      </c>
      <c r="F3809" s="79">
        <v>44241.839956649987</v>
      </c>
      <c r="G3809" s="78">
        <v>932.3558699726027</v>
      </c>
      <c r="H3809" s="78">
        <v>1.1657747517204902</v>
      </c>
    </row>
    <row r="3810" spans="1:8" x14ac:dyDescent="0.25">
      <c r="A3810" s="51" t="s">
        <v>24</v>
      </c>
      <c r="B3810" s="52">
        <v>2018</v>
      </c>
      <c r="C3810" s="51" t="s">
        <v>10</v>
      </c>
      <c r="D3810" s="51" t="s">
        <v>30</v>
      </c>
      <c r="E3810" s="51" t="s">
        <v>31</v>
      </c>
      <c r="F3810" s="79">
        <v>24036.034574789999</v>
      </c>
      <c r="G3810" s="78">
        <v>485.15174409183908</v>
      </c>
      <c r="H3810" s="78">
        <v>0.56721154253725092</v>
      </c>
    </row>
    <row r="3811" spans="1:8" x14ac:dyDescent="0.25">
      <c r="A3811" s="51" t="s">
        <v>24</v>
      </c>
      <c r="B3811" s="52">
        <v>2018</v>
      </c>
      <c r="C3811" s="51" t="s">
        <v>10</v>
      </c>
      <c r="D3811" s="51" t="s">
        <v>30</v>
      </c>
      <c r="E3811" s="51" t="s">
        <v>32</v>
      </c>
      <c r="F3811" s="79"/>
      <c r="G3811" s="78" t="s">
        <v>108</v>
      </c>
      <c r="H3811" s="78" t="s">
        <v>29</v>
      </c>
    </row>
    <row r="3812" spans="1:8" x14ac:dyDescent="0.25">
      <c r="A3812" s="51" t="s">
        <v>24</v>
      </c>
      <c r="B3812" s="52">
        <v>2018</v>
      </c>
      <c r="C3812" s="51" t="s">
        <v>10</v>
      </c>
      <c r="D3812" s="51" t="s">
        <v>30</v>
      </c>
      <c r="E3812" s="51" t="s">
        <v>40</v>
      </c>
      <c r="F3812" s="79">
        <v>24036.034574789999</v>
      </c>
      <c r="G3812" s="78">
        <v>485.15174409183908</v>
      </c>
      <c r="H3812" s="78">
        <v>0.56721154253725092</v>
      </c>
    </row>
    <row r="3813" spans="1:8" x14ac:dyDescent="0.25">
      <c r="A3813" s="51" t="s">
        <v>24</v>
      </c>
      <c r="B3813" s="52">
        <v>2019</v>
      </c>
      <c r="C3813" s="51" t="s">
        <v>10</v>
      </c>
      <c r="D3813" s="51" t="s">
        <v>30</v>
      </c>
      <c r="E3813" s="51" t="s">
        <v>31</v>
      </c>
      <c r="F3813" s="79">
        <v>8019.69890803</v>
      </c>
      <c r="G3813" s="78">
        <v>156.04804023991829</v>
      </c>
      <c r="H3813" s="78">
        <v>0.17553822488739013</v>
      </c>
    </row>
    <row r="3814" spans="1:8" x14ac:dyDescent="0.25">
      <c r="A3814" s="51" t="s">
        <v>24</v>
      </c>
      <c r="B3814" s="52">
        <v>2019</v>
      </c>
      <c r="C3814" s="51" t="s">
        <v>10</v>
      </c>
      <c r="D3814" s="51" t="s">
        <v>30</v>
      </c>
      <c r="E3814" s="51" t="s">
        <v>32</v>
      </c>
      <c r="F3814" s="79"/>
      <c r="G3814" s="78" t="s">
        <v>108</v>
      </c>
      <c r="H3814" s="78" t="s">
        <v>29</v>
      </c>
    </row>
    <row r="3815" spans="1:8" x14ac:dyDescent="0.25">
      <c r="A3815" s="51" t="s">
        <v>24</v>
      </c>
      <c r="B3815" s="52">
        <v>2019</v>
      </c>
      <c r="C3815" s="51" t="s">
        <v>10</v>
      </c>
      <c r="D3815" s="51" t="s">
        <v>30</v>
      </c>
      <c r="E3815" s="51" t="s">
        <v>40</v>
      </c>
      <c r="F3815" s="79">
        <v>8019.69890803</v>
      </c>
      <c r="G3815" s="78">
        <v>156.04804023991829</v>
      </c>
      <c r="H3815" s="78">
        <v>0.17553822488739013</v>
      </c>
    </row>
    <row r="3816" spans="1:8" x14ac:dyDescent="0.25">
      <c r="A3816" s="51" t="s">
        <v>24</v>
      </c>
      <c r="B3816" s="52">
        <v>2020</v>
      </c>
      <c r="C3816" s="51" t="s">
        <v>10</v>
      </c>
      <c r="D3816" s="51" t="s">
        <v>30</v>
      </c>
      <c r="E3816" s="51" t="s">
        <v>31</v>
      </c>
      <c r="F3816" s="79">
        <v>5312.2399400000013</v>
      </c>
      <c r="G3816" s="78">
        <v>93.80610877626701</v>
      </c>
      <c r="H3816" s="78">
        <v>0.11895405461241829</v>
      </c>
    </row>
    <row r="3817" spans="1:8" x14ac:dyDescent="0.25">
      <c r="A3817" s="51" t="s">
        <v>24</v>
      </c>
      <c r="B3817" s="52">
        <v>2020</v>
      </c>
      <c r="C3817" s="51" t="s">
        <v>10</v>
      </c>
      <c r="D3817" s="51" t="s">
        <v>30</v>
      </c>
      <c r="E3817" s="51" t="s">
        <v>32</v>
      </c>
      <c r="F3817" s="79">
        <v>0</v>
      </c>
      <c r="G3817" s="78" t="s">
        <v>108</v>
      </c>
      <c r="H3817" s="78" t="s">
        <v>29</v>
      </c>
    </row>
    <row r="3818" spans="1:8" x14ac:dyDescent="0.25">
      <c r="A3818" s="51" t="s">
        <v>24</v>
      </c>
      <c r="B3818" s="52">
        <v>2020</v>
      </c>
      <c r="C3818" s="51" t="s">
        <v>10</v>
      </c>
      <c r="D3818" s="51" t="s">
        <v>30</v>
      </c>
      <c r="E3818" s="51" t="s">
        <v>40</v>
      </c>
      <c r="F3818" s="79">
        <v>5312.2399400000013</v>
      </c>
      <c r="G3818" s="78">
        <v>93.80610877626701</v>
      </c>
      <c r="H3818" s="78">
        <v>0.11895405461241829</v>
      </c>
    </row>
    <row r="3819" spans="1:8" x14ac:dyDescent="0.25">
      <c r="A3819" s="51" t="s">
        <v>24</v>
      </c>
      <c r="B3819" s="52">
        <v>2021</v>
      </c>
      <c r="C3819" s="51" t="s">
        <v>10</v>
      </c>
      <c r="D3819" s="51" t="s">
        <v>30</v>
      </c>
      <c r="E3819" s="51" t="s">
        <v>31</v>
      </c>
      <c r="F3819" s="79">
        <v>2082.7719182400006</v>
      </c>
      <c r="G3819" s="78">
        <v>36.474800821458786</v>
      </c>
      <c r="H3819" s="78">
        <v>3.8681556545277267E-2</v>
      </c>
    </row>
    <row r="3820" spans="1:8" x14ac:dyDescent="0.25">
      <c r="A3820" s="51" t="s">
        <v>24</v>
      </c>
      <c r="B3820" s="52">
        <v>2021</v>
      </c>
      <c r="C3820" s="51" t="s">
        <v>10</v>
      </c>
      <c r="D3820" s="51" t="s">
        <v>30</v>
      </c>
      <c r="E3820" s="51" t="s">
        <v>32</v>
      </c>
      <c r="F3820" s="79">
        <v>0</v>
      </c>
      <c r="G3820" s="78" t="s">
        <v>108</v>
      </c>
      <c r="H3820" s="78" t="s">
        <v>29</v>
      </c>
    </row>
    <row r="3821" spans="1:8" x14ac:dyDescent="0.25">
      <c r="A3821" s="51" t="s">
        <v>24</v>
      </c>
      <c r="B3821" s="52">
        <v>2021</v>
      </c>
      <c r="C3821" s="51" t="s">
        <v>10</v>
      </c>
      <c r="D3821" s="51" t="s">
        <v>30</v>
      </c>
      <c r="E3821" s="51" t="s">
        <v>40</v>
      </c>
      <c r="F3821" s="79">
        <v>2082.7719182400006</v>
      </c>
      <c r="G3821" s="78">
        <v>36.474800821458786</v>
      </c>
      <c r="H3821" s="78">
        <v>3.8681556545277267E-2</v>
      </c>
    </row>
    <row r="3822" spans="1:8" x14ac:dyDescent="0.25">
      <c r="A3822" s="49" t="s">
        <v>24</v>
      </c>
      <c r="B3822" s="50">
        <v>2022</v>
      </c>
      <c r="C3822" s="49" t="s">
        <v>10</v>
      </c>
      <c r="D3822" s="49" t="s">
        <v>30</v>
      </c>
      <c r="E3822" s="49" t="s">
        <v>31</v>
      </c>
      <c r="F3822" s="78"/>
      <c r="G3822" s="78" t="s">
        <v>108</v>
      </c>
      <c r="H3822" s="78" t="s">
        <v>29</v>
      </c>
    </row>
    <row r="3823" spans="1:8" x14ac:dyDescent="0.25">
      <c r="A3823" s="49" t="s">
        <v>24</v>
      </c>
      <c r="B3823" s="50">
        <v>2022</v>
      </c>
      <c r="C3823" s="49" t="s">
        <v>10</v>
      </c>
      <c r="D3823" s="49" t="s">
        <v>30</v>
      </c>
      <c r="E3823" s="49" t="s">
        <v>32</v>
      </c>
      <c r="F3823" s="78"/>
      <c r="G3823" s="78" t="s">
        <v>108</v>
      </c>
      <c r="H3823" s="78" t="s">
        <v>29</v>
      </c>
    </row>
    <row r="3824" spans="1:8" x14ac:dyDescent="0.25">
      <c r="A3824" s="49" t="s">
        <v>24</v>
      </c>
      <c r="B3824" s="50">
        <v>2022</v>
      </c>
      <c r="C3824" s="49" t="s">
        <v>10</v>
      </c>
      <c r="D3824" s="49" t="s">
        <v>30</v>
      </c>
      <c r="E3824" s="49" t="s">
        <v>101</v>
      </c>
      <c r="F3824" s="78">
        <v>3190.0589164900002</v>
      </c>
      <c r="G3824" s="78">
        <v>58.039764385165903</v>
      </c>
      <c r="H3824" s="78">
        <v>5.1081934898226398E-2</v>
      </c>
    </row>
    <row r="3825" spans="1:8" x14ac:dyDescent="0.25">
      <c r="A3825" s="49" t="s">
        <v>24</v>
      </c>
      <c r="B3825" s="50">
        <v>2023</v>
      </c>
      <c r="C3825" s="49" t="s">
        <v>10</v>
      </c>
      <c r="D3825" s="49" t="s">
        <v>30</v>
      </c>
      <c r="E3825" s="49" t="s">
        <v>31</v>
      </c>
      <c r="F3825" s="78"/>
      <c r="G3825" s="78" t="s">
        <v>108</v>
      </c>
      <c r="H3825" s="78" t="s">
        <v>29</v>
      </c>
    </row>
    <row r="3826" spans="1:8" x14ac:dyDescent="0.25">
      <c r="A3826" s="49" t="s">
        <v>24</v>
      </c>
      <c r="B3826" s="50">
        <v>2023</v>
      </c>
      <c r="C3826" s="49" t="s">
        <v>10</v>
      </c>
      <c r="D3826" s="49" t="s">
        <v>30</v>
      </c>
      <c r="E3826" s="49" t="s">
        <v>32</v>
      </c>
      <c r="F3826" s="78"/>
      <c r="G3826" s="78" t="s">
        <v>108</v>
      </c>
      <c r="H3826" s="78" t="s">
        <v>29</v>
      </c>
    </row>
    <row r="3827" spans="1:8" x14ac:dyDescent="0.25">
      <c r="A3827" s="49" t="s">
        <v>24</v>
      </c>
      <c r="B3827" s="50">
        <v>2023</v>
      </c>
      <c r="C3827" s="49" t="s">
        <v>10</v>
      </c>
      <c r="D3827" s="49" t="s">
        <v>30</v>
      </c>
      <c r="E3827" s="49" t="s">
        <v>101</v>
      </c>
      <c r="F3827" s="78">
        <v>1566.9164653899998</v>
      </c>
      <c r="G3827" s="78">
        <v>27.98023479513699</v>
      </c>
      <c r="H3827" s="78">
        <v>2.2902785689707338E-2</v>
      </c>
    </row>
    <row r="3828" spans="1:8" x14ac:dyDescent="0.25">
      <c r="A3828" s="51" t="s">
        <v>24</v>
      </c>
      <c r="B3828" s="52">
        <v>2009</v>
      </c>
      <c r="C3828" s="51" t="s">
        <v>10</v>
      </c>
      <c r="D3828" s="51" t="s">
        <v>33</v>
      </c>
      <c r="E3828" s="51" t="s">
        <v>34</v>
      </c>
      <c r="F3828" s="79"/>
      <c r="G3828" s="78" t="s">
        <v>108</v>
      </c>
      <c r="H3828" s="78" t="s">
        <v>29</v>
      </c>
    </row>
    <row r="3829" spans="1:8" x14ac:dyDescent="0.25">
      <c r="A3829" s="51" t="s">
        <v>24</v>
      </c>
      <c r="B3829" s="52">
        <v>2009</v>
      </c>
      <c r="C3829" s="51" t="s">
        <v>10</v>
      </c>
      <c r="D3829" s="51" t="s">
        <v>33</v>
      </c>
      <c r="E3829" s="51" t="s">
        <v>35</v>
      </c>
      <c r="F3829" s="79">
        <v>19173.657629969992</v>
      </c>
      <c r="G3829" s="78">
        <v>533.23110978154739</v>
      </c>
      <c r="H3829" s="78">
        <v>1.1050384487871863</v>
      </c>
    </row>
    <row r="3830" spans="1:8" x14ac:dyDescent="0.25">
      <c r="A3830" s="51" t="s">
        <v>24</v>
      </c>
      <c r="B3830" s="52">
        <v>2009</v>
      </c>
      <c r="C3830" s="51" t="s">
        <v>10</v>
      </c>
      <c r="D3830" s="51" t="s">
        <v>33</v>
      </c>
      <c r="E3830" s="51" t="s">
        <v>36</v>
      </c>
      <c r="F3830" s="79"/>
      <c r="G3830" s="78" t="s">
        <v>108</v>
      </c>
      <c r="H3830" s="78" t="s">
        <v>29</v>
      </c>
    </row>
    <row r="3831" spans="1:8" x14ac:dyDescent="0.25">
      <c r="A3831" s="51" t="s">
        <v>24</v>
      </c>
      <c r="B3831" s="52">
        <v>2009</v>
      </c>
      <c r="C3831" s="51" t="s">
        <v>10</v>
      </c>
      <c r="D3831" s="51" t="s">
        <v>33</v>
      </c>
      <c r="E3831" s="51" t="s">
        <v>42</v>
      </c>
      <c r="F3831" s="79"/>
      <c r="G3831" s="78" t="s">
        <v>108</v>
      </c>
      <c r="H3831" s="78" t="s">
        <v>29</v>
      </c>
    </row>
    <row r="3832" spans="1:8" x14ac:dyDescent="0.25">
      <c r="A3832" s="51" t="s">
        <v>24</v>
      </c>
      <c r="B3832" s="52">
        <v>2009</v>
      </c>
      <c r="C3832" s="51" t="s">
        <v>10</v>
      </c>
      <c r="D3832" s="51" t="s">
        <v>33</v>
      </c>
      <c r="E3832" s="51" t="s">
        <v>40</v>
      </c>
      <c r="F3832" s="79">
        <v>19173.657629969992</v>
      </c>
      <c r="G3832" s="78">
        <v>533.23110978154739</v>
      </c>
      <c r="H3832" s="78">
        <v>1.1050384487871863</v>
      </c>
    </row>
    <row r="3833" spans="1:8" x14ac:dyDescent="0.25">
      <c r="A3833" s="51" t="s">
        <v>24</v>
      </c>
      <c r="B3833" s="52">
        <v>2010</v>
      </c>
      <c r="C3833" s="51" t="s">
        <v>10</v>
      </c>
      <c r="D3833" s="51" t="s">
        <v>33</v>
      </c>
      <c r="E3833" s="51" t="s">
        <v>34</v>
      </c>
      <c r="F3833" s="79"/>
      <c r="G3833" s="78" t="s">
        <v>108</v>
      </c>
      <c r="H3833" s="78" t="s">
        <v>29</v>
      </c>
    </row>
    <row r="3834" spans="1:8" x14ac:dyDescent="0.25">
      <c r="A3834" s="51" t="s">
        <v>24</v>
      </c>
      <c r="B3834" s="52">
        <v>2010</v>
      </c>
      <c r="C3834" s="51" t="s">
        <v>10</v>
      </c>
      <c r="D3834" s="51" t="s">
        <v>33</v>
      </c>
      <c r="E3834" s="51" t="s">
        <v>35</v>
      </c>
      <c r="F3834" s="79">
        <v>21942.017947909982</v>
      </c>
      <c r="G3834" s="78">
        <v>595.1319200210645</v>
      </c>
      <c r="H3834" s="78">
        <v>1.1052906428283829</v>
      </c>
    </row>
    <row r="3835" spans="1:8" x14ac:dyDescent="0.25">
      <c r="A3835" s="51" t="s">
        <v>24</v>
      </c>
      <c r="B3835" s="52">
        <v>2010</v>
      </c>
      <c r="C3835" s="51" t="s">
        <v>10</v>
      </c>
      <c r="D3835" s="51" t="s">
        <v>33</v>
      </c>
      <c r="E3835" s="51" t="s">
        <v>36</v>
      </c>
      <c r="F3835" s="79"/>
      <c r="G3835" s="78" t="s">
        <v>108</v>
      </c>
      <c r="H3835" s="78" t="s">
        <v>29</v>
      </c>
    </row>
    <row r="3836" spans="1:8" x14ac:dyDescent="0.25">
      <c r="A3836" s="51" t="s">
        <v>24</v>
      </c>
      <c r="B3836" s="52">
        <v>2010</v>
      </c>
      <c r="C3836" s="51" t="s">
        <v>10</v>
      </c>
      <c r="D3836" s="51" t="s">
        <v>33</v>
      </c>
      <c r="E3836" s="51" t="s">
        <v>42</v>
      </c>
      <c r="F3836" s="79"/>
      <c r="G3836" s="78" t="s">
        <v>108</v>
      </c>
      <c r="H3836" s="78" t="s">
        <v>29</v>
      </c>
    </row>
    <row r="3837" spans="1:8" x14ac:dyDescent="0.25">
      <c r="A3837" s="51" t="s">
        <v>24</v>
      </c>
      <c r="B3837" s="52">
        <v>2010</v>
      </c>
      <c r="C3837" s="51" t="s">
        <v>10</v>
      </c>
      <c r="D3837" s="51" t="s">
        <v>33</v>
      </c>
      <c r="E3837" s="51" t="s">
        <v>40</v>
      </c>
      <c r="F3837" s="79">
        <v>21942.017947909982</v>
      </c>
      <c r="G3837" s="78">
        <v>595.1319200210645</v>
      </c>
      <c r="H3837" s="78">
        <v>1.1052906428283829</v>
      </c>
    </row>
    <row r="3838" spans="1:8" x14ac:dyDescent="0.25">
      <c r="A3838" s="51" t="s">
        <v>24</v>
      </c>
      <c r="B3838" s="52">
        <v>2011</v>
      </c>
      <c r="C3838" s="51" t="s">
        <v>10</v>
      </c>
      <c r="D3838" s="51" t="s">
        <v>33</v>
      </c>
      <c r="E3838" s="51" t="s">
        <v>34</v>
      </c>
      <c r="F3838" s="79"/>
      <c r="G3838" s="78" t="s">
        <v>108</v>
      </c>
      <c r="H3838" s="78" t="s">
        <v>29</v>
      </c>
    </row>
    <row r="3839" spans="1:8" x14ac:dyDescent="0.25">
      <c r="A3839" s="51" t="s">
        <v>24</v>
      </c>
      <c r="B3839" s="52">
        <v>2011</v>
      </c>
      <c r="C3839" s="51" t="s">
        <v>10</v>
      </c>
      <c r="D3839" s="51" t="s">
        <v>33</v>
      </c>
      <c r="E3839" s="51" t="s">
        <v>35</v>
      </c>
      <c r="F3839" s="79">
        <v>28676.910011578402</v>
      </c>
      <c r="G3839" s="78">
        <v>752.44296549768183</v>
      </c>
      <c r="H3839" s="78">
        <v>1.2969100615577958</v>
      </c>
    </row>
    <row r="3840" spans="1:8" x14ac:dyDescent="0.25">
      <c r="A3840" s="51" t="s">
        <v>24</v>
      </c>
      <c r="B3840" s="52">
        <v>2011</v>
      </c>
      <c r="C3840" s="51" t="s">
        <v>10</v>
      </c>
      <c r="D3840" s="51" t="s">
        <v>33</v>
      </c>
      <c r="E3840" s="51" t="s">
        <v>36</v>
      </c>
      <c r="F3840" s="79"/>
      <c r="G3840" s="78" t="s">
        <v>108</v>
      </c>
      <c r="H3840" s="78" t="s">
        <v>29</v>
      </c>
    </row>
    <row r="3841" spans="1:8" x14ac:dyDescent="0.25">
      <c r="A3841" s="51" t="s">
        <v>24</v>
      </c>
      <c r="B3841" s="52">
        <v>2011</v>
      </c>
      <c r="C3841" s="51" t="s">
        <v>10</v>
      </c>
      <c r="D3841" s="51" t="s">
        <v>33</v>
      </c>
      <c r="E3841" s="51" t="s">
        <v>42</v>
      </c>
      <c r="F3841" s="79"/>
      <c r="G3841" s="78" t="s">
        <v>108</v>
      </c>
      <c r="H3841" s="78" t="s">
        <v>29</v>
      </c>
    </row>
    <row r="3842" spans="1:8" x14ac:dyDescent="0.25">
      <c r="A3842" s="51" t="s">
        <v>24</v>
      </c>
      <c r="B3842" s="52">
        <v>2011</v>
      </c>
      <c r="C3842" s="51" t="s">
        <v>10</v>
      </c>
      <c r="D3842" s="51" t="s">
        <v>33</v>
      </c>
      <c r="E3842" s="51" t="s">
        <v>40</v>
      </c>
      <c r="F3842" s="79">
        <v>28676.910011578402</v>
      </c>
      <c r="G3842" s="78">
        <v>752.44296549768183</v>
      </c>
      <c r="H3842" s="78">
        <v>1.2969100615577958</v>
      </c>
    </row>
    <row r="3843" spans="1:8" x14ac:dyDescent="0.25">
      <c r="A3843" s="51" t="s">
        <v>24</v>
      </c>
      <c r="B3843" s="52">
        <v>2012</v>
      </c>
      <c r="C3843" s="51" t="s">
        <v>10</v>
      </c>
      <c r="D3843" s="51" t="s">
        <v>33</v>
      </c>
      <c r="E3843" s="51" t="s">
        <v>34</v>
      </c>
      <c r="F3843" s="79"/>
      <c r="G3843" s="78" t="s">
        <v>108</v>
      </c>
      <c r="H3843" s="78" t="s">
        <v>29</v>
      </c>
    </row>
    <row r="3844" spans="1:8" x14ac:dyDescent="0.25">
      <c r="A3844" s="51" t="s">
        <v>24</v>
      </c>
      <c r="B3844" s="52">
        <v>2012</v>
      </c>
      <c r="C3844" s="51" t="s">
        <v>10</v>
      </c>
      <c r="D3844" s="51" t="s">
        <v>33</v>
      </c>
      <c r="E3844" s="51" t="s">
        <v>35</v>
      </c>
      <c r="F3844" s="79">
        <v>63296.413741765005</v>
      </c>
      <c r="G3844" s="78">
        <v>1611.3816426611384</v>
      </c>
      <c r="H3844" s="78">
        <v>2.6559435079969935</v>
      </c>
    </row>
    <row r="3845" spans="1:8" x14ac:dyDescent="0.25">
      <c r="A3845" s="51" t="s">
        <v>24</v>
      </c>
      <c r="B3845" s="52">
        <v>2012</v>
      </c>
      <c r="C3845" s="51" t="s">
        <v>10</v>
      </c>
      <c r="D3845" s="51" t="s">
        <v>33</v>
      </c>
      <c r="E3845" s="51" t="s">
        <v>36</v>
      </c>
      <c r="F3845" s="79"/>
      <c r="G3845" s="78" t="s">
        <v>108</v>
      </c>
      <c r="H3845" s="78" t="s">
        <v>29</v>
      </c>
    </row>
    <row r="3846" spans="1:8" x14ac:dyDescent="0.25">
      <c r="A3846" s="51" t="s">
        <v>24</v>
      </c>
      <c r="B3846" s="52">
        <v>2012</v>
      </c>
      <c r="C3846" s="51" t="s">
        <v>10</v>
      </c>
      <c r="D3846" s="51" t="s">
        <v>33</v>
      </c>
      <c r="E3846" s="51" t="s">
        <v>42</v>
      </c>
      <c r="F3846" s="79"/>
      <c r="G3846" s="78" t="s">
        <v>108</v>
      </c>
      <c r="H3846" s="78" t="s">
        <v>29</v>
      </c>
    </row>
    <row r="3847" spans="1:8" x14ac:dyDescent="0.25">
      <c r="A3847" s="51" t="s">
        <v>24</v>
      </c>
      <c r="B3847" s="52">
        <v>2012</v>
      </c>
      <c r="C3847" s="51" t="s">
        <v>10</v>
      </c>
      <c r="D3847" s="51" t="s">
        <v>33</v>
      </c>
      <c r="E3847" s="51" t="s">
        <v>40</v>
      </c>
      <c r="F3847" s="79">
        <v>63296.413741765005</v>
      </c>
      <c r="G3847" s="78">
        <v>1611.3816426611384</v>
      </c>
      <c r="H3847" s="78">
        <v>2.6559435079969935</v>
      </c>
    </row>
    <row r="3848" spans="1:8" x14ac:dyDescent="0.25">
      <c r="A3848" s="51" t="s">
        <v>24</v>
      </c>
      <c r="B3848" s="52">
        <v>2013</v>
      </c>
      <c r="C3848" s="51" t="s">
        <v>10</v>
      </c>
      <c r="D3848" s="51" t="s">
        <v>33</v>
      </c>
      <c r="E3848" s="51" t="s">
        <v>34</v>
      </c>
      <c r="F3848" s="79"/>
      <c r="G3848" s="78" t="s">
        <v>108</v>
      </c>
      <c r="H3848" s="78" t="s">
        <v>29</v>
      </c>
    </row>
    <row r="3849" spans="1:8" x14ac:dyDescent="0.25">
      <c r="A3849" s="51" t="s">
        <v>24</v>
      </c>
      <c r="B3849" s="52">
        <v>2013</v>
      </c>
      <c r="C3849" s="51" t="s">
        <v>10</v>
      </c>
      <c r="D3849" s="51" t="s">
        <v>33</v>
      </c>
      <c r="E3849" s="51" t="s">
        <v>35</v>
      </c>
      <c r="F3849" s="79">
        <v>18293.031530990018</v>
      </c>
      <c r="G3849" s="78">
        <v>438.24391769191459</v>
      </c>
      <c r="H3849" s="78">
        <v>0.69942034316346757</v>
      </c>
    </row>
    <row r="3850" spans="1:8" x14ac:dyDescent="0.25">
      <c r="A3850" s="51" t="s">
        <v>24</v>
      </c>
      <c r="B3850" s="52">
        <v>2013</v>
      </c>
      <c r="C3850" s="51" t="s">
        <v>10</v>
      </c>
      <c r="D3850" s="51" t="s">
        <v>33</v>
      </c>
      <c r="E3850" s="51" t="s">
        <v>36</v>
      </c>
      <c r="F3850" s="79"/>
      <c r="G3850" s="78" t="s">
        <v>108</v>
      </c>
      <c r="H3850" s="78" t="s">
        <v>29</v>
      </c>
    </row>
    <row r="3851" spans="1:8" x14ac:dyDescent="0.25">
      <c r="A3851" s="51" t="s">
        <v>24</v>
      </c>
      <c r="B3851" s="52">
        <v>2013</v>
      </c>
      <c r="C3851" s="51" t="s">
        <v>10</v>
      </c>
      <c r="D3851" s="51" t="s">
        <v>33</v>
      </c>
      <c r="E3851" s="51" t="s">
        <v>42</v>
      </c>
      <c r="F3851" s="79"/>
      <c r="G3851" s="78" t="s">
        <v>108</v>
      </c>
      <c r="H3851" s="78" t="s">
        <v>29</v>
      </c>
    </row>
    <row r="3852" spans="1:8" x14ac:dyDescent="0.25">
      <c r="A3852" s="51" t="s">
        <v>24</v>
      </c>
      <c r="B3852" s="52">
        <v>2013</v>
      </c>
      <c r="C3852" s="51" t="s">
        <v>10</v>
      </c>
      <c r="D3852" s="51" t="s">
        <v>33</v>
      </c>
      <c r="E3852" s="51" t="s">
        <v>40</v>
      </c>
      <c r="F3852" s="79">
        <v>18293.031530990018</v>
      </c>
      <c r="G3852" s="78">
        <v>438.24391769191459</v>
      </c>
      <c r="H3852" s="78">
        <v>0.69942034316346757</v>
      </c>
    </row>
    <row r="3853" spans="1:8" x14ac:dyDescent="0.25">
      <c r="A3853" s="51" t="s">
        <v>24</v>
      </c>
      <c r="B3853" s="52">
        <v>2014</v>
      </c>
      <c r="C3853" s="51" t="s">
        <v>10</v>
      </c>
      <c r="D3853" s="51" t="s">
        <v>33</v>
      </c>
      <c r="E3853" s="51" t="s">
        <v>34</v>
      </c>
      <c r="F3853" s="79"/>
      <c r="G3853" s="78" t="s">
        <v>108</v>
      </c>
      <c r="H3853" s="78" t="s">
        <v>29</v>
      </c>
    </row>
    <row r="3854" spans="1:8" x14ac:dyDescent="0.25">
      <c r="A3854" s="51" t="s">
        <v>24</v>
      </c>
      <c r="B3854" s="52">
        <v>2014</v>
      </c>
      <c r="C3854" s="51" t="s">
        <v>10</v>
      </c>
      <c r="D3854" s="51" t="s">
        <v>33</v>
      </c>
      <c r="E3854" s="51" t="s">
        <v>35</v>
      </c>
      <c r="F3854" s="79">
        <v>25105.254772199991</v>
      </c>
      <c r="G3854" s="78">
        <v>577.54166222494803</v>
      </c>
      <c r="H3854" s="78">
        <v>0.85994439014232049</v>
      </c>
    </row>
    <row r="3855" spans="1:8" x14ac:dyDescent="0.25">
      <c r="A3855" s="51" t="s">
        <v>24</v>
      </c>
      <c r="B3855" s="52">
        <v>2014</v>
      </c>
      <c r="C3855" s="51" t="s">
        <v>10</v>
      </c>
      <c r="D3855" s="51" t="s">
        <v>33</v>
      </c>
      <c r="E3855" s="51" t="s">
        <v>36</v>
      </c>
      <c r="F3855" s="79"/>
      <c r="G3855" s="78" t="s">
        <v>108</v>
      </c>
      <c r="H3855" s="78" t="s">
        <v>29</v>
      </c>
    </row>
    <row r="3856" spans="1:8" x14ac:dyDescent="0.25">
      <c r="A3856" s="51" t="s">
        <v>24</v>
      </c>
      <c r="B3856" s="52">
        <v>2014</v>
      </c>
      <c r="C3856" s="51" t="s">
        <v>10</v>
      </c>
      <c r="D3856" s="51" t="s">
        <v>33</v>
      </c>
      <c r="E3856" s="51" t="s">
        <v>42</v>
      </c>
      <c r="F3856" s="79"/>
      <c r="G3856" s="78" t="s">
        <v>108</v>
      </c>
      <c r="H3856" s="78" t="s">
        <v>29</v>
      </c>
    </row>
    <row r="3857" spans="1:8" x14ac:dyDescent="0.25">
      <c r="A3857" s="51" t="s">
        <v>24</v>
      </c>
      <c r="B3857" s="52">
        <v>2014</v>
      </c>
      <c r="C3857" s="51" t="s">
        <v>10</v>
      </c>
      <c r="D3857" s="51" t="s">
        <v>33</v>
      </c>
      <c r="E3857" s="51" t="s">
        <v>40</v>
      </c>
      <c r="F3857" s="79">
        <v>25105.254772199991</v>
      </c>
      <c r="G3857" s="78">
        <v>577.54166222494803</v>
      </c>
      <c r="H3857" s="78">
        <v>0.85994439014232049</v>
      </c>
    </row>
    <row r="3858" spans="1:8" x14ac:dyDescent="0.25">
      <c r="A3858" s="51" t="s">
        <v>24</v>
      </c>
      <c r="B3858" s="52">
        <v>2015</v>
      </c>
      <c r="C3858" s="51" t="s">
        <v>10</v>
      </c>
      <c r="D3858" s="51" t="s">
        <v>33</v>
      </c>
      <c r="E3858" s="51" t="s">
        <v>34</v>
      </c>
      <c r="F3858" s="79"/>
      <c r="G3858" s="78" t="s">
        <v>108</v>
      </c>
      <c r="H3858" s="78" t="s">
        <v>29</v>
      </c>
    </row>
    <row r="3859" spans="1:8" x14ac:dyDescent="0.25">
      <c r="A3859" s="51" t="s">
        <v>24</v>
      </c>
      <c r="B3859" s="52">
        <v>2015</v>
      </c>
      <c r="C3859" s="51" t="s">
        <v>10</v>
      </c>
      <c r="D3859" s="51" t="s">
        <v>33</v>
      </c>
      <c r="E3859" s="51" t="s">
        <v>35</v>
      </c>
      <c r="F3859" s="79">
        <v>25543.70410685999</v>
      </c>
      <c r="G3859" s="78">
        <v>567.63786904133315</v>
      </c>
      <c r="H3859" s="78">
        <v>0.79781331239142794</v>
      </c>
    </row>
    <row r="3860" spans="1:8" x14ac:dyDescent="0.25">
      <c r="A3860" s="51" t="s">
        <v>24</v>
      </c>
      <c r="B3860" s="52">
        <v>2015</v>
      </c>
      <c r="C3860" s="51" t="s">
        <v>10</v>
      </c>
      <c r="D3860" s="51" t="s">
        <v>33</v>
      </c>
      <c r="E3860" s="51" t="s">
        <v>36</v>
      </c>
      <c r="F3860" s="79"/>
      <c r="G3860" s="78" t="s">
        <v>108</v>
      </c>
      <c r="H3860" s="78" t="s">
        <v>29</v>
      </c>
    </row>
    <row r="3861" spans="1:8" x14ac:dyDescent="0.25">
      <c r="A3861" s="51" t="s">
        <v>24</v>
      </c>
      <c r="B3861" s="52">
        <v>2015</v>
      </c>
      <c r="C3861" s="51" t="s">
        <v>10</v>
      </c>
      <c r="D3861" s="51" t="s">
        <v>33</v>
      </c>
      <c r="E3861" s="51" t="s">
        <v>42</v>
      </c>
      <c r="F3861" s="79"/>
      <c r="G3861" s="78" t="s">
        <v>108</v>
      </c>
      <c r="H3861" s="78" t="s">
        <v>29</v>
      </c>
    </row>
    <row r="3862" spans="1:8" x14ac:dyDescent="0.25">
      <c r="A3862" s="51" t="s">
        <v>24</v>
      </c>
      <c r="B3862" s="52">
        <v>2015</v>
      </c>
      <c r="C3862" s="51" t="s">
        <v>10</v>
      </c>
      <c r="D3862" s="51" t="s">
        <v>33</v>
      </c>
      <c r="E3862" s="51" t="s">
        <v>40</v>
      </c>
      <c r="F3862" s="79">
        <v>25543.70410685999</v>
      </c>
      <c r="G3862" s="78">
        <v>567.63786904133315</v>
      </c>
      <c r="H3862" s="78">
        <v>0.79781331239142794</v>
      </c>
    </row>
    <row r="3863" spans="1:8" x14ac:dyDescent="0.25">
      <c r="A3863" s="51" t="s">
        <v>24</v>
      </c>
      <c r="B3863" s="52">
        <v>2016</v>
      </c>
      <c r="C3863" s="51" t="s">
        <v>10</v>
      </c>
      <c r="D3863" s="51" t="s">
        <v>33</v>
      </c>
      <c r="E3863" s="51" t="s">
        <v>34</v>
      </c>
      <c r="F3863" s="79"/>
      <c r="G3863" s="78" t="s">
        <v>108</v>
      </c>
      <c r="H3863" s="78" t="s">
        <v>29</v>
      </c>
    </row>
    <row r="3864" spans="1:8" x14ac:dyDescent="0.25">
      <c r="A3864" s="51" t="s">
        <v>24</v>
      </c>
      <c r="B3864" s="52">
        <v>2016</v>
      </c>
      <c r="C3864" s="51" t="s">
        <v>10</v>
      </c>
      <c r="D3864" s="51" t="s">
        <v>33</v>
      </c>
      <c r="E3864" s="51" t="s">
        <v>35</v>
      </c>
      <c r="F3864" s="79">
        <v>10420.740825629999</v>
      </c>
      <c r="G3864" s="78">
        <v>226.43529181993677</v>
      </c>
      <c r="H3864" s="78">
        <v>0.29916455967757721</v>
      </c>
    </row>
    <row r="3865" spans="1:8" x14ac:dyDescent="0.25">
      <c r="A3865" s="51" t="s">
        <v>24</v>
      </c>
      <c r="B3865" s="52">
        <v>2016</v>
      </c>
      <c r="C3865" s="51" t="s">
        <v>10</v>
      </c>
      <c r="D3865" s="51" t="s">
        <v>33</v>
      </c>
      <c r="E3865" s="51" t="s">
        <v>36</v>
      </c>
      <c r="F3865" s="79">
        <v>3866.9559660300001</v>
      </c>
      <c r="G3865" s="78">
        <v>84.026204784717123</v>
      </c>
      <c r="H3865" s="78">
        <v>0.11101477315553579</v>
      </c>
    </row>
    <row r="3866" spans="1:8" x14ac:dyDescent="0.25">
      <c r="A3866" s="51" t="s">
        <v>24</v>
      </c>
      <c r="B3866" s="52">
        <v>2016</v>
      </c>
      <c r="C3866" s="51" t="s">
        <v>10</v>
      </c>
      <c r="D3866" s="51" t="s">
        <v>33</v>
      </c>
      <c r="E3866" s="51" t="s">
        <v>42</v>
      </c>
      <c r="F3866" s="79"/>
      <c r="G3866" s="78" t="s">
        <v>108</v>
      </c>
      <c r="H3866" s="78" t="s">
        <v>29</v>
      </c>
    </row>
    <row r="3867" spans="1:8" x14ac:dyDescent="0.25">
      <c r="A3867" s="51" t="s">
        <v>24</v>
      </c>
      <c r="B3867" s="52">
        <v>2016</v>
      </c>
      <c r="C3867" s="51" t="s">
        <v>10</v>
      </c>
      <c r="D3867" s="51" t="s">
        <v>33</v>
      </c>
      <c r="E3867" s="51" t="s">
        <v>40</v>
      </c>
      <c r="F3867" s="79">
        <v>14287.696791659999</v>
      </c>
      <c r="G3867" s="78">
        <v>310.46149660465386</v>
      </c>
      <c r="H3867" s="78">
        <v>0.41017933283311298</v>
      </c>
    </row>
    <row r="3868" spans="1:8" x14ac:dyDescent="0.25">
      <c r="A3868" s="51" t="s">
        <v>24</v>
      </c>
      <c r="B3868" s="52">
        <v>2017</v>
      </c>
      <c r="C3868" s="51" t="s">
        <v>10</v>
      </c>
      <c r="D3868" s="51" t="s">
        <v>33</v>
      </c>
      <c r="E3868" s="51" t="s">
        <v>34</v>
      </c>
      <c r="F3868" s="79"/>
      <c r="G3868" s="78" t="s">
        <v>108</v>
      </c>
      <c r="H3868" s="78" t="s">
        <v>29</v>
      </c>
    </row>
    <row r="3869" spans="1:8" x14ac:dyDescent="0.25">
      <c r="A3869" s="51" t="s">
        <v>24</v>
      </c>
      <c r="B3869" s="52">
        <v>2017</v>
      </c>
      <c r="C3869" s="51" t="s">
        <v>10</v>
      </c>
      <c r="D3869" s="51" t="s">
        <v>33</v>
      </c>
      <c r="E3869" s="51" t="s">
        <v>35</v>
      </c>
      <c r="F3869" s="79">
        <v>9392.1469905100003</v>
      </c>
      <c r="G3869" s="78">
        <v>197.93081361055093</v>
      </c>
      <c r="H3869" s="78">
        <v>0.24748355485921383</v>
      </c>
    </row>
    <row r="3870" spans="1:8" x14ac:dyDescent="0.25">
      <c r="A3870" s="51" t="s">
        <v>24</v>
      </c>
      <c r="B3870" s="52">
        <v>2017</v>
      </c>
      <c r="C3870" s="51" t="s">
        <v>10</v>
      </c>
      <c r="D3870" s="51" t="s">
        <v>33</v>
      </c>
      <c r="E3870" s="51" t="s">
        <v>36</v>
      </c>
      <c r="F3870" s="79">
        <v>3675.4240584600002</v>
      </c>
      <c r="G3870" s="78">
        <v>77.45616364286461</v>
      </c>
      <c r="H3870" s="78">
        <v>9.6847612427897856E-2</v>
      </c>
    </row>
    <row r="3871" spans="1:8" x14ac:dyDescent="0.25">
      <c r="A3871" s="51" t="s">
        <v>24</v>
      </c>
      <c r="B3871" s="52">
        <v>2017</v>
      </c>
      <c r="C3871" s="51" t="s">
        <v>10</v>
      </c>
      <c r="D3871" s="51" t="s">
        <v>33</v>
      </c>
      <c r="E3871" s="51" t="s">
        <v>42</v>
      </c>
      <c r="F3871" s="79"/>
      <c r="G3871" s="78" t="s">
        <v>108</v>
      </c>
      <c r="H3871" s="78" t="s">
        <v>29</v>
      </c>
    </row>
    <row r="3872" spans="1:8" x14ac:dyDescent="0.25">
      <c r="A3872" s="51" t="s">
        <v>24</v>
      </c>
      <c r="B3872" s="52">
        <v>2017</v>
      </c>
      <c r="C3872" s="51" t="s">
        <v>10</v>
      </c>
      <c r="D3872" s="51" t="s">
        <v>33</v>
      </c>
      <c r="E3872" s="51" t="s">
        <v>40</v>
      </c>
      <c r="F3872" s="79">
        <v>13067.57104897</v>
      </c>
      <c r="G3872" s="78">
        <v>275.38697725341552</v>
      </c>
      <c r="H3872" s="78">
        <v>0.34433116728711166</v>
      </c>
    </row>
    <row r="3873" spans="1:8" x14ac:dyDescent="0.25">
      <c r="A3873" s="51" t="s">
        <v>24</v>
      </c>
      <c r="B3873" s="52">
        <v>2018</v>
      </c>
      <c r="C3873" s="51" t="s">
        <v>10</v>
      </c>
      <c r="D3873" s="51" t="s">
        <v>33</v>
      </c>
      <c r="E3873" s="51" t="s">
        <v>34</v>
      </c>
      <c r="F3873" s="79"/>
      <c r="G3873" s="78" t="s">
        <v>108</v>
      </c>
      <c r="H3873" s="78" t="s">
        <v>29</v>
      </c>
    </row>
    <row r="3874" spans="1:8" x14ac:dyDescent="0.25">
      <c r="A3874" s="51" t="s">
        <v>24</v>
      </c>
      <c r="B3874" s="52">
        <v>2018</v>
      </c>
      <c r="C3874" s="51" t="s">
        <v>10</v>
      </c>
      <c r="D3874" s="51" t="s">
        <v>33</v>
      </c>
      <c r="E3874" s="51" t="s">
        <v>35</v>
      </c>
      <c r="F3874" s="79">
        <v>13270.21467682</v>
      </c>
      <c r="G3874" s="78">
        <v>267.85066292444344</v>
      </c>
      <c r="H3874" s="78">
        <v>0.31315560448287066</v>
      </c>
    </row>
    <row r="3875" spans="1:8" x14ac:dyDescent="0.25">
      <c r="A3875" s="51" t="s">
        <v>24</v>
      </c>
      <c r="B3875" s="52">
        <v>2018</v>
      </c>
      <c r="C3875" s="51" t="s">
        <v>10</v>
      </c>
      <c r="D3875" s="51" t="s">
        <v>33</v>
      </c>
      <c r="E3875" s="51" t="s">
        <v>36</v>
      </c>
      <c r="F3875" s="79">
        <v>2788.7743387600003</v>
      </c>
      <c r="G3875" s="78">
        <v>56.289598440960816</v>
      </c>
      <c r="H3875" s="78">
        <v>6.5810564115906467E-2</v>
      </c>
    </row>
    <row r="3876" spans="1:8" x14ac:dyDescent="0.25">
      <c r="A3876" s="51" t="s">
        <v>24</v>
      </c>
      <c r="B3876" s="52">
        <v>2018</v>
      </c>
      <c r="C3876" s="51" t="s">
        <v>10</v>
      </c>
      <c r="D3876" s="51" t="s">
        <v>33</v>
      </c>
      <c r="E3876" s="51" t="s">
        <v>42</v>
      </c>
      <c r="F3876" s="79"/>
      <c r="G3876" s="78" t="s">
        <v>108</v>
      </c>
      <c r="H3876" s="78" t="s">
        <v>29</v>
      </c>
    </row>
    <row r="3877" spans="1:8" x14ac:dyDescent="0.25">
      <c r="A3877" s="51" t="s">
        <v>24</v>
      </c>
      <c r="B3877" s="52">
        <v>2018</v>
      </c>
      <c r="C3877" s="51" t="s">
        <v>10</v>
      </c>
      <c r="D3877" s="51" t="s">
        <v>33</v>
      </c>
      <c r="E3877" s="51" t="s">
        <v>40</v>
      </c>
      <c r="F3877" s="79">
        <v>16058.98901558</v>
      </c>
      <c r="G3877" s="78">
        <v>324.14026136540423</v>
      </c>
      <c r="H3877" s="78">
        <v>0.37896616859877708</v>
      </c>
    </row>
    <row r="3878" spans="1:8" x14ac:dyDescent="0.25">
      <c r="A3878" s="51" t="s">
        <v>24</v>
      </c>
      <c r="B3878" s="52">
        <v>2019</v>
      </c>
      <c r="C3878" s="51" t="s">
        <v>10</v>
      </c>
      <c r="D3878" s="51" t="s">
        <v>33</v>
      </c>
      <c r="E3878" s="51" t="s">
        <v>34</v>
      </c>
      <c r="F3878" s="79">
        <v>9.1519999999999992</v>
      </c>
      <c r="G3878" s="78">
        <v>0.17808045921097435</v>
      </c>
      <c r="H3878" s="78">
        <v>2.0032246255040879E-4</v>
      </c>
    </row>
    <row r="3879" spans="1:8" x14ac:dyDescent="0.25">
      <c r="A3879" s="51" t="s">
        <v>24</v>
      </c>
      <c r="B3879" s="52">
        <v>2019</v>
      </c>
      <c r="C3879" s="51" t="s">
        <v>10</v>
      </c>
      <c r="D3879" s="51" t="s">
        <v>33</v>
      </c>
      <c r="E3879" s="51" t="s">
        <v>35</v>
      </c>
      <c r="F3879" s="79">
        <v>13277.862095209999</v>
      </c>
      <c r="G3879" s="78">
        <v>258.36186399202217</v>
      </c>
      <c r="H3879" s="78">
        <v>0.2906309038808127</v>
      </c>
    </row>
    <row r="3880" spans="1:8" x14ac:dyDescent="0.25">
      <c r="A3880" s="51" t="s">
        <v>24</v>
      </c>
      <c r="B3880" s="52">
        <v>2019</v>
      </c>
      <c r="C3880" s="51" t="s">
        <v>10</v>
      </c>
      <c r="D3880" s="51" t="s">
        <v>33</v>
      </c>
      <c r="E3880" s="51" t="s">
        <v>36</v>
      </c>
      <c r="F3880" s="79">
        <v>341.63847152</v>
      </c>
      <c r="G3880" s="78">
        <v>6.6476328553777302</v>
      </c>
      <c r="H3880" s="78">
        <v>7.4779130153894355E-3</v>
      </c>
    </row>
    <row r="3881" spans="1:8" x14ac:dyDescent="0.25">
      <c r="A3881" s="51" t="s">
        <v>24</v>
      </c>
      <c r="B3881" s="52">
        <v>2019</v>
      </c>
      <c r="C3881" s="51" t="s">
        <v>10</v>
      </c>
      <c r="D3881" s="51" t="s">
        <v>33</v>
      </c>
      <c r="E3881" s="51" t="s">
        <v>42</v>
      </c>
      <c r="F3881" s="79"/>
      <c r="G3881" s="78" t="s">
        <v>108</v>
      </c>
      <c r="H3881" s="78" t="s">
        <v>29</v>
      </c>
    </row>
    <row r="3882" spans="1:8" x14ac:dyDescent="0.25">
      <c r="A3882" s="51" t="s">
        <v>24</v>
      </c>
      <c r="B3882" s="52">
        <v>2019</v>
      </c>
      <c r="C3882" s="51" t="s">
        <v>10</v>
      </c>
      <c r="D3882" s="51" t="s">
        <v>33</v>
      </c>
      <c r="E3882" s="51" t="s">
        <v>40</v>
      </c>
      <c r="F3882" s="79">
        <v>13628.652566729999</v>
      </c>
      <c r="G3882" s="78">
        <v>265.18757730661088</v>
      </c>
      <c r="H3882" s="78">
        <v>0.29830913935875253</v>
      </c>
    </row>
    <row r="3883" spans="1:8" x14ac:dyDescent="0.25">
      <c r="A3883" s="51" t="s">
        <v>24</v>
      </c>
      <c r="B3883" s="52">
        <v>2020</v>
      </c>
      <c r="C3883" s="51" t="s">
        <v>10</v>
      </c>
      <c r="D3883" s="51" t="s">
        <v>33</v>
      </c>
      <c r="E3883" s="51" t="s">
        <v>34</v>
      </c>
      <c r="F3883" s="79">
        <v>207.416009</v>
      </c>
      <c r="G3883" s="78">
        <v>3.6626524633586439</v>
      </c>
      <c r="H3883" s="78">
        <v>4.6445521175152039E-3</v>
      </c>
    </row>
    <row r="3884" spans="1:8" x14ac:dyDescent="0.25">
      <c r="A3884" s="51" t="s">
        <v>24</v>
      </c>
      <c r="B3884" s="52">
        <v>2020</v>
      </c>
      <c r="C3884" s="51" t="s">
        <v>10</v>
      </c>
      <c r="D3884" s="51" t="s">
        <v>33</v>
      </c>
      <c r="E3884" s="51" t="s">
        <v>35</v>
      </c>
      <c r="F3884" s="79">
        <v>16371.542836000001</v>
      </c>
      <c r="G3884" s="78">
        <v>289.09664199187711</v>
      </c>
      <c r="H3884" s="78">
        <v>0.36659891544791351</v>
      </c>
    </row>
    <row r="3885" spans="1:8" x14ac:dyDescent="0.25">
      <c r="A3885" s="51" t="s">
        <v>24</v>
      </c>
      <c r="B3885" s="52">
        <v>2020</v>
      </c>
      <c r="C3885" s="51" t="s">
        <v>10</v>
      </c>
      <c r="D3885" s="51" t="s">
        <v>33</v>
      </c>
      <c r="E3885" s="51" t="s">
        <v>36</v>
      </c>
      <c r="F3885" s="79">
        <v>518.86350100000004</v>
      </c>
      <c r="G3885" s="78">
        <v>9.1623432986049806</v>
      </c>
      <c r="H3885" s="78">
        <v>1.1618623769156133E-2</v>
      </c>
    </row>
    <row r="3886" spans="1:8" x14ac:dyDescent="0.25">
      <c r="A3886" s="51" t="s">
        <v>24</v>
      </c>
      <c r="B3886" s="52">
        <v>2020</v>
      </c>
      <c r="C3886" s="51" t="s">
        <v>10</v>
      </c>
      <c r="D3886" s="51" t="s">
        <v>33</v>
      </c>
      <c r="E3886" s="51" t="s">
        <v>42</v>
      </c>
      <c r="F3886" s="79">
        <v>0</v>
      </c>
      <c r="G3886" s="78" t="s">
        <v>108</v>
      </c>
      <c r="H3886" s="78" t="s">
        <v>29</v>
      </c>
    </row>
    <row r="3887" spans="1:8" x14ac:dyDescent="0.25">
      <c r="A3887" s="51" t="s">
        <v>24</v>
      </c>
      <c r="B3887" s="52">
        <v>2020</v>
      </c>
      <c r="C3887" s="51" t="s">
        <v>10</v>
      </c>
      <c r="D3887" s="51" t="s">
        <v>33</v>
      </c>
      <c r="E3887" s="51" t="s">
        <v>40</v>
      </c>
      <c r="F3887" s="79">
        <v>17097.822346000001</v>
      </c>
      <c r="G3887" s="78">
        <v>301.92163775384074</v>
      </c>
      <c r="H3887" s="78">
        <v>0.38286209133458482</v>
      </c>
    </row>
    <row r="3888" spans="1:8" x14ac:dyDescent="0.25">
      <c r="A3888" s="51" t="s">
        <v>24</v>
      </c>
      <c r="B3888" s="52">
        <v>2021</v>
      </c>
      <c r="C3888" s="51" t="s">
        <v>10</v>
      </c>
      <c r="D3888" s="51" t="s">
        <v>33</v>
      </c>
      <c r="E3888" s="51" t="s">
        <v>34</v>
      </c>
      <c r="F3888" s="79">
        <v>2046.5113176199998</v>
      </c>
      <c r="G3888" s="78">
        <v>35.839782568284612</v>
      </c>
      <c r="H3888" s="78">
        <v>3.8008119160720291E-2</v>
      </c>
    </row>
    <row r="3889" spans="1:8" x14ac:dyDescent="0.25">
      <c r="A3889" s="51" t="s">
        <v>24</v>
      </c>
      <c r="B3889" s="52">
        <v>2021</v>
      </c>
      <c r="C3889" s="51" t="s">
        <v>10</v>
      </c>
      <c r="D3889" s="51" t="s">
        <v>33</v>
      </c>
      <c r="E3889" s="51" t="s">
        <v>35</v>
      </c>
      <c r="F3889" s="79">
        <v>13986.19295273</v>
      </c>
      <c r="G3889" s="78">
        <v>244.9349339376549</v>
      </c>
      <c r="H3889" s="78">
        <v>0.2597537007371169</v>
      </c>
    </row>
    <row r="3890" spans="1:8" x14ac:dyDescent="0.25">
      <c r="A3890" s="51" t="s">
        <v>24</v>
      </c>
      <c r="B3890" s="52">
        <v>2021</v>
      </c>
      <c r="C3890" s="51" t="s">
        <v>10</v>
      </c>
      <c r="D3890" s="51" t="s">
        <v>33</v>
      </c>
      <c r="E3890" s="51" t="s">
        <v>36</v>
      </c>
      <c r="F3890" s="79">
        <v>5416.740648</v>
      </c>
      <c r="G3890" s="78">
        <v>94.861340556317614</v>
      </c>
      <c r="H3890" s="78">
        <v>0.10060053039497993</v>
      </c>
    </row>
    <row r="3891" spans="1:8" x14ac:dyDescent="0.25">
      <c r="A3891" s="51" t="s">
        <v>24</v>
      </c>
      <c r="B3891" s="52">
        <v>2021</v>
      </c>
      <c r="C3891" s="51" t="s">
        <v>10</v>
      </c>
      <c r="D3891" s="51" t="s">
        <v>33</v>
      </c>
      <c r="E3891" s="51" t="s">
        <v>42</v>
      </c>
      <c r="F3891" s="79">
        <v>0</v>
      </c>
      <c r="G3891" s="78" t="s">
        <v>108</v>
      </c>
      <c r="H3891" s="78" t="s">
        <v>29</v>
      </c>
    </row>
    <row r="3892" spans="1:8" x14ac:dyDescent="0.25">
      <c r="A3892" s="51" t="s">
        <v>24</v>
      </c>
      <c r="B3892" s="52">
        <v>2021</v>
      </c>
      <c r="C3892" s="51" t="s">
        <v>10</v>
      </c>
      <c r="D3892" s="51" t="s">
        <v>33</v>
      </c>
      <c r="E3892" s="51" t="s">
        <v>40</v>
      </c>
      <c r="F3892" s="79">
        <v>21449.44491835</v>
      </c>
      <c r="G3892" s="78">
        <v>375.63605706225712</v>
      </c>
      <c r="H3892" s="78">
        <v>0.39836235029281708</v>
      </c>
    </row>
    <row r="3893" spans="1:8" x14ac:dyDescent="0.25">
      <c r="A3893" s="49" t="s">
        <v>24</v>
      </c>
      <c r="B3893" s="50">
        <v>2022</v>
      </c>
      <c r="C3893" s="49" t="s">
        <v>10</v>
      </c>
      <c r="D3893" s="49" t="s">
        <v>33</v>
      </c>
      <c r="E3893" s="49" t="s">
        <v>34</v>
      </c>
      <c r="F3893" s="78"/>
      <c r="G3893" s="78" t="s">
        <v>108</v>
      </c>
      <c r="H3893" s="78" t="s">
        <v>29</v>
      </c>
    </row>
    <row r="3894" spans="1:8" x14ac:dyDescent="0.25">
      <c r="A3894" s="49" t="s">
        <v>24</v>
      </c>
      <c r="B3894" s="50">
        <v>2022</v>
      </c>
      <c r="C3894" s="49" t="s">
        <v>10</v>
      </c>
      <c r="D3894" s="49" t="s">
        <v>33</v>
      </c>
      <c r="E3894" s="49" t="s">
        <v>35</v>
      </c>
      <c r="F3894" s="78"/>
      <c r="G3894" s="78" t="s">
        <v>108</v>
      </c>
      <c r="H3894" s="78" t="s">
        <v>29</v>
      </c>
    </row>
    <row r="3895" spans="1:8" x14ac:dyDescent="0.25">
      <c r="A3895" s="49" t="s">
        <v>24</v>
      </c>
      <c r="B3895" s="50">
        <v>2022</v>
      </c>
      <c r="C3895" s="49" t="s">
        <v>10</v>
      </c>
      <c r="D3895" s="49" t="s">
        <v>33</v>
      </c>
      <c r="E3895" s="49" t="s">
        <v>36</v>
      </c>
      <c r="F3895" s="78"/>
      <c r="G3895" s="78" t="s">
        <v>108</v>
      </c>
      <c r="H3895" s="78" t="s">
        <v>29</v>
      </c>
    </row>
    <row r="3896" spans="1:8" x14ac:dyDescent="0.25">
      <c r="A3896" s="49" t="s">
        <v>24</v>
      </c>
      <c r="B3896" s="50">
        <v>2022</v>
      </c>
      <c r="C3896" s="49" t="s">
        <v>10</v>
      </c>
      <c r="D3896" s="49" t="s">
        <v>33</v>
      </c>
      <c r="E3896" s="49" t="s">
        <v>42</v>
      </c>
      <c r="F3896" s="78"/>
      <c r="G3896" s="78" t="s">
        <v>108</v>
      </c>
      <c r="H3896" s="78" t="s">
        <v>29</v>
      </c>
    </row>
    <row r="3897" spans="1:8" x14ac:dyDescent="0.25">
      <c r="A3897" s="49" t="s">
        <v>24</v>
      </c>
      <c r="B3897" s="50">
        <v>2022</v>
      </c>
      <c r="C3897" s="49" t="s">
        <v>10</v>
      </c>
      <c r="D3897" s="49" t="s">
        <v>33</v>
      </c>
      <c r="E3897" s="49" t="s">
        <v>102</v>
      </c>
      <c r="F3897" s="78">
        <v>29303.493518889998</v>
      </c>
      <c r="G3897" s="78">
        <v>533.14622206725721</v>
      </c>
      <c r="H3897" s="78">
        <v>0.46923244598552555</v>
      </c>
    </row>
    <row r="3898" spans="1:8" x14ac:dyDescent="0.25">
      <c r="A3898" s="49" t="s">
        <v>24</v>
      </c>
      <c r="B3898" s="50">
        <v>2023</v>
      </c>
      <c r="C3898" s="49" t="s">
        <v>10</v>
      </c>
      <c r="D3898" s="49" t="s">
        <v>33</v>
      </c>
      <c r="E3898" s="49" t="s">
        <v>34</v>
      </c>
      <c r="F3898" s="78"/>
      <c r="G3898" s="78" t="s">
        <v>108</v>
      </c>
      <c r="H3898" s="78" t="s">
        <v>29</v>
      </c>
    </row>
    <row r="3899" spans="1:8" x14ac:dyDescent="0.25">
      <c r="A3899" s="49" t="s">
        <v>24</v>
      </c>
      <c r="B3899" s="50">
        <v>2023</v>
      </c>
      <c r="C3899" s="49" t="s">
        <v>10</v>
      </c>
      <c r="D3899" s="49" t="s">
        <v>33</v>
      </c>
      <c r="E3899" s="49" t="s">
        <v>35</v>
      </c>
      <c r="F3899" s="78"/>
      <c r="G3899" s="78" t="s">
        <v>108</v>
      </c>
      <c r="H3899" s="78" t="s">
        <v>29</v>
      </c>
    </row>
    <row r="3900" spans="1:8" x14ac:dyDescent="0.25">
      <c r="A3900" s="49" t="s">
        <v>24</v>
      </c>
      <c r="B3900" s="50">
        <v>2023</v>
      </c>
      <c r="C3900" s="49" t="s">
        <v>10</v>
      </c>
      <c r="D3900" s="49" t="s">
        <v>33</v>
      </c>
      <c r="E3900" s="49" t="s">
        <v>36</v>
      </c>
      <c r="F3900" s="78"/>
      <c r="G3900" s="78" t="s">
        <v>108</v>
      </c>
      <c r="H3900" s="78" t="s">
        <v>29</v>
      </c>
    </row>
    <row r="3901" spans="1:8" x14ac:dyDescent="0.25">
      <c r="A3901" s="49" t="s">
        <v>24</v>
      </c>
      <c r="B3901" s="50">
        <v>2023</v>
      </c>
      <c r="C3901" s="49" t="s">
        <v>10</v>
      </c>
      <c r="D3901" s="49" t="s">
        <v>33</v>
      </c>
      <c r="E3901" s="49" t="s">
        <v>42</v>
      </c>
      <c r="F3901" s="78"/>
      <c r="G3901" s="78" t="s">
        <v>108</v>
      </c>
      <c r="H3901" s="78" t="s">
        <v>29</v>
      </c>
    </row>
    <row r="3902" spans="1:8" x14ac:dyDescent="0.25">
      <c r="A3902" s="49" t="s">
        <v>24</v>
      </c>
      <c r="B3902" s="50">
        <v>2023</v>
      </c>
      <c r="C3902" s="49" t="s">
        <v>10</v>
      </c>
      <c r="D3902" s="49" t="s">
        <v>33</v>
      </c>
      <c r="E3902" s="49" t="s">
        <v>102</v>
      </c>
      <c r="F3902" s="78">
        <v>49875.219614560039</v>
      </c>
      <c r="G3902" s="78">
        <v>890.61566847922029</v>
      </c>
      <c r="H3902" s="78">
        <v>0.72899959333508357</v>
      </c>
    </row>
    <row r="3903" spans="1:8" x14ac:dyDescent="0.25">
      <c r="A3903" s="51" t="s">
        <v>24</v>
      </c>
      <c r="B3903" s="52">
        <v>2009</v>
      </c>
      <c r="C3903" s="51" t="s">
        <v>10</v>
      </c>
      <c r="D3903" s="51" t="s">
        <v>37</v>
      </c>
      <c r="E3903" s="51" t="s">
        <v>40</v>
      </c>
      <c r="F3903" s="79">
        <v>1787.3442841099982</v>
      </c>
      <c r="G3903" s="78">
        <v>49.707134370020107</v>
      </c>
      <c r="H3903" s="78">
        <v>0.10301029638050584</v>
      </c>
    </row>
    <row r="3904" spans="1:8" x14ac:dyDescent="0.25">
      <c r="A3904" s="51" t="s">
        <v>24</v>
      </c>
      <c r="B3904" s="52">
        <v>2010</v>
      </c>
      <c r="C3904" s="51" t="s">
        <v>10</v>
      </c>
      <c r="D3904" s="51" t="s">
        <v>37</v>
      </c>
      <c r="E3904" s="51" t="s">
        <v>40</v>
      </c>
      <c r="F3904" s="79">
        <v>34.277749000000014</v>
      </c>
      <c r="G3904" s="78">
        <v>0.92971314784259607</v>
      </c>
      <c r="H3904" s="78">
        <v>1.7266814436513011E-3</v>
      </c>
    </row>
    <row r="3905" spans="1:8" x14ac:dyDescent="0.25">
      <c r="A3905" s="51" t="s">
        <v>24</v>
      </c>
      <c r="B3905" s="52">
        <v>2011</v>
      </c>
      <c r="C3905" s="51" t="s">
        <v>10</v>
      </c>
      <c r="D3905" s="51" t="s">
        <v>37</v>
      </c>
      <c r="E3905" s="51" t="s">
        <v>40</v>
      </c>
      <c r="F3905" s="79">
        <v>0</v>
      </c>
      <c r="G3905" s="78">
        <v>0</v>
      </c>
      <c r="H3905" s="78">
        <v>0</v>
      </c>
    </row>
    <row r="3906" spans="1:8" x14ac:dyDescent="0.25">
      <c r="A3906" s="51" t="s">
        <v>24</v>
      </c>
      <c r="B3906" s="52">
        <v>2012</v>
      </c>
      <c r="C3906" s="51" t="s">
        <v>10</v>
      </c>
      <c r="D3906" s="51" t="s">
        <v>37</v>
      </c>
      <c r="E3906" s="51" t="s">
        <v>40</v>
      </c>
      <c r="F3906" s="79">
        <v>16.084925083599998</v>
      </c>
      <c r="G3906" s="78">
        <v>0.40948533212380966</v>
      </c>
      <c r="H3906" s="78">
        <v>6.7493006044064318E-4</v>
      </c>
    </row>
    <row r="3907" spans="1:8" x14ac:dyDescent="0.25">
      <c r="A3907" s="51" t="s">
        <v>24</v>
      </c>
      <c r="B3907" s="52">
        <v>2013</v>
      </c>
      <c r="C3907" s="51" t="s">
        <v>10</v>
      </c>
      <c r="D3907" s="51" t="s">
        <v>37</v>
      </c>
      <c r="E3907" s="51" t="s">
        <v>40</v>
      </c>
      <c r="F3907" s="79">
        <v>69.307167440000143</v>
      </c>
      <c r="G3907" s="78">
        <v>1.6603833285685785</v>
      </c>
      <c r="H3907" s="78">
        <v>2.6499075755952273E-3</v>
      </c>
    </row>
    <row r="3908" spans="1:8" x14ac:dyDescent="0.25">
      <c r="A3908" s="51" t="s">
        <v>24</v>
      </c>
      <c r="B3908" s="52">
        <v>2014</v>
      </c>
      <c r="C3908" s="51" t="s">
        <v>10</v>
      </c>
      <c r="D3908" s="51" t="s">
        <v>37</v>
      </c>
      <c r="E3908" s="51" t="s">
        <v>40</v>
      </c>
      <c r="F3908" s="79">
        <v>60.88951278000016</v>
      </c>
      <c r="G3908" s="78">
        <v>1.4007517845215984</v>
      </c>
      <c r="H3908" s="78">
        <v>2.0856826751522264E-3</v>
      </c>
    </row>
    <row r="3909" spans="1:8" x14ac:dyDescent="0.25">
      <c r="A3909" s="51" t="s">
        <v>24</v>
      </c>
      <c r="B3909" s="52">
        <v>2015</v>
      </c>
      <c r="C3909" s="51" t="s">
        <v>10</v>
      </c>
      <c r="D3909" s="51" t="s">
        <v>37</v>
      </c>
      <c r="E3909" s="51" t="s">
        <v>40</v>
      </c>
      <c r="F3909" s="79">
        <v>0.26789700000000011</v>
      </c>
      <c r="G3909" s="78">
        <v>5.9532666666666694E-3</v>
      </c>
      <c r="H3909" s="78">
        <v>8.3672983391757529E-6</v>
      </c>
    </row>
    <row r="3910" spans="1:8" x14ac:dyDescent="0.25">
      <c r="A3910" s="51" t="s">
        <v>24</v>
      </c>
      <c r="B3910" s="52">
        <v>2016</v>
      </c>
      <c r="C3910" s="51" t="s">
        <v>10</v>
      </c>
      <c r="D3910" s="51" t="s">
        <v>37</v>
      </c>
      <c r="E3910" s="51" t="s">
        <v>40</v>
      </c>
      <c r="F3910" s="79">
        <v>0</v>
      </c>
      <c r="G3910" s="78">
        <v>0</v>
      </c>
      <c r="H3910" s="78">
        <v>0</v>
      </c>
    </row>
    <row r="3911" spans="1:8" x14ac:dyDescent="0.25">
      <c r="A3911" s="51" t="s">
        <v>24</v>
      </c>
      <c r="B3911" s="52">
        <v>2017</v>
      </c>
      <c r="C3911" s="51" t="s">
        <v>10</v>
      </c>
      <c r="D3911" s="51" t="s">
        <v>37</v>
      </c>
      <c r="E3911" s="51" t="s">
        <v>40</v>
      </c>
      <c r="F3911" s="79">
        <v>0</v>
      </c>
      <c r="G3911" s="78">
        <v>0</v>
      </c>
      <c r="H3911" s="78">
        <v>0</v>
      </c>
    </row>
    <row r="3912" spans="1:8" x14ac:dyDescent="0.25">
      <c r="A3912" s="51" t="s">
        <v>24</v>
      </c>
      <c r="B3912" s="52">
        <v>2018</v>
      </c>
      <c r="C3912" s="51" t="s">
        <v>10</v>
      </c>
      <c r="D3912" s="51" t="s">
        <v>37</v>
      </c>
      <c r="E3912" s="51" t="s">
        <v>40</v>
      </c>
      <c r="F3912" s="79">
        <v>0</v>
      </c>
      <c r="G3912" s="78">
        <v>0</v>
      </c>
      <c r="H3912" s="78">
        <v>0</v>
      </c>
    </row>
    <row r="3913" spans="1:8" x14ac:dyDescent="0.25">
      <c r="A3913" s="51" t="s">
        <v>24</v>
      </c>
      <c r="B3913" s="52">
        <v>2019</v>
      </c>
      <c r="C3913" s="51" t="s">
        <v>10</v>
      </c>
      <c r="D3913" s="51" t="s">
        <v>37</v>
      </c>
      <c r="E3913" s="51" t="s">
        <v>40</v>
      </c>
      <c r="F3913" s="79">
        <v>0</v>
      </c>
      <c r="G3913" s="78">
        <v>0</v>
      </c>
      <c r="H3913" s="78">
        <v>0</v>
      </c>
    </row>
    <row r="3914" spans="1:8" x14ac:dyDescent="0.25">
      <c r="A3914" s="51" t="s">
        <v>24</v>
      </c>
      <c r="B3914" s="52">
        <v>2020</v>
      </c>
      <c r="C3914" s="51" t="s">
        <v>10</v>
      </c>
      <c r="D3914" s="51" t="s">
        <v>37</v>
      </c>
      <c r="E3914" s="51" t="s">
        <v>40</v>
      </c>
      <c r="F3914" s="79">
        <v>0</v>
      </c>
      <c r="G3914" s="78">
        <v>0</v>
      </c>
      <c r="H3914" s="78">
        <v>0</v>
      </c>
    </row>
    <row r="3915" spans="1:8" x14ac:dyDescent="0.25">
      <c r="A3915" s="51" t="s">
        <v>24</v>
      </c>
      <c r="B3915" s="52">
        <v>2021</v>
      </c>
      <c r="C3915" s="51" t="s">
        <v>10</v>
      </c>
      <c r="D3915" s="51" t="s">
        <v>37</v>
      </c>
      <c r="E3915" s="51" t="s">
        <v>40</v>
      </c>
      <c r="F3915" s="79">
        <v>0</v>
      </c>
      <c r="G3915" s="78">
        <v>0</v>
      </c>
      <c r="H3915" s="78">
        <v>0</v>
      </c>
    </row>
    <row r="3916" spans="1:8" x14ac:dyDescent="0.25">
      <c r="A3916" s="51" t="s">
        <v>24</v>
      </c>
      <c r="B3916" s="52">
        <v>2022</v>
      </c>
      <c r="C3916" s="51" t="s">
        <v>10</v>
      </c>
      <c r="D3916" s="51" t="s">
        <v>37</v>
      </c>
      <c r="E3916" s="51" t="s">
        <v>103</v>
      </c>
      <c r="F3916" s="79"/>
      <c r="G3916" s="78">
        <v>0</v>
      </c>
      <c r="H3916" s="78">
        <v>0</v>
      </c>
    </row>
    <row r="3917" spans="1:8" x14ac:dyDescent="0.25">
      <c r="A3917" s="51" t="s">
        <v>24</v>
      </c>
      <c r="B3917" s="52">
        <v>2023</v>
      </c>
      <c r="C3917" s="51" t="s">
        <v>10</v>
      </c>
      <c r="D3917" s="51" t="s">
        <v>37</v>
      </c>
      <c r="E3917" s="51" t="s">
        <v>103</v>
      </c>
      <c r="F3917" s="79">
        <v>930.38707211999963</v>
      </c>
      <c r="G3917" s="78">
        <v>16.61380763000551</v>
      </c>
      <c r="H3917" s="78">
        <v>1.3598973647861336E-2</v>
      </c>
    </row>
    <row r="3918" spans="1:8" x14ac:dyDescent="0.25">
      <c r="A3918" s="8" t="s">
        <v>43</v>
      </c>
      <c r="B3918" s="8">
        <v>2008</v>
      </c>
      <c r="C3918" s="8" t="s">
        <v>10</v>
      </c>
      <c r="D3918" s="8" t="s">
        <v>41</v>
      </c>
      <c r="E3918" s="8" t="s">
        <v>40</v>
      </c>
      <c r="F3918" s="78">
        <v>783.3</v>
      </c>
      <c r="G3918" s="78">
        <v>125.19445924347355</v>
      </c>
      <c r="H3918" s="78">
        <v>0.42516078120119871</v>
      </c>
    </row>
    <row r="3919" spans="1:8" x14ac:dyDescent="0.25">
      <c r="A3919" s="8" t="s">
        <v>43</v>
      </c>
      <c r="B3919" s="8">
        <v>2009</v>
      </c>
      <c r="C3919" s="8" t="s">
        <v>10</v>
      </c>
      <c r="D3919" s="8" t="s">
        <v>41</v>
      </c>
      <c r="E3919" s="8" t="s">
        <v>40</v>
      </c>
      <c r="F3919" s="78">
        <v>1795.48</v>
      </c>
      <c r="G3919" s="78">
        <v>285.07224133368629</v>
      </c>
      <c r="H3919" s="78">
        <v>1.4070929192971959</v>
      </c>
    </row>
    <row r="3920" spans="1:8" x14ac:dyDescent="0.25">
      <c r="A3920" s="8" t="s">
        <v>43</v>
      </c>
      <c r="B3920" s="8">
        <v>2010</v>
      </c>
      <c r="C3920" s="8" t="s">
        <v>10</v>
      </c>
      <c r="D3920" s="8" t="s">
        <v>41</v>
      </c>
      <c r="E3920" s="8" t="s">
        <v>40</v>
      </c>
      <c r="F3920" s="78">
        <v>1256.48</v>
      </c>
      <c r="G3920" s="78">
        <v>198.20901800972777</v>
      </c>
      <c r="H3920" s="78">
        <v>0.84664402506553627</v>
      </c>
    </row>
    <row r="3921" spans="1:8" x14ac:dyDescent="0.25">
      <c r="A3921" s="8" t="s">
        <v>43</v>
      </c>
      <c r="B3921" s="8">
        <v>2011</v>
      </c>
      <c r="C3921" s="8" t="s">
        <v>10</v>
      </c>
      <c r="D3921" s="8" t="s">
        <v>41</v>
      </c>
      <c r="E3921" s="8" t="s">
        <v>40</v>
      </c>
      <c r="F3921" s="78">
        <v>1112.79</v>
      </c>
      <c r="G3921" s="78">
        <v>174.46407107394833</v>
      </c>
      <c r="H3921" s="78">
        <v>0.64925319045809993</v>
      </c>
    </row>
    <row r="3922" spans="1:8" x14ac:dyDescent="0.25">
      <c r="A3922" s="8" t="s">
        <v>43</v>
      </c>
      <c r="B3922" s="8">
        <v>2012</v>
      </c>
      <c r="C3922" s="8" t="s">
        <v>10</v>
      </c>
      <c r="D3922" s="8" t="s">
        <v>41</v>
      </c>
      <c r="E3922" s="8" t="s">
        <v>40</v>
      </c>
      <c r="F3922" s="78">
        <v>1645.3</v>
      </c>
      <c r="G3922" s="78">
        <v>257.78300039169602</v>
      </c>
      <c r="H3922" s="78">
        <v>0.94956966478015725</v>
      </c>
    </row>
    <row r="3923" spans="1:8" x14ac:dyDescent="0.25">
      <c r="A3923" s="8" t="s">
        <v>43</v>
      </c>
      <c r="B3923" s="8">
        <v>2013</v>
      </c>
      <c r="C3923" s="8" t="s">
        <v>10</v>
      </c>
      <c r="D3923" s="8" t="s">
        <v>41</v>
      </c>
      <c r="E3923" s="8" t="s">
        <v>40</v>
      </c>
      <c r="F3923" s="78">
        <v>1552.5719999999999</v>
      </c>
      <c r="G3923" s="78">
        <v>243.66811404656016</v>
      </c>
      <c r="H3923" s="78">
        <v>0.85316353978797366</v>
      </c>
    </row>
    <row r="3924" spans="1:8" x14ac:dyDescent="0.25">
      <c r="A3924" s="8" t="s">
        <v>43</v>
      </c>
      <c r="B3924" s="8">
        <v>2014</v>
      </c>
      <c r="C3924" s="8" t="s">
        <v>10</v>
      </c>
      <c r="D3924" s="8" t="s">
        <v>41</v>
      </c>
      <c r="E3924" s="8" t="s">
        <v>40</v>
      </c>
      <c r="F3924" s="78">
        <v>1936.5</v>
      </c>
      <c r="G3924" s="78">
        <v>304.88060876410373</v>
      </c>
      <c r="H3924" s="78">
        <v>1.0343147297417263</v>
      </c>
    </row>
    <row r="3925" spans="1:8" x14ac:dyDescent="0.25">
      <c r="A3925" s="8" t="s">
        <v>43</v>
      </c>
      <c r="B3925" s="8">
        <v>2015</v>
      </c>
      <c r="C3925" s="8" t="s">
        <v>10</v>
      </c>
      <c r="D3925" s="8" t="s">
        <v>41</v>
      </c>
      <c r="E3925" s="8" t="s">
        <v>40</v>
      </c>
      <c r="F3925" s="78">
        <v>2267.1999999999998</v>
      </c>
      <c r="G3925" s="78">
        <v>356.99252066657931</v>
      </c>
      <c r="H3925" s="78">
        <v>1.3300229374771033</v>
      </c>
    </row>
    <row r="3926" spans="1:8" x14ac:dyDescent="0.25">
      <c r="A3926" s="8" t="s">
        <v>43</v>
      </c>
      <c r="B3926" s="8">
        <v>2016</v>
      </c>
      <c r="C3926" s="8" t="s">
        <v>10</v>
      </c>
      <c r="D3926" s="8" t="s">
        <v>41</v>
      </c>
      <c r="E3926" s="8" t="s">
        <v>40</v>
      </c>
      <c r="F3926" s="78">
        <v>2085.5</v>
      </c>
      <c r="G3926" s="78">
        <v>314.43648699585373</v>
      </c>
      <c r="H3926" s="78">
        <v>1.3312726700598907</v>
      </c>
    </row>
    <row r="3927" spans="1:8" x14ac:dyDescent="0.25">
      <c r="A3927" s="8" t="s">
        <v>43</v>
      </c>
      <c r="B3927" s="8">
        <v>2017</v>
      </c>
      <c r="C3927" s="8" t="s">
        <v>10</v>
      </c>
      <c r="D3927" s="8" t="s">
        <v>41</v>
      </c>
      <c r="E3927" s="8" t="s">
        <v>40</v>
      </c>
      <c r="F3927" s="78">
        <v>1624.2</v>
      </c>
      <c r="G3927" s="78">
        <v>240.80059303187548</v>
      </c>
      <c r="H3927" s="78">
        <v>1.0097434680571939</v>
      </c>
    </row>
    <row r="3928" spans="1:8" x14ac:dyDescent="0.25">
      <c r="A3928" s="8" t="s">
        <v>43</v>
      </c>
      <c r="B3928" s="8">
        <v>2018</v>
      </c>
      <c r="C3928" s="8" t="s">
        <v>10</v>
      </c>
      <c r="D3928" s="8" t="s">
        <v>41</v>
      </c>
      <c r="E3928" s="8" t="s">
        <v>40</v>
      </c>
      <c r="F3928" s="78">
        <v>1890.4</v>
      </c>
      <c r="G3928" s="78">
        <v>278.68304668304683</v>
      </c>
      <c r="H3928" s="78">
        <v>1.1665576781412923</v>
      </c>
    </row>
    <row r="3929" spans="1:8" x14ac:dyDescent="0.25">
      <c r="A3929" s="8" t="s">
        <v>43</v>
      </c>
      <c r="B3929" s="8">
        <v>2019</v>
      </c>
      <c r="C3929" s="8" t="s">
        <v>10</v>
      </c>
      <c r="D3929" s="8" t="s">
        <v>41</v>
      </c>
      <c r="E3929" s="8" t="s">
        <v>40</v>
      </c>
      <c r="F3929" s="78">
        <v>1942.8</v>
      </c>
      <c r="G3929" s="78">
        <v>287.36102551460635</v>
      </c>
      <c r="H3929" s="78">
        <v>1.2182457489776894</v>
      </c>
    </row>
    <row r="3930" spans="1:8" x14ac:dyDescent="0.25">
      <c r="A3930" s="8" t="s">
        <v>43</v>
      </c>
      <c r="B3930" s="8">
        <v>2020</v>
      </c>
      <c r="C3930" s="8" t="s">
        <v>10</v>
      </c>
      <c r="D3930" s="8" t="s">
        <v>41</v>
      </c>
      <c r="E3930" s="8" t="s">
        <v>40</v>
      </c>
      <c r="F3930" s="78">
        <v>1705.5</v>
      </c>
      <c r="G3930" s="78">
        <v>252.35511713933428</v>
      </c>
      <c r="H3930" s="78">
        <v>1.2022062652533672</v>
      </c>
    </row>
    <row r="3931" spans="1:8" x14ac:dyDescent="0.25">
      <c r="A3931" s="8" t="s">
        <v>43</v>
      </c>
      <c r="B3931" s="8">
        <v>2021</v>
      </c>
      <c r="C3931" s="8" t="s">
        <v>10</v>
      </c>
      <c r="D3931" s="8" t="s">
        <v>41</v>
      </c>
      <c r="E3931" s="8" t="s">
        <v>40</v>
      </c>
      <c r="F3931" s="78">
        <v>1317.4</v>
      </c>
      <c r="G3931" s="78">
        <v>194.47410505597239</v>
      </c>
      <c r="H3931" s="78">
        <v>0.80437383280351626</v>
      </c>
    </row>
    <row r="3932" spans="1:8" x14ac:dyDescent="0.25">
      <c r="A3932" s="8" t="s">
        <v>43</v>
      </c>
      <c r="B3932" s="8">
        <v>2022</v>
      </c>
      <c r="C3932" s="8" t="s">
        <v>10</v>
      </c>
      <c r="D3932" s="8" t="s">
        <v>41</v>
      </c>
      <c r="E3932" s="8" t="s">
        <v>40</v>
      </c>
      <c r="F3932" s="78">
        <v>1173.2</v>
      </c>
      <c r="G3932" s="78">
        <v>173.18735391807104</v>
      </c>
      <c r="H3932" s="78">
        <v>0.60744835844760714</v>
      </c>
    </row>
    <row r="3933" spans="1:8" x14ac:dyDescent="0.25">
      <c r="A3933" s="8" t="s">
        <v>43</v>
      </c>
      <c r="B3933" s="8">
        <v>2023</v>
      </c>
      <c r="C3933" s="8" t="s">
        <v>10</v>
      </c>
      <c r="D3933" s="8" t="s">
        <v>41</v>
      </c>
      <c r="E3933" s="8" t="s">
        <v>40</v>
      </c>
      <c r="F3933" s="78">
        <v>1373</v>
      </c>
      <c r="G3933" s="78">
        <v>202.98139706788214</v>
      </c>
      <c r="H3933" s="78">
        <v>0.79654838108437098</v>
      </c>
    </row>
    <row r="3934" spans="1:8" x14ac:dyDescent="0.25">
      <c r="A3934" s="8" t="s">
        <v>43</v>
      </c>
      <c r="B3934" s="8">
        <v>2008</v>
      </c>
      <c r="C3934" s="8" t="s">
        <v>10</v>
      </c>
      <c r="D3934" s="8" t="s">
        <v>25</v>
      </c>
      <c r="E3934" s="8" t="s">
        <v>26</v>
      </c>
      <c r="F3934" s="78">
        <v>99.9</v>
      </c>
      <c r="G3934" s="78">
        <v>15.966968566862006</v>
      </c>
      <c r="H3934" s="78">
        <v>5.4223875963232172E-2</v>
      </c>
    </row>
    <row r="3935" spans="1:8" x14ac:dyDescent="0.25">
      <c r="A3935" s="8" t="s">
        <v>43</v>
      </c>
      <c r="B3935" s="8">
        <v>2008</v>
      </c>
      <c r="C3935" s="8" t="s">
        <v>10</v>
      </c>
      <c r="D3935" s="8" t="s">
        <v>25</v>
      </c>
      <c r="E3935" s="8" t="s">
        <v>27</v>
      </c>
      <c r="F3935" s="78">
        <v>84.7</v>
      </c>
      <c r="G3935" s="78">
        <v>13.537559936068186</v>
      </c>
      <c r="H3935" s="78">
        <v>4.5973596537395044E-2</v>
      </c>
    </row>
    <row r="3936" spans="1:8" x14ac:dyDescent="0.25">
      <c r="A3936" s="8" t="s">
        <v>43</v>
      </c>
      <c r="B3936" s="8">
        <v>2008</v>
      </c>
      <c r="C3936" s="8" t="s">
        <v>10</v>
      </c>
      <c r="D3936" s="8" t="s">
        <v>25</v>
      </c>
      <c r="E3936" s="8" t="s">
        <v>28</v>
      </c>
      <c r="F3936" s="78">
        <v>0</v>
      </c>
      <c r="G3936" s="78" t="s">
        <v>108</v>
      </c>
      <c r="H3936" s="78" t="s">
        <v>29</v>
      </c>
    </row>
    <row r="3937" spans="1:8" x14ac:dyDescent="0.25">
      <c r="A3937" s="8" t="s">
        <v>43</v>
      </c>
      <c r="B3937" s="8">
        <v>2008</v>
      </c>
      <c r="C3937" s="8" t="s">
        <v>10</v>
      </c>
      <c r="D3937" s="8" t="s">
        <v>25</v>
      </c>
      <c r="E3937" s="8" t="s">
        <v>40</v>
      </c>
      <c r="F3937" s="78">
        <v>184.60000000000002</v>
      </c>
      <c r="G3937" s="78">
        <v>29.504528502930192</v>
      </c>
      <c r="H3937" s="78">
        <v>0.10019747250062722</v>
      </c>
    </row>
    <row r="3938" spans="1:8" x14ac:dyDescent="0.25">
      <c r="A3938" s="8" t="s">
        <v>43</v>
      </c>
      <c r="B3938" s="8">
        <v>2009</v>
      </c>
      <c r="C3938" s="8" t="s">
        <v>10</v>
      </c>
      <c r="D3938" s="8" t="s">
        <v>25</v>
      </c>
      <c r="E3938" s="8" t="s">
        <v>26</v>
      </c>
      <c r="F3938" s="78">
        <v>307.12</v>
      </c>
      <c r="G3938" s="78">
        <v>48.76210637734853</v>
      </c>
      <c r="H3938" s="78">
        <v>0.24068570932260722</v>
      </c>
    </row>
    <row r="3939" spans="1:8" x14ac:dyDescent="0.25">
      <c r="A3939" s="8" t="s">
        <v>43</v>
      </c>
      <c r="B3939" s="8">
        <v>2009</v>
      </c>
      <c r="C3939" s="8" t="s">
        <v>10</v>
      </c>
      <c r="D3939" s="8" t="s">
        <v>25</v>
      </c>
      <c r="E3939" s="8" t="s">
        <v>27</v>
      </c>
      <c r="F3939" s="78">
        <v>202.52</v>
      </c>
      <c r="G3939" s="78">
        <v>32.154538237629019</v>
      </c>
      <c r="H3939" s="78">
        <v>0.15871213158379271</v>
      </c>
    </row>
    <row r="3940" spans="1:8" x14ac:dyDescent="0.25">
      <c r="A3940" s="8" t="s">
        <v>43</v>
      </c>
      <c r="B3940" s="8">
        <v>2009</v>
      </c>
      <c r="C3940" s="8" t="s">
        <v>10</v>
      </c>
      <c r="D3940" s="8" t="s">
        <v>25</v>
      </c>
      <c r="E3940" s="8" t="s">
        <v>28</v>
      </c>
      <c r="F3940" s="78">
        <v>0</v>
      </c>
      <c r="G3940" s="78" t="s">
        <v>108</v>
      </c>
      <c r="H3940" s="78" t="s">
        <v>29</v>
      </c>
    </row>
    <row r="3941" spans="1:8" x14ac:dyDescent="0.25">
      <c r="A3941" s="8" t="s">
        <v>43</v>
      </c>
      <c r="B3941" s="8">
        <v>2009</v>
      </c>
      <c r="C3941" s="8" t="s">
        <v>10</v>
      </c>
      <c r="D3941" s="8" t="s">
        <v>25</v>
      </c>
      <c r="E3941" s="8" t="s">
        <v>40</v>
      </c>
      <c r="F3941" s="78">
        <v>509.64</v>
      </c>
      <c r="G3941" s="78">
        <v>80.916644614977542</v>
      </c>
      <c r="H3941" s="78">
        <v>0.3993978409063999</v>
      </c>
    </row>
    <row r="3942" spans="1:8" x14ac:dyDescent="0.25">
      <c r="A3942" s="8" t="s">
        <v>43</v>
      </c>
      <c r="B3942" s="8">
        <v>2010</v>
      </c>
      <c r="C3942" s="8" t="s">
        <v>10</v>
      </c>
      <c r="D3942" s="8" t="s">
        <v>25</v>
      </c>
      <c r="E3942" s="8" t="s">
        <v>26</v>
      </c>
      <c r="F3942" s="78">
        <v>262</v>
      </c>
      <c r="G3942" s="78">
        <v>41.330353621664237</v>
      </c>
      <c r="H3942" s="78">
        <v>0.17654139705142183</v>
      </c>
    </row>
    <row r="3943" spans="1:8" x14ac:dyDescent="0.25">
      <c r="A3943" s="8" t="s">
        <v>43</v>
      </c>
      <c r="B3943" s="8">
        <v>2010</v>
      </c>
      <c r="C3943" s="8" t="s">
        <v>10</v>
      </c>
      <c r="D3943" s="8" t="s">
        <v>25</v>
      </c>
      <c r="E3943" s="8" t="s">
        <v>27</v>
      </c>
      <c r="F3943" s="78">
        <v>140.80000000000001</v>
      </c>
      <c r="G3943" s="78">
        <v>22.211121335611928</v>
      </c>
      <c r="H3943" s="78">
        <v>9.4874155361985485E-2</v>
      </c>
    </row>
    <row r="3944" spans="1:8" x14ac:dyDescent="0.25">
      <c r="A3944" s="8" t="s">
        <v>43</v>
      </c>
      <c r="B3944" s="8">
        <v>2010</v>
      </c>
      <c r="C3944" s="8" t="s">
        <v>10</v>
      </c>
      <c r="D3944" s="8" t="s">
        <v>25</v>
      </c>
      <c r="E3944" s="8" t="s">
        <v>28</v>
      </c>
      <c r="F3944" s="78">
        <v>0</v>
      </c>
      <c r="G3944" s="78" t="s">
        <v>108</v>
      </c>
      <c r="H3944" s="78" t="s">
        <v>29</v>
      </c>
    </row>
    <row r="3945" spans="1:8" x14ac:dyDescent="0.25">
      <c r="A3945" s="8" t="s">
        <v>43</v>
      </c>
      <c r="B3945" s="8">
        <v>2010</v>
      </c>
      <c r="C3945" s="8" t="s">
        <v>10</v>
      </c>
      <c r="D3945" s="8" t="s">
        <v>25</v>
      </c>
      <c r="E3945" s="8" t="s">
        <v>40</v>
      </c>
      <c r="F3945" s="78">
        <v>402.8</v>
      </c>
      <c r="G3945" s="78">
        <v>63.541474957276165</v>
      </c>
      <c r="H3945" s="78">
        <v>0.27141555241340731</v>
      </c>
    </row>
    <row r="3946" spans="1:8" x14ac:dyDescent="0.25">
      <c r="A3946" s="8" t="s">
        <v>43</v>
      </c>
      <c r="B3946" s="8">
        <v>2011</v>
      </c>
      <c r="C3946" s="8" t="s">
        <v>10</v>
      </c>
      <c r="D3946" s="8" t="s">
        <v>25</v>
      </c>
      <c r="E3946" s="8" t="s">
        <v>26</v>
      </c>
      <c r="F3946" s="78">
        <v>195.2</v>
      </c>
      <c r="G3946" s="78">
        <v>30.603605957669206</v>
      </c>
      <c r="H3946" s="78">
        <v>0.11388871465184007</v>
      </c>
    </row>
    <row r="3947" spans="1:8" x14ac:dyDescent="0.25">
      <c r="A3947" s="8" t="s">
        <v>43</v>
      </c>
      <c r="B3947" s="8">
        <v>2011</v>
      </c>
      <c r="C3947" s="8" t="s">
        <v>10</v>
      </c>
      <c r="D3947" s="8" t="s">
        <v>25</v>
      </c>
      <c r="E3947" s="8" t="s">
        <v>27</v>
      </c>
      <c r="F3947" s="78">
        <v>171.4</v>
      </c>
      <c r="G3947" s="78">
        <v>26.872223673896016</v>
      </c>
      <c r="H3947" s="78">
        <v>0.1000026930908063</v>
      </c>
    </row>
    <row r="3948" spans="1:8" x14ac:dyDescent="0.25">
      <c r="A3948" s="8" t="s">
        <v>43</v>
      </c>
      <c r="B3948" s="8">
        <v>2011</v>
      </c>
      <c r="C3948" s="8" t="s">
        <v>10</v>
      </c>
      <c r="D3948" s="8" t="s">
        <v>25</v>
      </c>
      <c r="E3948" s="8" t="s">
        <v>28</v>
      </c>
      <c r="F3948" s="78">
        <v>0</v>
      </c>
      <c r="G3948" s="78" t="s">
        <v>108</v>
      </c>
      <c r="H3948" s="78" t="s">
        <v>29</v>
      </c>
    </row>
    <row r="3949" spans="1:8" x14ac:dyDescent="0.25">
      <c r="A3949" s="8" t="s">
        <v>43</v>
      </c>
      <c r="B3949" s="8">
        <v>2011</v>
      </c>
      <c r="C3949" s="8" t="s">
        <v>10</v>
      </c>
      <c r="D3949" s="8" t="s">
        <v>25</v>
      </c>
      <c r="E3949" s="8" t="s">
        <v>40</v>
      </c>
      <c r="F3949" s="78">
        <v>366.6</v>
      </c>
      <c r="G3949" s="78">
        <v>57.475829631565226</v>
      </c>
      <c r="H3949" s="78">
        <v>0.21389140774264642</v>
      </c>
    </row>
    <row r="3950" spans="1:8" x14ac:dyDescent="0.25">
      <c r="A3950" s="8" t="s">
        <v>43</v>
      </c>
      <c r="B3950" s="8">
        <v>2012</v>
      </c>
      <c r="C3950" s="8" t="s">
        <v>10</v>
      </c>
      <c r="D3950" s="8" t="s">
        <v>25</v>
      </c>
      <c r="E3950" s="8" t="s">
        <v>26</v>
      </c>
      <c r="F3950" s="78">
        <v>354</v>
      </c>
      <c r="G3950" s="78">
        <v>55.464159811985894</v>
      </c>
      <c r="H3950" s="78">
        <v>0.20430782309133633</v>
      </c>
    </row>
    <row r="3951" spans="1:8" x14ac:dyDescent="0.25">
      <c r="A3951" s="8" t="s">
        <v>43</v>
      </c>
      <c r="B3951" s="8">
        <v>2012</v>
      </c>
      <c r="C3951" s="8" t="s">
        <v>10</v>
      </c>
      <c r="D3951" s="8" t="s">
        <v>25</v>
      </c>
      <c r="E3951" s="8" t="s">
        <v>27</v>
      </c>
      <c r="F3951" s="78">
        <v>138.30000000000001</v>
      </c>
      <c r="G3951" s="78">
        <v>21.668625146886018</v>
      </c>
      <c r="H3951" s="78">
        <v>7.9818564783988202E-2</v>
      </c>
    </row>
    <row r="3952" spans="1:8" x14ac:dyDescent="0.25">
      <c r="A3952" s="8" t="s">
        <v>43</v>
      </c>
      <c r="B3952" s="8">
        <v>2012</v>
      </c>
      <c r="C3952" s="8" t="s">
        <v>10</v>
      </c>
      <c r="D3952" s="8" t="s">
        <v>25</v>
      </c>
      <c r="E3952" s="8" t="s">
        <v>28</v>
      </c>
      <c r="F3952" s="78">
        <v>0</v>
      </c>
      <c r="G3952" s="78" t="s">
        <v>108</v>
      </c>
      <c r="H3952" s="78" t="s">
        <v>29</v>
      </c>
    </row>
    <row r="3953" spans="1:8" x14ac:dyDescent="0.25">
      <c r="A3953" s="8" t="s">
        <v>43</v>
      </c>
      <c r="B3953" s="8">
        <v>2012</v>
      </c>
      <c r="C3953" s="8" t="s">
        <v>10</v>
      </c>
      <c r="D3953" s="8" t="s">
        <v>25</v>
      </c>
      <c r="E3953" s="8" t="s">
        <v>40</v>
      </c>
      <c r="F3953" s="78">
        <v>492.3</v>
      </c>
      <c r="G3953" s="78">
        <v>77.132784958871909</v>
      </c>
      <c r="H3953" s="78">
        <v>0.28412638787532452</v>
      </c>
    </row>
    <row r="3954" spans="1:8" x14ac:dyDescent="0.25">
      <c r="A3954" s="8" t="s">
        <v>43</v>
      </c>
      <c r="B3954" s="8">
        <v>2013</v>
      </c>
      <c r="C3954" s="8" t="s">
        <v>10</v>
      </c>
      <c r="D3954" s="8" t="s">
        <v>25</v>
      </c>
      <c r="E3954" s="8" t="s">
        <v>26</v>
      </c>
      <c r="F3954" s="78">
        <v>200.471</v>
      </c>
      <c r="G3954" s="78">
        <v>31.462882552968857</v>
      </c>
      <c r="H3954" s="78">
        <v>0.11016207170091621</v>
      </c>
    </row>
    <row r="3955" spans="1:8" x14ac:dyDescent="0.25">
      <c r="A3955" s="8" t="s">
        <v>43</v>
      </c>
      <c r="B3955" s="8">
        <v>2013</v>
      </c>
      <c r="C3955" s="8" t="s">
        <v>10</v>
      </c>
      <c r="D3955" s="8" t="s">
        <v>25</v>
      </c>
      <c r="E3955" s="8" t="s">
        <v>27</v>
      </c>
      <c r="F3955" s="78">
        <v>202.5</v>
      </c>
      <c r="G3955" s="78">
        <v>31.781323567878616</v>
      </c>
      <c r="H3955" s="78">
        <v>0.11127704016758302</v>
      </c>
    </row>
    <row r="3956" spans="1:8" x14ac:dyDescent="0.25">
      <c r="A3956" s="8" t="s">
        <v>43</v>
      </c>
      <c r="B3956" s="8">
        <v>2013</v>
      </c>
      <c r="C3956" s="8" t="s">
        <v>10</v>
      </c>
      <c r="D3956" s="8" t="s">
        <v>25</v>
      </c>
      <c r="E3956" s="8" t="s">
        <v>28</v>
      </c>
      <c r="F3956" s="78">
        <v>0</v>
      </c>
      <c r="G3956" s="78" t="s">
        <v>108</v>
      </c>
      <c r="H3956" s="78" t="s">
        <v>29</v>
      </c>
    </row>
    <row r="3957" spans="1:8" x14ac:dyDescent="0.25">
      <c r="A3957" s="8" t="s">
        <v>43</v>
      </c>
      <c r="B3957" s="8">
        <v>2013</v>
      </c>
      <c r="C3957" s="8" t="s">
        <v>10</v>
      </c>
      <c r="D3957" s="8" t="s">
        <v>25</v>
      </c>
      <c r="E3957" s="8" t="s">
        <v>40</v>
      </c>
      <c r="F3957" s="78">
        <v>402.971</v>
      </c>
      <c r="G3957" s="78">
        <v>63.244206120847473</v>
      </c>
      <c r="H3957" s="78">
        <v>0.22143911186849924</v>
      </c>
    </row>
    <row r="3958" spans="1:8" x14ac:dyDescent="0.25">
      <c r="A3958" s="8" t="s">
        <v>43</v>
      </c>
      <c r="B3958" s="8">
        <v>2014</v>
      </c>
      <c r="C3958" s="8" t="s">
        <v>10</v>
      </c>
      <c r="D3958" s="8" t="s">
        <v>25</v>
      </c>
      <c r="E3958" s="8" t="s">
        <v>26</v>
      </c>
      <c r="F3958" s="78">
        <v>190.8</v>
      </c>
      <c r="G3958" s="78">
        <v>30.039359748097599</v>
      </c>
      <c r="H3958" s="78">
        <v>0.10190924370499427</v>
      </c>
    </row>
    <row r="3959" spans="1:8" x14ac:dyDescent="0.25">
      <c r="A3959" s="8" t="s">
        <v>43</v>
      </c>
      <c r="B3959" s="8">
        <v>2014</v>
      </c>
      <c r="C3959" s="8" t="s">
        <v>10</v>
      </c>
      <c r="D3959" s="8" t="s">
        <v>25</v>
      </c>
      <c r="E3959" s="8" t="s">
        <v>27</v>
      </c>
      <c r="F3959" s="78">
        <v>296.7</v>
      </c>
      <c r="G3959" s="78">
        <v>46.712149042246104</v>
      </c>
      <c r="H3959" s="78">
        <v>0.1584720786544643</v>
      </c>
    </row>
    <row r="3960" spans="1:8" x14ac:dyDescent="0.25">
      <c r="A3960" s="8" t="s">
        <v>43</v>
      </c>
      <c r="B3960" s="8">
        <v>2014</v>
      </c>
      <c r="C3960" s="8" t="s">
        <v>10</v>
      </c>
      <c r="D3960" s="8" t="s">
        <v>25</v>
      </c>
      <c r="E3960" s="8" t="s">
        <v>28</v>
      </c>
      <c r="F3960" s="78">
        <v>0</v>
      </c>
      <c r="G3960" s="78" t="s">
        <v>108</v>
      </c>
      <c r="H3960" s="78" t="s">
        <v>29</v>
      </c>
    </row>
    <row r="3961" spans="1:8" x14ac:dyDescent="0.25">
      <c r="A3961" s="8" t="s">
        <v>43</v>
      </c>
      <c r="B3961" s="8">
        <v>2014</v>
      </c>
      <c r="C3961" s="8" t="s">
        <v>10</v>
      </c>
      <c r="D3961" s="8" t="s">
        <v>25</v>
      </c>
      <c r="E3961" s="8" t="s">
        <v>40</v>
      </c>
      <c r="F3961" s="78">
        <v>487.5</v>
      </c>
      <c r="G3961" s="78">
        <v>76.751508790343706</v>
      </c>
      <c r="H3961" s="78">
        <v>0.2603813223594586</v>
      </c>
    </row>
    <row r="3962" spans="1:8" x14ac:dyDescent="0.25">
      <c r="A3962" s="8" t="s">
        <v>43</v>
      </c>
      <c r="B3962" s="8">
        <v>2015</v>
      </c>
      <c r="C3962" s="8" t="s">
        <v>10</v>
      </c>
      <c r="D3962" s="8" t="s">
        <v>25</v>
      </c>
      <c r="E3962" s="8" t="s">
        <v>26</v>
      </c>
      <c r="F3962" s="78">
        <v>415.3</v>
      </c>
      <c r="G3962" s="78">
        <v>65.392993045532108</v>
      </c>
      <c r="H3962" s="78">
        <v>0.24363026020388193</v>
      </c>
    </row>
    <row r="3963" spans="1:8" x14ac:dyDescent="0.25">
      <c r="A3963" s="8" t="s">
        <v>43</v>
      </c>
      <c r="B3963" s="8">
        <v>2015</v>
      </c>
      <c r="C3963" s="8" t="s">
        <v>10</v>
      </c>
      <c r="D3963" s="8" t="s">
        <v>25</v>
      </c>
      <c r="E3963" s="8" t="s">
        <v>27</v>
      </c>
      <c r="F3963" s="78">
        <v>355.3</v>
      </c>
      <c r="G3963" s="78">
        <v>55.945413987665688</v>
      </c>
      <c r="H3963" s="78">
        <v>0.20843205261362688</v>
      </c>
    </row>
    <row r="3964" spans="1:8" x14ac:dyDescent="0.25">
      <c r="A3964" s="8" t="s">
        <v>43</v>
      </c>
      <c r="B3964" s="8">
        <v>2015</v>
      </c>
      <c r="C3964" s="8" t="s">
        <v>10</v>
      </c>
      <c r="D3964" s="8" t="s">
        <v>25</v>
      </c>
      <c r="E3964" s="8" t="s">
        <v>28</v>
      </c>
      <c r="F3964" s="78">
        <v>0</v>
      </c>
      <c r="G3964" s="78" t="s">
        <v>108</v>
      </c>
      <c r="H3964" s="78" t="s">
        <v>29</v>
      </c>
    </row>
    <row r="3965" spans="1:8" x14ac:dyDescent="0.25">
      <c r="A3965" s="8" t="s">
        <v>43</v>
      </c>
      <c r="B3965" s="8">
        <v>2015</v>
      </c>
      <c r="C3965" s="8" t="s">
        <v>10</v>
      </c>
      <c r="D3965" s="8" t="s">
        <v>25</v>
      </c>
      <c r="E3965" s="8" t="s">
        <v>40</v>
      </c>
      <c r="F3965" s="78">
        <v>770.6</v>
      </c>
      <c r="G3965" s="78">
        <v>121.3384070331978</v>
      </c>
      <c r="H3965" s="78">
        <v>0.4520623128175088</v>
      </c>
    </row>
    <row r="3966" spans="1:8" x14ac:dyDescent="0.25">
      <c r="A3966" s="8" t="s">
        <v>43</v>
      </c>
      <c r="B3966" s="8">
        <v>2016</v>
      </c>
      <c r="C3966" s="8" t="s">
        <v>10</v>
      </c>
      <c r="D3966" s="8" t="s">
        <v>25</v>
      </c>
      <c r="E3966" s="8" t="s">
        <v>26</v>
      </c>
      <c r="F3966" s="78">
        <v>515.29999999999995</v>
      </c>
      <c r="G3966" s="78">
        <v>77.69317753486618</v>
      </c>
      <c r="H3966" s="78">
        <v>0.32894020948542874</v>
      </c>
    </row>
    <row r="3967" spans="1:8" x14ac:dyDescent="0.25">
      <c r="A3967" s="8" t="s">
        <v>43</v>
      </c>
      <c r="B3967" s="8">
        <v>2016</v>
      </c>
      <c r="C3967" s="8" t="s">
        <v>10</v>
      </c>
      <c r="D3967" s="8" t="s">
        <v>25</v>
      </c>
      <c r="E3967" s="8" t="s">
        <v>27</v>
      </c>
      <c r="F3967" s="78">
        <v>330.6</v>
      </c>
      <c r="G3967" s="78">
        <v>49.845457972107049</v>
      </c>
      <c r="H3967" s="78">
        <v>0.21103751844727878</v>
      </c>
    </row>
    <row r="3968" spans="1:8" x14ac:dyDescent="0.25">
      <c r="A3968" s="8" t="s">
        <v>43</v>
      </c>
      <c r="B3968" s="8">
        <v>2016</v>
      </c>
      <c r="C3968" s="8" t="s">
        <v>10</v>
      </c>
      <c r="D3968" s="8" t="s">
        <v>25</v>
      </c>
      <c r="E3968" s="8" t="s">
        <v>28</v>
      </c>
      <c r="F3968" s="78">
        <v>0</v>
      </c>
      <c r="G3968" s="78" t="s">
        <v>108</v>
      </c>
      <c r="H3968" s="78" t="s">
        <v>29</v>
      </c>
    </row>
    <row r="3969" spans="1:8" x14ac:dyDescent="0.25">
      <c r="A3969" s="8" t="s">
        <v>43</v>
      </c>
      <c r="B3969" s="8">
        <v>2016</v>
      </c>
      <c r="C3969" s="8" t="s">
        <v>10</v>
      </c>
      <c r="D3969" s="8" t="s">
        <v>25</v>
      </c>
      <c r="E3969" s="8" t="s">
        <v>40</v>
      </c>
      <c r="F3969" s="78">
        <v>845.9</v>
      </c>
      <c r="G3969" s="78">
        <v>127.53863550697324</v>
      </c>
      <c r="H3969" s="78">
        <v>0.5399777279327076</v>
      </c>
    </row>
    <row r="3970" spans="1:8" x14ac:dyDescent="0.25">
      <c r="A3970" s="8" t="s">
        <v>43</v>
      </c>
      <c r="B3970" s="8">
        <v>2017</v>
      </c>
      <c r="C3970" s="8" t="s">
        <v>10</v>
      </c>
      <c r="D3970" s="8" t="s">
        <v>25</v>
      </c>
      <c r="E3970" s="8" t="s">
        <v>26</v>
      </c>
      <c r="F3970" s="78">
        <v>445.9</v>
      </c>
      <c r="G3970" s="78">
        <v>66.108228317272051</v>
      </c>
      <c r="H3970" s="78">
        <v>0.27721008028980593</v>
      </c>
    </row>
    <row r="3971" spans="1:8" x14ac:dyDescent="0.25">
      <c r="A3971" s="8" t="s">
        <v>43</v>
      </c>
      <c r="B3971" s="8">
        <v>2017</v>
      </c>
      <c r="C3971" s="8" t="s">
        <v>10</v>
      </c>
      <c r="D3971" s="8" t="s">
        <v>25</v>
      </c>
      <c r="E3971" s="8" t="s">
        <v>27</v>
      </c>
      <c r="F3971" s="78">
        <v>239.4</v>
      </c>
      <c r="G3971" s="78">
        <v>35.492957746478872</v>
      </c>
      <c r="H3971" s="78">
        <v>0.14883178565009988</v>
      </c>
    </row>
    <row r="3972" spans="1:8" x14ac:dyDescent="0.25">
      <c r="A3972" s="8" t="s">
        <v>43</v>
      </c>
      <c r="B3972" s="8">
        <v>2017</v>
      </c>
      <c r="C3972" s="8" t="s">
        <v>10</v>
      </c>
      <c r="D3972" s="8" t="s">
        <v>25</v>
      </c>
      <c r="E3972" s="8" t="s">
        <v>28</v>
      </c>
      <c r="F3972" s="78">
        <v>0</v>
      </c>
      <c r="G3972" s="78" t="s">
        <v>108</v>
      </c>
      <c r="H3972" s="78" t="s">
        <v>29</v>
      </c>
    </row>
    <row r="3973" spans="1:8" x14ac:dyDescent="0.25">
      <c r="A3973" s="8" t="s">
        <v>43</v>
      </c>
      <c r="B3973" s="8">
        <v>2017</v>
      </c>
      <c r="C3973" s="8" t="s">
        <v>10</v>
      </c>
      <c r="D3973" s="8" t="s">
        <v>25</v>
      </c>
      <c r="E3973" s="8" t="s">
        <v>40</v>
      </c>
      <c r="F3973" s="78">
        <v>685.3</v>
      </c>
      <c r="G3973" s="78">
        <v>101.60118606375092</v>
      </c>
      <c r="H3973" s="78">
        <v>0.42604186593990578</v>
      </c>
    </row>
    <row r="3974" spans="1:8" x14ac:dyDescent="0.25">
      <c r="A3974" s="8" t="s">
        <v>43</v>
      </c>
      <c r="B3974" s="8">
        <v>2018</v>
      </c>
      <c r="C3974" s="8" t="s">
        <v>10</v>
      </c>
      <c r="D3974" s="8" t="s">
        <v>25</v>
      </c>
      <c r="E3974" s="8" t="s">
        <v>26</v>
      </c>
      <c r="F3974" s="78">
        <v>587.9</v>
      </c>
      <c r="G3974" s="78">
        <v>86.668304668304714</v>
      </c>
      <c r="H3974" s="78">
        <v>0.3627905517241144</v>
      </c>
    </row>
    <row r="3975" spans="1:8" x14ac:dyDescent="0.25">
      <c r="A3975" s="8" t="s">
        <v>43</v>
      </c>
      <c r="B3975" s="8">
        <v>2018</v>
      </c>
      <c r="C3975" s="8" t="s">
        <v>10</v>
      </c>
      <c r="D3975" s="8" t="s">
        <v>25</v>
      </c>
      <c r="E3975" s="8" t="s">
        <v>27</v>
      </c>
      <c r="F3975" s="78">
        <v>243.9</v>
      </c>
      <c r="G3975" s="78">
        <v>35.955773955773978</v>
      </c>
      <c r="H3975" s="78">
        <v>0.15050963695443359</v>
      </c>
    </row>
    <row r="3976" spans="1:8" x14ac:dyDescent="0.25">
      <c r="A3976" s="8" t="s">
        <v>43</v>
      </c>
      <c r="B3976" s="8">
        <v>2018</v>
      </c>
      <c r="C3976" s="8" t="s">
        <v>10</v>
      </c>
      <c r="D3976" s="8" t="s">
        <v>25</v>
      </c>
      <c r="E3976" s="8" t="s">
        <v>28</v>
      </c>
      <c r="F3976" s="78">
        <v>0</v>
      </c>
      <c r="G3976" s="78" t="s">
        <v>108</v>
      </c>
      <c r="H3976" s="78" t="s">
        <v>29</v>
      </c>
    </row>
    <row r="3977" spans="1:8" x14ac:dyDescent="0.25">
      <c r="A3977" s="8" t="s">
        <v>43</v>
      </c>
      <c r="B3977" s="8">
        <v>2018</v>
      </c>
      <c r="C3977" s="8" t="s">
        <v>10</v>
      </c>
      <c r="D3977" s="8" t="s">
        <v>25</v>
      </c>
      <c r="E3977" s="8" t="s">
        <v>40</v>
      </c>
      <c r="F3977" s="78">
        <v>831.8</v>
      </c>
      <c r="G3977" s="78">
        <v>122.62407862407868</v>
      </c>
      <c r="H3977" s="78">
        <v>0.51330018867854799</v>
      </c>
    </row>
    <row r="3978" spans="1:8" x14ac:dyDescent="0.25">
      <c r="A3978" s="8" t="s">
        <v>43</v>
      </c>
      <c r="B3978" s="8">
        <v>2019</v>
      </c>
      <c r="C3978" s="8" t="s">
        <v>10</v>
      </c>
      <c r="D3978" s="8" t="s">
        <v>25</v>
      </c>
      <c r="E3978" s="8" t="s">
        <v>26</v>
      </c>
      <c r="F3978" s="78">
        <v>271.7</v>
      </c>
      <c r="G3978" s="78">
        <v>40.187353629976599</v>
      </c>
      <c r="H3978" s="78">
        <v>0.17037130430164615</v>
      </c>
    </row>
    <row r="3979" spans="1:8" x14ac:dyDescent="0.25">
      <c r="A3979" s="8" t="s">
        <v>43</v>
      </c>
      <c r="B3979" s="8">
        <v>2019</v>
      </c>
      <c r="C3979" s="8" t="s">
        <v>10</v>
      </c>
      <c r="D3979" s="8" t="s">
        <v>25</v>
      </c>
      <c r="E3979" s="8" t="s">
        <v>27</v>
      </c>
      <c r="F3979" s="78">
        <v>272.8</v>
      </c>
      <c r="G3979" s="78">
        <v>40.350055466535217</v>
      </c>
      <c r="H3979" s="78">
        <v>0.17106106666723991</v>
      </c>
    </row>
    <row r="3980" spans="1:8" x14ac:dyDescent="0.25">
      <c r="A3980" s="8" t="s">
        <v>43</v>
      </c>
      <c r="B3980" s="8">
        <v>2019</v>
      </c>
      <c r="C3980" s="8" t="s">
        <v>10</v>
      </c>
      <c r="D3980" s="8" t="s">
        <v>25</v>
      </c>
      <c r="E3980" s="8" t="s">
        <v>28</v>
      </c>
      <c r="F3980" s="78">
        <v>0</v>
      </c>
      <c r="G3980" s="78" t="s">
        <v>108</v>
      </c>
      <c r="H3980" s="78" t="s">
        <v>29</v>
      </c>
    </row>
    <row r="3981" spans="1:8" x14ac:dyDescent="0.25">
      <c r="A3981" s="8" t="s">
        <v>43</v>
      </c>
      <c r="B3981" s="8">
        <v>2019</v>
      </c>
      <c r="C3981" s="8" t="s">
        <v>10</v>
      </c>
      <c r="D3981" s="8" t="s">
        <v>25</v>
      </c>
      <c r="E3981" s="8" t="s">
        <v>40</v>
      </c>
      <c r="F3981" s="78">
        <v>544.5</v>
      </c>
      <c r="G3981" s="78">
        <v>80.537409096511809</v>
      </c>
      <c r="H3981" s="78">
        <v>0.34143237096888607</v>
      </c>
    </row>
    <row r="3982" spans="1:8" x14ac:dyDescent="0.25">
      <c r="A3982" s="8" t="s">
        <v>43</v>
      </c>
      <c r="B3982" s="8">
        <v>2020</v>
      </c>
      <c r="C3982" s="8" t="s">
        <v>10</v>
      </c>
      <c r="D3982" s="8" t="s">
        <v>25</v>
      </c>
      <c r="E3982" s="8" t="s">
        <v>26</v>
      </c>
      <c r="F3982" s="78">
        <v>202.5</v>
      </c>
      <c r="G3982" s="78">
        <v>29.963008631319372</v>
      </c>
      <c r="H3982" s="78">
        <v>0.14274216869762932</v>
      </c>
    </row>
    <row r="3983" spans="1:8" x14ac:dyDescent="0.25">
      <c r="A3983" s="8" t="s">
        <v>43</v>
      </c>
      <c r="B3983" s="8">
        <v>2020</v>
      </c>
      <c r="C3983" s="8" t="s">
        <v>10</v>
      </c>
      <c r="D3983" s="8" t="s">
        <v>25</v>
      </c>
      <c r="E3983" s="8" t="s">
        <v>27</v>
      </c>
      <c r="F3983" s="78">
        <v>223.9</v>
      </c>
      <c r="G3983" s="78">
        <v>33.129469790382259</v>
      </c>
      <c r="H3983" s="78">
        <v>0.15782702010567509</v>
      </c>
    </row>
    <row r="3984" spans="1:8" x14ac:dyDescent="0.25">
      <c r="A3984" s="8" t="s">
        <v>43</v>
      </c>
      <c r="B3984" s="8">
        <v>2020</v>
      </c>
      <c r="C3984" s="8" t="s">
        <v>10</v>
      </c>
      <c r="D3984" s="8" t="s">
        <v>25</v>
      </c>
      <c r="E3984" s="8" t="s">
        <v>28</v>
      </c>
      <c r="F3984" s="78">
        <v>0</v>
      </c>
      <c r="G3984" s="78" t="s">
        <v>108</v>
      </c>
      <c r="H3984" s="78" t="s">
        <v>29</v>
      </c>
    </row>
    <row r="3985" spans="1:8" x14ac:dyDescent="0.25">
      <c r="A3985" s="8" t="s">
        <v>43</v>
      </c>
      <c r="B3985" s="8">
        <v>2020</v>
      </c>
      <c r="C3985" s="8" t="s">
        <v>10</v>
      </c>
      <c r="D3985" s="8" t="s">
        <v>25</v>
      </c>
      <c r="E3985" s="8" t="s">
        <v>40</v>
      </c>
      <c r="F3985" s="78">
        <v>426.4</v>
      </c>
      <c r="G3985" s="78">
        <v>63.092478421701628</v>
      </c>
      <c r="H3985" s="78">
        <v>0.30056918880330441</v>
      </c>
    </row>
    <row r="3986" spans="1:8" x14ac:dyDescent="0.25">
      <c r="A3986" s="8" t="s">
        <v>43</v>
      </c>
      <c r="B3986" s="8">
        <v>2021</v>
      </c>
      <c r="C3986" s="8" t="s">
        <v>10</v>
      </c>
      <c r="D3986" s="8" t="s">
        <v>25</v>
      </c>
      <c r="E3986" s="8" t="s">
        <v>26</v>
      </c>
      <c r="F3986" s="78">
        <v>191.3</v>
      </c>
      <c r="G3986" s="78">
        <v>28.239635871570908</v>
      </c>
      <c r="H3986" s="78">
        <v>0.11680333552095996</v>
      </c>
    </row>
    <row r="3987" spans="1:8" x14ac:dyDescent="0.25">
      <c r="A3987" s="8" t="s">
        <v>43</v>
      </c>
      <c r="B3987" s="8">
        <v>2021</v>
      </c>
      <c r="C3987" s="8" t="s">
        <v>10</v>
      </c>
      <c r="D3987" s="8" t="s">
        <v>25</v>
      </c>
      <c r="E3987" s="8" t="s">
        <v>27</v>
      </c>
      <c r="F3987" s="78">
        <v>135.5</v>
      </c>
      <c r="G3987" s="78">
        <v>20.002460327223513</v>
      </c>
      <c r="H3987" s="78">
        <v>8.2733151924150941E-2</v>
      </c>
    </row>
    <row r="3988" spans="1:8" x14ac:dyDescent="0.25">
      <c r="A3988" s="8" t="s">
        <v>43</v>
      </c>
      <c r="B3988" s="8">
        <v>2021</v>
      </c>
      <c r="C3988" s="8" t="s">
        <v>10</v>
      </c>
      <c r="D3988" s="8" t="s">
        <v>25</v>
      </c>
      <c r="E3988" s="8" t="s">
        <v>28</v>
      </c>
      <c r="F3988" s="78">
        <v>0</v>
      </c>
      <c r="G3988" s="78" t="s">
        <v>108</v>
      </c>
      <c r="H3988" s="78" t="s">
        <v>29</v>
      </c>
    </row>
    <row r="3989" spans="1:8" x14ac:dyDescent="0.25">
      <c r="A3989" s="8" t="s">
        <v>43</v>
      </c>
      <c r="B3989" s="8">
        <v>2021</v>
      </c>
      <c r="C3989" s="8" t="s">
        <v>10</v>
      </c>
      <c r="D3989" s="8" t="s">
        <v>25</v>
      </c>
      <c r="E3989" s="8" t="s">
        <v>40</v>
      </c>
      <c r="F3989" s="78">
        <v>326.8</v>
      </c>
      <c r="G3989" s="78">
        <v>48.242096198794421</v>
      </c>
      <c r="H3989" s="78">
        <v>0.1995364874451109</v>
      </c>
    </row>
    <row r="3990" spans="1:8" x14ac:dyDescent="0.25">
      <c r="A3990" s="8" t="s">
        <v>43</v>
      </c>
      <c r="B3990" s="8">
        <v>2022</v>
      </c>
      <c r="C3990" s="8" t="s">
        <v>10</v>
      </c>
      <c r="D3990" s="8" t="s">
        <v>25</v>
      </c>
      <c r="E3990" s="8" t="s">
        <v>26</v>
      </c>
      <c r="F3990" s="78">
        <v>157</v>
      </c>
      <c r="G3990" s="78">
        <v>23.176282445565249</v>
      </c>
      <c r="H3990" s="78">
        <v>8.1289969550182681E-2</v>
      </c>
    </row>
    <row r="3991" spans="1:8" x14ac:dyDescent="0.25">
      <c r="A3991" s="8" t="s">
        <v>43</v>
      </c>
      <c r="B3991" s="8">
        <v>2022</v>
      </c>
      <c r="C3991" s="8" t="s">
        <v>10</v>
      </c>
      <c r="D3991" s="8" t="s">
        <v>25</v>
      </c>
      <c r="E3991" s="8" t="s">
        <v>27</v>
      </c>
      <c r="F3991" s="78">
        <v>130.6</v>
      </c>
      <c r="G3991" s="78">
        <v>19.279124123508417</v>
      </c>
      <c r="H3991" s="78">
        <v>6.7620828173591455E-2</v>
      </c>
    </row>
    <row r="3992" spans="1:8" x14ac:dyDescent="0.25">
      <c r="A3992" s="8" t="s">
        <v>43</v>
      </c>
      <c r="B3992" s="8">
        <v>2022</v>
      </c>
      <c r="C3992" s="8" t="s">
        <v>10</v>
      </c>
      <c r="D3992" s="8" t="s">
        <v>25</v>
      </c>
      <c r="E3992" s="8" t="s">
        <v>28</v>
      </c>
      <c r="F3992" s="78">
        <v>0</v>
      </c>
      <c r="G3992" s="78" t="s">
        <v>108</v>
      </c>
      <c r="H3992" s="78" t="s">
        <v>29</v>
      </c>
    </row>
    <row r="3993" spans="1:8" x14ac:dyDescent="0.25">
      <c r="A3993" s="8" t="s">
        <v>43</v>
      </c>
      <c r="B3993" s="8">
        <v>2022</v>
      </c>
      <c r="C3993" s="8" t="s">
        <v>10</v>
      </c>
      <c r="D3993" s="8" t="s">
        <v>25</v>
      </c>
      <c r="E3993" s="8" t="s">
        <v>40</v>
      </c>
      <c r="F3993" s="78">
        <v>287.60000000000002</v>
      </c>
      <c r="G3993" s="78">
        <v>42.455406569073673</v>
      </c>
      <c r="H3993" s="78">
        <v>0.14891079772377416</v>
      </c>
    </row>
    <row r="3994" spans="1:8" x14ac:dyDescent="0.25">
      <c r="A3994" s="8" t="s">
        <v>43</v>
      </c>
      <c r="B3994" s="8">
        <v>2023</v>
      </c>
      <c r="C3994" s="8" t="s">
        <v>10</v>
      </c>
      <c r="D3994" s="8" t="s">
        <v>25</v>
      </c>
      <c r="E3994" s="8" t="s">
        <v>26</v>
      </c>
      <c r="F3994" s="78">
        <v>168.9</v>
      </c>
      <c r="G3994" s="78">
        <v>24.969816434643331</v>
      </c>
      <c r="H3994" s="78">
        <v>9.7987634060561005E-2</v>
      </c>
    </row>
    <row r="3995" spans="1:8" x14ac:dyDescent="0.25">
      <c r="A3995" s="8" t="s">
        <v>43</v>
      </c>
      <c r="B3995" s="8">
        <v>2023</v>
      </c>
      <c r="C3995" s="8" t="s">
        <v>10</v>
      </c>
      <c r="D3995" s="8" t="s">
        <v>25</v>
      </c>
      <c r="E3995" s="8" t="s">
        <v>27</v>
      </c>
      <c r="F3995" s="78">
        <v>137.80000000000001</v>
      </c>
      <c r="G3995" s="78">
        <v>20.372058642355544</v>
      </c>
      <c r="H3995" s="78">
        <v>7.9944913993755529E-2</v>
      </c>
    </row>
    <row r="3996" spans="1:8" x14ac:dyDescent="0.25">
      <c r="A3996" s="8" t="s">
        <v>43</v>
      </c>
      <c r="B3996" s="8">
        <v>2023</v>
      </c>
      <c r="C3996" s="8" t="s">
        <v>10</v>
      </c>
      <c r="D3996" s="8" t="s">
        <v>25</v>
      </c>
      <c r="E3996" s="8" t="s">
        <v>28</v>
      </c>
      <c r="F3996" s="78">
        <v>0</v>
      </c>
      <c r="G3996" s="78" t="s">
        <v>108</v>
      </c>
      <c r="H3996" s="78" t="s">
        <v>29</v>
      </c>
    </row>
    <row r="3997" spans="1:8" x14ac:dyDescent="0.25">
      <c r="A3997" s="8" t="s">
        <v>43</v>
      </c>
      <c r="B3997" s="8">
        <v>2023</v>
      </c>
      <c r="C3997" s="8" t="s">
        <v>10</v>
      </c>
      <c r="D3997" s="8" t="s">
        <v>25</v>
      </c>
      <c r="E3997" s="8" t="s">
        <v>40</v>
      </c>
      <c r="F3997" s="78">
        <v>306.70000000000005</v>
      </c>
      <c r="G3997" s="78">
        <v>45.341875076998875</v>
      </c>
      <c r="H3997" s="78">
        <v>0.17793254805431655</v>
      </c>
    </row>
    <row r="3998" spans="1:8" x14ac:dyDescent="0.25">
      <c r="A3998" s="8" t="s">
        <v>43</v>
      </c>
      <c r="B3998" s="8">
        <v>2008</v>
      </c>
      <c r="C3998" s="8" t="s">
        <v>10</v>
      </c>
      <c r="D3998" s="8" t="s">
        <v>30</v>
      </c>
      <c r="E3998" s="8" t="s">
        <v>31</v>
      </c>
      <c r="F3998" s="78">
        <v>115.2</v>
      </c>
      <c r="G3998" s="78">
        <v>18.412360149174205</v>
      </c>
      <c r="H3998" s="78">
        <v>6.2528433543186643E-2</v>
      </c>
    </row>
    <row r="3999" spans="1:8" x14ac:dyDescent="0.25">
      <c r="A3999" s="8" t="s">
        <v>43</v>
      </c>
      <c r="B3999" s="8">
        <v>2008</v>
      </c>
      <c r="C3999" s="8" t="s">
        <v>10</v>
      </c>
      <c r="D3999" s="8" t="s">
        <v>30</v>
      </c>
      <c r="E3999" s="8" t="s">
        <v>32</v>
      </c>
      <c r="F3999" s="78">
        <v>0</v>
      </c>
      <c r="G3999" s="78" t="s">
        <v>108</v>
      </c>
      <c r="H3999" s="78" t="s">
        <v>29</v>
      </c>
    </row>
    <row r="4000" spans="1:8" x14ac:dyDescent="0.25">
      <c r="A4000" s="8" t="s">
        <v>43</v>
      </c>
      <c r="B4000" s="8">
        <v>2008</v>
      </c>
      <c r="C4000" s="8" t="s">
        <v>10</v>
      </c>
      <c r="D4000" s="8" t="s">
        <v>30</v>
      </c>
      <c r="E4000" s="8" t="s">
        <v>40</v>
      </c>
      <c r="F4000" s="78">
        <v>115.2</v>
      </c>
      <c r="G4000" s="78">
        <v>18.412360149174205</v>
      </c>
      <c r="H4000" s="78">
        <v>6.2528433543186643E-2</v>
      </c>
    </row>
    <row r="4001" spans="1:8" x14ac:dyDescent="0.25">
      <c r="A4001" s="8" t="s">
        <v>43</v>
      </c>
      <c r="B4001" s="8">
        <v>2009</v>
      </c>
      <c r="C4001" s="8" t="s">
        <v>10</v>
      </c>
      <c r="D4001" s="8" t="s">
        <v>30</v>
      </c>
      <c r="E4001" s="8" t="s">
        <v>31</v>
      </c>
      <c r="F4001" s="78">
        <v>122.7</v>
      </c>
      <c r="G4001" s="78">
        <v>19.481344270971167</v>
      </c>
      <c r="H4001" s="78">
        <v>9.6158298169718381E-2</v>
      </c>
    </row>
    <row r="4002" spans="1:8" x14ac:dyDescent="0.25">
      <c r="A4002" s="8" t="s">
        <v>43</v>
      </c>
      <c r="B4002" s="8">
        <v>2009</v>
      </c>
      <c r="C4002" s="8" t="s">
        <v>10</v>
      </c>
      <c r="D4002" s="8" t="s">
        <v>30</v>
      </c>
      <c r="E4002" s="8" t="s">
        <v>32</v>
      </c>
      <c r="F4002" s="78">
        <v>0</v>
      </c>
      <c r="G4002" s="78" t="s">
        <v>108</v>
      </c>
      <c r="H4002" s="78" t="s">
        <v>29</v>
      </c>
    </row>
    <row r="4003" spans="1:8" x14ac:dyDescent="0.25">
      <c r="A4003" s="8" t="s">
        <v>43</v>
      </c>
      <c r="B4003" s="8">
        <v>2009</v>
      </c>
      <c r="C4003" s="8" t="s">
        <v>10</v>
      </c>
      <c r="D4003" s="8" t="s">
        <v>30</v>
      </c>
      <c r="E4003" s="8" t="s">
        <v>40</v>
      </c>
      <c r="F4003" s="78">
        <v>122.7</v>
      </c>
      <c r="G4003" s="78">
        <v>19.481344270971167</v>
      </c>
      <c r="H4003" s="78">
        <v>9.6158298169718381E-2</v>
      </c>
    </row>
    <row r="4004" spans="1:8" x14ac:dyDescent="0.25">
      <c r="A4004" s="8" t="s">
        <v>43</v>
      </c>
      <c r="B4004" s="8">
        <v>2010</v>
      </c>
      <c r="C4004" s="8" t="s">
        <v>10</v>
      </c>
      <c r="D4004" s="8" t="s">
        <v>30</v>
      </c>
      <c r="E4004" s="8" t="s">
        <v>31</v>
      </c>
      <c r="F4004" s="78">
        <v>33.4</v>
      </c>
      <c r="G4004" s="78">
        <v>5.2688313395556694</v>
      </c>
      <c r="H4004" s="78">
        <v>2.2505659013425529E-2</v>
      </c>
    </row>
    <row r="4005" spans="1:8" x14ac:dyDescent="0.25">
      <c r="A4005" s="8" t="s">
        <v>43</v>
      </c>
      <c r="B4005" s="8">
        <v>2010</v>
      </c>
      <c r="C4005" s="8" t="s">
        <v>10</v>
      </c>
      <c r="D4005" s="8" t="s">
        <v>30</v>
      </c>
      <c r="E4005" s="8" t="s">
        <v>32</v>
      </c>
      <c r="F4005" s="78">
        <v>0</v>
      </c>
      <c r="G4005" s="78" t="s">
        <v>108</v>
      </c>
      <c r="H4005" s="78" t="s">
        <v>29</v>
      </c>
    </row>
    <row r="4006" spans="1:8" x14ac:dyDescent="0.25">
      <c r="A4006" s="8" t="s">
        <v>43</v>
      </c>
      <c r="B4006" s="8">
        <v>2010</v>
      </c>
      <c r="C4006" s="8" t="s">
        <v>10</v>
      </c>
      <c r="D4006" s="8" t="s">
        <v>30</v>
      </c>
      <c r="E4006" s="8" t="s">
        <v>40</v>
      </c>
      <c r="F4006" s="78">
        <v>33.4</v>
      </c>
      <c r="G4006" s="78">
        <v>5.2688313395556694</v>
      </c>
      <c r="H4006" s="78">
        <v>2.2505659013425529E-2</v>
      </c>
    </row>
    <row r="4007" spans="1:8" x14ac:dyDescent="0.25">
      <c r="A4007" s="8" t="s">
        <v>43</v>
      </c>
      <c r="B4007" s="8">
        <v>2011</v>
      </c>
      <c r="C4007" s="8" t="s">
        <v>10</v>
      </c>
      <c r="D4007" s="8" t="s">
        <v>30</v>
      </c>
      <c r="E4007" s="8" t="s">
        <v>31</v>
      </c>
      <c r="F4007" s="78">
        <v>102.4</v>
      </c>
      <c r="G4007" s="78">
        <v>16.054350666318275</v>
      </c>
      <c r="H4007" s="78">
        <v>5.974489948948989E-2</v>
      </c>
    </row>
    <row r="4008" spans="1:8" x14ac:dyDescent="0.25">
      <c r="A4008" s="8" t="s">
        <v>43</v>
      </c>
      <c r="B4008" s="8">
        <v>2011</v>
      </c>
      <c r="C4008" s="8" t="s">
        <v>10</v>
      </c>
      <c r="D4008" s="8" t="s">
        <v>30</v>
      </c>
      <c r="E4008" s="8" t="s">
        <v>32</v>
      </c>
      <c r="F4008" s="78">
        <v>0</v>
      </c>
      <c r="G4008" s="78" t="s">
        <v>108</v>
      </c>
      <c r="H4008" s="78" t="s">
        <v>29</v>
      </c>
    </row>
    <row r="4009" spans="1:8" x14ac:dyDescent="0.25">
      <c r="A4009" s="8" t="s">
        <v>43</v>
      </c>
      <c r="B4009" s="8">
        <v>2011</v>
      </c>
      <c r="C4009" s="8" t="s">
        <v>10</v>
      </c>
      <c r="D4009" s="8" t="s">
        <v>30</v>
      </c>
      <c r="E4009" s="8" t="s">
        <v>40</v>
      </c>
      <c r="F4009" s="78">
        <v>102.4</v>
      </c>
      <c r="G4009" s="78">
        <v>16.054350666318275</v>
      </c>
      <c r="H4009" s="78">
        <v>5.974489948948989E-2</v>
      </c>
    </row>
    <row r="4010" spans="1:8" x14ac:dyDescent="0.25">
      <c r="A4010" s="8" t="s">
        <v>43</v>
      </c>
      <c r="B4010" s="8">
        <v>2012</v>
      </c>
      <c r="C4010" s="8" t="s">
        <v>10</v>
      </c>
      <c r="D4010" s="8" t="s">
        <v>30</v>
      </c>
      <c r="E4010" s="8" t="s">
        <v>31</v>
      </c>
      <c r="F4010" s="78">
        <v>16.399999999999999</v>
      </c>
      <c r="G4010" s="78">
        <v>2.5695260477869168</v>
      </c>
      <c r="H4010" s="78">
        <v>9.465108188412192E-3</v>
      </c>
    </row>
    <row r="4011" spans="1:8" x14ac:dyDescent="0.25">
      <c r="A4011" s="8" t="s">
        <v>43</v>
      </c>
      <c r="B4011" s="8">
        <v>2012</v>
      </c>
      <c r="C4011" s="8" t="s">
        <v>10</v>
      </c>
      <c r="D4011" s="8" t="s">
        <v>30</v>
      </c>
      <c r="E4011" s="8" t="s">
        <v>32</v>
      </c>
      <c r="F4011" s="78">
        <v>0</v>
      </c>
      <c r="G4011" s="78" t="s">
        <v>108</v>
      </c>
      <c r="H4011" s="78" t="s">
        <v>29</v>
      </c>
    </row>
    <row r="4012" spans="1:8" x14ac:dyDescent="0.25">
      <c r="A4012" s="8" t="s">
        <v>43</v>
      </c>
      <c r="B4012" s="8">
        <v>2012</v>
      </c>
      <c r="C4012" s="8" t="s">
        <v>10</v>
      </c>
      <c r="D4012" s="8" t="s">
        <v>30</v>
      </c>
      <c r="E4012" s="8" t="s">
        <v>40</v>
      </c>
      <c r="F4012" s="78">
        <v>16.399999999999999</v>
      </c>
      <c r="G4012" s="78">
        <v>2.5695260477869168</v>
      </c>
      <c r="H4012" s="78">
        <v>9.465108188412192E-3</v>
      </c>
    </row>
    <row r="4013" spans="1:8" x14ac:dyDescent="0.25">
      <c r="A4013" s="8" t="s">
        <v>43</v>
      </c>
      <c r="B4013" s="8">
        <v>2013</v>
      </c>
      <c r="C4013" s="8" t="s">
        <v>10</v>
      </c>
      <c r="D4013" s="8" t="s">
        <v>30</v>
      </c>
      <c r="E4013" s="8" t="s">
        <v>31</v>
      </c>
      <c r="F4013" s="78">
        <v>66.849999999999994</v>
      </c>
      <c r="G4013" s="78">
        <v>10.491760397593508</v>
      </c>
      <c r="H4013" s="78">
        <v>3.6735161161495923E-2</v>
      </c>
    </row>
    <row r="4014" spans="1:8" x14ac:dyDescent="0.25">
      <c r="A4014" s="8" t="s">
        <v>43</v>
      </c>
      <c r="B4014" s="8">
        <v>2013</v>
      </c>
      <c r="C4014" s="8" t="s">
        <v>10</v>
      </c>
      <c r="D4014" s="8" t="s">
        <v>30</v>
      </c>
      <c r="E4014" s="8" t="s">
        <v>32</v>
      </c>
      <c r="F4014" s="78">
        <v>0</v>
      </c>
      <c r="G4014" s="78" t="s">
        <v>108</v>
      </c>
      <c r="H4014" s="78" t="s">
        <v>29</v>
      </c>
    </row>
    <row r="4015" spans="1:8" x14ac:dyDescent="0.25">
      <c r="A4015" s="8" t="s">
        <v>43</v>
      </c>
      <c r="B4015" s="8">
        <v>2013</v>
      </c>
      <c r="C4015" s="8" t="s">
        <v>10</v>
      </c>
      <c r="D4015" s="8" t="s">
        <v>30</v>
      </c>
      <c r="E4015" s="8" t="s">
        <v>40</v>
      </c>
      <c r="F4015" s="78">
        <v>66.849999999999994</v>
      </c>
      <c r="G4015" s="78">
        <v>10.491760397593508</v>
      </c>
      <c r="H4015" s="78">
        <v>3.6735161161495923E-2</v>
      </c>
    </row>
    <row r="4016" spans="1:8" x14ac:dyDescent="0.25">
      <c r="A4016" s="8" t="s">
        <v>43</v>
      </c>
      <c r="B4016" s="8">
        <v>2014</v>
      </c>
      <c r="C4016" s="8" t="s">
        <v>10</v>
      </c>
      <c r="D4016" s="8" t="s">
        <v>30</v>
      </c>
      <c r="E4016" s="8" t="s">
        <v>31</v>
      </c>
      <c r="F4016" s="78">
        <v>98</v>
      </c>
      <c r="G4016" s="78">
        <v>15.429021254263965</v>
      </c>
      <c r="H4016" s="78">
        <v>5.2343322238414237E-2</v>
      </c>
    </row>
    <row r="4017" spans="1:8" x14ac:dyDescent="0.25">
      <c r="A4017" s="8" t="s">
        <v>43</v>
      </c>
      <c r="B4017" s="8">
        <v>2014</v>
      </c>
      <c r="C4017" s="8" t="s">
        <v>10</v>
      </c>
      <c r="D4017" s="8" t="s">
        <v>30</v>
      </c>
      <c r="E4017" s="8" t="s">
        <v>32</v>
      </c>
      <c r="F4017" s="78">
        <v>0</v>
      </c>
      <c r="G4017" s="78" t="s">
        <v>108</v>
      </c>
      <c r="H4017" s="78" t="s">
        <v>29</v>
      </c>
    </row>
    <row r="4018" spans="1:8" x14ac:dyDescent="0.25">
      <c r="A4018" s="8" t="s">
        <v>43</v>
      </c>
      <c r="B4018" s="8">
        <v>2014</v>
      </c>
      <c r="C4018" s="8" t="s">
        <v>10</v>
      </c>
      <c r="D4018" s="8" t="s">
        <v>30</v>
      </c>
      <c r="E4018" s="8" t="s">
        <v>40</v>
      </c>
      <c r="F4018" s="78">
        <v>98</v>
      </c>
      <c r="G4018" s="78">
        <v>15.429021254263965</v>
      </c>
      <c r="H4018" s="78">
        <v>5.2343322238414237E-2</v>
      </c>
    </row>
    <row r="4019" spans="1:8" x14ac:dyDescent="0.25">
      <c r="A4019" s="8" t="s">
        <v>43</v>
      </c>
      <c r="B4019" s="8">
        <v>2015</v>
      </c>
      <c r="C4019" s="8" t="s">
        <v>10</v>
      </c>
      <c r="D4019" s="8" t="s">
        <v>30</v>
      </c>
      <c r="E4019" s="8" t="s">
        <v>31</v>
      </c>
      <c r="F4019" s="78">
        <v>160</v>
      </c>
      <c r="G4019" s="78">
        <v>25.193544154310469</v>
      </c>
      <c r="H4019" s="78">
        <v>9.3861886907346759E-2</v>
      </c>
    </row>
    <row r="4020" spans="1:8" x14ac:dyDescent="0.25">
      <c r="A4020" s="8" t="s">
        <v>43</v>
      </c>
      <c r="B4020" s="8">
        <v>2015</v>
      </c>
      <c r="C4020" s="8" t="s">
        <v>10</v>
      </c>
      <c r="D4020" s="8" t="s">
        <v>30</v>
      </c>
      <c r="E4020" s="8" t="s">
        <v>32</v>
      </c>
      <c r="F4020" s="78">
        <v>0</v>
      </c>
      <c r="G4020" s="78" t="s">
        <v>108</v>
      </c>
      <c r="H4020" s="78" t="s">
        <v>29</v>
      </c>
    </row>
    <row r="4021" spans="1:8" x14ac:dyDescent="0.25">
      <c r="A4021" s="8" t="s">
        <v>43</v>
      </c>
      <c r="B4021" s="8">
        <v>2015</v>
      </c>
      <c r="C4021" s="8" t="s">
        <v>10</v>
      </c>
      <c r="D4021" s="8" t="s">
        <v>30</v>
      </c>
      <c r="E4021" s="8" t="s">
        <v>40</v>
      </c>
      <c r="F4021" s="78">
        <v>160</v>
      </c>
      <c r="G4021" s="78">
        <v>25.193544154310469</v>
      </c>
      <c r="H4021" s="78">
        <v>9.3861886907346759E-2</v>
      </c>
    </row>
    <row r="4022" spans="1:8" x14ac:dyDescent="0.25">
      <c r="A4022" s="8" t="s">
        <v>43</v>
      </c>
      <c r="B4022" s="8">
        <v>2016</v>
      </c>
      <c r="C4022" s="8" t="s">
        <v>10</v>
      </c>
      <c r="D4022" s="8" t="s">
        <v>30</v>
      </c>
      <c r="E4022" s="8" t="s">
        <v>31</v>
      </c>
      <c r="F4022" s="78">
        <v>76</v>
      </c>
      <c r="G4022" s="78">
        <v>11.458725970599321</v>
      </c>
      <c r="H4022" s="78">
        <v>4.8514372056845688E-2</v>
      </c>
    </row>
    <row r="4023" spans="1:8" x14ac:dyDescent="0.25">
      <c r="A4023" s="8" t="s">
        <v>43</v>
      </c>
      <c r="B4023" s="8">
        <v>2016</v>
      </c>
      <c r="C4023" s="8" t="s">
        <v>10</v>
      </c>
      <c r="D4023" s="8" t="s">
        <v>30</v>
      </c>
      <c r="E4023" s="8" t="s">
        <v>32</v>
      </c>
      <c r="F4023" s="78">
        <v>0</v>
      </c>
      <c r="G4023" s="78" t="s">
        <v>108</v>
      </c>
      <c r="H4023" s="78" t="s">
        <v>29</v>
      </c>
    </row>
    <row r="4024" spans="1:8" x14ac:dyDescent="0.25">
      <c r="A4024" s="8" t="s">
        <v>43</v>
      </c>
      <c r="B4024" s="8">
        <v>2016</v>
      </c>
      <c r="C4024" s="8" t="s">
        <v>10</v>
      </c>
      <c r="D4024" s="8" t="s">
        <v>30</v>
      </c>
      <c r="E4024" s="8" t="s">
        <v>40</v>
      </c>
      <c r="F4024" s="78">
        <v>76</v>
      </c>
      <c r="G4024" s="78">
        <v>11.458725970599321</v>
      </c>
      <c r="H4024" s="78">
        <v>4.8514372056845688E-2</v>
      </c>
    </row>
    <row r="4025" spans="1:8" x14ac:dyDescent="0.25">
      <c r="A4025" s="8" t="s">
        <v>43</v>
      </c>
      <c r="B4025" s="8">
        <v>2017</v>
      </c>
      <c r="C4025" s="8" t="s">
        <v>10</v>
      </c>
      <c r="D4025" s="8" t="s">
        <v>30</v>
      </c>
      <c r="E4025" s="8" t="s">
        <v>31</v>
      </c>
      <c r="F4025" s="78">
        <v>62</v>
      </c>
      <c r="G4025" s="78">
        <v>9.191994069681245</v>
      </c>
      <c r="H4025" s="78">
        <v>3.854457272475436E-2</v>
      </c>
    </row>
    <row r="4026" spans="1:8" x14ac:dyDescent="0.25">
      <c r="A4026" s="8" t="s">
        <v>43</v>
      </c>
      <c r="B4026" s="8">
        <v>2017</v>
      </c>
      <c r="C4026" s="8" t="s">
        <v>10</v>
      </c>
      <c r="D4026" s="8" t="s">
        <v>30</v>
      </c>
      <c r="E4026" s="8" t="s">
        <v>32</v>
      </c>
      <c r="F4026" s="78">
        <v>0</v>
      </c>
      <c r="G4026" s="78" t="s">
        <v>108</v>
      </c>
      <c r="H4026" s="78" t="s">
        <v>29</v>
      </c>
    </row>
    <row r="4027" spans="1:8" x14ac:dyDescent="0.25">
      <c r="A4027" s="8" t="s">
        <v>43</v>
      </c>
      <c r="B4027" s="8">
        <v>2017</v>
      </c>
      <c r="C4027" s="8" t="s">
        <v>10</v>
      </c>
      <c r="D4027" s="8" t="s">
        <v>30</v>
      </c>
      <c r="E4027" s="8" t="s">
        <v>40</v>
      </c>
      <c r="F4027" s="78">
        <v>62</v>
      </c>
      <c r="G4027" s="78">
        <v>9.191994069681245</v>
      </c>
      <c r="H4027" s="78">
        <v>3.854457272475436E-2</v>
      </c>
    </row>
    <row r="4028" spans="1:8" x14ac:dyDescent="0.25">
      <c r="A4028" s="8" t="s">
        <v>43</v>
      </c>
      <c r="B4028" s="8">
        <v>2018</v>
      </c>
      <c r="C4028" s="8" t="s">
        <v>10</v>
      </c>
      <c r="D4028" s="8" t="s">
        <v>30</v>
      </c>
      <c r="E4028" s="8" t="s">
        <v>31</v>
      </c>
      <c r="F4028" s="78">
        <v>115</v>
      </c>
      <c r="G4028" s="78">
        <v>16.953316953316964</v>
      </c>
      <c r="H4028" s="78">
        <v>7.0966003484050286E-2</v>
      </c>
    </row>
    <row r="4029" spans="1:8" x14ac:dyDescent="0.25">
      <c r="A4029" s="8" t="s">
        <v>43</v>
      </c>
      <c r="B4029" s="8">
        <v>2018</v>
      </c>
      <c r="C4029" s="8" t="s">
        <v>10</v>
      </c>
      <c r="D4029" s="8" t="s">
        <v>30</v>
      </c>
      <c r="E4029" s="8" t="s">
        <v>32</v>
      </c>
      <c r="F4029" s="78">
        <v>0</v>
      </c>
      <c r="G4029" s="78" t="s">
        <v>108</v>
      </c>
      <c r="H4029" s="78" t="s">
        <v>29</v>
      </c>
    </row>
    <row r="4030" spans="1:8" x14ac:dyDescent="0.25">
      <c r="A4030" s="8" t="s">
        <v>43</v>
      </c>
      <c r="B4030" s="8">
        <v>2018</v>
      </c>
      <c r="C4030" s="8" t="s">
        <v>10</v>
      </c>
      <c r="D4030" s="8" t="s">
        <v>30</v>
      </c>
      <c r="E4030" s="8" t="s">
        <v>40</v>
      </c>
      <c r="F4030" s="78">
        <v>115</v>
      </c>
      <c r="G4030" s="78">
        <v>16.953316953316964</v>
      </c>
      <c r="H4030" s="78">
        <v>7.0966003484050286E-2</v>
      </c>
    </row>
    <row r="4031" spans="1:8" x14ac:dyDescent="0.25">
      <c r="A4031" s="8" t="s">
        <v>43</v>
      </c>
      <c r="B4031" s="8">
        <v>2019</v>
      </c>
      <c r="C4031" s="8" t="s">
        <v>10</v>
      </c>
      <c r="D4031" s="8" t="s">
        <v>30</v>
      </c>
      <c r="E4031" s="8" t="s">
        <v>31</v>
      </c>
      <c r="F4031" s="78">
        <v>86.2</v>
      </c>
      <c r="G4031" s="78">
        <v>12.749907555774691</v>
      </c>
      <c r="H4031" s="78">
        <v>5.4052287194707047E-2</v>
      </c>
    </row>
    <row r="4032" spans="1:8" x14ac:dyDescent="0.25">
      <c r="A4032" s="8" t="s">
        <v>43</v>
      </c>
      <c r="B4032" s="8">
        <v>2019</v>
      </c>
      <c r="C4032" s="8" t="s">
        <v>10</v>
      </c>
      <c r="D4032" s="8" t="s">
        <v>30</v>
      </c>
      <c r="E4032" s="8" t="s">
        <v>32</v>
      </c>
      <c r="F4032" s="78">
        <v>0</v>
      </c>
      <c r="G4032" s="78" t="s">
        <v>108</v>
      </c>
      <c r="H4032" s="78" t="s">
        <v>29</v>
      </c>
    </row>
    <row r="4033" spans="1:8" x14ac:dyDescent="0.25">
      <c r="A4033" s="8" t="s">
        <v>43</v>
      </c>
      <c r="B4033" s="8">
        <v>2019</v>
      </c>
      <c r="C4033" s="8" t="s">
        <v>10</v>
      </c>
      <c r="D4033" s="8" t="s">
        <v>30</v>
      </c>
      <c r="E4033" s="8" t="s">
        <v>40</v>
      </c>
      <c r="F4033" s="78">
        <v>86.2</v>
      </c>
      <c r="G4033" s="78">
        <v>12.749907555774691</v>
      </c>
      <c r="H4033" s="78">
        <v>5.4052287194707047E-2</v>
      </c>
    </row>
    <row r="4034" spans="1:8" x14ac:dyDescent="0.25">
      <c r="A4034" s="8" t="s">
        <v>43</v>
      </c>
      <c r="B4034" s="8">
        <v>2020</v>
      </c>
      <c r="C4034" s="8" t="s">
        <v>10</v>
      </c>
      <c r="D4034" s="8" t="s">
        <v>30</v>
      </c>
      <c r="E4034" s="8" t="s">
        <v>31</v>
      </c>
      <c r="F4034" s="78">
        <v>45.9</v>
      </c>
      <c r="G4034" s="78">
        <v>6.7916152897657245</v>
      </c>
      <c r="H4034" s="78">
        <v>3.2354891571462645E-2</v>
      </c>
    </row>
    <row r="4035" spans="1:8" x14ac:dyDescent="0.25">
      <c r="A4035" s="8" t="s">
        <v>43</v>
      </c>
      <c r="B4035" s="8">
        <v>2020</v>
      </c>
      <c r="C4035" s="8" t="s">
        <v>10</v>
      </c>
      <c r="D4035" s="8" t="s">
        <v>30</v>
      </c>
      <c r="E4035" s="8" t="s">
        <v>32</v>
      </c>
      <c r="F4035" s="78">
        <v>0</v>
      </c>
      <c r="G4035" s="78" t="s">
        <v>108</v>
      </c>
      <c r="H4035" s="78" t="s">
        <v>29</v>
      </c>
    </row>
    <row r="4036" spans="1:8" x14ac:dyDescent="0.25">
      <c r="A4036" s="8" t="s">
        <v>43</v>
      </c>
      <c r="B4036" s="8">
        <v>2020</v>
      </c>
      <c r="C4036" s="8" t="s">
        <v>10</v>
      </c>
      <c r="D4036" s="8" t="s">
        <v>30</v>
      </c>
      <c r="E4036" s="8" t="s">
        <v>40</v>
      </c>
      <c r="F4036" s="78">
        <v>45.9</v>
      </c>
      <c r="G4036" s="78">
        <v>6.7916152897657245</v>
      </c>
      <c r="H4036" s="78">
        <v>3.2354891571462645E-2</v>
      </c>
    </row>
    <row r="4037" spans="1:8" x14ac:dyDescent="0.25">
      <c r="A4037" s="8" t="s">
        <v>43</v>
      </c>
      <c r="B4037" s="8">
        <v>2021</v>
      </c>
      <c r="C4037" s="8" t="s">
        <v>10</v>
      </c>
      <c r="D4037" s="8" t="s">
        <v>30</v>
      </c>
      <c r="E4037" s="8" t="s">
        <v>31</v>
      </c>
      <c r="F4037" s="78">
        <v>29.2</v>
      </c>
      <c r="G4037" s="78">
        <v>4.310493295608314</v>
      </c>
      <c r="H4037" s="78">
        <v>1.7828841595462785E-2</v>
      </c>
    </row>
    <row r="4038" spans="1:8" x14ac:dyDescent="0.25">
      <c r="A4038" s="8" t="s">
        <v>43</v>
      </c>
      <c r="B4038" s="8">
        <v>2021</v>
      </c>
      <c r="C4038" s="8" t="s">
        <v>10</v>
      </c>
      <c r="D4038" s="8" t="s">
        <v>30</v>
      </c>
      <c r="E4038" s="8" t="s">
        <v>32</v>
      </c>
      <c r="F4038" s="78">
        <v>0</v>
      </c>
      <c r="G4038" s="78" t="s">
        <v>108</v>
      </c>
      <c r="H4038" s="78" t="s">
        <v>29</v>
      </c>
    </row>
    <row r="4039" spans="1:8" x14ac:dyDescent="0.25">
      <c r="A4039" s="8" t="s">
        <v>43</v>
      </c>
      <c r="B4039" s="8">
        <v>2021</v>
      </c>
      <c r="C4039" s="8" t="s">
        <v>10</v>
      </c>
      <c r="D4039" s="8" t="s">
        <v>30</v>
      </c>
      <c r="E4039" s="8" t="s">
        <v>40</v>
      </c>
      <c r="F4039" s="78">
        <v>29.2</v>
      </c>
      <c r="G4039" s="78">
        <v>4.310493295608314</v>
      </c>
      <c r="H4039" s="78">
        <v>1.7828841595462785E-2</v>
      </c>
    </row>
    <row r="4040" spans="1:8" x14ac:dyDescent="0.25">
      <c r="A4040" s="8" t="s">
        <v>43</v>
      </c>
      <c r="B4040" s="8">
        <v>2022</v>
      </c>
      <c r="C4040" s="8" t="s">
        <v>10</v>
      </c>
      <c r="D4040" s="8" t="s">
        <v>30</v>
      </c>
      <c r="E4040" s="8" t="s">
        <v>31</v>
      </c>
      <c r="F4040" s="78">
        <v>58.3</v>
      </c>
      <c r="G4040" s="78">
        <v>8.6062246278755037</v>
      </c>
      <c r="H4040" s="78">
        <v>3.0186020539972297E-2</v>
      </c>
    </row>
    <row r="4041" spans="1:8" x14ac:dyDescent="0.25">
      <c r="A4041" s="8" t="s">
        <v>43</v>
      </c>
      <c r="B4041" s="8">
        <v>2022</v>
      </c>
      <c r="C4041" s="8" t="s">
        <v>10</v>
      </c>
      <c r="D4041" s="8" t="s">
        <v>30</v>
      </c>
      <c r="E4041" s="8" t="s">
        <v>32</v>
      </c>
      <c r="F4041" s="78">
        <v>0</v>
      </c>
      <c r="G4041" s="78" t="s">
        <v>108</v>
      </c>
      <c r="H4041" s="78" t="s">
        <v>29</v>
      </c>
    </row>
    <row r="4042" spans="1:8" x14ac:dyDescent="0.25">
      <c r="A4042" s="8" t="s">
        <v>43</v>
      </c>
      <c r="B4042" s="8">
        <v>2022</v>
      </c>
      <c r="C4042" s="8" t="s">
        <v>10</v>
      </c>
      <c r="D4042" s="8" t="s">
        <v>30</v>
      </c>
      <c r="E4042" s="8" t="s">
        <v>40</v>
      </c>
      <c r="F4042" s="78">
        <v>58.3</v>
      </c>
      <c r="G4042" s="78">
        <v>8.6062246278755037</v>
      </c>
      <c r="H4042" s="78">
        <v>3.0186020539972297E-2</v>
      </c>
    </row>
    <row r="4043" spans="1:8" x14ac:dyDescent="0.25">
      <c r="A4043" s="8" t="s">
        <v>43</v>
      </c>
      <c r="B4043" s="8">
        <v>2023</v>
      </c>
      <c r="C4043" s="8" t="s">
        <v>10</v>
      </c>
      <c r="D4043" s="8" t="s">
        <v>30</v>
      </c>
      <c r="E4043" s="8" t="s">
        <v>31</v>
      </c>
      <c r="F4043" s="78">
        <v>49</v>
      </c>
      <c r="G4043" s="78">
        <v>7.2440556855981244</v>
      </c>
      <c r="H4043" s="78">
        <v>2.8427436761204791E-2</v>
      </c>
    </row>
    <row r="4044" spans="1:8" x14ac:dyDescent="0.25">
      <c r="A4044" s="8" t="s">
        <v>43</v>
      </c>
      <c r="B4044" s="8">
        <v>2023</v>
      </c>
      <c r="C4044" s="8" t="s">
        <v>10</v>
      </c>
      <c r="D4044" s="8" t="s">
        <v>30</v>
      </c>
      <c r="E4044" s="8" t="s">
        <v>32</v>
      </c>
      <c r="F4044" s="78">
        <v>0</v>
      </c>
      <c r="G4044" s="78" t="s">
        <v>108</v>
      </c>
      <c r="H4044" s="78" t="s">
        <v>29</v>
      </c>
    </row>
    <row r="4045" spans="1:8" x14ac:dyDescent="0.25">
      <c r="A4045" s="8" t="s">
        <v>43</v>
      </c>
      <c r="B4045" s="8">
        <v>2023</v>
      </c>
      <c r="C4045" s="8" t="s">
        <v>10</v>
      </c>
      <c r="D4045" s="8" t="s">
        <v>30</v>
      </c>
      <c r="E4045" s="8" t="s">
        <v>40</v>
      </c>
      <c r="F4045" s="78">
        <v>49</v>
      </c>
      <c r="G4045" s="78">
        <v>7.2440556855981244</v>
      </c>
      <c r="H4045" s="78">
        <v>2.8427436761204791E-2</v>
      </c>
    </row>
    <row r="4046" spans="1:8" x14ac:dyDescent="0.25">
      <c r="A4046" s="8" t="s">
        <v>43</v>
      </c>
      <c r="B4046" s="8">
        <v>2008</v>
      </c>
      <c r="C4046" s="8" t="s">
        <v>10</v>
      </c>
      <c r="D4046" s="8" t="s">
        <v>33</v>
      </c>
      <c r="E4046" s="8" t="s">
        <v>34</v>
      </c>
      <c r="F4046" s="78">
        <v>0</v>
      </c>
      <c r="G4046" s="78" t="s">
        <v>108</v>
      </c>
      <c r="H4046" s="78" t="s">
        <v>29</v>
      </c>
    </row>
    <row r="4047" spans="1:8" x14ac:dyDescent="0.25">
      <c r="A4047" s="8" t="s">
        <v>43</v>
      </c>
      <c r="B4047" s="8">
        <v>2008</v>
      </c>
      <c r="C4047" s="8" t="s">
        <v>10</v>
      </c>
      <c r="D4047" s="8" t="s">
        <v>33</v>
      </c>
      <c r="E4047" s="8" t="s">
        <v>35</v>
      </c>
      <c r="F4047" s="78">
        <v>424.20000000000005</v>
      </c>
      <c r="G4047" s="78">
        <v>67.799680340969601</v>
      </c>
      <c r="H4047" s="78">
        <v>0.23024792976579667</v>
      </c>
    </row>
    <row r="4048" spans="1:8" x14ac:dyDescent="0.25">
      <c r="A4048" s="8" t="s">
        <v>43</v>
      </c>
      <c r="B4048" s="8">
        <v>2008</v>
      </c>
      <c r="C4048" s="8" t="s">
        <v>10</v>
      </c>
      <c r="D4048" s="8" t="s">
        <v>33</v>
      </c>
      <c r="E4048" s="8" t="s">
        <v>36</v>
      </c>
      <c r="F4048" s="78">
        <v>0</v>
      </c>
      <c r="G4048" s="78" t="s">
        <v>108</v>
      </c>
      <c r="H4048" s="78" t="s">
        <v>29</v>
      </c>
    </row>
    <row r="4049" spans="1:8" x14ac:dyDescent="0.25">
      <c r="A4049" s="8" t="s">
        <v>43</v>
      </c>
      <c r="B4049" s="8">
        <v>2008</v>
      </c>
      <c r="C4049" s="8" t="s">
        <v>10</v>
      </c>
      <c r="D4049" s="8" t="s">
        <v>33</v>
      </c>
      <c r="E4049" s="8" t="s">
        <v>42</v>
      </c>
      <c r="F4049" s="78">
        <v>0</v>
      </c>
      <c r="G4049" s="78" t="s">
        <v>108</v>
      </c>
      <c r="H4049" s="78" t="s">
        <v>29</v>
      </c>
    </row>
    <row r="4050" spans="1:8" x14ac:dyDescent="0.25">
      <c r="A4050" s="8" t="s">
        <v>43</v>
      </c>
      <c r="B4050" s="8">
        <v>2008</v>
      </c>
      <c r="C4050" s="8" t="s">
        <v>10</v>
      </c>
      <c r="D4050" s="8" t="s">
        <v>33</v>
      </c>
      <c r="E4050" s="8" t="s">
        <v>40</v>
      </c>
      <c r="F4050" s="78">
        <v>424.20000000000005</v>
      </c>
      <c r="G4050" s="78">
        <v>67.799680340969601</v>
      </c>
      <c r="H4050" s="78">
        <v>0.23024792976579667</v>
      </c>
    </row>
    <row r="4051" spans="1:8" x14ac:dyDescent="0.25">
      <c r="A4051" s="8" t="s">
        <v>43</v>
      </c>
      <c r="B4051" s="8">
        <v>2009</v>
      </c>
      <c r="C4051" s="8" t="s">
        <v>10</v>
      </c>
      <c r="D4051" s="8" t="s">
        <v>33</v>
      </c>
      <c r="E4051" s="8" t="s">
        <v>34</v>
      </c>
      <c r="F4051" s="78">
        <v>0</v>
      </c>
      <c r="G4051" s="78" t="s">
        <v>108</v>
      </c>
      <c r="H4051" s="78" t="s">
        <v>29</v>
      </c>
    </row>
    <row r="4052" spans="1:8" x14ac:dyDescent="0.25">
      <c r="A4052" s="8" t="s">
        <v>43</v>
      </c>
      <c r="B4052" s="8">
        <v>2009</v>
      </c>
      <c r="C4052" s="8" t="s">
        <v>10</v>
      </c>
      <c r="D4052" s="8" t="s">
        <v>33</v>
      </c>
      <c r="E4052" s="8" t="s">
        <v>35</v>
      </c>
      <c r="F4052" s="78">
        <v>1126.1400000000001</v>
      </c>
      <c r="G4052" s="78">
        <v>178.79968245567622</v>
      </c>
      <c r="H4052" s="78">
        <v>0.88254039038994847</v>
      </c>
    </row>
    <row r="4053" spans="1:8" x14ac:dyDescent="0.25">
      <c r="A4053" s="8" t="s">
        <v>43</v>
      </c>
      <c r="B4053" s="8">
        <v>2009</v>
      </c>
      <c r="C4053" s="8" t="s">
        <v>10</v>
      </c>
      <c r="D4053" s="8" t="s">
        <v>33</v>
      </c>
      <c r="E4053" s="8" t="s">
        <v>36</v>
      </c>
      <c r="F4053" s="78">
        <v>0</v>
      </c>
      <c r="G4053" s="78" t="s">
        <v>108</v>
      </c>
      <c r="H4053" s="78" t="s">
        <v>29</v>
      </c>
    </row>
    <row r="4054" spans="1:8" x14ac:dyDescent="0.25">
      <c r="A4054" s="8" t="s">
        <v>43</v>
      </c>
      <c r="B4054" s="8">
        <v>2009</v>
      </c>
      <c r="C4054" s="8" t="s">
        <v>10</v>
      </c>
      <c r="D4054" s="8" t="s">
        <v>33</v>
      </c>
      <c r="E4054" s="8" t="s">
        <v>42</v>
      </c>
      <c r="F4054" s="78">
        <v>0</v>
      </c>
      <c r="G4054" s="78" t="s">
        <v>108</v>
      </c>
      <c r="H4054" s="78" t="s">
        <v>29</v>
      </c>
    </row>
    <row r="4055" spans="1:8" x14ac:dyDescent="0.25">
      <c r="A4055" s="8" t="s">
        <v>43</v>
      </c>
      <c r="B4055" s="8">
        <v>2009</v>
      </c>
      <c r="C4055" s="8" t="s">
        <v>10</v>
      </c>
      <c r="D4055" s="8" t="s">
        <v>33</v>
      </c>
      <c r="E4055" s="8" t="s">
        <v>40</v>
      </c>
      <c r="F4055" s="78">
        <v>1126.1400000000001</v>
      </c>
      <c r="G4055" s="78">
        <v>178.79968245567622</v>
      </c>
      <c r="H4055" s="78">
        <v>0.88254039038994847</v>
      </c>
    </row>
    <row r="4056" spans="1:8" x14ac:dyDescent="0.25">
      <c r="A4056" s="8" t="s">
        <v>43</v>
      </c>
      <c r="B4056" s="8">
        <v>2010</v>
      </c>
      <c r="C4056" s="8" t="s">
        <v>10</v>
      </c>
      <c r="D4056" s="8" t="s">
        <v>33</v>
      </c>
      <c r="E4056" s="8" t="s">
        <v>34</v>
      </c>
      <c r="F4056" s="78">
        <v>0</v>
      </c>
      <c r="G4056" s="78" t="s">
        <v>108</v>
      </c>
      <c r="H4056" s="78" t="s">
        <v>29</v>
      </c>
    </row>
    <row r="4057" spans="1:8" x14ac:dyDescent="0.25">
      <c r="A4057" s="8" t="s">
        <v>43</v>
      </c>
      <c r="B4057" s="8">
        <v>2010</v>
      </c>
      <c r="C4057" s="8" t="s">
        <v>10</v>
      </c>
      <c r="D4057" s="8" t="s">
        <v>33</v>
      </c>
      <c r="E4057" s="8" t="s">
        <v>35</v>
      </c>
      <c r="F4057" s="78">
        <v>790.62999999999988</v>
      </c>
      <c r="G4057" s="78">
        <v>124.72144077823049</v>
      </c>
      <c r="H4057" s="78">
        <v>0.53274398759834196</v>
      </c>
    </row>
    <row r="4058" spans="1:8" x14ac:dyDescent="0.25">
      <c r="A4058" s="8" t="s">
        <v>43</v>
      </c>
      <c r="B4058" s="8">
        <v>2010</v>
      </c>
      <c r="C4058" s="8" t="s">
        <v>10</v>
      </c>
      <c r="D4058" s="8" t="s">
        <v>33</v>
      </c>
      <c r="E4058" s="8" t="s">
        <v>36</v>
      </c>
      <c r="F4058" s="78">
        <v>0</v>
      </c>
      <c r="G4058" s="78" t="s">
        <v>108</v>
      </c>
      <c r="H4058" s="78" t="s">
        <v>29</v>
      </c>
    </row>
    <row r="4059" spans="1:8" x14ac:dyDescent="0.25">
      <c r="A4059" s="8" t="s">
        <v>43</v>
      </c>
      <c r="B4059" s="8">
        <v>2010</v>
      </c>
      <c r="C4059" s="8" t="s">
        <v>10</v>
      </c>
      <c r="D4059" s="8" t="s">
        <v>33</v>
      </c>
      <c r="E4059" s="8" t="s">
        <v>42</v>
      </c>
      <c r="F4059" s="78">
        <v>0</v>
      </c>
      <c r="G4059" s="78" t="s">
        <v>108</v>
      </c>
      <c r="H4059" s="78" t="s">
        <v>29</v>
      </c>
    </row>
    <row r="4060" spans="1:8" x14ac:dyDescent="0.25">
      <c r="A4060" s="8" t="s">
        <v>43</v>
      </c>
      <c r="B4060" s="8">
        <v>2010</v>
      </c>
      <c r="C4060" s="8" t="s">
        <v>10</v>
      </c>
      <c r="D4060" s="8" t="s">
        <v>33</v>
      </c>
      <c r="E4060" s="8" t="s">
        <v>40</v>
      </c>
      <c r="F4060" s="78">
        <v>790.62999999999988</v>
      </c>
      <c r="G4060" s="78">
        <v>124.72144077823049</v>
      </c>
      <c r="H4060" s="78">
        <v>0.53274398759834196</v>
      </c>
    </row>
    <row r="4061" spans="1:8" x14ac:dyDescent="0.25">
      <c r="A4061" s="8" t="s">
        <v>43</v>
      </c>
      <c r="B4061" s="8">
        <v>2011</v>
      </c>
      <c r="C4061" s="8" t="s">
        <v>10</v>
      </c>
      <c r="D4061" s="8" t="s">
        <v>33</v>
      </c>
      <c r="E4061" s="8" t="s">
        <v>34</v>
      </c>
      <c r="F4061" s="78">
        <v>0</v>
      </c>
      <c r="G4061" s="78" t="s">
        <v>108</v>
      </c>
      <c r="H4061" s="78" t="s">
        <v>29</v>
      </c>
    </row>
    <row r="4062" spans="1:8" x14ac:dyDescent="0.25">
      <c r="A4062" s="8" t="s">
        <v>43</v>
      </c>
      <c r="B4062" s="8">
        <v>2011</v>
      </c>
      <c r="C4062" s="8" t="s">
        <v>10</v>
      </c>
      <c r="D4062" s="8" t="s">
        <v>33</v>
      </c>
      <c r="E4062" s="8" t="s">
        <v>35</v>
      </c>
      <c r="F4062" s="78">
        <v>643.79</v>
      </c>
      <c r="G4062" s="78">
        <v>100.93389077606484</v>
      </c>
      <c r="H4062" s="78">
        <v>0.3756168832259637</v>
      </c>
    </row>
    <row r="4063" spans="1:8" x14ac:dyDescent="0.25">
      <c r="A4063" s="8" t="s">
        <v>43</v>
      </c>
      <c r="B4063" s="8">
        <v>2011</v>
      </c>
      <c r="C4063" s="8" t="s">
        <v>10</v>
      </c>
      <c r="D4063" s="8" t="s">
        <v>33</v>
      </c>
      <c r="E4063" s="8" t="s">
        <v>36</v>
      </c>
      <c r="F4063" s="78">
        <v>0</v>
      </c>
      <c r="G4063" s="78" t="s">
        <v>108</v>
      </c>
      <c r="H4063" s="78" t="s">
        <v>29</v>
      </c>
    </row>
    <row r="4064" spans="1:8" x14ac:dyDescent="0.25">
      <c r="A4064" s="8" t="s">
        <v>43</v>
      </c>
      <c r="B4064" s="8">
        <v>2011</v>
      </c>
      <c r="C4064" s="8" t="s">
        <v>10</v>
      </c>
      <c r="D4064" s="8" t="s">
        <v>33</v>
      </c>
      <c r="E4064" s="8" t="s">
        <v>42</v>
      </c>
      <c r="F4064" s="78">
        <v>0</v>
      </c>
      <c r="G4064" s="78" t="s">
        <v>108</v>
      </c>
      <c r="H4064" s="78" t="s">
        <v>29</v>
      </c>
    </row>
    <row r="4065" spans="1:8" x14ac:dyDescent="0.25">
      <c r="A4065" s="8" t="s">
        <v>43</v>
      </c>
      <c r="B4065" s="8">
        <v>2011</v>
      </c>
      <c r="C4065" s="8" t="s">
        <v>10</v>
      </c>
      <c r="D4065" s="8" t="s">
        <v>33</v>
      </c>
      <c r="E4065" s="8" t="s">
        <v>40</v>
      </c>
      <c r="F4065" s="78">
        <v>643.79</v>
      </c>
      <c r="G4065" s="78">
        <v>100.93389077606484</v>
      </c>
      <c r="H4065" s="78">
        <v>0.3756168832259637</v>
      </c>
    </row>
    <row r="4066" spans="1:8" x14ac:dyDescent="0.25">
      <c r="A4066" s="8" t="s">
        <v>43</v>
      </c>
      <c r="B4066" s="8">
        <v>2012</v>
      </c>
      <c r="C4066" s="8" t="s">
        <v>10</v>
      </c>
      <c r="D4066" s="8" t="s">
        <v>33</v>
      </c>
      <c r="E4066" s="8" t="s">
        <v>34</v>
      </c>
      <c r="F4066" s="78">
        <v>0</v>
      </c>
      <c r="G4066" s="78" t="s">
        <v>108</v>
      </c>
      <c r="H4066" s="78" t="s">
        <v>29</v>
      </c>
    </row>
    <row r="4067" spans="1:8" x14ac:dyDescent="0.25">
      <c r="A4067" s="8" t="s">
        <v>43</v>
      </c>
      <c r="B4067" s="8">
        <v>2012</v>
      </c>
      <c r="C4067" s="8" t="s">
        <v>10</v>
      </c>
      <c r="D4067" s="8" t="s">
        <v>33</v>
      </c>
      <c r="E4067" s="8" t="s">
        <v>35</v>
      </c>
      <c r="F4067" s="78">
        <v>961.8</v>
      </c>
      <c r="G4067" s="78">
        <v>150.6933019976498</v>
      </c>
      <c r="H4067" s="78">
        <v>0.55509396680578327</v>
      </c>
    </row>
    <row r="4068" spans="1:8" x14ac:dyDescent="0.25">
      <c r="A4068" s="8" t="s">
        <v>43</v>
      </c>
      <c r="B4068" s="8">
        <v>2012</v>
      </c>
      <c r="C4068" s="8" t="s">
        <v>10</v>
      </c>
      <c r="D4068" s="8" t="s">
        <v>33</v>
      </c>
      <c r="E4068" s="8" t="s">
        <v>36</v>
      </c>
      <c r="F4068" s="78">
        <v>0</v>
      </c>
      <c r="G4068" s="78" t="s">
        <v>108</v>
      </c>
      <c r="H4068" s="78" t="s">
        <v>29</v>
      </c>
    </row>
    <row r="4069" spans="1:8" x14ac:dyDescent="0.25">
      <c r="A4069" s="8" t="s">
        <v>43</v>
      </c>
      <c r="B4069" s="8">
        <v>2012</v>
      </c>
      <c r="C4069" s="8" t="s">
        <v>10</v>
      </c>
      <c r="D4069" s="8" t="s">
        <v>33</v>
      </c>
      <c r="E4069" s="8" t="s">
        <v>42</v>
      </c>
      <c r="F4069" s="78">
        <v>0</v>
      </c>
      <c r="G4069" s="78" t="s">
        <v>108</v>
      </c>
      <c r="H4069" s="78" t="s">
        <v>29</v>
      </c>
    </row>
    <row r="4070" spans="1:8" x14ac:dyDescent="0.25">
      <c r="A4070" s="8" t="s">
        <v>43</v>
      </c>
      <c r="B4070" s="8">
        <v>2012</v>
      </c>
      <c r="C4070" s="8" t="s">
        <v>10</v>
      </c>
      <c r="D4070" s="8" t="s">
        <v>33</v>
      </c>
      <c r="E4070" s="8" t="s">
        <v>40</v>
      </c>
      <c r="F4070" s="78">
        <v>961.8</v>
      </c>
      <c r="G4070" s="78">
        <v>150.6933019976498</v>
      </c>
      <c r="H4070" s="78">
        <v>0.55509396680578327</v>
      </c>
    </row>
    <row r="4071" spans="1:8" x14ac:dyDescent="0.25">
      <c r="A4071" s="8" t="s">
        <v>43</v>
      </c>
      <c r="B4071" s="8">
        <v>2013</v>
      </c>
      <c r="C4071" s="8" t="s">
        <v>10</v>
      </c>
      <c r="D4071" s="8" t="s">
        <v>33</v>
      </c>
      <c r="E4071" s="8" t="s">
        <v>34</v>
      </c>
      <c r="F4071" s="78">
        <v>0</v>
      </c>
      <c r="G4071" s="78" t="s">
        <v>108</v>
      </c>
      <c r="H4071" s="78" t="s">
        <v>29</v>
      </c>
    </row>
    <row r="4072" spans="1:8" x14ac:dyDescent="0.25">
      <c r="A4072" s="8" t="s">
        <v>43</v>
      </c>
      <c r="B4072" s="8">
        <v>2013</v>
      </c>
      <c r="C4072" s="8" t="s">
        <v>10</v>
      </c>
      <c r="D4072" s="8" t="s">
        <v>33</v>
      </c>
      <c r="E4072" s="8" t="s">
        <v>35</v>
      </c>
      <c r="F4072" s="78">
        <v>886</v>
      </c>
      <c r="G4072" s="78">
        <v>139.05309965995286</v>
      </c>
      <c r="H4072" s="78">
        <v>0.48687139549865954</v>
      </c>
    </row>
    <row r="4073" spans="1:8" x14ac:dyDescent="0.25">
      <c r="A4073" s="8" t="s">
        <v>43</v>
      </c>
      <c r="B4073" s="8">
        <v>2013</v>
      </c>
      <c r="C4073" s="8" t="s">
        <v>10</v>
      </c>
      <c r="D4073" s="8" t="s">
        <v>33</v>
      </c>
      <c r="E4073" s="8" t="s">
        <v>36</v>
      </c>
      <c r="F4073" s="78">
        <v>0</v>
      </c>
      <c r="G4073" s="78" t="s">
        <v>108</v>
      </c>
      <c r="H4073" s="78" t="s">
        <v>29</v>
      </c>
    </row>
    <row r="4074" spans="1:8" x14ac:dyDescent="0.25">
      <c r="A4074" s="8" t="s">
        <v>43</v>
      </c>
      <c r="B4074" s="8">
        <v>2013</v>
      </c>
      <c r="C4074" s="8" t="s">
        <v>10</v>
      </c>
      <c r="D4074" s="8" t="s">
        <v>33</v>
      </c>
      <c r="E4074" s="8" t="s">
        <v>42</v>
      </c>
      <c r="F4074" s="78">
        <v>0</v>
      </c>
      <c r="G4074" s="78" t="s">
        <v>108</v>
      </c>
      <c r="H4074" s="78" t="s">
        <v>29</v>
      </c>
    </row>
    <row r="4075" spans="1:8" x14ac:dyDescent="0.25">
      <c r="A4075" s="8" t="s">
        <v>43</v>
      </c>
      <c r="B4075" s="8">
        <v>2013</v>
      </c>
      <c r="C4075" s="8" t="s">
        <v>10</v>
      </c>
      <c r="D4075" s="8" t="s">
        <v>33</v>
      </c>
      <c r="E4075" s="8" t="s">
        <v>40</v>
      </c>
      <c r="F4075" s="78">
        <v>886</v>
      </c>
      <c r="G4075" s="78">
        <v>139.05309965995286</v>
      </c>
      <c r="H4075" s="78">
        <v>0.48687139549865954</v>
      </c>
    </row>
    <row r="4076" spans="1:8" x14ac:dyDescent="0.25">
      <c r="A4076" s="8" t="s">
        <v>43</v>
      </c>
      <c r="B4076" s="8">
        <v>2014</v>
      </c>
      <c r="C4076" s="8" t="s">
        <v>10</v>
      </c>
      <c r="D4076" s="8" t="s">
        <v>33</v>
      </c>
      <c r="E4076" s="8" t="s">
        <v>34</v>
      </c>
      <c r="F4076" s="78">
        <v>0</v>
      </c>
      <c r="G4076" s="78" t="s">
        <v>108</v>
      </c>
      <c r="H4076" s="78" t="s">
        <v>29</v>
      </c>
    </row>
    <row r="4077" spans="1:8" x14ac:dyDescent="0.25">
      <c r="A4077" s="8" t="s">
        <v>43</v>
      </c>
      <c r="B4077" s="8">
        <v>2014</v>
      </c>
      <c r="C4077" s="8" t="s">
        <v>10</v>
      </c>
      <c r="D4077" s="8" t="s">
        <v>33</v>
      </c>
      <c r="E4077" s="8" t="s">
        <v>35</v>
      </c>
      <c r="F4077" s="78">
        <v>1122</v>
      </c>
      <c r="G4077" s="78">
        <v>176.64654946208336</v>
      </c>
      <c r="H4077" s="78">
        <v>0.5992776280765385</v>
      </c>
    </row>
    <row r="4078" spans="1:8" x14ac:dyDescent="0.25">
      <c r="A4078" s="8" t="s">
        <v>43</v>
      </c>
      <c r="B4078" s="8">
        <v>2014</v>
      </c>
      <c r="C4078" s="8" t="s">
        <v>10</v>
      </c>
      <c r="D4078" s="8" t="s">
        <v>33</v>
      </c>
      <c r="E4078" s="8" t="s">
        <v>36</v>
      </c>
      <c r="F4078" s="78">
        <v>0</v>
      </c>
      <c r="G4078" s="78" t="s">
        <v>108</v>
      </c>
      <c r="H4078" s="78" t="s">
        <v>29</v>
      </c>
    </row>
    <row r="4079" spans="1:8" x14ac:dyDescent="0.25">
      <c r="A4079" s="8" t="s">
        <v>43</v>
      </c>
      <c r="B4079" s="8">
        <v>2014</v>
      </c>
      <c r="C4079" s="8" t="s">
        <v>10</v>
      </c>
      <c r="D4079" s="8" t="s">
        <v>33</v>
      </c>
      <c r="E4079" s="8" t="s">
        <v>42</v>
      </c>
      <c r="F4079" s="78">
        <v>0</v>
      </c>
      <c r="G4079" s="78" t="s">
        <v>108</v>
      </c>
      <c r="H4079" s="78" t="s">
        <v>29</v>
      </c>
    </row>
    <row r="4080" spans="1:8" x14ac:dyDescent="0.25">
      <c r="A4080" s="8" t="s">
        <v>43</v>
      </c>
      <c r="B4080" s="8">
        <v>2014</v>
      </c>
      <c r="C4080" s="8" t="s">
        <v>10</v>
      </c>
      <c r="D4080" s="8" t="s">
        <v>33</v>
      </c>
      <c r="E4080" s="8" t="s">
        <v>40</v>
      </c>
      <c r="F4080" s="78">
        <v>1122</v>
      </c>
      <c r="G4080" s="78">
        <v>176.64654946208336</v>
      </c>
      <c r="H4080" s="78">
        <v>0.5992776280765385</v>
      </c>
    </row>
    <row r="4081" spans="1:8" x14ac:dyDescent="0.25">
      <c r="A4081" s="8" t="s">
        <v>43</v>
      </c>
      <c r="B4081" s="8">
        <v>2015</v>
      </c>
      <c r="C4081" s="8" t="s">
        <v>10</v>
      </c>
      <c r="D4081" s="8" t="s">
        <v>33</v>
      </c>
      <c r="E4081" s="8" t="s">
        <v>34</v>
      </c>
      <c r="F4081" s="78">
        <v>0</v>
      </c>
      <c r="G4081" s="78" t="s">
        <v>108</v>
      </c>
      <c r="H4081" s="78" t="s">
        <v>29</v>
      </c>
    </row>
    <row r="4082" spans="1:8" x14ac:dyDescent="0.25">
      <c r="A4082" s="8" t="s">
        <v>43</v>
      </c>
      <c r="B4082" s="8">
        <v>2015</v>
      </c>
      <c r="C4082" s="8" t="s">
        <v>10</v>
      </c>
      <c r="D4082" s="8" t="s">
        <v>33</v>
      </c>
      <c r="E4082" s="8" t="s">
        <v>35</v>
      </c>
      <c r="F4082" s="78">
        <v>1109.9000000000001</v>
      </c>
      <c r="G4082" s="78">
        <v>174.76446660543246</v>
      </c>
      <c r="H4082" s="78">
        <v>0.65110817674040111</v>
      </c>
    </row>
    <row r="4083" spans="1:8" x14ac:dyDescent="0.25">
      <c r="A4083" s="8" t="s">
        <v>43</v>
      </c>
      <c r="B4083" s="8">
        <v>2015</v>
      </c>
      <c r="C4083" s="8" t="s">
        <v>10</v>
      </c>
      <c r="D4083" s="8" t="s">
        <v>33</v>
      </c>
      <c r="E4083" s="8" t="s">
        <v>36</v>
      </c>
      <c r="F4083" s="78">
        <v>0</v>
      </c>
      <c r="G4083" s="78" t="s">
        <v>108</v>
      </c>
      <c r="H4083" s="78" t="s">
        <v>29</v>
      </c>
    </row>
    <row r="4084" spans="1:8" x14ac:dyDescent="0.25">
      <c r="A4084" s="8" t="s">
        <v>43</v>
      </c>
      <c r="B4084" s="8">
        <v>2015</v>
      </c>
      <c r="C4084" s="8" t="s">
        <v>10</v>
      </c>
      <c r="D4084" s="8" t="s">
        <v>33</v>
      </c>
      <c r="E4084" s="8" t="s">
        <v>42</v>
      </c>
      <c r="F4084" s="78">
        <v>0</v>
      </c>
      <c r="G4084" s="78" t="s">
        <v>108</v>
      </c>
      <c r="H4084" s="78" t="s">
        <v>29</v>
      </c>
    </row>
    <row r="4085" spans="1:8" x14ac:dyDescent="0.25">
      <c r="A4085" s="8" t="s">
        <v>43</v>
      </c>
      <c r="B4085" s="8">
        <v>2015</v>
      </c>
      <c r="C4085" s="8" t="s">
        <v>10</v>
      </c>
      <c r="D4085" s="8" t="s">
        <v>33</v>
      </c>
      <c r="E4085" s="8" t="s">
        <v>40</v>
      </c>
      <c r="F4085" s="78">
        <v>1109.9000000000001</v>
      </c>
      <c r="G4085" s="78">
        <v>174.76446660543246</v>
      </c>
      <c r="H4085" s="78">
        <v>0.65110817674040111</v>
      </c>
    </row>
    <row r="4086" spans="1:8" x14ac:dyDescent="0.25">
      <c r="A4086" s="8" t="s">
        <v>43</v>
      </c>
      <c r="B4086" s="8">
        <v>2016</v>
      </c>
      <c r="C4086" s="8" t="s">
        <v>10</v>
      </c>
      <c r="D4086" s="8" t="s">
        <v>33</v>
      </c>
      <c r="E4086" s="8" t="s">
        <v>34</v>
      </c>
      <c r="F4086" s="78">
        <v>0</v>
      </c>
      <c r="G4086" s="78" t="s">
        <v>108</v>
      </c>
      <c r="H4086" s="78" t="s">
        <v>29</v>
      </c>
    </row>
    <row r="4087" spans="1:8" x14ac:dyDescent="0.25">
      <c r="A4087" s="8" t="s">
        <v>43</v>
      </c>
      <c r="B4087" s="8">
        <v>2016</v>
      </c>
      <c r="C4087" s="8" t="s">
        <v>10</v>
      </c>
      <c r="D4087" s="8" t="s">
        <v>33</v>
      </c>
      <c r="E4087" s="8" t="s">
        <v>35</v>
      </c>
      <c r="F4087" s="78">
        <v>930.40000000000009</v>
      </c>
      <c r="G4087" s="78">
        <v>140.27892951375802</v>
      </c>
      <c r="H4087" s="78">
        <v>0.59391804949591098</v>
      </c>
    </row>
    <row r="4088" spans="1:8" x14ac:dyDescent="0.25">
      <c r="A4088" s="8" t="s">
        <v>43</v>
      </c>
      <c r="B4088" s="8">
        <v>2016</v>
      </c>
      <c r="C4088" s="8" t="s">
        <v>10</v>
      </c>
      <c r="D4088" s="8" t="s">
        <v>33</v>
      </c>
      <c r="E4088" s="8" t="s">
        <v>36</v>
      </c>
      <c r="F4088" s="78">
        <v>0</v>
      </c>
      <c r="G4088" s="78" t="s">
        <v>108</v>
      </c>
      <c r="H4088" s="78" t="s">
        <v>29</v>
      </c>
    </row>
    <row r="4089" spans="1:8" x14ac:dyDescent="0.25">
      <c r="A4089" s="8" t="s">
        <v>43</v>
      </c>
      <c r="B4089" s="8">
        <v>2016</v>
      </c>
      <c r="C4089" s="8" t="s">
        <v>10</v>
      </c>
      <c r="D4089" s="8" t="s">
        <v>33</v>
      </c>
      <c r="E4089" s="8" t="s">
        <v>42</v>
      </c>
      <c r="F4089" s="78">
        <v>0</v>
      </c>
      <c r="G4089" s="78" t="s">
        <v>108</v>
      </c>
      <c r="H4089" s="78" t="s">
        <v>29</v>
      </c>
    </row>
    <row r="4090" spans="1:8" x14ac:dyDescent="0.25">
      <c r="A4090" s="8" t="s">
        <v>43</v>
      </c>
      <c r="B4090" s="8">
        <v>2016</v>
      </c>
      <c r="C4090" s="8" t="s">
        <v>10</v>
      </c>
      <c r="D4090" s="8" t="s">
        <v>33</v>
      </c>
      <c r="E4090" s="8" t="s">
        <v>40</v>
      </c>
      <c r="F4090" s="78">
        <v>930.40000000000009</v>
      </c>
      <c r="G4090" s="78">
        <v>140.27892951375802</v>
      </c>
      <c r="H4090" s="78">
        <v>0.59391804949591098</v>
      </c>
    </row>
    <row r="4091" spans="1:8" x14ac:dyDescent="0.25">
      <c r="A4091" s="8" t="s">
        <v>43</v>
      </c>
      <c r="B4091" s="8">
        <v>2017</v>
      </c>
      <c r="C4091" s="8" t="s">
        <v>10</v>
      </c>
      <c r="D4091" s="8" t="s">
        <v>33</v>
      </c>
      <c r="E4091" s="8" t="s">
        <v>34</v>
      </c>
      <c r="F4091" s="78">
        <v>0</v>
      </c>
      <c r="G4091" s="78" t="s">
        <v>108</v>
      </c>
      <c r="H4091" s="78" t="s">
        <v>29</v>
      </c>
    </row>
    <row r="4092" spans="1:8" x14ac:dyDescent="0.25">
      <c r="A4092" s="8" t="s">
        <v>43</v>
      </c>
      <c r="B4092" s="8">
        <v>2017</v>
      </c>
      <c r="C4092" s="8" t="s">
        <v>10</v>
      </c>
      <c r="D4092" s="8" t="s">
        <v>33</v>
      </c>
      <c r="E4092" s="8" t="s">
        <v>35</v>
      </c>
      <c r="F4092" s="78">
        <v>726.2</v>
      </c>
      <c r="G4092" s="78">
        <v>107.66493699036323</v>
      </c>
      <c r="H4092" s="78">
        <v>0.45146885020510674</v>
      </c>
    </row>
    <row r="4093" spans="1:8" x14ac:dyDescent="0.25">
      <c r="A4093" s="8" t="s">
        <v>43</v>
      </c>
      <c r="B4093" s="8">
        <v>2017</v>
      </c>
      <c r="C4093" s="8" t="s">
        <v>10</v>
      </c>
      <c r="D4093" s="8" t="s">
        <v>33</v>
      </c>
      <c r="E4093" s="8" t="s">
        <v>36</v>
      </c>
      <c r="F4093" s="78">
        <v>0</v>
      </c>
      <c r="G4093" s="78" t="s">
        <v>108</v>
      </c>
      <c r="H4093" s="78" t="s">
        <v>29</v>
      </c>
    </row>
    <row r="4094" spans="1:8" x14ac:dyDescent="0.25">
      <c r="A4094" s="8" t="s">
        <v>43</v>
      </c>
      <c r="B4094" s="8">
        <v>2017</v>
      </c>
      <c r="C4094" s="8" t="s">
        <v>10</v>
      </c>
      <c r="D4094" s="8" t="s">
        <v>33</v>
      </c>
      <c r="E4094" s="8" t="s">
        <v>42</v>
      </c>
      <c r="F4094" s="78">
        <v>0</v>
      </c>
      <c r="G4094" s="78" t="s">
        <v>108</v>
      </c>
      <c r="H4094" s="78" t="s">
        <v>29</v>
      </c>
    </row>
    <row r="4095" spans="1:8" x14ac:dyDescent="0.25">
      <c r="A4095" s="8" t="s">
        <v>43</v>
      </c>
      <c r="B4095" s="8">
        <v>2017</v>
      </c>
      <c r="C4095" s="8" t="s">
        <v>10</v>
      </c>
      <c r="D4095" s="8" t="s">
        <v>33</v>
      </c>
      <c r="E4095" s="8" t="s">
        <v>40</v>
      </c>
      <c r="F4095" s="78">
        <v>726.2</v>
      </c>
      <c r="G4095" s="78">
        <v>107.66493699036323</v>
      </c>
      <c r="H4095" s="78">
        <v>0.45146885020510674</v>
      </c>
    </row>
    <row r="4096" spans="1:8" x14ac:dyDescent="0.25">
      <c r="A4096" s="8" t="s">
        <v>43</v>
      </c>
      <c r="B4096" s="8">
        <v>2018</v>
      </c>
      <c r="C4096" s="8" t="s">
        <v>10</v>
      </c>
      <c r="D4096" s="8" t="s">
        <v>33</v>
      </c>
      <c r="E4096" s="8" t="s">
        <v>34</v>
      </c>
      <c r="F4096" s="78">
        <v>0</v>
      </c>
      <c r="G4096" s="78" t="s">
        <v>108</v>
      </c>
      <c r="H4096" s="78" t="s">
        <v>29</v>
      </c>
    </row>
    <row r="4097" spans="1:8" x14ac:dyDescent="0.25">
      <c r="A4097" s="8" t="s">
        <v>43</v>
      </c>
      <c r="B4097" s="8">
        <v>2018</v>
      </c>
      <c r="C4097" s="8" t="s">
        <v>10</v>
      </c>
      <c r="D4097" s="8" t="s">
        <v>33</v>
      </c>
      <c r="E4097" s="8" t="s">
        <v>35</v>
      </c>
      <c r="F4097" s="78">
        <v>804.2</v>
      </c>
      <c r="G4097" s="78">
        <v>118.55528255528263</v>
      </c>
      <c r="H4097" s="78">
        <v>0.49626834784237595</v>
      </c>
    </row>
    <row r="4098" spans="1:8" x14ac:dyDescent="0.25">
      <c r="A4098" s="8" t="s">
        <v>43</v>
      </c>
      <c r="B4098" s="8">
        <v>2018</v>
      </c>
      <c r="C4098" s="8" t="s">
        <v>10</v>
      </c>
      <c r="D4098" s="8" t="s">
        <v>33</v>
      </c>
      <c r="E4098" s="8" t="s">
        <v>36</v>
      </c>
      <c r="F4098" s="78">
        <v>0</v>
      </c>
      <c r="G4098" s="78" t="s">
        <v>108</v>
      </c>
      <c r="H4098" s="78" t="s">
        <v>29</v>
      </c>
    </row>
    <row r="4099" spans="1:8" x14ac:dyDescent="0.25">
      <c r="A4099" s="8" t="s">
        <v>43</v>
      </c>
      <c r="B4099" s="8">
        <v>2018</v>
      </c>
      <c r="C4099" s="8" t="s">
        <v>10</v>
      </c>
      <c r="D4099" s="8" t="s">
        <v>33</v>
      </c>
      <c r="E4099" s="8" t="s">
        <v>42</v>
      </c>
      <c r="F4099" s="78">
        <v>0</v>
      </c>
      <c r="G4099" s="78" t="s">
        <v>108</v>
      </c>
      <c r="H4099" s="78" t="s">
        <v>29</v>
      </c>
    </row>
    <row r="4100" spans="1:8" x14ac:dyDescent="0.25">
      <c r="A4100" s="8" t="s">
        <v>43</v>
      </c>
      <c r="B4100" s="8">
        <v>2018</v>
      </c>
      <c r="C4100" s="8" t="s">
        <v>10</v>
      </c>
      <c r="D4100" s="8" t="s">
        <v>33</v>
      </c>
      <c r="E4100" s="8" t="s">
        <v>40</v>
      </c>
      <c r="F4100" s="78">
        <v>804.2</v>
      </c>
      <c r="G4100" s="78">
        <v>118.55528255528263</v>
      </c>
      <c r="H4100" s="78">
        <v>0.49626834784237595</v>
      </c>
    </row>
    <row r="4101" spans="1:8" x14ac:dyDescent="0.25">
      <c r="A4101" s="8" t="s">
        <v>43</v>
      </c>
      <c r="B4101" s="8">
        <v>2019</v>
      </c>
      <c r="C4101" s="8" t="s">
        <v>10</v>
      </c>
      <c r="D4101" s="8" t="s">
        <v>33</v>
      </c>
      <c r="E4101" s="8" t="s">
        <v>34</v>
      </c>
      <c r="F4101" s="78">
        <v>0</v>
      </c>
      <c r="G4101" s="78" t="s">
        <v>108</v>
      </c>
      <c r="H4101" s="78" t="s">
        <v>29</v>
      </c>
    </row>
    <row r="4102" spans="1:8" x14ac:dyDescent="0.25">
      <c r="A4102" s="8" t="s">
        <v>43</v>
      </c>
      <c r="B4102" s="8">
        <v>2019</v>
      </c>
      <c r="C4102" s="8" t="s">
        <v>10</v>
      </c>
      <c r="D4102" s="8" t="s">
        <v>33</v>
      </c>
      <c r="E4102" s="8" t="s">
        <v>35</v>
      </c>
      <c r="F4102" s="78">
        <v>1146</v>
      </c>
      <c r="G4102" s="78">
        <v>169.50573154196977</v>
      </c>
      <c r="H4102" s="78">
        <v>0.71860697360944614</v>
      </c>
    </row>
    <row r="4103" spans="1:8" x14ac:dyDescent="0.25">
      <c r="A4103" s="8" t="s">
        <v>43</v>
      </c>
      <c r="B4103" s="8">
        <v>2019</v>
      </c>
      <c r="C4103" s="8" t="s">
        <v>10</v>
      </c>
      <c r="D4103" s="8" t="s">
        <v>33</v>
      </c>
      <c r="E4103" s="8" t="s">
        <v>36</v>
      </c>
      <c r="F4103" s="78">
        <v>0</v>
      </c>
      <c r="G4103" s="78" t="s">
        <v>108</v>
      </c>
      <c r="H4103" s="78" t="s">
        <v>29</v>
      </c>
    </row>
    <row r="4104" spans="1:8" x14ac:dyDescent="0.25">
      <c r="A4104" s="8" t="s">
        <v>43</v>
      </c>
      <c r="B4104" s="8">
        <v>2019</v>
      </c>
      <c r="C4104" s="8" t="s">
        <v>10</v>
      </c>
      <c r="D4104" s="8" t="s">
        <v>33</v>
      </c>
      <c r="E4104" s="8" t="s">
        <v>42</v>
      </c>
      <c r="F4104" s="78">
        <v>0</v>
      </c>
      <c r="G4104" s="78" t="s">
        <v>108</v>
      </c>
      <c r="H4104" s="78" t="s">
        <v>29</v>
      </c>
    </row>
    <row r="4105" spans="1:8" x14ac:dyDescent="0.25">
      <c r="A4105" s="8" t="s">
        <v>43</v>
      </c>
      <c r="B4105" s="8">
        <v>2019</v>
      </c>
      <c r="C4105" s="8" t="s">
        <v>10</v>
      </c>
      <c r="D4105" s="8" t="s">
        <v>33</v>
      </c>
      <c r="E4105" s="8" t="s">
        <v>40</v>
      </c>
      <c r="F4105" s="78">
        <v>1146</v>
      </c>
      <c r="G4105" s="78">
        <v>169.50573154196977</v>
      </c>
      <c r="H4105" s="78">
        <v>0.71860697360944614</v>
      </c>
    </row>
    <row r="4106" spans="1:8" x14ac:dyDescent="0.25">
      <c r="A4106" s="8" t="s">
        <v>43</v>
      </c>
      <c r="B4106" s="8">
        <v>2020</v>
      </c>
      <c r="C4106" s="8" t="s">
        <v>10</v>
      </c>
      <c r="D4106" s="8" t="s">
        <v>33</v>
      </c>
      <c r="E4106" s="8" t="s">
        <v>34</v>
      </c>
      <c r="F4106" s="78">
        <v>0</v>
      </c>
      <c r="G4106" s="78" t="s">
        <v>108</v>
      </c>
      <c r="H4106" s="78" t="s">
        <v>29</v>
      </c>
    </row>
    <row r="4107" spans="1:8" x14ac:dyDescent="0.25">
      <c r="A4107" s="8" t="s">
        <v>43</v>
      </c>
      <c r="B4107" s="8">
        <v>2020</v>
      </c>
      <c r="C4107" s="8" t="s">
        <v>10</v>
      </c>
      <c r="D4107" s="8" t="s">
        <v>33</v>
      </c>
      <c r="E4107" s="8" t="s">
        <v>35</v>
      </c>
      <c r="F4107" s="78">
        <v>1225.8</v>
      </c>
      <c r="G4107" s="78">
        <v>181.37607891491993</v>
      </c>
      <c r="H4107" s="78">
        <v>0.86406592784964953</v>
      </c>
    </row>
    <row r="4108" spans="1:8" x14ac:dyDescent="0.25">
      <c r="A4108" s="8" t="s">
        <v>43</v>
      </c>
      <c r="B4108" s="8">
        <v>2020</v>
      </c>
      <c r="C4108" s="8" t="s">
        <v>10</v>
      </c>
      <c r="D4108" s="8" t="s">
        <v>33</v>
      </c>
      <c r="E4108" s="8" t="s">
        <v>36</v>
      </c>
      <c r="F4108" s="78">
        <v>0</v>
      </c>
      <c r="G4108" s="78" t="s">
        <v>108</v>
      </c>
      <c r="H4108" s="78" t="s">
        <v>29</v>
      </c>
    </row>
    <row r="4109" spans="1:8" x14ac:dyDescent="0.25">
      <c r="A4109" s="8" t="s">
        <v>43</v>
      </c>
      <c r="B4109" s="8">
        <v>2020</v>
      </c>
      <c r="C4109" s="8" t="s">
        <v>10</v>
      </c>
      <c r="D4109" s="8" t="s">
        <v>33</v>
      </c>
      <c r="E4109" s="8" t="s">
        <v>42</v>
      </c>
      <c r="F4109" s="78">
        <v>0</v>
      </c>
      <c r="G4109" s="78" t="s">
        <v>108</v>
      </c>
      <c r="H4109" s="78" t="s">
        <v>29</v>
      </c>
    </row>
    <row r="4110" spans="1:8" x14ac:dyDescent="0.25">
      <c r="A4110" s="8" t="s">
        <v>43</v>
      </c>
      <c r="B4110" s="8">
        <v>2020</v>
      </c>
      <c r="C4110" s="8" t="s">
        <v>10</v>
      </c>
      <c r="D4110" s="8" t="s">
        <v>33</v>
      </c>
      <c r="E4110" s="8" t="s">
        <v>40</v>
      </c>
      <c r="F4110" s="78">
        <v>1225.8</v>
      </c>
      <c r="G4110" s="78">
        <v>181.37607891491993</v>
      </c>
      <c r="H4110" s="78">
        <v>0.86406592784964953</v>
      </c>
    </row>
    <row r="4111" spans="1:8" x14ac:dyDescent="0.25">
      <c r="A4111" s="8" t="s">
        <v>43</v>
      </c>
      <c r="B4111" s="8">
        <v>2021</v>
      </c>
      <c r="C4111" s="8" t="s">
        <v>10</v>
      </c>
      <c r="D4111" s="8" t="s">
        <v>33</v>
      </c>
      <c r="E4111" s="8" t="s">
        <v>34</v>
      </c>
      <c r="F4111" s="78">
        <v>0</v>
      </c>
      <c r="G4111" s="78" t="s">
        <v>108</v>
      </c>
      <c r="H4111" s="78" t="s">
        <v>29</v>
      </c>
    </row>
    <row r="4112" spans="1:8" x14ac:dyDescent="0.25">
      <c r="A4112" s="8" t="s">
        <v>43</v>
      </c>
      <c r="B4112" s="8">
        <v>2021</v>
      </c>
      <c r="C4112" s="8" t="s">
        <v>10</v>
      </c>
      <c r="D4112" s="8" t="s">
        <v>33</v>
      </c>
      <c r="E4112" s="8" t="s">
        <v>35</v>
      </c>
      <c r="F4112" s="78">
        <v>957.7</v>
      </c>
      <c r="G4112" s="78">
        <v>141.37532291794804</v>
      </c>
      <c r="H4112" s="78">
        <v>0.58474936972516123</v>
      </c>
    </row>
    <row r="4113" spans="1:8" x14ac:dyDescent="0.25">
      <c r="A4113" s="8" t="s">
        <v>43</v>
      </c>
      <c r="B4113" s="8">
        <v>2021</v>
      </c>
      <c r="C4113" s="8" t="s">
        <v>10</v>
      </c>
      <c r="D4113" s="8" t="s">
        <v>33</v>
      </c>
      <c r="E4113" s="8" t="s">
        <v>36</v>
      </c>
      <c r="F4113" s="78">
        <v>0</v>
      </c>
      <c r="G4113" s="78" t="s">
        <v>108</v>
      </c>
      <c r="H4113" s="78" t="s">
        <v>29</v>
      </c>
    </row>
    <row r="4114" spans="1:8" x14ac:dyDescent="0.25">
      <c r="A4114" s="8" t="s">
        <v>43</v>
      </c>
      <c r="B4114" s="8">
        <v>2021</v>
      </c>
      <c r="C4114" s="8" t="s">
        <v>10</v>
      </c>
      <c r="D4114" s="8" t="s">
        <v>33</v>
      </c>
      <c r="E4114" s="8" t="s">
        <v>42</v>
      </c>
      <c r="F4114" s="78">
        <v>0</v>
      </c>
      <c r="G4114" s="78" t="s">
        <v>108</v>
      </c>
      <c r="H4114" s="78" t="s">
        <v>29</v>
      </c>
    </row>
    <row r="4115" spans="1:8" x14ac:dyDescent="0.25">
      <c r="A4115" s="8" t="s">
        <v>43</v>
      </c>
      <c r="B4115" s="8">
        <v>2021</v>
      </c>
      <c r="C4115" s="8" t="s">
        <v>10</v>
      </c>
      <c r="D4115" s="8" t="s">
        <v>33</v>
      </c>
      <c r="E4115" s="8" t="s">
        <v>40</v>
      </c>
      <c r="F4115" s="78">
        <v>957.7</v>
      </c>
      <c r="G4115" s="78">
        <v>141.37532291794804</v>
      </c>
      <c r="H4115" s="78">
        <v>0.58474936972516123</v>
      </c>
    </row>
    <row r="4116" spans="1:8" x14ac:dyDescent="0.25">
      <c r="A4116" s="8" t="s">
        <v>43</v>
      </c>
      <c r="B4116" s="8">
        <v>2022</v>
      </c>
      <c r="C4116" s="8" t="s">
        <v>10</v>
      </c>
      <c r="D4116" s="8" t="s">
        <v>33</v>
      </c>
      <c r="E4116" s="8" t="s">
        <v>34</v>
      </c>
      <c r="F4116" s="78">
        <v>0</v>
      </c>
      <c r="G4116" s="78" t="s">
        <v>108</v>
      </c>
      <c r="H4116" s="78" t="s">
        <v>29</v>
      </c>
    </row>
    <row r="4117" spans="1:8" x14ac:dyDescent="0.25">
      <c r="A4117" s="8" t="s">
        <v>43</v>
      </c>
      <c r="B4117" s="8">
        <v>2022</v>
      </c>
      <c r="C4117" s="8" t="s">
        <v>10</v>
      </c>
      <c r="D4117" s="8" t="s">
        <v>33</v>
      </c>
      <c r="E4117" s="8" t="s">
        <v>35</v>
      </c>
      <c r="F4117" s="78">
        <v>824.3</v>
      </c>
      <c r="G4117" s="78">
        <v>121.68286382088812</v>
      </c>
      <c r="H4117" s="78">
        <v>0.42679822866379352</v>
      </c>
    </row>
    <row r="4118" spans="1:8" x14ac:dyDescent="0.25">
      <c r="A4118" s="8" t="s">
        <v>43</v>
      </c>
      <c r="B4118" s="8">
        <v>2022</v>
      </c>
      <c r="C4118" s="8" t="s">
        <v>10</v>
      </c>
      <c r="D4118" s="8" t="s">
        <v>33</v>
      </c>
      <c r="E4118" s="8" t="s">
        <v>36</v>
      </c>
      <c r="F4118" s="78">
        <v>0</v>
      </c>
      <c r="G4118" s="78" t="s">
        <v>108</v>
      </c>
      <c r="H4118" s="78" t="s">
        <v>29</v>
      </c>
    </row>
    <row r="4119" spans="1:8" x14ac:dyDescent="0.25">
      <c r="A4119" s="8" t="s">
        <v>43</v>
      </c>
      <c r="B4119" s="8">
        <v>2022</v>
      </c>
      <c r="C4119" s="8" t="s">
        <v>10</v>
      </c>
      <c r="D4119" s="8" t="s">
        <v>33</v>
      </c>
      <c r="E4119" s="8" t="s">
        <v>42</v>
      </c>
      <c r="F4119" s="78">
        <v>0</v>
      </c>
      <c r="G4119" s="78" t="s">
        <v>108</v>
      </c>
      <c r="H4119" s="78" t="s">
        <v>29</v>
      </c>
    </row>
    <row r="4120" spans="1:8" x14ac:dyDescent="0.25">
      <c r="A4120" s="8" t="s">
        <v>43</v>
      </c>
      <c r="B4120" s="8">
        <v>2022</v>
      </c>
      <c r="C4120" s="8" t="s">
        <v>10</v>
      </c>
      <c r="D4120" s="8" t="s">
        <v>33</v>
      </c>
      <c r="E4120" s="8" t="s">
        <v>40</v>
      </c>
      <c r="F4120" s="78">
        <v>824.3</v>
      </c>
      <c r="G4120" s="78">
        <v>121.68286382088812</v>
      </c>
      <c r="H4120" s="78">
        <v>0.42679822866379352</v>
      </c>
    </row>
    <row r="4121" spans="1:8" x14ac:dyDescent="0.25">
      <c r="A4121" s="8" t="s">
        <v>43</v>
      </c>
      <c r="B4121" s="8">
        <v>2023</v>
      </c>
      <c r="C4121" s="8" t="s">
        <v>10</v>
      </c>
      <c r="D4121" s="8" t="s">
        <v>33</v>
      </c>
      <c r="E4121" s="8" t="s">
        <v>34</v>
      </c>
      <c r="F4121" s="78">
        <v>0</v>
      </c>
      <c r="G4121" s="78" t="s">
        <v>108</v>
      </c>
      <c r="H4121" s="78" t="s">
        <v>29</v>
      </c>
    </row>
    <row r="4122" spans="1:8" x14ac:dyDescent="0.25">
      <c r="A4122" s="8" t="s">
        <v>43</v>
      </c>
      <c r="B4122" s="8">
        <v>2023</v>
      </c>
      <c r="C4122" s="8" t="s">
        <v>10</v>
      </c>
      <c r="D4122" s="8" t="s">
        <v>33</v>
      </c>
      <c r="E4122" s="8" t="s">
        <v>35</v>
      </c>
      <c r="F4122" s="78">
        <v>1013.8</v>
      </c>
      <c r="G4122" s="78">
        <v>149.87803375631384</v>
      </c>
      <c r="H4122" s="78">
        <v>0.58815786507162071</v>
      </c>
    </row>
    <row r="4123" spans="1:8" x14ac:dyDescent="0.25">
      <c r="A4123" s="8" t="s">
        <v>43</v>
      </c>
      <c r="B4123" s="8">
        <v>2023</v>
      </c>
      <c r="C4123" s="8" t="s">
        <v>10</v>
      </c>
      <c r="D4123" s="8" t="s">
        <v>33</v>
      </c>
      <c r="E4123" s="8" t="s">
        <v>36</v>
      </c>
      <c r="F4123" s="78">
        <v>0</v>
      </c>
      <c r="G4123" s="78" t="s">
        <v>108</v>
      </c>
      <c r="H4123" s="78" t="s">
        <v>29</v>
      </c>
    </row>
    <row r="4124" spans="1:8" x14ac:dyDescent="0.25">
      <c r="A4124" s="8" t="s">
        <v>43</v>
      </c>
      <c r="B4124" s="8">
        <v>2023</v>
      </c>
      <c r="C4124" s="8" t="s">
        <v>10</v>
      </c>
      <c r="D4124" s="8" t="s">
        <v>33</v>
      </c>
      <c r="E4124" s="8" t="s">
        <v>42</v>
      </c>
      <c r="F4124" s="78">
        <v>0</v>
      </c>
      <c r="G4124" s="78" t="s">
        <v>108</v>
      </c>
      <c r="H4124" s="78" t="s">
        <v>29</v>
      </c>
    </row>
    <row r="4125" spans="1:8" x14ac:dyDescent="0.25">
      <c r="A4125" s="8" t="s">
        <v>43</v>
      </c>
      <c r="B4125" s="8">
        <v>2023</v>
      </c>
      <c r="C4125" s="8" t="s">
        <v>10</v>
      </c>
      <c r="D4125" s="8" t="s">
        <v>33</v>
      </c>
      <c r="E4125" s="8" t="s">
        <v>40</v>
      </c>
      <c r="F4125" s="78">
        <v>1013.8</v>
      </c>
      <c r="G4125" s="78">
        <v>149.87803375631384</v>
      </c>
      <c r="H4125" s="78">
        <v>0.58815786507162071</v>
      </c>
    </row>
    <row r="4126" spans="1:8" x14ac:dyDescent="0.25">
      <c r="A4126" s="8" t="s">
        <v>43</v>
      </c>
      <c r="B4126" s="8">
        <v>2008</v>
      </c>
      <c r="C4126" s="8" t="s">
        <v>10</v>
      </c>
      <c r="D4126" s="8" t="s">
        <v>37</v>
      </c>
      <c r="E4126" s="8" t="s">
        <v>40</v>
      </c>
      <c r="F4126" s="78">
        <v>59.3</v>
      </c>
      <c r="G4126" s="78">
        <v>9.4778902503995681</v>
      </c>
      <c r="H4126" s="78">
        <v>3.2186945391588263E-2</v>
      </c>
    </row>
    <row r="4127" spans="1:8" x14ac:dyDescent="0.25">
      <c r="A4127" s="8" t="s">
        <v>43</v>
      </c>
      <c r="B4127" s="8">
        <v>2009</v>
      </c>
      <c r="C4127" s="8" t="s">
        <v>10</v>
      </c>
      <c r="D4127" s="8" t="s">
        <v>37</v>
      </c>
      <c r="E4127" s="8" t="s">
        <v>40</v>
      </c>
      <c r="F4127" s="78">
        <v>37</v>
      </c>
      <c r="G4127" s="78">
        <v>5.874569992061395</v>
      </c>
      <c r="H4127" s="78">
        <v>2.899638983112942E-2</v>
      </c>
    </row>
    <row r="4128" spans="1:8" x14ac:dyDescent="0.25">
      <c r="A4128" s="8" t="s">
        <v>43</v>
      </c>
      <c r="B4128" s="8">
        <v>2010</v>
      </c>
      <c r="C4128" s="8" t="s">
        <v>10</v>
      </c>
      <c r="D4128" s="8" t="s">
        <v>37</v>
      </c>
      <c r="E4128" s="8" t="s">
        <v>40</v>
      </c>
      <c r="F4128" s="78">
        <v>29.65</v>
      </c>
      <c r="G4128" s="78">
        <v>4.6772709346654366</v>
      </c>
      <c r="H4128" s="78">
        <v>1.9978826040361285E-2</v>
      </c>
    </row>
    <row r="4129" spans="1:8" x14ac:dyDescent="0.25">
      <c r="A4129" s="8" t="s">
        <v>43</v>
      </c>
      <c r="B4129" s="8">
        <v>2011</v>
      </c>
      <c r="C4129" s="8" t="s">
        <v>10</v>
      </c>
      <c r="D4129" s="8" t="s">
        <v>37</v>
      </c>
      <c r="E4129" s="8" t="s">
        <v>40</v>
      </c>
      <c r="F4129" s="78">
        <v>0</v>
      </c>
      <c r="G4129" s="78">
        <v>0</v>
      </c>
      <c r="H4129" s="78" t="s">
        <v>29</v>
      </c>
    </row>
    <row r="4130" spans="1:8" x14ac:dyDescent="0.25">
      <c r="A4130" s="8" t="s">
        <v>43</v>
      </c>
      <c r="B4130" s="8">
        <v>2012</v>
      </c>
      <c r="C4130" s="8" t="s">
        <v>10</v>
      </c>
      <c r="D4130" s="8" t="s">
        <v>37</v>
      </c>
      <c r="E4130" s="8" t="s">
        <v>40</v>
      </c>
      <c r="F4130" s="78">
        <v>174.8</v>
      </c>
      <c r="G4130" s="78">
        <v>27.387387387387388</v>
      </c>
      <c r="H4130" s="78">
        <v>0.10088420191063728</v>
      </c>
    </row>
    <row r="4131" spans="1:8" x14ac:dyDescent="0.25">
      <c r="A4131" s="8" t="s">
        <v>43</v>
      </c>
      <c r="B4131" s="8">
        <v>2013</v>
      </c>
      <c r="C4131" s="8" t="s">
        <v>10</v>
      </c>
      <c r="D4131" s="8" t="s">
        <v>37</v>
      </c>
      <c r="E4131" s="8" t="s">
        <v>40</v>
      </c>
      <c r="F4131" s="78">
        <v>196.751</v>
      </c>
      <c r="G4131" s="78">
        <v>30.879047868166346</v>
      </c>
      <c r="H4131" s="78">
        <v>0.10811787125931913</v>
      </c>
    </row>
    <row r="4132" spans="1:8" x14ac:dyDescent="0.25">
      <c r="A4132" s="8" t="s">
        <v>43</v>
      </c>
      <c r="B4132" s="8">
        <v>2014</v>
      </c>
      <c r="C4132" s="8" t="s">
        <v>10</v>
      </c>
      <c r="D4132" s="8" t="s">
        <v>37</v>
      </c>
      <c r="E4132" s="8" t="s">
        <v>40</v>
      </c>
      <c r="F4132" s="78">
        <v>229</v>
      </c>
      <c r="G4132" s="78">
        <v>36.053529257412734</v>
      </c>
      <c r="H4132" s="78">
        <v>0.1223124570673149</v>
      </c>
    </row>
    <row r="4133" spans="1:8" x14ac:dyDescent="0.25">
      <c r="A4133" s="8" t="s">
        <v>43</v>
      </c>
      <c r="B4133" s="8">
        <v>2015</v>
      </c>
      <c r="C4133" s="8" t="s">
        <v>10</v>
      </c>
      <c r="D4133" s="8" t="s">
        <v>37</v>
      </c>
      <c r="E4133" s="8" t="s">
        <v>40</v>
      </c>
      <c r="F4133" s="78">
        <v>226.7</v>
      </c>
      <c r="G4133" s="78">
        <v>35.696102873638644</v>
      </c>
      <c r="H4133" s="78">
        <v>0.13299056101184692</v>
      </c>
    </row>
    <row r="4134" spans="1:8" x14ac:dyDescent="0.25">
      <c r="A4134" s="8" t="s">
        <v>43</v>
      </c>
      <c r="B4134" s="8">
        <v>2016</v>
      </c>
      <c r="C4134" s="8" t="s">
        <v>10</v>
      </c>
      <c r="D4134" s="8" t="s">
        <v>37</v>
      </c>
      <c r="E4134" s="8" t="s">
        <v>40</v>
      </c>
      <c r="F4134" s="78">
        <v>233.2</v>
      </c>
      <c r="G4134" s="78">
        <v>35.160196004523179</v>
      </c>
      <c r="H4134" s="78">
        <v>0.1488625205744265</v>
      </c>
    </row>
    <row r="4135" spans="1:8" x14ac:dyDescent="0.25">
      <c r="A4135" s="8" t="s">
        <v>43</v>
      </c>
      <c r="B4135" s="8">
        <v>2017</v>
      </c>
      <c r="C4135" s="8" t="s">
        <v>10</v>
      </c>
      <c r="D4135" s="8" t="s">
        <v>37</v>
      </c>
      <c r="E4135" s="8" t="s">
        <v>40</v>
      </c>
      <c r="F4135" s="78">
        <v>150.69999999999999</v>
      </c>
      <c r="G4135" s="78">
        <v>22.342475908080058</v>
      </c>
      <c r="H4135" s="78">
        <v>9.3688179187427126E-2</v>
      </c>
    </row>
    <row r="4136" spans="1:8" x14ac:dyDescent="0.25">
      <c r="A4136" s="8" t="s">
        <v>43</v>
      </c>
      <c r="B4136" s="8">
        <v>2018</v>
      </c>
      <c r="C4136" s="8" t="s">
        <v>10</v>
      </c>
      <c r="D4136" s="8" t="s">
        <v>37</v>
      </c>
      <c r="E4136" s="8" t="s">
        <v>40</v>
      </c>
      <c r="F4136" s="78">
        <v>139.4</v>
      </c>
      <c r="G4136" s="78">
        <v>20.550368550368564</v>
      </c>
      <c r="H4136" s="78">
        <v>8.6023138136318331E-2</v>
      </c>
    </row>
    <row r="4137" spans="1:8" x14ac:dyDescent="0.25">
      <c r="A4137" s="8" t="s">
        <v>43</v>
      </c>
      <c r="B4137" s="8">
        <v>2019</v>
      </c>
      <c r="C4137" s="8" t="s">
        <v>10</v>
      </c>
      <c r="D4137" s="8" t="s">
        <v>37</v>
      </c>
      <c r="E4137" s="8" t="s">
        <v>40</v>
      </c>
      <c r="F4137" s="78">
        <v>166.1</v>
      </c>
      <c r="G4137" s="78">
        <v>24.567977320350067</v>
      </c>
      <c r="H4137" s="78">
        <v>0.10415411720465011</v>
      </c>
    </row>
    <row r="4138" spans="1:8" x14ac:dyDescent="0.25">
      <c r="A4138" s="8" t="s">
        <v>43</v>
      </c>
      <c r="B4138" s="8">
        <v>2020</v>
      </c>
      <c r="C4138" s="8" t="s">
        <v>10</v>
      </c>
      <c r="D4138" s="8" t="s">
        <v>37</v>
      </c>
      <c r="E4138" s="8" t="s">
        <v>40</v>
      </c>
      <c r="F4138" s="78">
        <v>7.4</v>
      </c>
      <c r="G4138" s="78">
        <v>1.0949445129469797</v>
      </c>
      <c r="H4138" s="78">
        <v>5.2162570289504056E-3</v>
      </c>
    </row>
    <row r="4139" spans="1:8" x14ac:dyDescent="0.25">
      <c r="A4139" s="8" t="s">
        <v>43</v>
      </c>
      <c r="B4139" s="8">
        <v>2021</v>
      </c>
      <c r="C4139" s="8" t="s">
        <v>10</v>
      </c>
      <c r="D4139" s="8" t="s">
        <v>37</v>
      </c>
      <c r="E4139" s="8" t="s">
        <v>40</v>
      </c>
      <c r="F4139" s="78">
        <v>3.7</v>
      </c>
      <c r="G4139" s="78">
        <v>0.54619264362160147</v>
      </c>
      <c r="H4139" s="78">
        <v>2.2591340377812433E-3</v>
      </c>
    </row>
    <row r="4140" spans="1:8" x14ac:dyDescent="0.25">
      <c r="A4140" s="8" t="s">
        <v>43</v>
      </c>
      <c r="B4140" s="8">
        <v>2022</v>
      </c>
      <c r="C4140" s="8" t="s">
        <v>10</v>
      </c>
      <c r="D4140" s="8" t="s">
        <v>37</v>
      </c>
      <c r="E4140" s="8" t="s">
        <v>40</v>
      </c>
      <c r="F4140" s="78">
        <v>3</v>
      </c>
      <c r="G4140" s="78">
        <v>0.44285890023373092</v>
      </c>
      <c r="H4140" s="78">
        <v>1.5533115200671852E-3</v>
      </c>
    </row>
    <row r="4141" spans="1:8" x14ac:dyDescent="0.25">
      <c r="A4141" s="8" t="s">
        <v>43</v>
      </c>
      <c r="B4141" s="8">
        <v>2023</v>
      </c>
      <c r="C4141" s="8" t="s">
        <v>10</v>
      </c>
      <c r="D4141" s="8" t="s">
        <v>37</v>
      </c>
      <c r="E4141" s="8" t="s">
        <v>40</v>
      </c>
      <c r="F4141" s="78">
        <v>3.5</v>
      </c>
      <c r="G4141" s="78">
        <v>0.51743254897129454</v>
      </c>
      <c r="H4141" s="78">
        <v>2.0305311972289137E-3</v>
      </c>
    </row>
    <row r="4142" spans="1:8" x14ac:dyDescent="0.25">
      <c r="A4142" s="8" t="s">
        <v>44</v>
      </c>
      <c r="B4142" s="8">
        <v>2008</v>
      </c>
      <c r="C4142" s="8" t="s">
        <v>10</v>
      </c>
      <c r="D4142" s="8" t="s">
        <v>41</v>
      </c>
      <c r="E4142" s="8" t="s">
        <v>40</v>
      </c>
      <c r="F4142" s="78">
        <v>13104.531535411999</v>
      </c>
      <c r="G4142" s="78">
        <v>626.8861009565228</v>
      </c>
      <c r="H4142" s="78">
        <v>1.8896483046790791</v>
      </c>
    </row>
    <row r="4143" spans="1:8" x14ac:dyDescent="0.25">
      <c r="A4143" s="8" t="s">
        <v>44</v>
      </c>
      <c r="B4143" s="8">
        <v>2009</v>
      </c>
      <c r="C4143" s="8" t="s">
        <v>10</v>
      </c>
      <c r="D4143" s="8" t="s">
        <v>41</v>
      </c>
      <c r="E4143" s="8" t="s">
        <v>40</v>
      </c>
      <c r="F4143" s="78">
        <v>15699.986881999999</v>
      </c>
      <c r="G4143" s="78">
        <v>696.64192643100023</v>
      </c>
      <c r="H4143" s="78">
        <v>2.0002220222819251</v>
      </c>
    </row>
    <row r="4144" spans="1:8" x14ac:dyDescent="0.25">
      <c r="A4144" s="8" t="s">
        <v>44</v>
      </c>
      <c r="B4144" s="8">
        <v>2010</v>
      </c>
      <c r="C4144" s="8" t="s">
        <v>10</v>
      </c>
      <c r="D4144" s="8" t="s">
        <v>41</v>
      </c>
      <c r="E4144" s="8" t="s">
        <v>40</v>
      </c>
      <c r="F4144" s="78">
        <v>17580.811696000001</v>
      </c>
      <c r="G4144" s="78">
        <v>878.63787577360233</v>
      </c>
      <c r="H4144" s="78">
        <v>1.9988090372793943</v>
      </c>
    </row>
    <row r="4145" spans="1:8" x14ac:dyDescent="0.25">
      <c r="A4145" s="8" t="s">
        <v>44</v>
      </c>
      <c r="B4145" s="8">
        <v>2011</v>
      </c>
      <c r="C4145" s="8" t="s">
        <v>10</v>
      </c>
      <c r="D4145" s="8" t="s">
        <v>41</v>
      </c>
      <c r="E4145" s="8" t="s">
        <v>40</v>
      </c>
      <c r="F4145" s="78">
        <v>18913.479588000002</v>
      </c>
      <c r="G4145" s="78">
        <v>982.05077692873363</v>
      </c>
      <c r="H4145" s="78">
        <v>1.876564331545276</v>
      </c>
    </row>
    <row r="4146" spans="1:8" x14ac:dyDescent="0.25">
      <c r="A4146" s="8" t="s">
        <v>44</v>
      </c>
      <c r="B4146" s="8">
        <v>2012</v>
      </c>
      <c r="C4146" s="8" t="s">
        <v>10</v>
      </c>
      <c r="D4146" s="8" t="s">
        <v>41</v>
      </c>
      <c r="E4146" s="8" t="s">
        <v>40</v>
      </c>
      <c r="F4146" s="78">
        <v>23425.2170245046</v>
      </c>
      <c r="G4146" s="78">
        <v>1157.0865410967942</v>
      </c>
      <c r="H4146" s="78">
        <v>2.0652427631716654</v>
      </c>
    </row>
    <row r="4147" spans="1:8" x14ac:dyDescent="0.25">
      <c r="A4147" s="8" t="s">
        <v>44</v>
      </c>
      <c r="B4147" s="8">
        <v>2013</v>
      </c>
      <c r="C4147" s="8" t="s">
        <v>10</v>
      </c>
      <c r="D4147" s="8" t="s">
        <v>41</v>
      </c>
      <c r="E4147" s="8" t="s">
        <v>40</v>
      </c>
      <c r="F4147" s="78">
        <v>28117.035667935997</v>
      </c>
      <c r="G4147" s="78">
        <v>1374.5240885453723</v>
      </c>
      <c r="H4147" s="78">
        <v>2.1900766625654859</v>
      </c>
    </row>
    <row r="4148" spans="1:8" x14ac:dyDescent="0.25">
      <c r="A4148" s="8" t="s">
        <v>44</v>
      </c>
      <c r="B4148" s="8">
        <v>2014</v>
      </c>
      <c r="C4148" s="8" t="s">
        <v>10</v>
      </c>
      <c r="D4148" s="8" t="s">
        <v>41</v>
      </c>
      <c r="E4148" s="8" t="s">
        <v>40</v>
      </c>
      <c r="F4148" s="78">
        <v>34606.498842000001</v>
      </c>
      <c r="G4148" s="78">
        <v>1491.0702886934021</v>
      </c>
      <c r="H4148" s="78">
        <v>2.3891551388983903</v>
      </c>
    </row>
    <row r="4149" spans="1:8" x14ac:dyDescent="0.25">
      <c r="A4149" s="8" t="s">
        <v>44</v>
      </c>
      <c r="B4149" s="8">
        <v>2015</v>
      </c>
      <c r="C4149" s="8" t="s">
        <v>10</v>
      </c>
      <c r="D4149" s="8" t="s">
        <v>41</v>
      </c>
      <c r="E4149" s="8" t="s">
        <v>40</v>
      </c>
      <c r="F4149" s="78">
        <v>31504.244713</v>
      </c>
      <c r="G4149" s="78">
        <v>1155.0593845279561</v>
      </c>
      <c r="H4149" s="78">
        <v>1.9843305806006633</v>
      </c>
    </row>
    <row r="4150" spans="1:8" x14ac:dyDescent="0.25">
      <c r="A4150" s="8" t="s">
        <v>44</v>
      </c>
      <c r="B4150" s="8">
        <v>2016</v>
      </c>
      <c r="C4150" s="8" t="s">
        <v>10</v>
      </c>
      <c r="D4150" s="8" t="s">
        <v>41</v>
      </c>
      <c r="E4150" s="8" t="s">
        <v>40</v>
      </c>
      <c r="F4150" s="78">
        <v>33110.487014999999</v>
      </c>
      <c r="G4150" s="78">
        <v>1100.0161799003322</v>
      </c>
      <c r="H4150" s="78">
        <v>1.9093044764726506</v>
      </c>
    </row>
    <row r="4151" spans="1:8" x14ac:dyDescent="0.25">
      <c r="A4151" s="8" t="s">
        <v>44</v>
      </c>
      <c r="B4151" s="8">
        <v>2017</v>
      </c>
      <c r="C4151" s="8" t="s">
        <v>10</v>
      </c>
      <c r="D4151" s="8" t="s">
        <v>41</v>
      </c>
      <c r="E4151" s="8" t="s">
        <v>40</v>
      </c>
      <c r="F4151" s="78">
        <v>31220.273186000002</v>
      </c>
      <c r="G4151" s="78">
        <v>1089.6811559640512</v>
      </c>
      <c r="H4151" s="78">
        <v>1.6765223060620034</v>
      </c>
    </row>
    <row r="4152" spans="1:8" x14ac:dyDescent="0.25">
      <c r="A4152" s="8" t="s">
        <v>44</v>
      </c>
      <c r="B4152" s="8">
        <v>2018</v>
      </c>
      <c r="C4152" s="8" t="s">
        <v>10</v>
      </c>
      <c r="D4152" s="8" t="s">
        <v>41</v>
      </c>
      <c r="E4152" s="8" t="s">
        <v>40</v>
      </c>
      <c r="F4152" s="78">
        <v>26069.710965999999</v>
      </c>
      <c r="G4152" s="78">
        <v>848.48530401952803</v>
      </c>
      <c r="H4152" s="78">
        <v>1.2962671961102572</v>
      </c>
    </row>
    <row r="4153" spans="1:8" x14ac:dyDescent="0.25">
      <c r="A4153" s="8" t="s">
        <v>44</v>
      </c>
      <c r="B4153" s="8">
        <v>2019</v>
      </c>
      <c r="C4153" s="8" t="s">
        <v>10</v>
      </c>
      <c r="D4153" s="8" t="s">
        <v>41</v>
      </c>
      <c r="E4153" s="8" t="s">
        <v>40</v>
      </c>
      <c r="F4153" s="78">
        <v>26832.528328999997</v>
      </c>
      <c r="G4153" s="78">
        <v>761.1345025245846</v>
      </c>
      <c r="H4153" s="78">
        <v>1.2221616017870023</v>
      </c>
    </row>
    <row r="4154" spans="1:8" x14ac:dyDescent="0.25">
      <c r="A4154" s="8" t="s">
        <v>44</v>
      </c>
      <c r="B4154" s="8">
        <v>2020</v>
      </c>
      <c r="C4154" s="8" t="s">
        <v>10</v>
      </c>
      <c r="D4154" s="8" t="s">
        <v>41</v>
      </c>
      <c r="E4154" s="8" t="s">
        <v>40</v>
      </c>
      <c r="F4154" s="78">
        <v>25967.496446999998</v>
      </c>
      <c r="G4154" s="78">
        <v>618.0529917172438</v>
      </c>
      <c r="H4154" s="78">
        <v>1.1498908473508336</v>
      </c>
    </row>
    <row r="4155" spans="1:8" x14ac:dyDescent="0.25">
      <c r="A4155" s="8" t="s">
        <v>44</v>
      </c>
      <c r="B4155" s="8">
        <v>2021</v>
      </c>
      <c r="C4155" s="8" t="s">
        <v>10</v>
      </c>
      <c r="D4155" s="8" t="s">
        <v>41</v>
      </c>
      <c r="E4155" s="8" t="s">
        <v>40</v>
      </c>
      <c r="F4155" s="78">
        <v>32629.861356000001</v>
      </c>
      <c r="G4155" s="78">
        <v>749.12153718647767</v>
      </c>
      <c r="H4155" s="78">
        <v>1.2335060354376666</v>
      </c>
    </row>
    <row r="4156" spans="1:8" x14ac:dyDescent="0.25">
      <c r="A4156" s="8" t="s">
        <v>44</v>
      </c>
      <c r="B4156" s="8">
        <v>2008</v>
      </c>
      <c r="C4156" s="8" t="s">
        <v>10</v>
      </c>
      <c r="D4156" s="8" t="s">
        <v>25</v>
      </c>
      <c r="E4156" s="8" t="s">
        <v>26</v>
      </c>
      <c r="F4156" s="78">
        <v>1480.222642</v>
      </c>
      <c r="G4156" s="78">
        <v>70.809933043651469</v>
      </c>
      <c r="H4156" s="78">
        <v>0.21344526497909244</v>
      </c>
    </row>
    <row r="4157" spans="1:8" x14ac:dyDescent="0.25">
      <c r="A4157" s="8" t="s">
        <v>44</v>
      </c>
      <c r="B4157" s="8">
        <v>2008</v>
      </c>
      <c r="C4157" s="8" t="s">
        <v>10</v>
      </c>
      <c r="D4157" s="8" t="s">
        <v>25</v>
      </c>
      <c r="E4157" s="8" t="s">
        <v>27</v>
      </c>
      <c r="F4157" s="78"/>
      <c r="G4157" s="78" t="s">
        <v>108</v>
      </c>
      <c r="H4157" s="78" t="s">
        <v>29</v>
      </c>
    </row>
    <row r="4158" spans="1:8" x14ac:dyDescent="0.25">
      <c r="A4158" s="8" t="s">
        <v>44</v>
      </c>
      <c r="B4158" s="8">
        <v>2008</v>
      </c>
      <c r="C4158" s="8" t="s">
        <v>10</v>
      </c>
      <c r="D4158" s="8" t="s">
        <v>25</v>
      </c>
      <c r="E4158" s="8" t="s">
        <v>28</v>
      </c>
      <c r="F4158" s="78"/>
      <c r="G4158" s="78" t="s">
        <v>108</v>
      </c>
      <c r="H4158" s="78" t="s">
        <v>29</v>
      </c>
    </row>
    <row r="4159" spans="1:8" x14ac:dyDescent="0.25">
      <c r="A4159" s="8" t="s">
        <v>44</v>
      </c>
      <c r="B4159" s="8">
        <v>2008</v>
      </c>
      <c r="C4159" s="8" t="s">
        <v>10</v>
      </c>
      <c r="D4159" s="8" t="s">
        <v>25</v>
      </c>
      <c r="E4159" s="8" t="s">
        <v>40</v>
      </c>
      <c r="F4159" s="78">
        <v>1480.222642</v>
      </c>
      <c r="G4159" s="78">
        <v>70.809933043651469</v>
      </c>
      <c r="H4159" s="78">
        <v>0.21344526497909244</v>
      </c>
    </row>
    <row r="4160" spans="1:8" x14ac:dyDescent="0.25">
      <c r="A4160" s="8" t="s">
        <v>44</v>
      </c>
      <c r="B4160" s="8">
        <v>2009</v>
      </c>
      <c r="C4160" s="8" t="s">
        <v>10</v>
      </c>
      <c r="D4160" s="8" t="s">
        <v>25</v>
      </c>
      <c r="E4160" s="8" t="s">
        <v>26</v>
      </c>
      <c r="F4160" s="78">
        <v>1906.41578</v>
      </c>
      <c r="G4160" s="78">
        <v>84.591737021150593</v>
      </c>
      <c r="H4160" s="78">
        <v>0.24288267598195654</v>
      </c>
    </row>
    <row r="4161" spans="1:8" x14ac:dyDescent="0.25">
      <c r="A4161" s="8" t="s">
        <v>44</v>
      </c>
      <c r="B4161" s="8">
        <v>2009</v>
      </c>
      <c r="C4161" s="8" t="s">
        <v>10</v>
      </c>
      <c r="D4161" s="8" t="s">
        <v>25</v>
      </c>
      <c r="E4161" s="8" t="s">
        <v>27</v>
      </c>
      <c r="F4161" s="78"/>
      <c r="G4161" s="78" t="s">
        <v>108</v>
      </c>
      <c r="H4161" s="78" t="s">
        <v>29</v>
      </c>
    </row>
    <row r="4162" spans="1:8" x14ac:dyDescent="0.25">
      <c r="A4162" s="8" t="s">
        <v>44</v>
      </c>
      <c r="B4162" s="8">
        <v>2009</v>
      </c>
      <c r="C4162" s="8" t="s">
        <v>10</v>
      </c>
      <c r="D4162" s="8" t="s">
        <v>25</v>
      </c>
      <c r="E4162" s="8" t="s">
        <v>28</v>
      </c>
      <c r="F4162" s="78"/>
      <c r="G4162" s="78" t="s">
        <v>108</v>
      </c>
      <c r="H4162" s="78" t="s">
        <v>29</v>
      </c>
    </row>
    <row r="4163" spans="1:8" x14ac:dyDescent="0.25">
      <c r="A4163" s="8" t="s">
        <v>44</v>
      </c>
      <c r="B4163" s="8">
        <v>2009</v>
      </c>
      <c r="C4163" s="8" t="s">
        <v>10</v>
      </c>
      <c r="D4163" s="8" t="s">
        <v>25</v>
      </c>
      <c r="E4163" s="8" t="s">
        <v>40</v>
      </c>
      <c r="F4163" s="78">
        <v>1906.41578</v>
      </c>
      <c r="G4163" s="78">
        <v>84.591737021150593</v>
      </c>
      <c r="H4163" s="78">
        <v>0.24288267598195654</v>
      </c>
    </row>
    <row r="4164" spans="1:8" x14ac:dyDescent="0.25">
      <c r="A4164" s="8" t="s">
        <v>44</v>
      </c>
      <c r="B4164" s="8">
        <v>2010</v>
      </c>
      <c r="C4164" s="8" t="s">
        <v>10</v>
      </c>
      <c r="D4164" s="8" t="s">
        <v>25</v>
      </c>
      <c r="E4164" s="8" t="s">
        <v>26</v>
      </c>
      <c r="F4164" s="78">
        <v>1910.59861</v>
      </c>
      <c r="G4164" s="78">
        <v>95.48616600724651</v>
      </c>
      <c r="H4164" s="78">
        <v>0.21722101540683317</v>
      </c>
    </row>
    <row r="4165" spans="1:8" x14ac:dyDescent="0.25">
      <c r="A4165" s="8" t="s">
        <v>44</v>
      </c>
      <c r="B4165" s="8">
        <v>2010</v>
      </c>
      <c r="C4165" s="8" t="s">
        <v>10</v>
      </c>
      <c r="D4165" s="8" t="s">
        <v>25</v>
      </c>
      <c r="E4165" s="8" t="s">
        <v>27</v>
      </c>
      <c r="F4165" s="78"/>
      <c r="G4165" s="78" t="s">
        <v>108</v>
      </c>
      <c r="H4165" s="78" t="s">
        <v>29</v>
      </c>
    </row>
    <row r="4166" spans="1:8" x14ac:dyDescent="0.25">
      <c r="A4166" s="8" t="s">
        <v>44</v>
      </c>
      <c r="B4166" s="8">
        <v>2010</v>
      </c>
      <c r="C4166" s="8" t="s">
        <v>10</v>
      </c>
      <c r="D4166" s="8" t="s">
        <v>25</v>
      </c>
      <c r="E4166" s="8" t="s">
        <v>28</v>
      </c>
      <c r="F4166" s="78"/>
      <c r="G4166" s="78" t="s">
        <v>108</v>
      </c>
      <c r="H4166" s="78" t="s">
        <v>29</v>
      </c>
    </row>
    <row r="4167" spans="1:8" x14ac:dyDescent="0.25">
      <c r="A4167" s="8" t="s">
        <v>44</v>
      </c>
      <c r="B4167" s="8">
        <v>2010</v>
      </c>
      <c r="C4167" s="8" t="s">
        <v>10</v>
      </c>
      <c r="D4167" s="8" t="s">
        <v>25</v>
      </c>
      <c r="E4167" s="8" t="s">
        <v>40</v>
      </c>
      <c r="F4167" s="78">
        <v>1910.59861</v>
      </c>
      <c r="G4167" s="78">
        <v>95.48616600724651</v>
      </c>
      <c r="H4167" s="78">
        <v>0.21722101540683317</v>
      </c>
    </row>
    <row r="4168" spans="1:8" x14ac:dyDescent="0.25">
      <c r="A4168" s="8" t="s">
        <v>44</v>
      </c>
      <c r="B4168" s="8">
        <v>2011</v>
      </c>
      <c r="C4168" s="8" t="s">
        <v>10</v>
      </c>
      <c r="D4168" s="8" t="s">
        <v>25</v>
      </c>
      <c r="E4168" s="8" t="s">
        <v>26</v>
      </c>
      <c r="F4168" s="78">
        <v>2482.7077599999998</v>
      </c>
      <c r="G4168" s="78">
        <v>128.91044576175824</v>
      </c>
      <c r="H4168" s="78">
        <v>0.24633017982701769</v>
      </c>
    </row>
    <row r="4169" spans="1:8" x14ac:dyDescent="0.25">
      <c r="A4169" s="8" t="s">
        <v>44</v>
      </c>
      <c r="B4169" s="8">
        <v>2011</v>
      </c>
      <c r="C4169" s="8" t="s">
        <v>10</v>
      </c>
      <c r="D4169" s="8" t="s">
        <v>25</v>
      </c>
      <c r="E4169" s="8" t="s">
        <v>27</v>
      </c>
      <c r="F4169" s="78"/>
      <c r="G4169" s="78" t="s">
        <v>108</v>
      </c>
      <c r="H4169" s="78" t="s">
        <v>29</v>
      </c>
    </row>
    <row r="4170" spans="1:8" x14ac:dyDescent="0.25">
      <c r="A4170" s="8" t="s">
        <v>44</v>
      </c>
      <c r="B4170" s="8">
        <v>2011</v>
      </c>
      <c r="C4170" s="8" t="s">
        <v>10</v>
      </c>
      <c r="D4170" s="8" t="s">
        <v>25</v>
      </c>
      <c r="E4170" s="8" t="s">
        <v>28</v>
      </c>
      <c r="F4170" s="78"/>
      <c r="G4170" s="78" t="s">
        <v>108</v>
      </c>
      <c r="H4170" s="78" t="s">
        <v>29</v>
      </c>
    </row>
    <row r="4171" spans="1:8" x14ac:dyDescent="0.25">
      <c r="A4171" s="8" t="s">
        <v>44</v>
      </c>
      <c r="B4171" s="8">
        <v>2011</v>
      </c>
      <c r="C4171" s="8" t="s">
        <v>10</v>
      </c>
      <c r="D4171" s="8" t="s">
        <v>25</v>
      </c>
      <c r="E4171" s="8" t="s">
        <v>40</v>
      </c>
      <c r="F4171" s="78">
        <v>2482.7077599999998</v>
      </c>
      <c r="G4171" s="78">
        <v>128.91044576175824</v>
      </c>
      <c r="H4171" s="78">
        <v>0.24633017982701769</v>
      </c>
    </row>
    <row r="4172" spans="1:8" x14ac:dyDescent="0.25">
      <c r="A4172" s="8" t="s">
        <v>44</v>
      </c>
      <c r="B4172" s="8">
        <v>2012</v>
      </c>
      <c r="C4172" s="8" t="s">
        <v>10</v>
      </c>
      <c r="D4172" s="8" t="s">
        <v>25</v>
      </c>
      <c r="E4172" s="8" t="s">
        <v>26</v>
      </c>
      <c r="F4172" s="78">
        <v>2358.33718</v>
      </c>
      <c r="G4172" s="78">
        <v>116.48985823660162</v>
      </c>
      <c r="H4172" s="78">
        <v>0.20791861987953877</v>
      </c>
    </row>
    <row r="4173" spans="1:8" x14ac:dyDescent="0.25">
      <c r="A4173" s="8" t="s">
        <v>44</v>
      </c>
      <c r="B4173" s="8">
        <v>2012</v>
      </c>
      <c r="C4173" s="8" t="s">
        <v>10</v>
      </c>
      <c r="D4173" s="8" t="s">
        <v>25</v>
      </c>
      <c r="E4173" s="8" t="s">
        <v>27</v>
      </c>
      <c r="F4173" s="78"/>
      <c r="G4173" s="78" t="s">
        <v>108</v>
      </c>
      <c r="H4173" s="78" t="s">
        <v>29</v>
      </c>
    </row>
    <row r="4174" spans="1:8" x14ac:dyDescent="0.25">
      <c r="A4174" s="8" t="s">
        <v>44</v>
      </c>
      <c r="B4174" s="8">
        <v>2012</v>
      </c>
      <c r="C4174" s="8" t="s">
        <v>10</v>
      </c>
      <c r="D4174" s="8" t="s">
        <v>25</v>
      </c>
      <c r="E4174" s="8" t="s">
        <v>28</v>
      </c>
      <c r="F4174" s="78"/>
      <c r="G4174" s="78" t="s">
        <v>108</v>
      </c>
      <c r="H4174" s="78" t="s">
        <v>29</v>
      </c>
    </row>
    <row r="4175" spans="1:8" x14ac:dyDescent="0.25">
      <c r="A4175" s="8" t="s">
        <v>44</v>
      </c>
      <c r="B4175" s="8">
        <v>2012</v>
      </c>
      <c r="C4175" s="8" t="s">
        <v>10</v>
      </c>
      <c r="D4175" s="8" t="s">
        <v>25</v>
      </c>
      <c r="E4175" s="8" t="s">
        <v>40</v>
      </c>
      <c r="F4175" s="78">
        <v>2358.33718</v>
      </c>
      <c r="G4175" s="78">
        <v>116.48985823660162</v>
      </c>
      <c r="H4175" s="78">
        <v>0.20791861987953877</v>
      </c>
    </row>
    <row r="4176" spans="1:8" x14ac:dyDescent="0.25">
      <c r="A4176" s="8" t="s">
        <v>44</v>
      </c>
      <c r="B4176" s="8">
        <v>2013</v>
      </c>
      <c r="C4176" s="8" t="s">
        <v>10</v>
      </c>
      <c r="D4176" s="8" t="s">
        <v>25</v>
      </c>
      <c r="E4176" s="8" t="s">
        <v>26</v>
      </c>
      <c r="F4176" s="78">
        <v>2799.0151059999998</v>
      </c>
      <c r="G4176" s="78">
        <v>136.83212315965312</v>
      </c>
      <c r="H4176" s="78">
        <v>0.21801934365397671</v>
      </c>
    </row>
    <row r="4177" spans="1:8" x14ac:dyDescent="0.25">
      <c r="A4177" s="8" t="s">
        <v>44</v>
      </c>
      <c r="B4177" s="8">
        <v>2013</v>
      </c>
      <c r="C4177" s="8" t="s">
        <v>10</v>
      </c>
      <c r="D4177" s="8" t="s">
        <v>25</v>
      </c>
      <c r="E4177" s="8" t="s">
        <v>27</v>
      </c>
      <c r="F4177" s="78"/>
      <c r="G4177" s="78" t="s">
        <v>108</v>
      </c>
      <c r="H4177" s="78" t="s">
        <v>29</v>
      </c>
    </row>
    <row r="4178" spans="1:8" x14ac:dyDescent="0.25">
      <c r="A4178" s="8" t="s">
        <v>44</v>
      </c>
      <c r="B4178" s="8">
        <v>2013</v>
      </c>
      <c r="C4178" s="8" t="s">
        <v>10</v>
      </c>
      <c r="D4178" s="8" t="s">
        <v>25</v>
      </c>
      <c r="E4178" s="8" t="s">
        <v>28</v>
      </c>
      <c r="F4178" s="78"/>
      <c r="G4178" s="78" t="s">
        <v>108</v>
      </c>
      <c r="H4178" s="78" t="s">
        <v>29</v>
      </c>
    </row>
    <row r="4179" spans="1:8" x14ac:dyDescent="0.25">
      <c r="A4179" s="8" t="s">
        <v>44</v>
      </c>
      <c r="B4179" s="8">
        <v>2013</v>
      </c>
      <c r="C4179" s="8" t="s">
        <v>10</v>
      </c>
      <c r="D4179" s="8" t="s">
        <v>25</v>
      </c>
      <c r="E4179" s="8" t="s">
        <v>40</v>
      </c>
      <c r="F4179" s="78">
        <v>2799.0151059999998</v>
      </c>
      <c r="G4179" s="78">
        <v>136.83212315965312</v>
      </c>
      <c r="H4179" s="78">
        <v>0.21801934365397671</v>
      </c>
    </row>
    <row r="4180" spans="1:8" x14ac:dyDescent="0.25">
      <c r="A4180" s="8" t="s">
        <v>44</v>
      </c>
      <c r="B4180" s="8">
        <v>2014</v>
      </c>
      <c r="C4180" s="8" t="s">
        <v>10</v>
      </c>
      <c r="D4180" s="8" t="s">
        <v>25</v>
      </c>
      <c r="E4180" s="8" t="s">
        <v>26</v>
      </c>
      <c r="F4180" s="78">
        <v>2063.1825100000001</v>
      </c>
      <c r="G4180" s="78">
        <v>88.895156798678556</v>
      </c>
      <c r="H4180" s="78">
        <v>0.14243749761444821</v>
      </c>
    </row>
    <row r="4181" spans="1:8" x14ac:dyDescent="0.25">
      <c r="A4181" s="8" t="s">
        <v>44</v>
      </c>
      <c r="B4181" s="8">
        <v>2014</v>
      </c>
      <c r="C4181" s="8" t="s">
        <v>10</v>
      </c>
      <c r="D4181" s="8" t="s">
        <v>25</v>
      </c>
      <c r="E4181" s="8" t="s">
        <v>27</v>
      </c>
      <c r="F4181" s="78"/>
      <c r="G4181" s="78" t="s">
        <v>108</v>
      </c>
      <c r="H4181" s="78" t="s">
        <v>29</v>
      </c>
    </row>
    <row r="4182" spans="1:8" x14ac:dyDescent="0.25">
      <c r="A4182" s="8" t="s">
        <v>44</v>
      </c>
      <c r="B4182" s="8">
        <v>2014</v>
      </c>
      <c r="C4182" s="8" t="s">
        <v>10</v>
      </c>
      <c r="D4182" s="8" t="s">
        <v>25</v>
      </c>
      <c r="E4182" s="8" t="s">
        <v>28</v>
      </c>
      <c r="F4182" s="78"/>
      <c r="G4182" s="78" t="s">
        <v>108</v>
      </c>
      <c r="H4182" s="78" t="s">
        <v>29</v>
      </c>
    </row>
    <row r="4183" spans="1:8" x14ac:dyDescent="0.25">
      <c r="A4183" s="8" t="s">
        <v>44</v>
      </c>
      <c r="B4183" s="8">
        <v>2014</v>
      </c>
      <c r="C4183" s="8" t="s">
        <v>10</v>
      </c>
      <c r="D4183" s="8" t="s">
        <v>25</v>
      </c>
      <c r="E4183" s="8" t="s">
        <v>40</v>
      </c>
      <c r="F4183" s="78">
        <v>2063.1825100000001</v>
      </c>
      <c r="G4183" s="78">
        <v>88.895156798678556</v>
      </c>
      <c r="H4183" s="78">
        <v>0.14243749761444821</v>
      </c>
    </row>
    <row r="4184" spans="1:8" x14ac:dyDescent="0.25">
      <c r="A4184" s="8" t="s">
        <v>44</v>
      </c>
      <c r="B4184" s="8">
        <v>2015</v>
      </c>
      <c r="C4184" s="8" t="s">
        <v>10</v>
      </c>
      <c r="D4184" s="8" t="s">
        <v>25</v>
      </c>
      <c r="E4184" s="8" t="s">
        <v>26</v>
      </c>
      <c r="F4184" s="78">
        <v>2112.7162999999996</v>
      </c>
      <c r="G4184" s="78">
        <v>77.45980934922089</v>
      </c>
      <c r="H4184" s="78">
        <v>0.13307183207898174</v>
      </c>
    </row>
    <row r="4185" spans="1:8" x14ac:dyDescent="0.25">
      <c r="A4185" s="8" t="s">
        <v>44</v>
      </c>
      <c r="B4185" s="8">
        <v>2015</v>
      </c>
      <c r="C4185" s="8" t="s">
        <v>10</v>
      </c>
      <c r="D4185" s="8" t="s">
        <v>25</v>
      </c>
      <c r="E4185" s="8" t="s">
        <v>27</v>
      </c>
      <c r="F4185" s="78"/>
      <c r="G4185" s="78" t="s">
        <v>108</v>
      </c>
      <c r="H4185" s="78" t="s">
        <v>29</v>
      </c>
    </row>
    <row r="4186" spans="1:8" x14ac:dyDescent="0.25">
      <c r="A4186" s="8" t="s">
        <v>44</v>
      </c>
      <c r="B4186" s="8">
        <v>2015</v>
      </c>
      <c r="C4186" s="8" t="s">
        <v>10</v>
      </c>
      <c r="D4186" s="8" t="s">
        <v>25</v>
      </c>
      <c r="E4186" s="8" t="s">
        <v>28</v>
      </c>
      <c r="F4186" s="78"/>
      <c r="G4186" s="78" t="s">
        <v>108</v>
      </c>
      <c r="H4186" s="78" t="s">
        <v>29</v>
      </c>
    </row>
    <row r="4187" spans="1:8" x14ac:dyDescent="0.25">
      <c r="A4187" s="8" t="s">
        <v>44</v>
      </c>
      <c r="B4187" s="8">
        <v>2015</v>
      </c>
      <c r="C4187" s="8" t="s">
        <v>10</v>
      </c>
      <c r="D4187" s="8" t="s">
        <v>25</v>
      </c>
      <c r="E4187" s="8" t="s">
        <v>40</v>
      </c>
      <c r="F4187" s="78">
        <v>2112.7162999999996</v>
      </c>
      <c r="G4187" s="78">
        <v>77.45980934922089</v>
      </c>
      <c r="H4187" s="78">
        <v>0.13307183207898174</v>
      </c>
    </row>
    <row r="4188" spans="1:8" x14ac:dyDescent="0.25">
      <c r="A4188" s="8" t="s">
        <v>44</v>
      </c>
      <c r="B4188" s="8">
        <v>2016</v>
      </c>
      <c r="C4188" s="8" t="s">
        <v>10</v>
      </c>
      <c r="D4188" s="8" t="s">
        <v>25</v>
      </c>
      <c r="E4188" s="8" t="s">
        <v>26</v>
      </c>
      <c r="F4188" s="78">
        <v>2504.9967000000001</v>
      </c>
      <c r="G4188" s="78">
        <v>83.222481727574745</v>
      </c>
      <c r="H4188" s="78">
        <v>0.14444974520285583</v>
      </c>
    </row>
    <row r="4189" spans="1:8" x14ac:dyDescent="0.25">
      <c r="A4189" s="8" t="s">
        <v>44</v>
      </c>
      <c r="B4189" s="8">
        <v>2016</v>
      </c>
      <c r="C4189" s="8" t="s">
        <v>10</v>
      </c>
      <c r="D4189" s="8" t="s">
        <v>25</v>
      </c>
      <c r="E4189" s="8" t="s">
        <v>27</v>
      </c>
      <c r="F4189" s="78"/>
      <c r="G4189" s="78" t="s">
        <v>108</v>
      </c>
      <c r="H4189" s="78" t="s">
        <v>29</v>
      </c>
    </row>
    <row r="4190" spans="1:8" x14ac:dyDescent="0.25">
      <c r="A4190" s="8" t="s">
        <v>44</v>
      </c>
      <c r="B4190" s="8">
        <v>2016</v>
      </c>
      <c r="C4190" s="8" t="s">
        <v>10</v>
      </c>
      <c r="D4190" s="8" t="s">
        <v>25</v>
      </c>
      <c r="E4190" s="8" t="s">
        <v>28</v>
      </c>
      <c r="F4190" s="78"/>
      <c r="G4190" s="78" t="s">
        <v>108</v>
      </c>
      <c r="H4190" s="78" t="s">
        <v>29</v>
      </c>
    </row>
    <row r="4191" spans="1:8" x14ac:dyDescent="0.25">
      <c r="A4191" s="8" t="s">
        <v>44</v>
      </c>
      <c r="B4191" s="8">
        <v>2016</v>
      </c>
      <c r="C4191" s="8" t="s">
        <v>10</v>
      </c>
      <c r="D4191" s="8" t="s">
        <v>25</v>
      </c>
      <c r="E4191" s="8" t="s">
        <v>40</v>
      </c>
      <c r="F4191" s="78">
        <v>2504.9967000000001</v>
      </c>
      <c r="G4191" s="78">
        <v>83.222481727574745</v>
      </c>
      <c r="H4191" s="78">
        <v>0.14444974520285583</v>
      </c>
    </row>
    <row r="4192" spans="1:8" x14ac:dyDescent="0.25">
      <c r="A4192" s="8" t="s">
        <v>44</v>
      </c>
      <c r="B4192" s="8">
        <v>2017</v>
      </c>
      <c r="C4192" s="8" t="s">
        <v>10</v>
      </c>
      <c r="D4192" s="8" t="s">
        <v>25</v>
      </c>
      <c r="E4192" s="8" t="s">
        <v>26</v>
      </c>
      <c r="F4192" s="78">
        <v>2485.8983320000002</v>
      </c>
      <c r="G4192" s="78">
        <v>86.765306372705965</v>
      </c>
      <c r="H4192" s="78">
        <v>0.13349223369605936</v>
      </c>
    </row>
    <row r="4193" spans="1:8" x14ac:dyDescent="0.25">
      <c r="A4193" s="8" t="s">
        <v>44</v>
      </c>
      <c r="B4193" s="8">
        <v>2017</v>
      </c>
      <c r="C4193" s="8" t="s">
        <v>10</v>
      </c>
      <c r="D4193" s="8" t="s">
        <v>25</v>
      </c>
      <c r="E4193" s="8" t="s">
        <v>27</v>
      </c>
      <c r="F4193" s="78"/>
      <c r="G4193" s="78" t="s">
        <v>108</v>
      </c>
      <c r="H4193" s="78" t="s">
        <v>29</v>
      </c>
    </row>
    <row r="4194" spans="1:8" x14ac:dyDescent="0.25">
      <c r="A4194" s="8" t="s">
        <v>44</v>
      </c>
      <c r="B4194" s="8">
        <v>2017</v>
      </c>
      <c r="C4194" s="8" t="s">
        <v>10</v>
      </c>
      <c r="D4194" s="8" t="s">
        <v>25</v>
      </c>
      <c r="E4194" s="8" t="s">
        <v>28</v>
      </c>
      <c r="F4194" s="78"/>
      <c r="G4194" s="78" t="s">
        <v>108</v>
      </c>
      <c r="H4194" s="78" t="s">
        <v>29</v>
      </c>
    </row>
    <row r="4195" spans="1:8" x14ac:dyDescent="0.25">
      <c r="A4195" s="8" t="s">
        <v>44</v>
      </c>
      <c r="B4195" s="8">
        <v>2017</v>
      </c>
      <c r="C4195" s="8" t="s">
        <v>10</v>
      </c>
      <c r="D4195" s="8" t="s">
        <v>25</v>
      </c>
      <c r="E4195" s="8" t="s">
        <v>40</v>
      </c>
      <c r="F4195" s="78">
        <v>2485.8983320000002</v>
      </c>
      <c r="G4195" s="78">
        <v>86.765306372705965</v>
      </c>
      <c r="H4195" s="78">
        <v>0.13349223369605936</v>
      </c>
    </row>
    <row r="4196" spans="1:8" x14ac:dyDescent="0.25">
      <c r="A4196" s="8" t="s">
        <v>44</v>
      </c>
      <c r="B4196" s="8">
        <v>2018</v>
      </c>
      <c r="C4196" s="8" t="s">
        <v>10</v>
      </c>
      <c r="D4196" s="8" t="s">
        <v>25</v>
      </c>
      <c r="E4196" s="8" t="s">
        <v>26</v>
      </c>
      <c r="F4196" s="78">
        <v>2789.0606429999998</v>
      </c>
      <c r="G4196" s="78">
        <v>90.774959902359626</v>
      </c>
      <c r="H4196" s="78">
        <v>0.13868077878570373</v>
      </c>
    </row>
    <row r="4197" spans="1:8" x14ac:dyDescent="0.25">
      <c r="A4197" s="8" t="s">
        <v>44</v>
      </c>
      <c r="B4197" s="8">
        <v>2018</v>
      </c>
      <c r="C4197" s="8" t="s">
        <v>10</v>
      </c>
      <c r="D4197" s="8" t="s">
        <v>25</v>
      </c>
      <c r="E4197" s="8" t="s">
        <v>27</v>
      </c>
      <c r="F4197" s="78"/>
      <c r="G4197" s="78" t="s">
        <v>108</v>
      </c>
      <c r="H4197" s="78" t="s">
        <v>29</v>
      </c>
    </row>
    <row r="4198" spans="1:8" x14ac:dyDescent="0.25">
      <c r="A4198" s="8" t="s">
        <v>44</v>
      </c>
      <c r="B4198" s="8">
        <v>2018</v>
      </c>
      <c r="C4198" s="8" t="s">
        <v>10</v>
      </c>
      <c r="D4198" s="8" t="s">
        <v>25</v>
      </c>
      <c r="E4198" s="8" t="s">
        <v>28</v>
      </c>
      <c r="F4198" s="78"/>
      <c r="G4198" s="78" t="s">
        <v>108</v>
      </c>
      <c r="H4198" s="78" t="s">
        <v>29</v>
      </c>
    </row>
    <row r="4199" spans="1:8" x14ac:dyDescent="0.25">
      <c r="A4199" s="8" t="s">
        <v>44</v>
      </c>
      <c r="B4199" s="8">
        <v>2018</v>
      </c>
      <c r="C4199" s="8" t="s">
        <v>10</v>
      </c>
      <c r="D4199" s="8" t="s">
        <v>25</v>
      </c>
      <c r="E4199" s="8" t="s">
        <v>40</v>
      </c>
      <c r="F4199" s="78">
        <v>2789.0606429999998</v>
      </c>
      <c r="G4199" s="78">
        <v>90.774959902359626</v>
      </c>
      <c r="H4199" s="78">
        <v>0.13868077878570373</v>
      </c>
    </row>
    <row r="4200" spans="1:8" x14ac:dyDescent="0.25">
      <c r="A4200" s="8" t="s">
        <v>44</v>
      </c>
      <c r="B4200" s="8">
        <v>2019</v>
      </c>
      <c r="C4200" s="8" t="s">
        <v>10</v>
      </c>
      <c r="D4200" s="8" t="s">
        <v>25</v>
      </c>
      <c r="E4200" s="8" t="s">
        <v>26</v>
      </c>
      <c r="F4200" s="78">
        <v>3165.5498899999998</v>
      </c>
      <c r="G4200" s="78">
        <v>89.794342568078747</v>
      </c>
      <c r="H4200" s="78">
        <v>0.14418371152589979</v>
      </c>
    </row>
    <row r="4201" spans="1:8" x14ac:dyDescent="0.25">
      <c r="A4201" s="8" t="s">
        <v>44</v>
      </c>
      <c r="B4201" s="8">
        <v>2019</v>
      </c>
      <c r="C4201" s="8" t="s">
        <v>10</v>
      </c>
      <c r="D4201" s="8" t="s">
        <v>25</v>
      </c>
      <c r="E4201" s="8" t="s">
        <v>27</v>
      </c>
      <c r="F4201" s="78"/>
      <c r="G4201" s="78" t="s">
        <v>108</v>
      </c>
      <c r="H4201" s="78" t="s">
        <v>29</v>
      </c>
    </row>
    <row r="4202" spans="1:8" x14ac:dyDescent="0.25">
      <c r="A4202" s="8" t="s">
        <v>44</v>
      </c>
      <c r="B4202" s="8">
        <v>2019</v>
      </c>
      <c r="C4202" s="8" t="s">
        <v>10</v>
      </c>
      <c r="D4202" s="8" t="s">
        <v>25</v>
      </c>
      <c r="E4202" s="8" t="s">
        <v>28</v>
      </c>
      <c r="F4202" s="78"/>
      <c r="G4202" s="78" t="s">
        <v>108</v>
      </c>
      <c r="H4202" s="78" t="s">
        <v>29</v>
      </c>
    </row>
    <row r="4203" spans="1:8" x14ac:dyDescent="0.25">
      <c r="A4203" s="8" t="s">
        <v>44</v>
      </c>
      <c r="B4203" s="8">
        <v>2019</v>
      </c>
      <c r="C4203" s="8" t="s">
        <v>10</v>
      </c>
      <c r="D4203" s="8" t="s">
        <v>25</v>
      </c>
      <c r="E4203" s="8" t="s">
        <v>40</v>
      </c>
      <c r="F4203" s="78">
        <v>3165.5498899999998</v>
      </c>
      <c r="G4203" s="78">
        <v>89.794342568078747</v>
      </c>
      <c r="H4203" s="78">
        <v>0.14418371152589979</v>
      </c>
    </row>
    <row r="4204" spans="1:8" x14ac:dyDescent="0.25">
      <c r="A4204" s="8" t="s">
        <v>44</v>
      </c>
      <c r="B4204" s="8">
        <v>2020</v>
      </c>
      <c r="C4204" s="8" t="s">
        <v>10</v>
      </c>
      <c r="D4204" s="8" t="s">
        <v>25</v>
      </c>
      <c r="E4204" s="8" t="s">
        <v>26</v>
      </c>
      <c r="F4204" s="78">
        <v>3251.249476</v>
      </c>
      <c r="G4204" s="78">
        <v>77.383065000595025</v>
      </c>
      <c r="H4204" s="78">
        <v>0.1439716001323843</v>
      </c>
    </row>
    <row r="4205" spans="1:8" x14ac:dyDescent="0.25">
      <c r="A4205" s="8" t="s">
        <v>44</v>
      </c>
      <c r="B4205" s="8">
        <v>2020</v>
      </c>
      <c r="C4205" s="8" t="s">
        <v>10</v>
      </c>
      <c r="D4205" s="8" t="s">
        <v>25</v>
      </c>
      <c r="E4205" s="8" t="s">
        <v>27</v>
      </c>
      <c r="F4205" s="78">
        <v>0</v>
      </c>
      <c r="G4205" s="78" t="s">
        <v>108</v>
      </c>
      <c r="H4205" s="78" t="s">
        <v>29</v>
      </c>
    </row>
    <row r="4206" spans="1:8" x14ac:dyDescent="0.25">
      <c r="A4206" s="8" t="s">
        <v>44</v>
      </c>
      <c r="B4206" s="8">
        <v>2020</v>
      </c>
      <c r="C4206" s="8" t="s">
        <v>10</v>
      </c>
      <c r="D4206" s="8" t="s">
        <v>25</v>
      </c>
      <c r="E4206" s="8" t="s">
        <v>28</v>
      </c>
      <c r="F4206" s="78">
        <v>0</v>
      </c>
      <c r="G4206" s="78" t="s">
        <v>108</v>
      </c>
      <c r="H4206" s="78" t="s">
        <v>29</v>
      </c>
    </row>
    <row r="4207" spans="1:8" x14ac:dyDescent="0.25">
      <c r="A4207" s="8" t="s">
        <v>44</v>
      </c>
      <c r="B4207" s="8">
        <v>2020</v>
      </c>
      <c r="C4207" s="8" t="s">
        <v>10</v>
      </c>
      <c r="D4207" s="8" t="s">
        <v>25</v>
      </c>
      <c r="E4207" s="8" t="s">
        <v>40</v>
      </c>
      <c r="F4207" s="78">
        <v>3251.249476</v>
      </c>
      <c r="G4207" s="78">
        <v>77.383065000595025</v>
      </c>
      <c r="H4207" s="78">
        <v>0.1439716001323843</v>
      </c>
    </row>
    <row r="4208" spans="1:8" x14ac:dyDescent="0.25">
      <c r="A4208" s="8" t="s">
        <v>44</v>
      </c>
      <c r="B4208" s="8">
        <v>2021</v>
      </c>
      <c r="C4208" s="8" t="s">
        <v>10</v>
      </c>
      <c r="D4208" s="8" t="s">
        <v>25</v>
      </c>
      <c r="E4208" s="8" t="s">
        <v>26</v>
      </c>
      <c r="F4208" s="78">
        <v>2677.9303690000002</v>
      </c>
      <c r="G4208" s="78">
        <v>61.480350548126047</v>
      </c>
      <c r="H4208" s="78">
        <v>0.10123375139735048</v>
      </c>
    </row>
    <row r="4209" spans="1:8" x14ac:dyDescent="0.25">
      <c r="A4209" s="8" t="s">
        <v>44</v>
      </c>
      <c r="B4209" s="8">
        <v>2021</v>
      </c>
      <c r="C4209" s="8" t="s">
        <v>10</v>
      </c>
      <c r="D4209" s="8" t="s">
        <v>25</v>
      </c>
      <c r="E4209" s="8" t="s">
        <v>27</v>
      </c>
      <c r="F4209" s="78">
        <v>0</v>
      </c>
      <c r="G4209" s="78" t="s">
        <v>108</v>
      </c>
      <c r="H4209" s="78" t="s">
        <v>29</v>
      </c>
    </row>
    <row r="4210" spans="1:8" x14ac:dyDescent="0.25">
      <c r="A4210" s="8" t="s">
        <v>44</v>
      </c>
      <c r="B4210" s="8">
        <v>2021</v>
      </c>
      <c r="C4210" s="8" t="s">
        <v>10</v>
      </c>
      <c r="D4210" s="8" t="s">
        <v>25</v>
      </c>
      <c r="E4210" s="8" t="s">
        <v>28</v>
      </c>
      <c r="F4210" s="78">
        <v>0</v>
      </c>
      <c r="G4210" s="78" t="s">
        <v>108</v>
      </c>
      <c r="H4210" s="78" t="s">
        <v>29</v>
      </c>
    </row>
    <row r="4211" spans="1:8" x14ac:dyDescent="0.25">
      <c r="A4211" s="8" t="s">
        <v>44</v>
      </c>
      <c r="B4211" s="8">
        <v>2021</v>
      </c>
      <c r="C4211" s="8" t="s">
        <v>10</v>
      </c>
      <c r="D4211" s="8" t="s">
        <v>25</v>
      </c>
      <c r="E4211" s="8" t="s">
        <v>40</v>
      </c>
      <c r="F4211" s="78">
        <v>2677.9303690000002</v>
      </c>
      <c r="G4211" s="78">
        <v>61.480350548126047</v>
      </c>
      <c r="H4211" s="78">
        <v>0.10123375139735048</v>
      </c>
    </row>
    <row r="4212" spans="1:8" x14ac:dyDescent="0.25">
      <c r="A4212" s="8" t="s">
        <v>44</v>
      </c>
      <c r="B4212" s="8">
        <v>2008</v>
      </c>
      <c r="C4212" s="8" t="s">
        <v>10</v>
      </c>
      <c r="D4212" s="8" t="s">
        <v>30</v>
      </c>
      <c r="E4212" s="8" t="s">
        <v>31</v>
      </c>
      <c r="F4212" s="78">
        <v>6801.3922560000001</v>
      </c>
      <c r="G4212" s="78">
        <v>325.36060224038215</v>
      </c>
      <c r="H4212" s="78">
        <v>0.98074771397036042</v>
      </c>
    </row>
    <row r="4213" spans="1:8" x14ac:dyDescent="0.25">
      <c r="A4213" s="8" t="s">
        <v>44</v>
      </c>
      <c r="B4213" s="8">
        <v>2008</v>
      </c>
      <c r="C4213" s="8" t="s">
        <v>10</v>
      </c>
      <c r="D4213" s="8" t="s">
        <v>30</v>
      </c>
      <c r="E4213" s="8" t="s">
        <v>32</v>
      </c>
      <c r="F4213" s="78"/>
      <c r="G4213" s="78" t="s">
        <v>108</v>
      </c>
      <c r="H4213" s="78" t="s">
        <v>29</v>
      </c>
    </row>
    <row r="4214" spans="1:8" x14ac:dyDescent="0.25">
      <c r="A4214" s="8" t="s">
        <v>44</v>
      </c>
      <c r="B4214" s="8">
        <v>2008</v>
      </c>
      <c r="C4214" s="8" t="s">
        <v>10</v>
      </c>
      <c r="D4214" s="8" t="s">
        <v>30</v>
      </c>
      <c r="E4214" s="8" t="s">
        <v>40</v>
      </c>
      <c r="F4214" s="78">
        <v>6801.3922560000001</v>
      </c>
      <c r="G4214" s="78">
        <v>325.36060224038215</v>
      </c>
      <c r="H4214" s="78">
        <v>0.98074771397036042</v>
      </c>
    </row>
    <row r="4215" spans="1:8" x14ac:dyDescent="0.25">
      <c r="A4215" s="8" t="s">
        <v>44</v>
      </c>
      <c r="B4215" s="8">
        <v>2009</v>
      </c>
      <c r="C4215" s="8" t="s">
        <v>10</v>
      </c>
      <c r="D4215" s="8" t="s">
        <v>30</v>
      </c>
      <c r="E4215" s="8" t="s">
        <v>31</v>
      </c>
      <c r="F4215" s="78">
        <v>8379.5689750000001</v>
      </c>
      <c r="G4215" s="78">
        <v>371.8193599319622</v>
      </c>
      <c r="H4215" s="78">
        <v>1.0675804079965079</v>
      </c>
    </row>
    <row r="4216" spans="1:8" x14ac:dyDescent="0.25">
      <c r="A4216" s="8" t="s">
        <v>44</v>
      </c>
      <c r="B4216" s="8">
        <v>2009</v>
      </c>
      <c r="C4216" s="8" t="s">
        <v>10</v>
      </c>
      <c r="D4216" s="8" t="s">
        <v>30</v>
      </c>
      <c r="E4216" s="8" t="s">
        <v>32</v>
      </c>
      <c r="F4216" s="78"/>
      <c r="G4216" s="78" t="s">
        <v>108</v>
      </c>
      <c r="H4216" s="78" t="s">
        <v>29</v>
      </c>
    </row>
    <row r="4217" spans="1:8" x14ac:dyDescent="0.25">
      <c r="A4217" s="8" t="s">
        <v>44</v>
      </c>
      <c r="B4217" s="8">
        <v>2009</v>
      </c>
      <c r="C4217" s="8" t="s">
        <v>10</v>
      </c>
      <c r="D4217" s="8" t="s">
        <v>30</v>
      </c>
      <c r="E4217" s="8" t="s">
        <v>40</v>
      </c>
      <c r="F4217" s="78">
        <v>8379.5689750000001</v>
      </c>
      <c r="G4217" s="78">
        <v>371.8193599319622</v>
      </c>
      <c r="H4217" s="78">
        <v>1.0675804079965079</v>
      </c>
    </row>
    <row r="4218" spans="1:8" x14ac:dyDescent="0.25">
      <c r="A4218" s="8" t="s">
        <v>44</v>
      </c>
      <c r="B4218" s="8">
        <v>2010</v>
      </c>
      <c r="C4218" s="8" t="s">
        <v>10</v>
      </c>
      <c r="D4218" s="8" t="s">
        <v>30</v>
      </c>
      <c r="E4218" s="8" t="s">
        <v>31</v>
      </c>
      <c r="F4218" s="78">
        <v>8578.5993259999996</v>
      </c>
      <c r="G4218" s="78">
        <v>428.73346346257887</v>
      </c>
      <c r="H4218" s="78">
        <v>0.9753236742709106</v>
      </c>
    </row>
    <row r="4219" spans="1:8" x14ac:dyDescent="0.25">
      <c r="A4219" s="8" t="s">
        <v>44</v>
      </c>
      <c r="B4219" s="8">
        <v>2010</v>
      </c>
      <c r="C4219" s="8" t="s">
        <v>10</v>
      </c>
      <c r="D4219" s="8" t="s">
        <v>30</v>
      </c>
      <c r="E4219" s="8" t="s">
        <v>32</v>
      </c>
      <c r="F4219" s="78"/>
      <c r="G4219" s="78" t="s">
        <v>108</v>
      </c>
      <c r="H4219" s="78" t="s">
        <v>29</v>
      </c>
    </row>
    <row r="4220" spans="1:8" x14ac:dyDescent="0.25">
      <c r="A4220" s="8" t="s">
        <v>44</v>
      </c>
      <c r="B4220" s="8">
        <v>2010</v>
      </c>
      <c r="C4220" s="8" t="s">
        <v>10</v>
      </c>
      <c r="D4220" s="8" t="s">
        <v>30</v>
      </c>
      <c r="E4220" s="8" t="s">
        <v>40</v>
      </c>
      <c r="F4220" s="78">
        <v>8578.5993259999996</v>
      </c>
      <c r="G4220" s="78">
        <v>428.73346346257887</v>
      </c>
      <c r="H4220" s="78">
        <v>0.9753236742709106</v>
      </c>
    </row>
    <row r="4221" spans="1:8" x14ac:dyDescent="0.25">
      <c r="A4221" s="8" t="s">
        <v>44</v>
      </c>
      <c r="B4221" s="8">
        <v>2011</v>
      </c>
      <c r="C4221" s="8" t="s">
        <v>10</v>
      </c>
      <c r="D4221" s="8" t="s">
        <v>30</v>
      </c>
      <c r="E4221" s="8" t="s">
        <v>31</v>
      </c>
      <c r="F4221" s="78">
        <v>5032.998998</v>
      </c>
      <c r="G4221" s="78">
        <v>261.33005052139629</v>
      </c>
      <c r="H4221" s="78">
        <v>0.49936588116457975</v>
      </c>
    </row>
    <row r="4222" spans="1:8" x14ac:dyDescent="0.25">
      <c r="A4222" s="8" t="s">
        <v>44</v>
      </c>
      <c r="B4222" s="8">
        <v>2011</v>
      </c>
      <c r="C4222" s="8" t="s">
        <v>10</v>
      </c>
      <c r="D4222" s="8" t="s">
        <v>30</v>
      </c>
      <c r="E4222" s="8" t="s">
        <v>32</v>
      </c>
      <c r="F4222" s="78"/>
      <c r="G4222" s="78" t="s">
        <v>108</v>
      </c>
      <c r="H4222" s="78" t="s">
        <v>29</v>
      </c>
    </row>
    <row r="4223" spans="1:8" x14ac:dyDescent="0.25">
      <c r="A4223" s="8" t="s">
        <v>44</v>
      </c>
      <c r="B4223" s="8">
        <v>2011</v>
      </c>
      <c r="C4223" s="8" t="s">
        <v>10</v>
      </c>
      <c r="D4223" s="8" t="s">
        <v>30</v>
      </c>
      <c r="E4223" s="8" t="s">
        <v>40</v>
      </c>
      <c r="F4223" s="78">
        <v>5032.998998</v>
      </c>
      <c r="G4223" s="78">
        <v>261.33005052139629</v>
      </c>
      <c r="H4223" s="78">
        <v>0.49936588116457975</v>
      </c>
    </row>
    <row r="4224" spans="1:8" x14ac:dyDescent="0.25">
      <c r="A4224" s="8" t="s">
        <v>44</v>
      </c>
      <c r="B4224" s="8">
        <v>2012</v>
      </c>
      <c r="C4224" s="8" t="s">
        <v>10</v>
      </c>
      <c r="D4224" s="8" t="s">
        <v>30</v>
      </c>
      <c r="E4224" s="8" t="s">
        <v>31</v>
      </c>
      <c r="F4224" s="78">
        <v>7265.5653899999998</v>
      </c>
      <c r="G4224" s="78">
        <v>358.88196542356133</v>
      </c>
      <c r="H4224" s="78">
        <v>0.64055570227381275</v>
      </c>
    </row>
    <row r="4225" spans="1:8" x14ac:dyDescent="0.25">
      <c r="A4225" s="8" t="s">
        <v>44</v>
      </c>
      <c r="B4225" s="8">
        <v>2012</v>
      </c>
      <c r="C4225" s="8" t="s">
        <v>10</v>
      </c>
      <c r="D4225" s="8" t="s">
        <v>30</v>
      </c>
      <c r="E4225" s="8" t="s">
        <v>32</v>
      </c>
      <c r="F4225" s="78"/>
      <c r="G4225" s="78" t="s">
        <v>108</v>
      </c>
      <c r="H4225" s="78" t="s">
        <v>29</v>
      </c>
    </row>
    <row r="4226" spans="1:8" x14ac:dyDescent="0.25">
      <c r="A4226" s="8" t="s">
        <v>44</v>
      </c>
      <c r="B4226" s="8">
        <v>2012</v>
      </c>
      <c r="C4226" s="8" t="s">
        <v>10</v>
      </c>
      <c r="D4226" s="8" t="s">
        <v>30</v>
      </c>
      <c r="E4226" s="8" t="s">
        <v>40</v>
      </c>
      <c r="F4226" s="78">
        <v>7265.5653899999998</v>
      </c>
      <c r="G4226" s="78">
        <v>358.88196542356133</v>
      </c>
      <c r="H4226" s="78">
        <v>0.64055570227381275</v>
      </c>
    </row>
    <row r="4227" spans="1:8" x14ac:dyDescent="0.25">
      <c r="A4227" s="8" t="s">
        <v>44</v>
      </c>
      <c r="B4227" s="8">
        <v>2013</v>
      </c>
      <c r="C4227" s="8" t="s">
        <v>10</v>
      </c>
      <c r="D4227" s="8" t="s">
        <v>30</v>
      </c>
      <c r="E4227" s="8" t="s">
        <v>31</v>
      </c>
      <c r="F4227" s="78">
        <v>7627.3366669999996</v>
      </c>
      <c r="G4227" s="78">
        <v>372.86853792316839</v>
      </c>
      <c r="H4227" s="78">
        <v>0.59410430847715845</v>
      </c>
    </row>
    <row r="4228" spans="1:8" x14ac:dyDescent="0.25">
      <c r="A4228" s="8" t="s">
        <v>44</v>
      </c>
      <c r="B4228" s="8">
        <v>2013</v>
      </c>
      <c r="C4228" s="8" t="s">
        <v>10</v>
      </c>
      <c r="D4228" s="8" t="s">
        <v>30</v>
      </c>
      <c r="E4228" s="8" t="s">
        <v>32</v>
      </c>
      <c r="F4228" s="78"/>
      <c r="G4228" s="78" t="s">
        <v>108</v>
      </c>
      <c r="H4228" s="78" t="s">
        <v>29</v>
      </c>
    </row>
    <row r="4229" spans="1:8" x14ac:dyDescent="0.25">
      <c r="A4229" s="8" t="s">
        <v>44</v>
      </c>
      <c r="B4229" s="8">
        <v>2013</v>
      </c>
      <c r="C4229" s="8" t="s">
        <v>10</v>
      </c>
      <c r="D4229" s="8" t="s">
        <v>30</v>
      </c>
      <c r="E4229" s="8" t="s">
        <v>40</v>
      </c>
      <c r="F4229" s="78">
        <v>7627.3366669999996</v>
      </c>
      <c r="G4229" s="78">
        <v>372.86853792316839</v>
      </c>
      <c r="H4229" s="78">
        <v>0.59410430847715845</v>
      </c>
    </row>
    <row r="4230" spans="1:8" x14ac:dyDescent="0.25">
      <c r="A4230" s="8" t="s">
        <v>44</v>
      </c>
      <c r="B4230" s="8">
        <v>2014</v>
      </c>
      <c r="C4230" s="8" t="s">
        <v>10</v>
      </c>
      <c r="D4230" s="8" t="s">
        <v>30</v>
      </c>
      <c r="E4230" s="8" t="s">
        <v>31</v>
      </c>
      <c r="F4230" s="78">
        <v>12208.903615000001</v>
      </c>
      <c r="G4230" s="78">
        <v>526.03799999999933</v>
      </c>
      <c r="H4230" s="78">
        <v>0.84287534966385047</v>
      </c>
    </row>
    <row r="4231" spans="1:8" x14ac:dyDescent="0.25">
      <c r="A4231" s="8" t="s">
        <v>44</v>
      </c>
      <c r="B4231" s="8">
        <v>2014</v>
      </c>
      <c r="C4231" s="8" t="s">
        <v>10</v>
      </c>
      <c r="D4231" s="8" t="s">
        <v>30</v>
      </c>
      <c r="E4231" s="8" t="s">
        <v>32</v>
      </c>
      <c r="F4231" s="78"/>
      <c r="G4231" s="78" t="s">
        <v>108</v>
      </c>
      <c r="H4231" s="78" t="s">
        <v>29</v>
      </c>
    </row>
    <row r="4232" spans="1:8" x14ac:dyDescent="0.25">
      <c r="A4232" s="8" t="s">
        <v>44</v>
      </c>
      <c r="B4232" s="8">
        <v>2014</v>
      </c>
      <c r="C4232" s="8" t="s">
        <v>10</v>
      </c>
      <c r="D4232" s="8" t="s">
        <v>30</v>
      </c>
      <c r="E4232" s="8" t="s">
        <v>40</v>
      </c>
      <c r="F4232" s="78">
        <v>12208.903615000001</v>
      </c>
      <c r="G4232" s="78">
        <v>526.03799999999933</v>
      </c>
      <c r="H4232" s="78">
        <v>0.84287534966385047</v>
      </c>
    </row>
    <row r="4233" spans="1:8" x14ac:dyDescent="0.25">
      <c r="A4233" s="8" t="s">
        <v>44</v>
      </c>
      <c r="B4233" s="8">
        <v>2015</v>
      </c>
      <c r="C4233" s="8" t="s">
        <v>10</v>
      </c>
      <c r="D4233" s="8" t="s">
        <v>30</v>
      </c>
      <c r="E4233" s="8" t="s">
        <v>31</v>
      </c>
      <c r="F4233" s="78">
        <v>11350.503957000001</v>
      </c>
      <c r="G4233" s="78">
        <v>416.15046588450969</v>
      </c>
      <c r="H4233" s="78">
        <v>0.71492436375755808</v>
      </c>
    </row>
    <row r="4234" spans="1:8" x14ac:dyDescent="0.25">
      <c r="A4234" s="8" t="s">
        <v>44</v>
      </c>
      <c r="B4234" s="8">
        <v>2015</v>
      </c>
      <c r="C4234" s="8" t="s">
        <v>10</v>
      </c>
      <c r="D4234" s="8" t="s">
        <v>30</v>
      </c>
      <c r="E4234" s="8" t="s">
        <v>32</v>
      </c>
      <c r="F4234" s="78"/>
      <c r="G4234" s="78" t="s">
        <v>108</v>
      </c>
      <c r="H4234" s="78" t="s">
        <v>29</v>
      </c>
    </row>
    <row r="4235" spans="1:8" x14ac:dyDescent="0.25">
      <c r="A4235" s="8" t="s">
        <v>44</v>
      </c>
      <c r="B4235" s="8">
        <v>2015</v>
      </c>
      <c r="C4235" s="8" t="s">
        <v>10</v>
      </c>
      <c r="D4235" s="8" t="s">
        <v>30</v>
      </c>
      <c r="E4235" s="8" t="s">
        <v>40</v>
      </c>
      <c r="F4235" s="78">
        <v>11350.503957000001</v>
      </c>
      <c r="G4235" s="78">
        <v>416.15046588450969</v>
      </c>
      <c r="H4235" s="78">
        <v>0.71492436375755808</v>
      </c>
    </row>
    <row r="4236" spans="1:8" x14ac:dyDescent="0.25">
      <c r="A4236" s="8" t="s">
        <v>44</v>
      </c>
      <c r="B4236" s="8">
        <v>2016</v>
      </c>
      <c r="C4236" s="8" t="s">
        <v>10</v>
      </c>
      <c r="D4236" s="8" t="s">
        <v>30</v>
      </c>
      <c r="E4236" s="8" t="s">
        <v>31</v>
      </c>
      <c r="F4236" s="78">
        <v>10106.533380000001</v>
      </c>
      <c r="G4236" s="78">
        <v>335.76522857142857</v>
      </c>
      <c r="H4236" s="78">
        <v>0.58278965861518206</v>
      </c>
    </row>
    <row r="4237" spans="1:8" x14ac:dyDescent="0.25">
      <c r="A4237" s="8" t="s">
        <v>44</v>
      </c>
      <c r="B4237" s="8">
        <v>2016</v>
      </c>
      <c r="C4237" s="8" t="s">
        <v>10</v>
      </c>
      <c r="D4237" s="8" t="s">
        <v>30</v>
      </c>
      <c r="E4237" s="8" t="s">
        <v>32</v>
      </c>
      <c r="F4237" s="78"/>
      <c r="G4237" s="78" t="s">
        <v>108</v>
      </c>
      <c r="H4237" s="78" t="s">
        <v>29</v>
      </c>
    </row>
    <row r="4238" spans="1:8" x14ac:dyDescent="0.25">
      <c r="A4238" s="8" t="s">
        <v>44</v>
      </c>
      <c r="B4238" s="8">
        <v>2016</v>
      </c>
      <c r="C4238" s="8" t="s">
        <v>10</v>
      </c>
      <c r="D4238" s="8" t="s">
        <v>30</v>
      </c>
      <c r="E4238" s="8" t="s">
        <v>40</v>
      </c>
      <c r="F4238" s="78">
        <v>10106.533380000001</v>
      </c>
      <c r="G4238" s="78">
        <v>335.76522857142857</v>
      </c>
      <c r="H4238" s="78">
        <v>0.58278965861518206</v>
      </c>
    </row>
    <row r="4239" spans="1:8" x14ac:dyDescent="0.25">
      <c r="A4239" s="8" t="s">
        <v>44</v>
      </c>
      <c r="B4239" s="8">
        <v>2017</v>
      </c>
      <c r="C4239" s="8" t="s">
        <v>10</v>
      </c>
      <c r="D4239" s="8" t="s">
        <v>30</v>
      </c>
      <c r="E4239" s="8" t="s">
        <v>31</v>
      </c>
      <c r="F4239" s="78">
        <v>6595.4128520000004</v>
      </c>
      <c r="G4239" s="78">
        <v>230.1996865245342</v>
      </c>
      <c r="H4239" s="78">
        <v>0.35417232572533758</v>
      </c>
    </row>
    <row r="4240" spans="1:8" x14ac:dyDescent="0.25">
      <c r="A4240" s="8" t="s">
        <v>44</v>
      </c>
      <c r="B4240" s="8">
        <v>2017</v>
      </c>
      <c r="C4240" s="8" t="s">
        <v>10</v>
      </c>
      <c r="D4240" s="8" t="s">
        <v>30</v>
      </c>
      <c r="E4240" s="8" t="s">
        <v>32</v>
      </c>
      <c r="F4240" s="78"/>
      <c r="G4240" s="78" t="s">
        <v>108</v>
      </c>
      <c r="H4240" s="78" t="s">
        <v>29</v>
      </c>
    </row>
    <row r="4241" spans="1:8" x14ac:dyDescent="0.25">
      <c r="A4241" s="8" t="s">
        <v>44</v>
      </c>
      <c r="B4241" s="8">
        <v>2017</v>
      </c>
      <c r="C4241" s="8" t="s">
        <v>10</v>
      </c>
      <c r="D4241" s="8" t="s">
        <v>30</v>
      </c>
      <c r="E4241" s="8" t="s">
        <v>40</v>
      </c>
      <c r="F4241" s="78">
        <v>6595.4128520000004</v>
      </c>
      <c r="G4241" s="78">
        <v>230.1996865245342</v>
      </c>
      <c r="H4241" s="78">
        <v>0.35417232572533758</v>
      </c>
    </row>
    <row r="4242" spans="1:8" x14ac:dyDescent="0.25">
      <c r="A4242" s="8" t="s">
        <v>44</v>
      </c>
      <c r="B4242" s="8">
        <v>2018</v>
      </c>
      <c r="C4242" s="8" t="s">
        <v>10</v>
      </c>
      <c r="D4242" s="8" t="s">
        <v>30</v>
      </c>
      <c r="E4242" s="8" t="s">
        <v>31</v>
      </c>
      <c r="F4242" s="78">
        <v>7335.2401239999999</v>
      </c>
      <c r="G4242" s="78">
        <v>238.73849061025223</v>
      </c>
      <c r="H4242" s="78">
        <v>0.36473097690779116</v>
      </c>
    </row>
    <row r="4243" spans="1:8" x14ac:dyDescent="0.25">
      <c r="A4243" s="8" t="s">
        <v>44</v>
      </c>
      <c r="B4243" s="8">
        <v>2018</v>
      </c>
      <c r="C4243" s="8" t="s">
        <v>10</v>
      </c>
      <c r="D4243" s="8" t="s">
        <v>30</v>
      </c>
      <c r="E4243" s="8" t="s">
        <v>32</v>
      </c>
      <c r="F4243" s="78"/>
      <c r="G4243" s="78" t="s">
        <v>108</v>
      </c>
      <c r="H4243" s="78" t="s">
        <v>29</v>
      </c>
    </row>
    <row r="4244" spans="1:8" x14ac:dyDescent="0.25">
      <c r="A4244" s="8" t="s">
        <v>44</v>
      </c>
      <c r="B4244" s="8">
        <v>2018</v>
      </c>
      <c r="C4244" s="8" t="s">
        <v>10</v>
      </c>
      <c r="D4244" s="8" t="s">
        <v>30</v>
      </c>
      <c r="E4244" s="8" t="s">
        <v>40</v>
      </c>
      <c r="F4244" s="78">
        <v>7335.2401239999999</v>
      </c>
      <c r="G4244" s="78">
        <v>238.73849061025223</v>
      </c>
      <c r="H4244" s="78">
        <v>0.36473097690779116</v>
      </c>
    </row>
    <row r="4245" spans="1:8" x14ac:dyDescent="0.25">
      <c r="A4245" s="8" t="s">
        <v>44</v>
      </c>
      <c r="B4245" s="8">
        <v>2019</v>
      </c>
      <c r="C4245" s="8" t="s">
        <v>10</v>
      </c>
      <c r="D4245" s="8" t="s">
        <v>30</v>
      </c>
      <c r="E4245" s="8" t="s">
        <v>31</v>
      </c>
      <c r="F4245" s="78">
        <v>7358.2096019999999</v>
      </c>
      <c r="G4245" s="78">
        <v>208.72379733358565</v>
      </c>
      <c r="H4245" s="78">
        <v>0.33514997629744314</v>
      </c>
    </row>
    <row r="4246" spans="1:8" x14ac:dyDescent="0.25">
      <c r="A4246" s="8" t="s">
        <v>44</v>
      </c>
      <c r="B4246" s="8">
        <v>2019</v>
      </c>
      <c r="C4246" s="8" t="s">
        <v>10</v>
      </c>
      <c r="D4246" s="8" t="s">
        <v>30</v>
      </c>
      <c r="E4246" s="8" t="s">
        <v>32</v>
      </c>
      <c r="F4246" s="78"/>
      <c r="G4246" s="78" t="s">
        <v>108</v>
      </c>
      <c r="H4246" s="78" t="s">
        <v>29</v>
      </c>
    </row>
    <row r="4247" spans="1:8" x14ac:dyDescent="0.25">
      <c r="A4247" s="8" t="s">
        <v>44</v>
      </c>
      <c r="B4247" s="8">
        <v>2019</v>
      </c>
      <c r="C4247" s="8" t="s">
        <v>10</v>
      </c>
      <c r="D4247" s="8" t="s">
        <v>30</v>
      </c>
      <c r="E4247" s="8" t="s">
        <v>40</v>
      </c>
      <c r="F4247" s="78">
        <v>7358.2096019999999</v>
      </c>
      <c r="G4247" s="78">
        <v>208.72379733358565</v>
      </c>
      <c r="H4247" s="78">
        <v>0.33514997629744314</v>
      </c>
    </row>
    <row r="4248" spans="1:8" x14ac:dyDescent="0.25">
      <c r="A4248" s="8" t="s">
        <v>44</v>
      </c>
      <c r="B4248" s="8">
        <v>2020</v>
      </c>
      <c r="C4248" s="8" t="s">
        <v>10</v>
      </c>
      <c r="D4248" s="8" t="s">
        <v>30</v>
      </c>
      <c r="E4248" s="8" t="s">
        <v>31</v>
      </c>
      <c r="F4248" s="78">
        <v>8619.3138889999991</v>
      </c>
      <c r="G4248" s="78">
        <v>205.14849194335355</v>
      </c>
      <c r="H4248" s="78">
        <v>0.38167985010160882</v>
      </c>
    </row>
    <row r="4249" spans="1:8" x14ac:dyDescent="0.25">
      <c r="A4249" s="8" t="s">
        <v>44</v>
      </c>
      <c r="B4249" s="8">
        <v>2020</v>
      </c>
      <c r="C4249" s="8" t="s">
        <v>10</v>
      </c>
      <c r="D4249" s="8" t="s">
        <v>30</v>
      </c>
      <c r="E4249" s="8" t="s">
        <v>32</v>
      </c>
      <c r="F4249" s="78">
        <v>0</v>
      </c>
      <c r="G4249" s="78" t="s">
        <v>108</v>
      </c>
      <c r="H4249" s="78" t="s">
        <v>29</v>
      </c>
    </row>
    <row r="4250" spans="1:8" x14ac:dyDescent="0.25">
      <c r="A4250" s="8" t="s">
        <v>44</v>
      </c>
      <c r="B4250" s="8">
        <v>2020</v>
      </c>
      <c r="C4250" s="8" t="s">
        <v>10</v>
      </c>
      <c r="D4250" s="8" t="s">
        <v>30</v>
      </c>
      <c r="E4250" s="8" t="s">
        <v>40</v>
      </c>
      <c r="F4250" s="78">
        <v>8619.3138889999991</v>
      </c>
      <c r="G4250" s="78">
        <v>205.14849194335355</v>
      </c>
      <c r="H4250" s="78">
        <v>0.38167985010160882</v>
      </c>
    </row>
    <row r="4251" spans="1:8" x14ac:dyDescent="0.25">
      <c r="A4251" s="8" t="s">
        <v>44</v>
      </c>
      <c r="B4251" s="8">
        <v>2021</v>
      </c>
      <c r="C4251" s="8" t="s">
        <v>10</v>
      </c>
      <c r="D4251" s="8" t="s">
        <v>30</v>
      </c>
      <c r="E4251" s="8" t="s">
        <v>31</v>
      </c>
      <c r="F4251" s="78">
        <v>10631.518483</v>
      </c>
      <c r="G4251" s="78">
        <v>244.08008914653047</v>
      </c>
      <c r="H4251" s="78">
        <v>0.40190309335274538</v>
      </c>
    </row>
    <row r="4252" spans="1:8" x14ac:dyDescent="0.25">
      <c r="A4252" s="8" t="s">
        <v>44</v>
      </c>
      <c r="B4252" s="8">
        <v>2021</v>
      </c>
      <c r="C4252" s="8" t="s">
        <v>10</v>
      </c>
      <c r="D4252" s="8" t="s">
        <v>30</v>
      </c>
      <c r="E4252" s="8" t="s">
        <v>32</v>
      </c>
      <c r="F4252" s="78">
        <v>0</v>
      </c>
      <c r="G4252" s="78" t="s">
        <v>108</v>
      </c>
      <c r="H4252" s="78" t="s">
        <v>29</v>
      </c>
    </row>
    <row r="4253" spans="1:8" x14ac:dyDescent="0.25">
      <c r="A4253" s="8" t="s">
        <v>44</v>
      </c>
      <c r="B4253" s="8">
        <v>2021</v>
      </c>
      <c r="C4253" s="8" t="s">
        <v>10</v>
      </c>
      <c r="D4253" s="8" t="s">
        <v>30</v>
      </c>
      <c r="E4253" s="8" t="s">
        <v>40</v>
      </c>
      <c r="F4253" s="78">
        <v>10631.518483</v>
      </c>
      <c r="G4253" s="78">
        <v>244.08008914653047</v>
      </c>
      <c r="H4253" s="78">
        <v>0.40190309335274538</v>
      </c>
    </row>
    <row r="4254" spans="1:8" x14ac:dyDescent="0.25">
      <c r="A4254" s="8" t="s">
        <v>44</v>
      </c>
      <c r="B4254" s="8">
        <v>2008</v>
      </c>
      <c r="C4254" s="8" t="s">
        <v>10</v>
      </c>
      <c r="D4254" s="8" t="s">
        <v>33</v>
      </c>
      <c r="E4254" s="8" t="s">
        <v>34</v>
      </c>
      <c r="F4254" s="78">
        <v>0.22999</v>
      </c>
      <c r="G4254" s="78">
        <v>1.100211281642414E-2</v>
      </c>
      <c r="H4254" s="78">
        <v>3.3164116734637456E-5</v>
      </c>
    </row>
    <row r="4255" spans="1:8" x14ac:dyDescent="0.25">
      <c r="A4255" s="8" t="s">
        <v>44</v>
      </c>
      <c r="B4255" s="8">
        <v>2008</v>
      </c>
      <c r="C4255" s="8" t="s">
        <v>10</v>
      </c>
      <c r="D4255" s="8" t="s">
        <v>33</v>
      </c>
      <c r="E4255" s="8" t="s">
        <v>35</v>
      </c>
      <c r="F4255" s="78">
        <v>1159.780117</v>
      </c>
      <c r="G4255" s="78">
        <v>55.480810859079043</v>
      </c>
      <c r="H4255" s="78">
        <v>0.16723806768424493</v>
      </c>
    </row>
    <row r="4256" spans="1:8" x14ac:dyDescent="0.25">
      <c r="A4256" s="8" t="s">
        <v>44</v>
      </c>
      <c r="B4256" s="8">
        <v>2008</v>
      </c>
      <c r="C4256" s="8" t="s">
        <v>10</v>
      </c>
      <c r="D4256" s="8" t="s">
        <v>33</v>
      </c>
      <c r="E4256" s="8" t="s">
        <v>36</v>
      </c>
      <c r="F4256" s="78">
        <v>112.76300000000001</v>
      </c>
      <c r="G4256" s="78">
        <v>5.3942834363165151</v>
      </c>
      <c r="H4256" s="78">
        <v>1.626020824969748E-2</v>
      </c>
    </row>
    <row r="4257" spans="1:8" x14ac:dyDescent="0.25">
      <c r="A4257" s="8" t="s">
        <v>44</v>
      </c>
      <c r="B4257" s="8">
        <v>2008</v>
      </c>
      <c r="C4257" s="8" t="s">
        <v>10</v>
      </c>
      <c r="D4257" s="8" t="s">
        <v>33</v>
      </c>
      <c r="E4257" s="8" t="s">
        <v>42</v>
      </c>
      <c r="F4257" s="78">
        <v>683.39792699999998</v>
      </c>
      <c r="G4257" s="78">
        <v>32.691947873230959</v>
      </c>
      <c r="H4257" s="78">
        <v>9.8544669886678746E-2</v>
      </c>
    </row>
    <row r="4258" spans="1:8" x14ac:dyDescent="0.25">
      <c r="A4258" s="8" t="s">
        <v>44</v>
      </c>
      <c r="B4258" s="8">
        <v>2008</v>
      </c>
      <c r="C4258" s="8" t="s">
        <v>10</v>
      </c>
      <c r="D4258" s="8" t="s">
        <v>33</v>
      </c>
      <c r="E4258" s="8" t="s">
        <v>40</v>
      </c>
      <c r="F4258" s="78">
        <v>1956.171034</v>
      </c>
      <c r="G4258" s="78">
        <v>93.578044281442942</v>
      </c>
      <c r="H4258" s="78">
        <v>0.28207610993735582</v>
      </c>
    </row>
    <row r="4259" spans="1:8" x14ac:dyDescent="0.25">
      <c r="A4259" s="8" t="s">
        <v>44</v>
      </c>
      <c r="B4259" s="8">
        <v>2009</v>
      </c>
      <c r="C4259" s="8" t="s">
        <v>10</v>
      </c>
      <c r="D4259" s="8" t="s">
        <v>33</v>
      </c>
      <c r="E4259" s="8" t="s">
        <v>34</v>
      </c>
      <c r="F4259" s="78">
        <v>0.51880199999999999</v>
      </c>
      <c r="G4259" s="78">
        <v>2.3020352018932076E-2</v>
      </c>
      <c r="H4259" s="78">
        <v>6.6096818640890088E-5</v>
      </c>
    </row>
    <row r="4260" spans="1:8" x14ac:dyDescent="0.25">
      <c r="A4260" s="8" t="s">
        <v>44</v>
      </c>
      <c r="B4260" s="8">
        <v>2009</v>
      </c>
      <c r="C4260" s="8" t="s">
        <v>10</v>
      </c>
      <c r="D4260" s="8" t="s">
        <v>33</v>
      </c>
      <c r="E4260" s="8" t="s">
        <v>35</v>
      </c>
      <c r="F4260" s="78">
        <v>1589.0313779999999</v>
      </c>
      <c r="G4260" s="78">
        <v>70.508713710989383</v>
      </c>
      <c r="H4260" s="78">
        <v>0.20244701987723573</v>
      </c>
    </row>
    <row r="4261" spans="1:8" x14ac:dyDescent="0.25">
      <c r="A4261" s="8" t="s">
        <v>44</v>
      </c>
      <c r="B4261" s="8">
        <v>2009</v>
      </c>
      <c r="C4261" s="8" t="s">
        <v>10</v>
      </c>
      <c r="D4261" s="8" t="s">
        <v>33</v>
      </c>
      <c r="E4261" s="8" t="s">
        <v>36</v>
      </c>
      <c r="F4261" s="78">
        <v>99.476752000000005</v>
      </c>
      <c r="G4261" s="78">
        <v>4.4139957994379468</v>
      </c>
      <c r="H4261" s="78">
        <v>1.267361505146241E-2</v>
      </c>
    </row>
    <row r="4262" spans="1:8" x14ac:dyDescent="0.25">
      <c r="A4262" s="8" t="s">
        <v>44</v>
      </c>
      <c r="B4262" s="8">
        <v>2009</v>
      </c>
      <c r="C4262" s="8" t="s">
        <v>10</v>
      </c>
      <c r="D4262" s="8" t="s">
        <v>33</v>
      </c>
      <c r="E4262" s="8" t="s">
        <v>42</v>
      </c>
      <c r="F4262" s="78">
        <v>1087.5393650000001</v>
      </c>
      <c r="G4262" s="78">
        <v>48.256442759946687</v>
      </c>
      <c r="H4262" s="78">
        <v>0.13855554175433746</v>
      </c>
    </row>
    <row r="4263" spans="1:8" x14ac:dyDescent="0.25">
      <c r="A4263" s="8" t="s">
        <v>44</v>
      </c>
      <c r="B4263" s="8">
        <v>2009</v>
      </c>
      <c r="C4263" s="8" t="s">
        <v>10</v>
      </c>
      <c r="D4263" s="8" t="s">
        <v>33</v>
      </c>
      <c r="E4263" s="8" t="s">
        <v>40</v>
      </c>
      <c r="F4263" s="78">
        <v>2776.5662970000003</v>
      </c>
      <c r="G4263" s="78">
        <v>123.20217262239296</v>
      </c>
      <c r="H4263" s="78">
        <v>0.35374227350167653</v>
      </c>
    </row>
    <row r="4264" spans="1:8" x14ac:dyDescent="0.25">
      <c r="A4264" s="8" t="s">
        <v>44</v>
      </c>
      <c r="B4264" s="8">
        <v>2010</v>
      </c>
      <c r="C4264" s="8" t="s">
        <v>10</v>
      </c>
      <c r="D4264" s="8" t="s">
        <v>33</v>
      </c>
      <c r="E4264" s="8" t="s">
        <v>34</v>
      </c>
      <c r="F4264" s="78">
        <v>5.9021929999999996</v>
      </c>
      <c r="G4264" s="78">
        <v>0.29497445337553568</v>
      </c>
      <c r="H4264" s="78">
        <v>6.710359517047397E-4</v>
      </c>
    </row>
    <row r="4265" spans="1:8" x14ac:dyDescent="0.25">
      <c r="A4265" s="8" t="s">
        <v>44</v>
      </c>
      <c r="B4265" s="8">
        <v>2010</v>
      </c>
      <c r="C4265" s="8" t="s">
        <v>10</v>
      </c>
      <c r="D4265" s="8" t="s">
        <v>33</v>
      </c>
      <c r="E4265" s="8" t="s">
        <v>35</v>
      </c>
      <c r="F4265" s="78">
        <v>3420.7860660000001</v>
      </c>
      <c r="G4265" s="78">
        <v>170.9609461996582</v>
      </c>
      <c r="H4265" s="78">
        <v>0.38891822639087253</v>
      </c>
    </row>
    <row r="4266" spans="1:8" x14ac:dyDescent="0.25">
      <c r="A4266" s="8" t="s">
        <v>44</v>
      </c>
      <c r="B4266" s="8">
        <v>2010</v>
      </c>
      <c r="C4266" s="8" t="s">
        <v>10</v>
      </c>
      <c r="D4266" s="8" t="s">
        <v>33</v>
      </c>
      <c r="E4266" s="8" t="s">
        <v>36</v>
      </c>
      <c r="F4266" s="78">
        <v>43.045496</v>
      </c>
      <c r="G4266" s="78">
        <v>2.1512887926367044</v>
      </c>
      <c r="H4266" s="78">
        <v>4.8939564285618185E-3</v>
      </c>
    </row>
    <row r="4267" spans="1:8" x14ac:dyDescent="0.25">
      <c r="A4267" s="8" t="s">
        <v>44</v>
      </c>
      <c r="B4267" s="8">
        <v>2010</v>
      </c>
      <c r="C4267" s="8" t="s">
        <v>10</v>
      </c>
      <c r="D4267" s="8" t="s">
        <v>33</v>
      </c>
      <c r="E4267" s="8" t="s">
        <v>42</v>
      </c>
      <c r="F4267" s="78">
        <v>1303.9033079999999</v>
      </c>
      <c r="G4267" s="78">
        <v>65.165297971762826</v>
      </c>
      <c r="H4267" s="78">
        <v>0.1482442199390529</v>
      </c>
    </row>
    <row r="4268" spans="1:8" x14ac:dyDescent="0.25">
      <c r="A4268" s="8" t="s">
        <v>44</v>
      </c>
      <c r="B4268" s="8">
        <v>2010</v>
      </c>
      <c r="C4268" s="8" t="s">
        <v>10</v>
      </c>
      <c r="D4268" s="8" t="s">
        <v>33</v>
      </c>
      <c r="E4268" s="8" t="s">
        <v>40</v>
      </c>
      <c r="F4268" s="78">
        <v>4773.6370630000001</v>
      </c>
      <c r="G4268" s="78">
        <v>238.57250741743329</v>
      </c>
      <c r="H4268" s="78">
        <v>0.54272743871019202</v>
      </c>
    </row>
    <row r="4269" spans="1:8" x14ac:dyDescent="0.25">
      <c r="A4269" s="8" t="s">
        <v>44</v>
      </c>
      <c r="B4269" s="8">
        <v>2011</v>
      </c>
      <c r="C4269" s="8" t="s">
        <v>10</v>
      </c>
      <c r="D4269" s="8" t="s">
        <v>33</v>
      </c>
      <c r="E4269" s="8" t="s">
        <v>34</v>
      </c>
      <c r="F4269" s="78">
        <v>216.65172000000001</v>
      </c>
      <c r="G4269" s="78">
        <v>11.249278006144241</v>
      </c>
      <c r="H4269" s="78">
        <v>2.1495827260568392E-2</v>
      </c>
    </row>
    <row r="4270" spans="1:8" x14ac:dyDescent="0.25">
      <c r="A4270" s="8" t="s">
        <v>44</v>
      </c>
      <c r="B4270" s="8">
        <v>2011</v>
      </c>
      <c r="C4270" s="8" t="s">
        <v>10</v>
      </c>
      <c r="D4270" s="8" t="s">
        <v>33</v>
      </c>
      <c r="E4270" s="8" t="s">
        <v>35</v>
      </c>
      <c r="F4270" s="78">
        <v>5970.928586</v>
      </c>
      <c r="G4270" s="78">
        <v>310.03047480420526</v>
      </c>
      <c r="H4270" s="78">
        <v>0.592425711966865</v>
      </c>
    </row>
    <row r="4271" spans="1:8" x14ac:dyDescent="0.25">
      <c r="A4271" s="8" t="s">
        <v>44</v>
      </c>
      <c r="B4271" s="8">
        <v>2011</v>
      </c>
      <c r="C4271" s="8" t="s">
        <v>10</v>
      </c>
      <c r="D4271" s="8" t="s">
        <v>33</v>
      </c>
      <c r="E4271" s="8" t="s">
        <v>36</v>
      </c>
      <c r="F4271" s="78">
        <v>30.318175</v>
      </c>
      <c r="G4271" s="78">
        <v>1.5742205010600985</v>
      </c>
      <c r="H4271" s="78">
        <v>3.0081194492971625E-3</v>
      </c>
    </row>
    <row r="4272" spans="1:8" x14ac:dyDescent="0.25">
      <c r="A4272" s="8" t="s">
        <v>44</v>
      </c>
      <c r="B4272" s="8">
        <v>2011</v>
      </c>
      <c r="C4272" s="8" t="s">
        <v>10</v>
      </c>
      <c r="D4272" s="8" t="s">
        <v>33</v>
      </c>
      <c r="E4272" s="8" t="s">
        <v>42</v>
      </c>
      <c r="F4272" s="78">
        <v>1594.0334520000001</v>
      </c>
      <c r="G4272" s="78">
        <v>82.767519466920376</v>
      </c>
      <c r="H4272" s="78">
        <v>0.15815737688008913</v>
      </c>
    </row>
    <row r="4273" spans="1:8" x14ac:dyDescent="0.25">
      <c r="A4273" s="8" t="s">
        <v>44</v>
      </c>
      <c r="B4273" s="8">
        <v>2011</v>
      </c>
      <c r="C4273" s="8" t="s">
        <v>10</v>
      </c>
      <c r="D4273" s="8" t="s">
        <v>33</v>
      </c>
      <c r="E4273" s="8" t="s">
        <v>40</v>
      </c>
      <c r="F4273" s="78">
        <v>7811.9319329999998</v>
      </c>
      <c r="G4273" s="78">
        <v>405.62149277832992</v>
      </c>
      <c r="H4273" s="78">
        <v>0.77508703555681957</v>
      </c>
    </row>
    <row r="4274" spans="1:8" x14ac:dyDescent="0.25">
      <c r="A4274" s="8" t="s">
        <v>44</v>
      </c>
      <c r="B4274" s="8">
        <v>2012</v>
      </c>
      <c r="C4274" s="8" t="s">
        <v>10</v>
      </c>
      <c r="D4274" s="8" t="s">
        <v>33</v>
      </c>
      <c r="E4274" s="8" t="s">
        <v>34</v>
      </c>
      <c r="F4274" s="78">
        <v>209.24332799999999</v>
      </c>
      <c r="G4274" s="78">
        <v>10.335555840948381</v>
      </c>
      <c r="H4274" s="78">
        <v>1.8447567356234297E-2</v>
      </c>
    </row>
    <row r="4275" spans="1:8" x14ac:dyDescent="0.25">
      <c r="A4275" s="8" t="s">
        <v>44</v>
      </c>
      <c r="B4275" s="8">
        <v>2012</v>
      </c>
      <c r="C4275" s="8" t="s">
        <v>10</v>
      </c>
      <c r="D4275" s="8" t="s">
        <v>33</v>
      </c>
      <c r="E4275" s="8" t="s">
        <v>35</v>
      </c>
      <c r="F4275" s="78">
        <v>6423.2096659999997</v>
      </c>
      <c r="G4275" s="78">
        <v>317.27387829093601</v>
      </c>
      <c r="H4275" s="78">
        <v>0.56629090202938381</v>
      </c>
    </row>
    <row r="4276" spans="1:8" x14ac:dyDescent="0.25">
      <c r="A4276" s="8" t="s">
        <v>44</v>
      </c>
      <c r="B4276" s="8">
        <v>2012</v>
      </c>
      <c r="C4276" s="8" t="s">
        <v>10</v>
      </c>
      <c r="D4276" s="8" t="s">
        <v>33</v>
      </c>
      <c r="E4276" s="8" t="s">
        <v>36</v>
      </c>
      <c r="F4276" s="78">
        <v>6.4548139999999998</v>
      </c>
      <c r="G4276" s="78">
        <v>0.3188349715979254</v>
      </c>
      <c r="H4276" s="78">
        <v>5.6907724215208503E-4</v>
      </c>
    </row>
    <row r="4277" spans="1:8" x14ac:dyDescent="0.25">
      <c r="A4277" s="8" t="s">
        <v>44</v>
      </c>
      <c r="B4277" s="8">
        <v>2012</v>
      </c>
      <c r="C4277" s="8" t="s">
        <v>10</v>
      </c>
      <c r="D4277" s="8" t="s">
        <v>33</v>
      </c>
      <c r="E4277" s="8" t="s">
        <v>42</v>
      </c>
      <c r="F4277" s="78">
        <v>2609.4467505045995</v>
      </c>
      <c r="G4277" s="78">
        <v>128.89339345540131</v>
      </c>
      <c r="H4277" s="78">
        <v>0.23005725034367799</v>
      </c>
    </row>
    <row r="4278" spans="1:8" x14ac:dyDescent="0.25">
      <c r="A4278" s="8" t="s">
        <v>44</v>
      </c>
      <c r="B4278" s="8">
        <v>2012</v>
      </c>
      <c r="C4278" s="8" t="s">
        <v>10</v>
      </c>
      <c r="D4278" s="8" t="s">
        <v>33</v>
      </c>
      <c r="E4278" s="8" t="s">
        <v>40</v>
      </c>
      <c r="F4278" s="78">
        <v>9248.3545585045977</v>
      </c>
      <c r="G4278" s="78">
        <v>456.82166255888353</v>
      </c>
      <c r="H4278" s="78">
        <v>0.81536479697144804</v>
      </c>
    </row>
    <row r="4279" spans="1:8" x14ac:dyDescent="0.25">
      <c r="A4279" s="8" t="s">
        <v>44</v>
      </c>
      <c r="B4279" s="8">
        <v>2013</v>
      </c>
      <c r="C4279" s="8" t="s">
        <v>10</v>
      </c>
      <c r="D4279" s="8" t="s">
        <v>33</v>
      </c>
      <c r="E4279" s="8" t="s">
        <v>34</v>
      </c>
      <c r="F4279" s="78">
        <v>276.41838799999999</v>
      </c>
      <c r="G4279" s="78">
        <v>13.512937043223227</v>
      </c>
      <c r="H4279" s="78">
        <v>2.1530628897452712E-2</v>
      </c>
    </row>
    <row r="4280" spans="1:8" x14ac:dyDescent="0.25">
      <c r="A4280" s="8" t="s">
        <v>44</v>
      </c>
      <c r="B4280" s="8">
        <v>2013</v>
      </c>
      <c r="C4280" s="8" t="s">
        <v>10</v>
      </c>
      <c r="D4280" s="8" t="s">
        <v>33</v>
      </c>
      <c r="E4280" s="8" t="s">
        <v>35</v>
      </c>
      <c r="F4280" s="78">
        <v>6452.5103000000008</v>
      </c>
      <c r="G4280" s="78">
        <v>315.43619831344012</v>
      </c>
      <c r="H4280" s="78">
        <v>0.50259537989307468</v>
      </c>
    </row>
    <row r="4281" spans="1:8" x14ac:dyDescent="0.25">
      <c r="A4281" s="8" t="s">
        <v>44</v>
      </c>
      <c r="B4281" s="8">
        <v>2013</v>
      </c>
      <c r="C4281" s="8" t="s">
        <v>10</v>
      </c>
      <c r="D4281" s="8" t="s">
        <v>33</v>
      </c>
      <c r="E4281" s="8" t="s">
        <v>36</v>
      </c>
      <c r="F4281" s="78">
        <v>23.132269000000001</v>
      </c>
      <c r="G4281" s="78">
        <v>1.1308397278689879</v>
      </c>
      <c r="H4281" s="78">
        <v>1.8018059616028497E-3</v>
      </c>
    </row>
    <row r="4282" spans="1:8" x14ac:dyDescent="0.25">
      <c r="A4282" s="8" t="s">
        <v>44</v>
      </c>
      <c r="B4282" s="8">
        <v>2013</v>
      </c>
      <c r="C4282" s="8" t="s">
        <v>10</v>
      </c>
      <c r="D4282" s="8" t="s">
        <v>33</v>
      </c>
      <c r="E4282" s="8" t="s">
        <v>42</v>
      </c>
      <c r="F4282" s="78">
        <v>2528.1123619999998</v>
      </c>
      <c r="G4282" s="78">
        <v>123.58882284596916</v>
      </c>
      <c r="H4282" s="78">
        <v>0.19691833626236413</v>
      </c>
    </row>
    <row r="4283" spans="1:8" x14ac:dyDescent="0.25">
      <c r="A4283" s="8" t="s">
        <v>44</v>
      </c>
      <c r="B4283" s="8">
        <v>2013</v>
      </c>
      <c r="C4283" s="8" t="s">
        <v>10</v>
      </c>
      <c r="D4283" s="8" t="s">
        <v>33</v>
      </c>
      <c r="E4283" s="8" t="s">
        <v>40</v>
      </c>
      <c r="F4283" s="78">
        <v>9280.1733190000014</v>
      </c>
      <c r="G4283" s="78">
        <v>453.66879793050151</v>
      </c>
      <c r="H4283" s="78">
        <v>0.72284615101449445</v>
      </c>
    </row>
    <row r="4284" spans="1:8" x14ac:dyDescent="0.25">
      <c r="A4284" s="8" t="s">
        <v>44</v>
      </c>
      <c r="B4284" s="8">
        <v>2014</v>
      </c>
      <c r="C4284" s="8" t="s">
        <v>10</v>
      </c>
      <c r="D4284" s="8" t="s">
        <v>33</v>
      </c>
      <c r="E4284" s="8" t="s">
        <v>34</v>
      </c>
      <c r="F4284" s="78">
        <v>476.697226</v>
      </c>
      <c r="G4284" s="78">
        <v>20.53917888765212</v>
      </c>
      <c r="H4284" s="78">
        <v>3.2910108370000225E-2</v>
      </c>
    </row>
    <row r="4285" spans="1:8" x14ac:dyDescent="0.25">
      <c r="A4285" s="8" t="s">
        <v>44</v>
      </c>
      <c r="B4285" s="8">
        <v>2014</v>
      </c>
      <c r="C4285" s="8" t="s">
        <v>10</v>
      </c>
      <c r="D4285" s="8" t="s">
        <v>33</v>
      </c>
      <c r="E4285" s="8" t="s">
        <v>35</v>
      </c>
      <c r="F4285" s="78">
        <v>6838.3930339999997</v>
      </c>
      <c r="G4285" s="78">
        <v>294.64190301245873</v>
      </c>
      <c r="H4285" s="78">
        <v>0.47210733260192</v>
      </c>
    </row>
    <row r="4286" spans="1:8" x14ac:dyDescent="0.25">
      <c r="A4286" s="8" t="s">
        <v>44</v>
      </c>
      <c r="B4286" s="8">
        <v>2014</v>
      </c>
      <c r="C4286" s="8" t="s">
        <v>10</v>
      </c>
      <c r="D4286" s="8" t="s">
        <v>33</v>
      </c>
      <c r="E4286" s="8" t="s">
        <v>36</v>
      </c>
      <c r="F4286" s="78">
        <v>15.190067000000001</v>
      </c>
      <c r="G4286" s="78">
        <v>0.65448567017342196</v>
      </c>
      <c r="H4286" s="78">
        <v>1.0486881900117545E-3</v>
      </c>
    </row>
    <row r="4287" spans="1:8" x14ac:dyDescent="0.25">
      <c r="A4287" s="8" t="s">
        <v>44</v>
      </c>
      <c r="B4287" s="8">
        <v>2014</v>
      </c>
      <c r="C4287" s="8" t="s">
        <v>10</v>
      </c>
      <c r="D4287" s="8" t="s">
        <v>33</v>
      </c>
      <c r="E4287" s="8" t="s">
        <v>42</v>
      </c>
      <c r="F4287" s="78">
        <v>2351.6142300000001</v>
      </c>
      <c r="G4287" s="78">
        <v>101.32264823525173</v>
      </c>
      <c r="H4287" s="78">
        <v>0.16235017728786749</v>
      </c>
    </row>
    <row r="4288" spans="1:8" x14ac:dyDescent="0.25">
      <c r="A4288" s="8" t="s">
        <v>44</v>
      </c>
      <c r="B4288" s="8">
        <v>2014</v>
      </c>
      <c r="C4288" s="8" t="s">
        <v>10</v>
      </c>
      <c r="D4288" s="8" t="s">
        <v>33</v>
      </c>
      <c r="E4288" s="8" t="s">
        <v>40</v>
      </c>
      <c r="F4288" s="78">
        <v>9681.8945569999996</v>
      </c>
      <c r="G4288" s="78">
        <v>417.15821580553597</v>
      </c>
      <c r="H4288" s="78">
        <v>0.66841630644979944</v>
      </c>
    </row>
    <row r="4289" spans="1:8" x14ac:dyDescent="0.25">
      <c r="A4289" s="8" t="s">
        <v>44</v>
      </c>
      <c r="B4289" s="8">
        <v>2015</v>
      </c>
      <c r="C4289" s="8" t="s">
        <v>10</v>
      </c>
      <c r="D4289" s="8" t="s">
        <v>33</v>
      </c>
      <c r="E4289" s="8" t="s">
        <v>34</v>
      </c>
      <c r="F4289" s="78">
        <v>192.95872</v>
      </c>
      <c r="G4289" s="78">
        <v>7.0745635197066914</v>
      </c>
      <c r="H4289" s="78">
        <v>1.2153723803813726E-2</v>
      </c>
    </row>
    <row r="4290" spans="1:8" x14ac:dyDescent="0.25">
      <c r="A4290" s="8" t="s">
        <v>44</v>
      </c>
      <c r="B4290" s="8">
        <v>2015</v>
      </c>
      <c r="C4290" s="8" t="s">
        <v>10</v>
      </c>
      <c r="D4290" s="8" t="s">
        <v>33</v>
      </c>
      <c r="E4290" s="8" t="s">
        <v>35</v>
      </c>
      <c r="F4290" s="78">
        <v>8760.0516860000007</v>
      </c>
      <c r="G4290" s="78">
        <v>321.17513055912013</v>
      </c>
      <c r="H4290" s="78">
        <v>0.55176178976921475</v>
      </c>
    </row>
    <row r="4291" spans="1:8" x14ac:dyDescent="0.25">
      <c r="A4291" s="8" t="s">
        <v>44</v>
      </c>
      <c r="B4291" s="8">
        <v>2015</v>
      </c>
      <c r="C4291" s="8" t="s">
        <v>10</v>
      </c>
      <c r="D4291" s="8" t="s">
        <v>33</v>
      </c>
      <c r="E4291" s="8" t="s">
        <v>36</v>
      </c>
      <c r="F4291" s="78">
        <v>197.537803</v>
      </c>
      <c r="G4291" s="78">
        <v>7.2424492392300648</v>
      </c>
      <c r="H4291" s="78">
        <v>1.2442142539472517E-2</v>
      </c>
    </row>
    <row r="4292" spans="1:8" x14ac:dyDescent="0.25">
      <c r="A4292" s="8" t="s">
        <v>44</v>
      </c>
      <c r="B4292" s="8">
        <v>2015</v>
      </c>
      <c r="C4292" s="8" t="s">
        <v>10</v>
      </c>
      <c r="D4292" s="8" t="s">
        <v>33</v>
      </c>
      <c r="E4292" s="8" t="s">
        <v>42</v>
      </c>
      <c r="F4292" s="78">
        <v>3500.7108720000001</v>
      </c>
      <c r="G4292" s="78">
        <v>128.34870291475713</v>
      </c>
      <c r="H4292" s="78">
        <v>0.2204962442500443</v>
      </c>
    </row>
    <row r="4293" spans="1:8" x14ac:dyDescent="0.25">
      <c r="A4293" s="8" t="s">
        <v>44</v>
      </c>
      <c r="B4293" s="8">
        <v>2015</v>
      </c>
      <c r="C4293" s="8" t="s">
        <v>10</v>
      </c>
      <c r="D4293" s="8" t="s">
        <v>33</v>
      </c>
      <c r="E4293" s="8" t="s">
        <v>40</v>
      </c>
      <c r="F4293" s="78">
        <v>12651.259081</v>
      </c>
      <c r="G4293" s="78">
        <v>463.84084623281399</v>
      </c>
      <c r="H4293" s="78">
        <v>0.79685390036254522</v>
      </c>
    </row>
    <row r="4294" spans="1:8" x14ac:dyDescent="0.25">
      <c r="A4294" s="8" t="s">
        <v>44</v>
      </c>
      <c r="B4294" s="8">
        <v>2016</v>
      </c>
      <c r="C4294" s="8" t="s">
        <v>10</v>
      </c>
      <c r="D4294" s="8" t="s">
        <v>33</v>
      </c>
      <c r="E4294" s="8" t="s">
        <v>34</v>
      </c>
      <c r="F4294" s="78">
        <v>216.99063200000001</v>
      </c>
      <c r="G4294" s="78">
        <v>7.2089910963455148</v>
      </c>
      <c r="H4294" s="78">
        <v>1.2512687742784913E-2</v>
      </c>
    </row>
    <row r="4295" spans="1:8" x14ac:dyDescent="0.25">
      <c r="A4295" s="8" t="s">
        <v>44</v>
      </c>
      <c r="B4295" s="8">
        <v>2016</v>
      </c>
      <c r="C4295" s="8" t="s">
        <v>10</v>
      </c>
      <c r="D4295" s="8" t="s">
        <v>33</v>
      </c>
      <c r="E4295" s="8" t="s">
        <v>35</v>
      </c>
      <c r="F4295" s="78">
        <v>12928.655554000001</v>
      </c>
      <c r="G4295" s="78">
        <v>429.5234403322259</v>
      </c>
      <c r="H4295" s="78">
        <v>0.74552633166773707</v>
      </c>
    </row>
    <row r="4296" spans="1:8" x14ac:dyDescent="0.25">
      <c r="A4296" s="8" t="s">
        <v>44</v>
      </c>
      <c r="B4296" s="8">
        <v>2016</v>
      </c>
      <c r="C4296" s="8" t="s">
        <v>10</v>
      </c>
      <c r="D4296" s="8" t="s">
        <v>33</v>
      </c>
      <c r="E4296" s="8" t="s">
        <v>36</v>
      </c>
      <c r="F4296" s="78">
        <v>156.06947199999999</v>
      </c>
      <c r="G4296" s="78">
        <v>5.1850322923588035</v>
      </c>
      <c r="H4296" s="78">
        <v>8.9996906839614772E-3</v>
      </c>
    </row>
    <row r="4297" spans="1:8" x14ac:dyDescent="0.25">
      <c r="A4297" s="8" t="s">
        <v>44</v>
      </c>
      <c r="B4297" s="8">
        <v>2016</v>
      </c>
      <c r="C4297" s="8" t="s">
        <v>10</v>
      </c>
      <c r="D4297" s="8" t="s">
        <v>33</v>
      </c>
      <c r="E4297" s="8" t="s">
        <v>42</v>
      </c>
      <c r="F4297" s="78">
        <v>2984.3812449999996</v>
      </c>
      <c r="G4297" s="78">
        <v>99.148878571428554</v>
      </c>
      <c r="H4297" s="78">
        <v>0.17209328476497859</v>
      </c>
    </row>
    <row r="4298" spans="1:8" x14ac:dyDescent="0.25">
      <c r="A4298" s="8" t="s">
        <v>44</v>
      </c>
      <c r="B4298" s="8">
        <v>2016</v>
      </c>
      <c r="C4298" s="8" t="s">
        <v>10</v>
      </c>
      <c r="D4298" s="8" t="s">
        <v>33</v>
      </c>
      <c r="E4298" s="8" t="s">
        <v>40</v>
      </c>
      <c r="F4298" s="78">
        <v>16286.096903000001</v>
      </c>
      <c r="G4298" s="78">
        <v>541.06634229235885</v>
      </c>
      <c r="H4298" s="78">
        <v>0.93913199485946219</v>
      </c>
    </row>
    <row r="4299" spans="1:8" x14ac:dyDescent="0.25">
      <c r="A4299" s="8" t="s">
        <v>44</v>
      </c>
      <c r="B4299" s="8">
        <v>2017</v>
      </c>
      <c r="C4299" s="8" t="s">
        <v>10</v>
      </c>
      <c r="D4299" s="8" t="s">
        <v>33</v>
      </c>
      <c r="E4299" s="8" t="s">
        <v>34</v>
      </c>
      <c r="F4299" s="78">
        <v>270.49602599999997</v>
      </c>
      <c r="G4299" s="78">
        <v>9.4411224571711223</v>
      </c>
      <c r="H4299" s="78">
        <v>1.4525581457547456E-2</v>
      </c>
    </row>
    <row r="4300" spans="1:8" x14ac:dyDescent="0.25">
      <c r="A4300" s="8" t="s">
        <v>44</v>
      </c>
      <c r="B4300" s="8">
        <v>2017</v>
      </c>
      <c r="C4300" s="8" t="s">
        <v>10</v>
      </c>
      <c r="D4300" s="8" t="s">
        <v>33</v>
      </c>
      <c r="E4300" s="8" t="s">
        <v>35</v>
      </c>
      <c r="F4300" s="78">
        <v>12823.09058</v>
      </c>
      <c r="G4300" s="78">
        <v>447.56431447601926</v>
      </c>
      <c r="H4300" s="78">
        <v>0.68859735025201241</v>
      </c>
    </row>
    <row r="4301" spans="1:8" x14ac:dyDescent="0.25">
      <c r="A4301" s="8" t="s">
        <v>44</v>
      </c>
      <c r="B4301" s="8">
        <v>2017</v>
      </c>
      <c r="C4301" s="8" t="s">
        <v>10</v>
      </c>
      <c r="D4301" s="8" t="s">
        <v>33</v>
      </c>
      <c r="E4301" s="8" t="s">
        <v>36</v>
      </c>
      <c r="F4301" s="78">
        <v>11.781041999999999</v>
      </c>
      <c r="G4301" s="78">
        <v>0.41119369419155977</v>
      </c>
      <c r="H4301" s="78">
        <v>6.3263955392005571E-4</v>
      </c>
    </row>
    <row r="4302" spans="1:8" x14ac:dyDescent="0.25">
      <c r="A4302" s="8" t="s">
        <v>44</v>
      </c>
      <c r="B4302" s="8">
        <v>2017</v>
      </c>
      <c r="C4302" s="8" t="s">
        <v>10</v>
      </c>
      <c r="D4302" s="8" t="s">
        <v>33</v>
      </c>
      <c r="E4302" s="8" t="s">
        <v>42</v>
      </c>
      <c r="F4302" s="78">
        <v>3995.1308159999999</v>
      </c>
      <c r="G4302" s="78">
        <v>139.44204587417485</v>
      </c>
      <c r="H4302" s="78">
        <v>0.21453771044076647</v>
      </c>
    </row>
    <row r="4303" spans="1:8" x14ac:dyDescent="0.25">
      <c r="A4303" s="8" t="s">
        <v>44</v>
      </c>
      <c r="B4303" s="8">
        <v>2017</v>
      </c>
      <c r="C4303" s="8" t="s">
        <v>10</v>
      </c>
      <c r="D4303" s="8" t="s">
        <v>33</v>
      </c>
      <c r="E4303" s="8" t="s">
        <v>40</v>
      </c>
      <c r="F4303" s="78">
        <v>17100.498464</v>
      </c>
      <c r="G4303" s="78">
        <v>596.85867650155683</v>
      </c>
      <c r="H4303" s="78">
        <v>0.9182932817042464</v>
      </c>
    </row>
    <row r="4304" spans="1:8" x14ac:dyDescent="0.25">
      <c r="A4304" s="8" t="s">
        <v>44</v>
      </c>
      <c r="B4304" s="8">
        <v>2018</v>
      </c>
      <c r="C4304" s="8" t="s">
        <v>10</v>
      </c>
      <c r="D4304" s="8" t="s">
        <v>33</v>
      </c>
      <c r="E4304" s="8" t="s">
        <v>34</v>
      </c>
      <c r="F4304" s="78">
        <v>90.263259000000005</v>
      </c>
      <c r="G4304" s="78">
        <v>2.9377789747762408</v>
      </c>
      <c r="H4304" s="78">
        <v>4.488170268105455E-3</v>
      </c>
    </row>
    <row r="4305" spans="1:8" x14ac:dyDescent="0.25">
      <c r="A4305" s="8" t="s">
        <v>44</v>
      </c>
      <c r="B4305" s="8">
        <v>2018</v>
      </c>
      <c r="C4305" s="8" t="s">
        <v>10</v>
      </c>
      <c r="D4305" s="8" t="s">
        <v>33</v>
      </c>
      <c r="E4305" s="8" t="s">
        <v>35</v>
      </c>
      <c r="F4305" s="78">
        <v>6927.5269369999996</v>
      </c>
      <c r="G4305" s="78">
        <v>225.46873676159478</v>
      </c>
      <c r="H4305" s="78">
        <v>0.34445820785335313</v>
      </c>
    </row>
    <row r="4306" spans="1:8" x14ac:dyDescent="0.25">
      <c r="A4306" s="8" t="s">
        <v>44</v>
      </c>
      <c r="B4306" s="8">
        <v>2018</v>
      </c>
      <c r="C4306" s="8" t="s">
        <v>10</v>
      </c>
      <c r="D4306" s="8" t="s">
        <v>33</v>
      </c>
      <c r="E4306" s="8" t="s">
        <v>36</v>
      </c>
      <c r="F4306" s="78">
        <v>7.7379129999999998</v>
      </c>
      <c r="G4306" s="78">
        <v>0.25184419853539464</v>
      </c>
      <c r="H4306" s="78">
        <v>3.8475312600652595E-4</v>
      </c>
    </row>
    <row r="4307" spans="1:8" x14ac:dyDescent="0.25">
      <c r="A4307" s="8" t="s">
        <v>44</v>
      </c>
      <c r="B4307" s="8">
        <v>2018</v>
      </c>
      <c r="C4307" s="8" t="s">
        <v>10</v>
      </c>
      <c r="D4307" s="8" t="s">
        <v>33</v>
      </c>
      <c r="E4307" s="8" t="s">
        <v>42</v>
      </c>
      <c r="F4307" s="78">
        <v>3242.7322060000006</v>
      </c>
      <c r="G4307" s="78">
        <v>105.54051117982101</v>
      </c>
      <c r="H4307" s="78">
        <v>0.16123874138421276</v>
      </c>
    </row>
    <row r="4308" spans="1:8" x14ac:dyDescent="0.25">
      <c r="A4308" s="8" t="s">
        <v>44</v>
      </c>
      <c r="B4308" s="8">
        <v>2018</v>
      </c>
      <c r="C4308" s="8" t="s">
        <v>10</v>
      </c>
      <c r="D4308" s="8" t="s">
        <v>33</v>
      </c>
      <c r="E4308" s="8" t="s">
        <v>40</v>
      </c>
      <c r="F4308" s="78">
        <v>10268.260315</v>
      </c>
      <c r="G4308" s="78">
        <v>334.19887111472741</v>
      </c>
      <c r="H4308" s="78">
        <v>0.51056987263167797</v>
      </c>
    </row>
    <row r="4309" spans="1:8" x14ac:dyDescent="0.25">
      <c r="A4309" s="8" t="s">
        <v>44</v>
      </c>
      <c r="B4309" s="8">
        <v>2019</v>
      </c>
      <c r="C4309" s="8" t="s">
        <v>10</v>
      </c>
      <c r="D4309" s="8" t="s">
        <v>33</v>
      </c>
      <c r="E4309" s="8" t="s">
        <v>34</v>
      </c>
      <c r="F4309" s="78">
        <v>86.480166999999994</v>
      </c>
      <c r="G4309" s="78">
        <v>2.4531060987140716</v>
      </c>
      <c r="H4309" s="78">
        <v>3.9389780242697859E-3</v>
      </c>
    </row>
    <row r="4310" spans="1:8" x14ac:dyDescent="0.25">
      <c r="A4310" s="8" t="s">
        <v>44</v>
      </c>
      <c r="B4310" s="8">
        <v>2019</v>
      </c>
      <c r="C4310" s="8" t="s">
        <v>10</v>
      </c>
      <c r="D4310" s="8" t="s">
        <v>33</v>
      </c>
      <c r="E4310" s="8" t="s">
        <v>35</v>
      </c>
      <c r="F4310" s="78">
        <v>8032.1557059999996</v>
      </c>
      <c r="G4310" s="78">
        <v>227.84102796898657</v>
      </c>
      <c r="H4310" s="78">
        <v>0.36584671273180086</v>
      </c>
    </row>
    <row r="4311" spans="1:8" x14ac:dyDescent="0.25">
      <c r="A4311" s="8" t="s">
        <v>44</v>
      </c>
      <c r="B4311" s="8">
        <v>2019</v>
      </c>
      <c r="C4311" s="8" t="s">
        <v>10</v>
      </c>
      <c r="D4311" s="8" t="s">
        <v>33</v>
      </c>
      <c r="E4311" s="8" t="s">
        <v>36</v>
      </c>
      <c r="F4311" s="78">
        <v>10.229545</v>
      </c>
      <c r="G4311" s="78">
        <v>0.29017241868381266</v>
      </c>
      <c r="H4311" s="78">
        <v>4.6593287630074612E-4</v>
      </c>
    </row>
    <row r="4312" spans="1:8" x14ac:dyDescent="0.25">
      <c r="A4312" s="8" t="s">
        <v>44</v>
      </c>
      <c r="B4312" s="8">
        <v>2019</v>
      </c>
      <c r="C4312" s="8" t="s">
        <v>10</v>
      </c>
      <c r="D4312" s="8" t="s">
        <v>33</v>
      </c>
      <c r="E4312" s="8" t="s">
        <v>42</v>
      </c>
      <c r="F4312" s="78">
        <v>3715.6388350000002</v>
      </c>
      <c r="G4312" s="78">
        <v>105.39822716527998</v>
      </c>
      <c r="H4312" s="78">
        <v>0.16923903161736942</v>
      </c>
    </row>
    <row r="4313" spans="1:8" x14ac:dyDescent="0.25">
      <c r="A4313" s="8" t="s">
        <v>44</v>
      </c>
      <c r="B4313" s="8">
        <v>2019</v>
      </c>
      <c r="C4313" s="8" t="s">
        <v>10</v>
      </c>
      <c r="D4313" s="8" t="s">
        <v>33</v>
      </c>
      <c r="E4313" s="8" t="s">
        <v>40</v>
      </c>
      <c r="F4313" s="78">
        <v>11844.504252999999</v>
      </c>
      <c r="G4313" s="78">
        <v>335.98253365166443</v>
      </c>
      <c r="H4313" s="78">
        <v>0.53949065524974082</v>
      </c>
    </row>
    <row r="4314" spans="1:8" x14ac:dyDescent="0.25">
      <c r="A4314" s="8" t="s">
        <v>44</v>
      </c>
      <c r="B4314" s="8">
        <v>2020</v>
      </c>
      <c r="C4314" s="8" t="s">
        <v>10</v>
      </c>
      <c r="D4314" s="8" t="s">
        <v>33</v>
      </c>
      <c r="E4314" s="8" t="s">
        <v>34</v>
      </c>
      <c r="F4314" s="78">
        <v>108.471715</v>
      </c>
      <c r="G4314" s="78">
        <v>2.5817378317267643</v>
      </c>
      <c r="H4314" s="78">
        <v>4.8033368380169033E-3</v>
      </c>
    </row>
    <row r="4315" spans="1:8" x14ac:dyDescent="0.25">
      <c r="A4315" s="8" t="s">
        <v>44</v>
      </c>
      <c r="B4315" s="8">
        <v>2020</v>
      </c>
      <c r="C4315" s="8" t="s">
        <v>10</v>
      </c>
      <c r="D4315" s="8" t="s">
        <v>33</v>
      </c>
      <c r="E4315" s="8" t="s">
        <v>35</v>
      </c>
      <c r="F4315" s="78">
        <v>7591.4961910000002</v>
      </c>
      <c r="G4315" s="78">
        <v>180.68537881708914</v>
      </c>
      <c r="H4315" s="78">
        <v>0.3361660992443542</v>
      </c>
    </row>
    <row r="4316" spans="1:8" x14ac:dyDescent="0.25">
      <c r="A4316" s="8" t="s">
        <v>44</v>
      </c>
      <c r="B4316" s="8">
        <v>2020</v>
      </c>
      <c r="C4316" s="8" t="s">
        <v>10</v>
      </c>
      <c r="D4316" s="8" t="s">
        <v>33</v>
      </c>
      <c r="E4316" s="8" t="s">
        <v>36</v>
      </c>
      <c r="F4316" s="78">
        <v>4.2507999999999997E-2</v>
      </c>
      <c r="G4316" s="78">
        <v>1.0117339045578959E-3</v>
      </c>
      <c r="H4316" s="78">
        <v>1.882336259829786E-6</v>
      </c>
    </row>
    <row r="4317" spans="1:8" x14ac:dyDescent="0.25">
      <c r="A4317" s="8" t="s">
        <v>44</v>
      </c>
      <c r="B4317" s="8">
        <v>2020</v>
      </c>
      <c r="C4317" s="8" t="s">
        <v>10</v>
      </c>
      <c r="D4317" s="8" t="s">
        <v>33</v>
      </c>
      <c r="E4317" s="8" t="s">
        <v>42</v>
      </c>
      <c r="F4317" s="78">
        <v>1075.7904820000001</v>
      </c>
      <c r="G4317" s="78">
        <v>25.604914482922769</v>
      </c>
      <c r="H4317" s="78">
        <v>4.7638078296987935E-2</v>
      </c>
    </row>
    <row r="4318" spans="1:8" x14ac:dyDescent="0.25">
      <c r="A4318" s="8" t="s">
        <v>44</v>
      </c>
      <c r="B4318" s="8">
        <v>2020</v>
      </c>
      <c r="C4318" s="8" t="s">
        <v>10</v>
      </c>
      <c r="D4318" s="8" t="s">
        <v>33</v>
      </c>
      <c r="E4318" s="8" t="s">
        <v>40</v>
      </c>
      <c r="F4318" s="78">
        <v>8775.8008960000006</v>
      </c>
      <c r="G4318" s="78">
        <v>208.87304286564324</v>
      </c>
      <c r="H4318" s="78">
        <v>0.38860939671561895</v>
      </c>
    </row>
    <row r="4319" spans="1:8" x14ac:dyDescent="0.25">
      <c r="A4319" s="8" t="s">
        <v>44</v>
      </c>
      <c r="B4319" s="8">
        <v>2021</v>
      </c>
      <c r="C4319" s="8" t="s">
        <v>10</v>
      </c>
      <c r="D4319" s="8" t="s">
        <v>33</v>
      </c>
      <c r="E4319" s="8" t="s">
        <v>34</v>
      </c>
      <c r="F4319" s="78">
        <v>132.608934</v>
      </c>
      <c r="G4319" s="78">
        <v>3.0444569591918733</v>
      </c>
      <c r="H4319" s="78">
        <v>5.013013039109256E-3</v>
      </c>
    </row>
    <row r="4320" spans="1:8" x14ac:dyDescent="0.25">
      <c r="A4320" s="8" t="s">
        <v>44</v>
      </c>
      <c r="B4320" s="8">
        <v>2021</v>
      </c>
      <c r="C4320" s="8" t="s">
        <v>10</v>
      </c>
      <c r="D4320" s="8" t="s">
        <v>33</v>
      </c>
      <c r="E4320" s="8" t="s">
        <v>35</v>
      </c>
      <c r="F4320" s="78">
        <v>10731.135209</v>
      </c>
      <c r="G4320" s="78">
        <v>246.36710575675832</v>
      </c>
      <c r="H4320" s="78">
        <v>0.4056689025730455</v>
      </c>
    </row>
    <row r="4321" spans="1:8" x14ac:dyDescent="0.25">
      <c r="A4321" s="8" t="s">
        <v>44</v>
      </c>
      <c r="B4321" s="8">
        <v>2021</v>
      </c>
      <c r="C4321" s="8" t="s">
        <v>10</v>
      </c>
      <c r="D4321" s="8" t="s">
        <v>33</v>
      </c>
      <c r="E4321" s="8" t="s">
        <v>36</v>
      </c>
      <c r="F4321" s="78">
        <v>17.913633000000001</v>
      </c>
      <c r="G4321" s="78">
        <v>0.4112640303047696</v>
      </c>
      <c r="H4321" s="78">
        <v>6.7718873154366691E-4</v>
      </c>
    </row>
    <row r="4322" spans="1:8" x14ac:dyDescent="0.25">
      <c r="A4322" s="8" t="s">
        <v>44</v>
      </c>
      <c r="B4322" s="8">
        <v>2021</v>
      </c>
      <c r="C4322" s="8" t="s">
        <v>10</v>
      </c>
      <c r="D4322" s="8" t="s">
        <v>33</v>
      </c>
      <c r="E4322" s="8" t="s">
        <v>42</v>
      </c>
      <c r="F4322" s="78">
        <v>1532.3572019999999</v>
      </c>
      <c r="G4322" s="78">
        <v>35.180099913906908</v>
      </c>
      <c r="H4322" s="78">
        <v>5.7927670500684175E-2</v>
      </c>
    </row>
    <row r="4323" spans="1:8" x14ac:dyDescent="0.25">
      <c r="A4323" s="8" t="s">
        <v>44</v>
      </c>
      <c r="B4323" s="8">
        <v>2021</v>
      </c>
      <c r="C4323" s="8" t="s">
        <v>10</v>
      </c>
      <c r="D4323" s="8" t="s">
        <v>33</v>
      </c>
      <c r="E4323" s="8" t="s">
        <v>40</v>
      </c>
      <c r="F4323" s="78">
        <v>12414.014977999999</v>
      </c>
      <c r="G4323" s="78">
        <v>285.00292666016185</v>
      </c>
      <c r="H4323" s="78">
        <v>0.46928677484438253</v>
      </c>
    </row>
    <row r="4324" spans="1:8" x14ac:dyDescent="0.25">
      <c r="A4324" s="8" t="s">
        <v>44</v>
      </c>
      <c r="B4324" s="8">
        <v>2008</v>
      </c>
      <c r="C4324" s="8" t="s">
        <v>10</v>
      </c>
      <c r="D4324" s="8" t="s">
        <v>37</v>
      </c>
      <c r="E4324" s="8" t="s">
        <v>40</v>
      </c>
      <c r="F4324" s="78">
        <v>2866.745603412</v>
      </c>
      <c r="G4324" s="78">
        <v>137.13752139104622</v>
      </c>
      <c r="H4324" s="78">
        <v>0.41337921579227038</v>
      </c>
    </row>
    <row r="4325" spans="1:8" x14ac:dyDescent="0.25">
      <c r="A4325" s="8" t="s">
        <v>44</v>
      </c>
      <c r="B4325" s="8">
        <v>2009</v>
      </c>
      <c r="C4325" s="8" t="s">
        <v>10</v>
      </c>
      <c r="D4325" s="8" t="s">
        <v>37</v>
      </c>
      <c r="E4325" s="8" t="s">
        <v>40</v>
      </c>
      <c r="F4325" s="78">
        <v>2637.4358299999999</v>
      </c>
      <c r="G4325" s="78">
        <v>117.02865685549456</v>
      </c>
      <c r="H4325" s="78">
        <v>0.33601666480178449</v>
      </c>
    </row>
    <row r="4326" spans="1:8" x14ac:dyDescent="0.25">
      <c r="A4326" s="8" t="s">
        <v>44</v>
      </c>
      <c r="B4326" s="8">
        <v>2010</v>
      </c>
      <c r="C4326" s="8" t="s">
        <v>10</v>
      </c>
      <c r="D4326" s="8" t="s">
        <v>37</v>
      </c>
      <c r="E4326" s="8" t="s">
        <v>40</v>
      </c>
      <c r="F4326" s="78">
        <v>2317.9766970000001</v>
      </c>
      <c r="G4326" s="78">
        <v>115.84573888634357</v>
      </c>
      <c r="H4326" s="78">
        <v>0.26353690889145853</v>
      </c>
    </row>
    <row r="4327" spans="1:8" x14ac:dyDescent="0.25">
      <c r="A4327" s="8" t="s">
        <v>44</v>
      </c>
      <c r="B4327" s="8">
        <v>2011</v>
      </c>
      <c r="C4327" s="8" t="s">
        <v>10</v>
      </c>
      <c r="D4327" s="8" t="s">
        <v>37</v>
      </c>
      <c r="E4327" s="8" t="s">
        <v>40</v>
      </c>
      <c r="F4327" s="78">
        <v>3585.840897</v>
      </c>
      <c r="G4327" s="78">
        <v>186.18878786724903</v>
      </c>
      <c r="H4327" s="78">
        <v>0.35578123499685865</v>
      </c>
    </row>
    <row r="4328" spans="1:8" x14ac:dyDescent="0.25">
      <c r="A4328" s="8" t="s">
        <v>44</v>
      </c>
      <c r="B4328" s="8">
        <v>2012</v>
      </c>
      <c r="C4328" s="8" t="s">
        <v>10</v>
      </c>
      <c r="D4328" s="8" t="s">
        <v>37</v>
      </c>
      <c r="E4328" s="8" t="s">
        <v>40</v>
      </c>
      <c r="F4328" s="78">
        <v>4552.9598960000003</v>
      </c>
      <c r="G4328" s="78">
        <v>224.8930548777476</v>
      </c>
      <c r="H4328" s="78">
        <v>0.40140364404686552</v>
      </c>
    </row>
    <row r="4329" spans="1:8" x14ac:dyDescent="0.25">
      <c r="A4329" s="8" t="s">
        <v>44</v>
      </c>
      <c r="B4329" s="8">
        <v>2013</v>
      </c>
      <c r="C4329" s="8" t="s">
        <v>10</v>
      </c>
      <c r="D4329" s="8" t="s">
        <v>37</v>
      </c>
      <c r="E4329" s="8" t="s">
        <v>40</v>
      </c>
      <c r="F4329" s="78">
        <v>8410.5105759359994</v>
      </c>
      <c r="G4329" s="78">
        <v>411.1546295320494</v>
      </c>
      <c r="H4329" s="78">
        <v>0.65510685941985636</v>
      </c>
    </row>
    <row r="4330" spans="1:8" x14ac:dyDescent="0.25">
      <c r="A4330" s="8" t="s">
        <v>44</v>
      </c>
      <c r="B4330" s="8">
        <v>2014</v>
      </c>
      <c r="C4330" s="8" t="s">
        <v>10</v>
      </c>
      <c r="D4330" s="8" t="s">
        <v>37</v>
      </c>
      <c r="E4330" s="8" t="s">
        <v>40</v>
      </c>
      <c r="F4330" s="78">
        <v>10652.51816</v>
      </c>
      <c r="G4330" s="78">
        <v>458.9789160891882</v>
      </c>
      <c r="H4330" s="78">
        <v>0.73542598517029212</v>
      </c>
    </row>
    <row r="4331" spans="1:8" x14ac:dyDescent="0.25">
      <c r="A4331" s="8" t="s">
        <v>44</v>
      </c>
      <c r="B4331" s="8">
        <v>2015</v>
      </c>
      <c r="C4331" s="8" t="s">
        <v>10</v>
      </c>
      <c r="D4331" s="8" t="s">
        <v>37</v>
      </c>
      <c r="E4331" s="8" t="s">
        <v>40</v>
      </c>
      <c r="F4331" s="78">
        <v>5389.7653749999999</v>
      </c>
      <c r="G4331" s="78">
        <v>197.60826306141155</v>
      </c>
      <c r="H4331" s="78">
        <v>0.33948048440157824</v>
      </c>
    </row>
    <row r="4332" spans="1:8" x14ac:dyDescent="0.25">
      <c r="A4332" s="8" t="s">
        <v>44</v>
      </c>
      <c r="B4332" s="8">
        <v>2016</v>
      </c>
      <c r="C4332" s="8" t="s">
        <v>10</v>
      </c>
      <c r="D4332" s="8" t="s">
        <v>37</v>
      </c>
      <c r="E4332" s="8" t="s">
        <v>40</v>
      </c>
      <c r="F4332" s="78">
        <v>4212.8600319999996</v>
      </c>
      <c r="G4332" s="78">
        <v>139.96212730897008</v>
      </c>
      <c r="H4332" s="78">
        <v>0.24293307779515042</v>
      </c>
    </row>
    <row r="4333" spans="1:8" x14ac:dyDescent="0.25">
      <c r="A4333" s="8" t="s">
        <v>44</v>
      </c>
      <c r="B4333" s="8">
        <v>2017</v>
      </c>
      <c r="C4333" s="8" t="s">
        <v>10</v>
      </c>
      <c r="D4333" s="8" t="s">
        <v>37</v>
      </c>
      <c r="E4333" s="8" t="s">
        <v>40</v>
      </c>
      <c r="F4333" s="78">
        <v>5038.463538</v>
      </c>
      <c r="G4333" s="78">
        <v>175.85748656525428</v>
      </c>
      <c r="H4333" s="78">
        <v>0.27056446493636016</v>
      </c>
    </row>
    <row r="4334" spans="1:8" x14ac:dyDescent="0.25">
      <c r="A4334" s="8" t="s">
        <v>44</v>
      </c>
      <c r="B4334" s="8">
        <v>2018</v>
      </c>
      <c r="C4334" s="8" t="s">
        <v>10</v>
      </c>
      <c r="D4334" s="8" t="s">
        <v>37</v>
      </c>
      <c r="E4334" s="8" t="s">
        <v>40</v>
      </c>
      <c r="F4334" s="78">
        <v>5677.1498840000004</v>
      </c>
      <c r="G4334" s="78">
        <v>184.77298239218877</v>
      </c>
      <c r="H4334" s="78">
        <v>0.2822855677850844</v>
      </c>
    </row>
    <row r="4335" spans="1:8" x14ac:dyDescent="0.25">
      <c r="A4335" s="8" t="s">
        <v>44</v>
      </c>
      <c r="B4335" s="8">
        <v>2019</v>
      </c>
      <c r="C4335" s="8" t="s">
        <v>10</v>
      </c>
      <c r="D4335" s="8" t="s">
        <v>37</v>
      </c>
      <c r="E4335" s="8" t="s">
        <v>40</v>
      </c>
      <c r="F4335" s="78">
        <v>4464.2645839999996</v>
      </c>
      <c r="G4335" s="78">
        <v>126.63382897125577</v>
      </c>
      <c r="H4335" s="78">
        <v>0.20333725871391869</v>
      </c>
    </row>
    <row r="4336" spans="1:8" x14ac:dyDescent="0.25">
      <c r="A4336" s="8" t="s">
        <v>44</v>
      </c>
      <c r="B4336" s="8">
        <v>2020</v>
      </c>
      <c r="C4336" s="8" t="s">
        <v>10</v>
      </c>
      <c r="D4336" s="8" t="s">
        <v>37</v>
      </c>
      <c r="E4336" s="8" t="s">
        <v>40</v>
      </c>
      <c r="F4336" s="78">
        <v>5321.1321859999998</v>
      </c>
      <c r="G4336" s="78">
        <v>126.64839190765203</v>
      </c>
      <c r="H4336" s="78">
        <v>0.23563000040122173</v>
      </c>
    </row>
    <row r="4337" spans="1:8" x14ac:dyDescent="0.25">
      <c r="A4337" s="8" t="s">
        <v>44</v>
      </c>
      <c r="B4337" s="8">
        <v>2021</v>
      </c>
      <c r="C4337" s="8" t="s">
        <v>10</v>
      </c>
      <c r="D4337" s="8" t="s">
        <v>37</v>
      </c>
      <c r="E4337" s="8" t="s">
        <v>40</v>
      </c>
      <c r="F4337" s="78">
        <v>6906.3975260000007</v>
      </c>
      <c r="G4337" s="78">
        <v>158.55817083165934</v>
      </c>
      <c r="H4337" s="78">
        <v>0.26108241584318825</v>
      </c>
    </row>
    <row r="4338" spans="1:8" x14ac:dyDescent="0.25">
      <c r="A4338" s="25"/>
      <c r="B4338" s="26"/>
      <c r="C4338" s="25"/>
      <c r="D4338" s="25"/>
      <c r="E4338" s="25"/>
      <c r="F4338" s="4"/>
      <c r="G4338" s="4"/>
      <c r="H4338" s="56"/>
    </row>
    <row r="4339" spans="1:8" x14ac:dyDescent="0.25">
      <c r="A4339" s="25"/>
      <c r="B4339" s="26"/>
      <c r="C4339" s="25"/>
      <c r="D4339" s="25"/>
      <c r="E4339" s="25"/>
      <c r="F4339" s="4"/>
      <c r="G4339" s="4"/>
      <c r="H4339" s="56"/>
    </row>
    <row r="4340" spans="1:8" x14ac:dyDescent="0.25">
      <c r="A4340" s="25"/>
      <c r="B4340" s="26"/>
      <c r="C4340" s="25"/>
      <c r="D4340" s="25"/>
      <c r="E4340" s="25"/>
      <c r="F4340" s="4"/>
      <c r="G4340" s="4"/>
      <c r="H4340" s="56"/>
    </row>
    <row r="4341" spans="1:8" x14ac:dyDescent="0.25">
      <c r="A4341" s="25"/>
      <c r="B4341" s="26"/>
      <c r="C4341" s="25"/>
      <c r="D4341" s="25"/>
      <c r="E4341" s="25"/>
      <c r="F4341" s="4"/>
      <c r="G4341" s="4"/>
      <c r="H4341" s="56"/>
    </row>
    <row r="4342" spans="1:8" x14ac:dyDescent="0.25">
      <c r="A4342" s="25"/>
      <c r="B4342" s="26"/>
      <c r="C4342" s="25"/>
      <c r="D4342" s="25"/>
      <c r="E4342" s="25"/>
      <c r="F4342" s="4"/>
      <c r="G4342" s="4"/>
      <c r="H4342" s="56"/>
    </row>
    <row r="4343" spans="1:8" x14ac:dyDescent="0.25">
      <c r="A4343" s="25"/>
      <c r="B4343" s="26"/>
      <c r="C4343" s="25"/>
      <c r="D4343" s="25"/>
      <c r="E4343" s="25"/>
      <c r="F4343" s="4"/>
      <c r="G4343" s="4"/>
      <c r="H4343" s="56"/>
    </row>
    <row r="4344" spans="1:8" x14ac:dyDescent="0.25">
      <c r="A4344" s="25"/>
      <c r="B4344" s="26"/>
      <c r="C4344" s="25"/>
      <c r="D4344" s="25"/>
      <c r="E4344" s="25"/>
      <c r="F4344" s="4"/>
      <c r="G4344" s="4"/>
      <c r="H4344" s="56"/>
    </row>
    <row r="4345" spans="1:8" x14ac:dyDescent="0.25">
      <c r="A4345" s="25"/>
      <c r="B4345" s="26"/>
      <c r="C4345" s="25"/>
      <c r="D4345" s="25"/>
      <c r="E4345" s="25"/>
      <c r="F4345" s="4"/>
      <c r="G4345" s="4"/>
      <c r="H4345" s="56"/>
    </row>
    <row r="4346" spans="1:8" x14ac:dyDescent="0.25">
      <c r="A4346" s="25"/>
      <c r="B4346" s="26"/>
      <c r="C4346" s="25"/>
      <c r="D4346" s="25"/>
      <c r="E4346" s="25"/>
      <c r="F4346" s="4"/>
      <c r="G4346" s="4"/>
      <c r="H4346" s="56"/>
    </row>
    <row r="4347" spans="1:8" x14ac:dyDescent="0.25">
      <c r="A4347" s="25"/>
      <c r="B4347" s="26"/>
      <c r="C4347" s="25"/>
      <c r="D4347" s="25"/>
      <c r="E4347" s="25"/>
      <c r="F4347" s="4"/>
      <c r="G4347" s="4"/>
      <c r="H4347" s="56"/>
    </row>
    <row r="4348" spans="1:8" x14ac:dyDescent="0.25">
      <c r="A4348" s="25"/>
      <c r="B4348" s="26"/>
      <c r="C4348" s="25"/>
      <c r="D4348" s="25"/>
      <c r="E4348" s="25"/>
      <c r="F4348" s="4"/>
      <c r="G4348" s="4"/>
      <c r="H4348" s="56"/>
    </row>
    <row r="4349" spans="1:8" x14ac:dyDescent="0.25">
      <c r="A4349" s="25"/>
      <c r="B4349" s="26"/>
      <c r="C4349" s="25"/>
      <c r="D4349" s="25"/>
      <c r="E4349" s="25"/>
      <c r="F4349" s="4"/>
      <c r="G4349" s="4"/>
      <c r="H4349" s="56"/>
    </row>
    <row r="4350" spans="1:8" x14ac:dyDescent="0.25">
      <c r="A4350" s="25"/>
      <c r="B4350" s="26"/>
      <c r="C4350" s="25"/>
      <c r="D4350" s="25"/>
      <c r="E4350" s="25"/>
      <c r="F4350" s="4"/>
      <c r="G4350" s="4"/>
      <c r="H4350" s="56"/>
    </row>
    <row r="4351" spans="1:8" x14ac:dyDescent="0.25">
      <c r="A4351" s="25"/>
      <c r="B4351" s="26"/>
      <c r="C4351" s="25"/>
      <c r="D4351" s="25"/>
      <c r="E4351" s="25"/>
      <c r="F4351" s="4"/>
      <c r="G4351" s="4"/>
      <c r="H4351" s="56"/>
    </row>
    <row r="4352" spans="1:8" x14ac:dyDescent="0.25">
      <c r="A4352" s="25"/>
      <c r="B4352" s="26"/>
      <c r="C4352" s="25"/>
      <c r="D4352" s="25"/>
      <c r="E4352" s="25"/>
      <c r="F4352" s="4"/>
      <c r="G4352" s="5"/>
      <c r="H4352" s="27"/>
    </row>
    <row r="4353" spans="1:8" x14ac:dyDescent="0.25">
      <c r="A4353" s="25"/>
      <c r="B4353" s="26"/>
      <c r="C4353" s="25"/>
      <c r="D4353" s="25"/>
      <c r="E4353" s="25"/>
      <c r="F4353" s="4"/>
      <c r="G4353" s="5"/>
      <c r="H4353" s="27"/>
    </row>
    <row r="4354" spans="1:8" x14ac:dyDescent="0.25">
      <c r="A4354" s="25"/>
      <c r="B4354" s="26"/>
      <c r="C4354" s="25"/>
      <c r="D4354" s="25"/>
      <c r="E4354" s="25"/>
      <c r="F4354" s="4"/>
      <c r="G4354" s="5"/>
      <c r="H4354" s="27"/>
    </row>
    <row r="4355" spans="1:8" x14ac:dyDescent="0.25">
      <c r="A4355" s="25"/>
      <c r="B4355" s="26"/>
      <c r="C4355" s="25"/>
      <c r="D4355" s="25"/>
      <c r="E4355" s="25"/>
      <c r="F4355" s="4"/>
      <c r="G4355" s="5"/>
      <c r="H4355" s="27"/>
    </row>
    <row r="4356" spans="1:8" x14ac:dyDescent="0.25">
      <c r="A4356" s="25"/>
      <c r="B4356" s="26"/>
      <c r="C4356" s="25"/>
      <c r="D4356" s="25"/>
      <c r="E4356" s="25"/>
      <c r="F4356" s="4"/>
      <c r="G4356" s="5"/>
      <c r="H4356" s="27"/>
    </row>
    <row r="4357" spans="1:8" x14ac:dyDescent="0.25">
      <c r="A4357" s="25"/>
      <c r="B4357" s="26"/>
      <c r="C4357" s="25"/>
      <c r="D4357" s="25"/>
      <c r="E4357" s="25"/>
      <c r="F4357" s="4"/>
      <c r="G4357" s="5"/>
      <c r="H4357" s="27"/>
    </row>
    <row r="4358" spans="1:8" x14ac:dyDescent="0.25">
      <c r="A4358" s="25"/>
      <c r="B4358" s="26"/>
      <c r="C4358" s="25"/>
      <c r="D4358" s="25"/>
      <c r="E4358" s="25"/>
      <c r="F4358" s="4"/>
      <c r="G4358" s="5"/>
      <c r="H4358" s="27"/>
    </row>
    <row r="4359" spans="1:8" x14ac:dyDescent="0.25">
      <c r="A4359" s="25"/>
      <c r="B4359" s="26"/>
      <c r="C4359" s="25"/>
      <c r="D4359" s="25"/>
      <c r="E4359" s="25"/>
      <c r="F4359" s="4"/>
      <c r="G4359" s="5"/>
      <c r="H4359" s="27"/>
    </row>
    <row r="4360" spans="1:8" x14ac:dyDescent="0.25">
      <c r="A4360" s="25"/>
      <c r="B4360" s="26"/>
      <c r="C4360" s="25"/>
      <c r="D4360" s="25"/>
      <c r="E4360" s="25"/>
      <c r="F4360" s="4"/>
      <c r="G4360" s="5"/>
      <c r="H4360" s="27"/>
    </row>
    <row r="4361" spans="1:8" x14ac:dyDescent="0.25">
      <c r="A4361" s="25"/>
      <c r="B4361" s="26"/>
      <c r="C4361" s="25"/>
      <c r="D4361" s="25"/>
      <c r="E4361" s="25"/>
      <c r="F4361" s="4"/>
      <c r="G4361" s="5"/>
      <c r="H4361" s="27"/>
    </row>
    <row r="4362" spans="1:8" x14ac:dyDescent="0.25">
      <c r="A4362" s="25"/>
      <c r="B4362" s="26"/>
      <c r="C4362" s="25"/>
      <c r="D4362" s="25"/>
      <c r="E4362" s="25"/>
      <c r="F4362" s="4"/>
      <c r="G4362" s="5"/>
      <c r="H4362" s="27"/>
    </row>
    <row r="4363" spans="1:8" x14ac:dyDescent="0.25">
      <c r="A4363" s="25"/>
      <c r="B4363" s="26"/>
      <c r="C4363" s="25"/>
      <c r="D4363" s="25"/>
      <c r="E4363" s="25"/>
      <c r="F4363" s="4"/>
      <c r="G4363" s="5"/>
      <c r="H4363" s="27"/>
    </row>
    <row r="4364" spans="1:8" x14ac:dyDescent="0.25">
      <c r="A4364" s="25"/>
      <c r="B4364" s="26"/>
      <c r="C4364" s="25"/>
      <c r="D4364" s="25"/>
      <c r="E4364" s="25"/>
      <c r="F4364" s="4"/>
      <c r="G4364" s="5"/>
      <c r="H4364" s="27"/>
    </row>
    <row r="4365" spans="1:8" x14ac:dyDescent="0.25">
      <c r="A4365" s="25"/>
      <c r="B4365" s="26"/>
      <c r="C4365" s="25"/>
      <c r="D4365" s="25"/>
      <c r="E4365" s="25"/>
      <c r="F4365" s="4"/>
      <c r="G4365" s="5"/>
      <c r="H4365" s="27"/>
    </row>
    <row r="4366" spans="1:8" x14ac:dyDescent="0.25">
      <c r="A4366" s="25"/>
      <c r="B4366" s="26"/>
      <c r="C4366" s="25"/>
      <c r="D4366" s="25"/>
      <c r="E4366" s="25"/>
      <c r="F4366" s="4"/>
      <c r="G4366" s="5"/>
      <c r="H4366" s="27"/>
    </row>
    <row r="4367" spans="1:8" x14ac:dyDescent="0.25">
      <c r="A4367" s="25"/>
      <c r="B4367" s="26"/>
      <c r="C4367" s="25"/>
      <c r="D4367" s="25"/>
      <c r="E4367" s="25"/>
      <c r="F4367" s="4"/>
      <c r="G4367" s="5"/>
      <c r="H4367" s="27"/>
    </row>
    <row r="4368" spans="1:8" x14ac:dyDescent="0.25">
      <c r="A4368" s="25"/>
      <c r="B4368" s="26"/>
      <c r="C4368" s="25"/>
      <c r="D4368" s="25"/>
      <c r="E4368" s="25"/>
      <c r="F4368" s="4"/>
      <c r="G4368" s="5"/>
      <c r="H4368" s="27"/>
    </row>
    <row r="4369" spans="1:8" x14ac:dyDescent="0.25">
      <c r="A4369" s="25"/>
      <c r="B4369" s="26"/>
      <c r="C4369" s="25"/>
      <c r="D4369" s="25"/>
      <c r="E4369" s="25"/>
      <c r="F4369" s="4"/>
      <c r="G4369" s="5"/>
      <c r="H4369" s="27"/>
    </row>
    <row r="4370" spans="1:8" x14ac:dyDescent="0.25">
      <c r="A4370" s="25"/>
      <c r="B4370" s="26"/>
      <c r="C4370" s="25"/>
      <c r="D4370" s="25"/>
      <c r="E4370" s="25"/>
      <c r="F4370" s="4"/>
      <c r="G4370" s="5"/>
      <c r="H4370" s="27"/>
    </row>
    <row r="4371" spans="1:8" x14ac:dyDescent="0.25">
      <c r="A4371" s="25"/>
      <c r="B4371" s="26"/>
      <c r="C4371" s="25"/>
      <c r="D4371" s="25"/>
      <c r="E4371" s="25"/>
      <c r="F4371" s="4"/>
      <c r="G4371" s="5"/>
      <c r="H4371" s="27"/>
    </row>
    <row r="4372" spans="1:8" x14ac:dyDescent="0.25">
      <c r="A4372" s="25"/>
      <c r="B4372" s="26"/>
      <c r="C4372" s="25"/>
      <c r="D4372" s="25"/>
      <c r="E4372" s="25"/>
      <c r="F4372" s="4"/>
      <c r="G4372" s="5"/>
      <c r="H4372" s="27"/>
    </row>
    <row r="4373" spans="1:8" x14ac:dyDescent="0.25">
      <c r="A4373" s="25"/>
      <c r="B4373" s="26"/>
      <c r="C4373" s="25"/>
      <c r="D4373" s="25"/>
      <c r="E4373" s="25"/>
      <c r="F4373" s="4"/>
      <c r="G4373" s="5"/>
      <c r="H4373" s="27"/>
    </row>
    <row r="4374" spans="1:8" x14ac:dyDescent="0.25">
      <c r="A4374" s="25"/>
      <c r="B4374" s="26"/>
      <c r="C4374" s="25"/>
      <c r="D4374" s="25"/>
      <c r="E4374" s="25"/>
      <c r="F4374" s="4"/>
      <c r="G4374" s="5"/>
      <c r="H4374" s="27"/>
    </row>
    <row r="4375" spans="1:8" x14ac:dyDescent="0.25">
      <c r="A4375" s="25"/>
      <c r="B4375" s="26"/>
      <c r="C4375" s="25"/>
      <c r="D4375" s="25"/>
      <c r="E4375" s="25"/>
      <c r="F4375" s="4"/>
      <c r="G4375" s="5"/>
      <c r="H4375" s="27"/>
    </row>
    <row r="4376" spans="1:8" x14ac:dyDescent="0.25">
      <c r="A4376" s="25"/>
      <c r="B4376" s="26"/>
      <c r="C4376" s="25"/>
      <c r="D4376" s="25"/>
      <c r="E4376" s="25"/>
      <c r="F4376" s="4"/>
      <c r="G4376" s="5"/>
      <c r="H4376" s="27"/>
    </row>
    <row r="4377" spans="1:8" x14ac:dyDescent="0.25">
      <c r="A4377" s="25"/>
      <c r="B4377" s="26"/>
      <c r="C4377" s="25"/>
      <c r="D4377" s="25"/>
      <c r="E4377" s="25"/>
      <c r="F4377" s="4"/>
      <c r="G4377" s="5"/>
      <c r="H4377" s="27"/>
    </row>
    <row r="4378" spans="1:8" x14ac:dyDescent="0.25">
      <c r="A4378" s="25"/>
      <c r="B4378" s="26"/>
      <c r="C4378" s="25"/>
      <c r="D4378" s="25"/>
      <c r="E4378" s="25"/>
      <c r="F4378" s="4"/>
      <c r="G4378" s="5"/>
      <c r="H4378" s="27"/>
    </row>
    <row r="4379" spans="1:8" x14ac:dyDescent="0.25">
      <c r="A4379" s="25"/>
      <c r="B4379" s="26"/>
      <c r="C4379" s="25"/>
      <c r="D4379" s="25"/>
      <c r="E4379" s="25"/>
      <c r="F4379" s="4"/>
      <c r="G4379" s="5"/>
      <c r="H4379" s="27"/>
    </row>
    <row r="4380" spans="1:8" x14ac:dyDescent="0.25">
      <c r="A4380" s="25"/>
      <c r="B4380" s="26"/>
      <c r="C4380" s="25"/>
      <c r="D4380" s="25"/>
      <c r="E4380" s="25"/>
      <c r="F4380" s="4"/>
      <c r="G4380" s="5"/>
      <c r="H4380" s="27"/>
    </row>
    <row r="4381" spans="1:8" x14ac:dyDescent="0.25">
      <c r="A4381" s="25"/>
      <c r="B4381" s="26"/>
      <c r="C4381" s="25"/>
      <c r="D4381" s="25"/>
      <c r="E4381" s="25"/>
      <c r="F4381" s="4"/>
      <c r="G4381" s="5"/>
      <c r="H4381" s="27"/>
    </row>
    <row r="4382" spans="1:8" x14ac:dyDescent="0.25">
      <c r="A4382" s="25"/>
      <c r="B4382" s="26"/>
      <c r="C4382" s="25"/>
      <c r="D4382" s="25"/>
      <c r="E4382" s="25"/>
      <c r="F4382" s="4"/>
      <c r="G4382" s="5"/>
      <c r="H4382" s="27"/>
    </row>
    <row r="4383" spans="1:8" x14ac:dyDescent="0.25">
      <c r="A4383" s="25"/>
      <c r="B4383" s="26"/>
      <c r="C4383" s="25"/>
      <c r="D4383" s="25"/>
      <c r="E4383" s="25"/>
      <c r="F4383" s="4"/>
      <c r="G4383" s="5"/>
      <c r="H4383" s="27"/>
    </row>
    <row r="4384" spans="1:8" x14ac:dyDescent="0.25">
      <c r="A4384" s="25"/>
      <c r="B4384" s="26"/>
      <c r="C4384" s="25"/>
      <c r="D4384" s="25"/>
      <c r="E4384" s="25"/>
      <c r="F4384" s="4"/>
      <c r="G4384" s="5"/>
      <c r="H4384" s="27"/>
    </row>
    <row r="4385" spans="1:8" x14ac:dyDescent="0.25">
      <c r="A4385" s="25"/>
      <c r="B4385" s="26"/>
      <c r="C4385" s="25"/>
      <c r="D4385" s="25"/>
      <c r="E4385" s="25"/>
      <c r="F4385" s="4"/>
      <c r="G4385" s="5"/>
      <c r="H4385" s="27"/>
    </row>
    <row r="4386" spans="1:8" x14ac:dyDescent="0.25">
      <c r="A4386" s="25"/>
      <c r="B4386" s="26"/>
      <c r="C4386" s="25"/>
      <c r="D4386" s="25"/>
      <c r="E4386" s="25"/>
      <c r="F4386" s="4"/>
      <c r="G4386" s="5"/>
      <c r="H4386" s="27"/>
    </row>
    <row r="4387" spans="1:8" x14ac:dyDescent="0.25">
      <c r="A4387" s="25"/>
      <c r="B4387" s="26"/>
      <c r="C4387" s="25"/>
      <c r="D4387" s="25"/>
      <c r="E4387" s="25"/>
      <c r="F4387" s="4"/>
      <c r="G4387" s="5"/>
      <c r="H4387" s="27"/>
    </row>
    <row r="4388" spans="1:8" x14ac:dyDescent="0.25">
      <c r="A4388" s="25"/>
      <c r="B4388" s="26"/>
      <c r="C4388" s="25"/>
      <c r="D4388" s="25"/>
      <c r="E4388" s="25"/>
      <c r="F4388" s="4"/>
      <c r="G4388" s="5"/>
      <c r="H4388" s="27"/>
    </row>
    <row r="4389" spans="1:8" x14ac:dyDescent="0.25">
      <c r="A4389" s="25"/>
      <c r="B4389" s="26"/>
      <c r="C4389" s="25"/>
      <c r="D4389" s="25"/>
      <c r="E4389" s="25"/>
      <c r="F4389" s="4"/>
      <c r="G4389" s="5"/>
      <c r="H4389" s="27"/>
    </row>
    <row r="4390" spans="1:8" x14ac:dyDescent="0.25">
      <c r="A4390" s="25"/>
      <c r="B4390" s="26"/>
      <c r="C4390" s="25"/>
      <c r="D4390" s="25"/>
      <c r="E4390" s="25"/>
      <c r="F4390" s="4"/>
      <c r="G4390" s="5"/>
      <c r="H4390" s="27"/>
    </row>
    <row r="4391" spans="1:8" x14ac:dyDescent="0.25">
      <c r="A4391" s="25"/>
      <c r="B4391" s="26"/>
      <c r="C4391" s="25"/>
      <c r="D4391" s="25"/>
      <c r="E4391" s="25"/>
      <c r="F4391" s="4"/>
      <c r="G4391" s="5"/>
      <c r="H4391" s="27"/>
    </row>
    <row r="4392" spans="1:8" x14ac:dyDescent="0.25">
      <c r="A4392" s="25"/>
      <c r="B4392" s="26"/>
      <c r="C4392" s="25"/>
      <c r="D4392" s="25"/>
      <c r="E4392" s="25"/>
      <c r="F4392" s="4"/>
      <c r="G4392" s="5"/>
      <c r="H4392" s="27"/>
    </row>
    <row r="4393" spans="1:8" x14ac:dyDescent="0.25">
      <c r="A4393" s="25"/>
      <c r="B4393" s="26"/>
      <c r="C4393" s="25"/>
      <c r="D4393" s="25"/>
      <c r="E4393" s="25"/>
      <c r="F4393" s="4"/>
      <c r="G4393" s="5"/>
      <c r="H4393" s="27"/>
    </row>
    <row r="4394" spans="1:8" x14ac:dyDescent="0.25">
      <c r="A4394" s="25"/>
      <c r="B4394" s="26"/>
      <c r="C4394" s="25"/>
      <c r="D4394" s="25"/>
      <c r="E4394" s="25"/>
      <c r="F4394" s="4"/>
      <c r="G4394" s="5"/>
      <c r="H4394" s="27"/>
    </row>
    <row r="4395" spans="1:8" x14ac:dyDescent="0.25">
      <c r="A4395" s="25"/>
      <c r="B4395" s="26"/>
      <c r="C4395" s="25"/>
      <c r="D4395" s="25"/>
      <c r="E4395" s="25"/>
      <c r="F4395" s="4"/>
      <c r="G4395" s="5"/>
      <c r="H4395" s="27"/>
    </row>
    <row r="4396" spans="1:8" x14ac:dyDescent="0.25">
      <c r="A4396" s="25"/>
      <c r="B4396" s="26"/>
      <c r="C4396" s="25"/>
      <c r="D4396" s="25"/>
      <c r="E4396" s="25"/>
      <c r="F4396" s="4"/>
      <c r="G4396" s="5"/>
      <c r="H4396" s="27"/>
    </row>
    <row r="4397" spans="1:8" x14ac:dyDescent="0.25">
      <c r="A4397" s="25"/>
      <c r="B4397" s="26"/>
      <c r="C4397" s="25"/>
      <c r="D4397" s="25"/>
      <c r="E4397" s="25"/>
      <c r="F4397" s="4"/>
      <c r="G4397" s="5"/>
      <c r="H4397" s="27"/>
    </row>
    <row r="4398" spans="1:8" x14ac:dyDescent="0.25">
      <c r="A4398" s="25"/>
      <c r="B4398" s="26"/>
      <c r="C4398" s="25"/>
      <c r="D4398" s="25"/>
      <c r="E4398" s="25"/>
      <c r="F4398" s="4"/>
      <c r="G4398" s="5"/>
      <c r="H4398" s="27"/>
    </row>
    <row r="4399" spans="1:8" x14ac:dyDescent="0.25">
      <c r="A4399" s="25"/>
      <c r="B4399" s="26"/>
      <c r="C4399" s="25"/>
      <c r="D4399" s="25"/>
      <c r="E4399" s="25"/>
      <c r="F4399" s="4"/>
      <c r="G4399" s="5"/>
      <c r="H4399" s="27"/>
    </row>
    <row r="4400" spans="1:8" x14ac:dyDescent="0.25">
      <c r="A4400" s="25"/>
      <c r="B4400" s="26"/>
      <c r="C4400" s="25"/>
      <c r="D4400" s="25"/>
      <c r="E4400" s="25"/>
      <c r="F4400" s="4"/>
      <c r="G4400" s="5"/>
      <c r="H4400" s="27"/>
    </row>
    <row r="4401" spans="1:8" x14ac:dyDescent="0.25">
      <c r="A4401" s="25"/>
      <c r="B4401" s="26"/>
      <c r="C4401" s="25"/>
      <c r="D4401" s="25"/>
      <c r="E4401" s="25"/>
      <c r="F4401" s="4"/>
      <c r="G4401" s="5"/>
      <c r="H4401" s="27"/>
    </row>
    <row r="4402" spans="1:8" x14ac:dyDescent="0.25">
      <c r="A4402" s="25"/>
      <c r="B4402" s="26"/>
      <c r="C4402" s="25"/>
      <c r="D4402" s="25"/>
      <c r="E4402" s="25"/>
      <c r="F4402" s="4"/>
      <c r="G4402" s="5"/>
      <c r="H4402" s="27"/>
    </row>
    <row r="4403" spans="1:8" x14ac:dyDescent="0.25">
      <c r="A4403" s="25"/>
      <c r="B4403" s="26"/>
      <c r="C4403" s="25"/>
      <c r="D4403" s="25"/>
      <c r="E4403" s="25"/>
      <c r="F4403" s="4"/>
      <c r="G4403" s="5"/>
      <c r="H4403" s="27"/>
    </row>
    <row r="4404" spans="1:8" x14ac:dyDescent="0.25">
      <c r="A4404" s="25"/>
      <c r="B4404" s="26"/>
      <c r="C4404" s="25"/>
      <c r="D4404" s="25"/>
      <c r="E4404" s="25"/>
      <c r="F4404" s="4"/>
      <c r="G4404" s="5"/>
      <c r="H4404" s="27"/>
    </row>
    <row r="4405" spans="1:8" x14ac:dyDescent="0.25">
      <c r="A4405" s="25"/>
      <c r="B4405" s="26"/>
      <c r="C4405" s="25"/>
      <c r="D4405" s="25"/>
      <c r="E4405" s="25"/>
      <c r="F4405" s="4"/>
      <c r="G4405" s="5"/>
      <c r="H4405" s="27"/>
    </row>
    <row r="4406" spans="1:8" x14ac:dyDescent="0.25">
      <c r="A4406" s="25"/>
      <c r="B4406" s="26"/>
      <c r="C4406" s="25"/>
      <c r="D4406" s="25"/>
      <c r="E4406" s="25"/>
      <c r="F4406" s="4"/>
      <c r="G4406" s="5"/>
      <c r="H4406" s="27"/>
    </row>
    <row r="4407" spans="1:8" x14ac:dyDescent="0.25">
      <c r="A4407" s="25"/>
      <c r="B4407" s="26"/>
      <c r="C4407" s="25"/>
      <c r="D4407" s="25"/>
      <c r="E4407" s="25"/>
      <c r="F4407" s="4"/>
      <c r="G4407" s="5"/>
      <c r="H4407" s="27"/>
    </row>
    <row r="4408" spans="1:8" x14ac:dyDescent="0.25">
      <c r="A4408" s="25"/>
      <c r="B4408" s="26"/>
      <c r="C4408" s="25"/>
      <c r="D4408" s="25"/>
      <c r="E4408" s="25"/>
      <c r="F4408" s="4"/>
      <c r="G4408" s="5"/>
      <c r="H4408" s="27"/>
    </row>
    <row r="4409" spans="1:8" x14ac:dyDescent="0.25">
      <c r="A4409" s="25"/>
      <c r="B4409" s="26"/>
      <c r="C4409" s="25"/>
      <c r="D4409" s="25"/>
      <c r="E4409" s="25"/>
      <c r="F4409" s="4"/>
      <c r="G4409" s="5"/>
      <c r="H4409" s="27"/>
    </row>
    <row r="4410" spans="1:8" x14ac:dyDescent="0.25">
      <c r="A4410" s="25"/>
      <c r="B4410" s="26"/>
      <c r="C4410" s="25"/>
      <c r="D4410" s="25"/>
      <c r="E4410" s="25"/>
      <c r="F4410" s="4"/>
      <c r="G4410" s="5"/>
      <c r="H4410" s="27"/>
    </row>
    <row r="4411" spans="1:8" x14ac:dyDescent="0.25">
      <c r="A4411" s="25"/>
      <c r="B4411" s="26"/>
      <c r="C4411" s="25"/>
      <c r="D4411" s="25"/>
      <c r="E4411" s="25"/>
      <c r="F4411" s="4"/>
      <c r="G4411" s="5"/>
      <c r="H4411" s="27"/>
    </row>
    <row r="4412" spans="1:8" x14ac:dyDescent="0.25">
      <c r="A4412" s="25"/>
      <c r="B4412" s="26"/>
      <c r="C4412" s="25"/>
      <c r="D4412" s="25"/>
      <c r="E4412" s="25"/>
      <c r="F4412" s="4"/>
      <c r="G4412" s="5"/>
      <c r="H4412" s="27"/>
    </row>
    <row r="4413" spans="1:8" x14ac:dyDescent="0.25">
      <c r="A4413" s="25"/>
      <c r="B4413" s="26"/>
      <c r="C4413" s="25"/>
      <c r="D4413" s="25"/>
      <c r="E4413" s="25"/>
      <c r="F4413" s="4"/>
      <c r="G4413" s="5"/>
      <c r="H4413" s="27"/>
    </row>
    <row r="4414" spans="1:8" x14ac:dyDescent="0.25">
      <c r="A4414" s="25"/>
      <c r="B4414" s="26"/>
      <c r="C4414" s="25"/>
      <c r="D4414" s="25"/>
      <c r="E4414" s="25"/>
      <c r="F4414" s="4"/>
      <c r="G4414" s="5"/>
      <c r="H4414" s="27"/>
    </row>
    <row r="4415" spans="1:8" x14ac:dyDescent="0.25">
      <c r="A4415" s="25"/>
      <c r="B4415" s="26"/>
      <c r="C4415" s="25"/>
      <c r="D4415" s="25"/>
      <c r="E4415" s="25"/>
      <c r="F4415" s="4"/>
      <c r="G4415" s="5"/>
      <c r="H4415" s="27"/>
    </row>
    <row r="4416" spans="1:8" x14ac:dyDescent="0.25">
      <c r="A4416" s="25"/>
      <c r="B4416" s="26"/>
      <c r="C4416" s="25"/>
      <c r="D4416" s="25"/>
      <c r="E4416" s="25"/>
      <c r="F4416" s="4"/>
      <c r="G4416" s="5"/>
      <c r="H4416" s="27"/>
    </row>
    <row r="4417" spans="1:8" x14ac:dyDescent="0.25">
      <c r="A4417" s="25"/>
      <c r="B4417" s="26"/>
      <c r="C4417" s="25"/>
      <c r="D4417" s="25"/>
      <c r="E4417" s="25"/>
      <c r="F4417" s="4"/>
      <c r="G4417" s="5"/>
      <c r="H4417" s="27"/>
    </row>
    <row r="4418" spans="1:8" x14ac:dyDescent="0.25">
      <c r="A4418" s="25"/>
      <c r="B4418" s="26"/>
      <c r="C4418" s="25"/>
      <c r="D4418" s="25"/>
      <c r="E4418" s="25"/>
      <c r="F4418" s="4"/>
      <c r="G4418" s="5"/>
      <c r="H4418" s="27"/>
    </row>
    <row r="4419" spans="1:8" x14ac:dyDescent="0.25">
      <c r="A4419" s="25"/>
      <c r="B4419" s="26"/>
      <c r="C4419" s="25"/>
      <c r="D4419" s="25"/>
      <c r="E4419" s="25"/>
      <c r="F4419" s="4"/>
      <c r="G4419" s="5"/>
      <c r="H4419" s="27"/>
    </row>
    <row r="4420" spans="1:8" x14ac:dyDescent="0.25">
      <c r="A4420" s="25"/>
      <c r="B4420" s="26"/>
      <c r="C4420" s="25"/>
      <c r="D4420" s="25"/>
      <c r="E4420" s="25"/>
      <c r="F4420" s="4"/>
      <c r="G4420" s="5"/>
      <c r="H4420" s="27"/>
    </row>
    <row r="4421" spans="1:8" x14ac:dyDescent="0.25">
      <c r="A4421" s="25"/>
      <c r="B4421" s="26"/>
      <c r="C4421" s="25"/>
      <c r="D4421" s="25"/>
      <c r="E4421" s="25"/>
      <c r="F4421" s="4"/>
      <c r="G4421" s="5"/>
      <c r="H4421" s="27"/>
    </row>
    <row r="4422" spans="1:8" x14ac:dyDescent="0.25">
      <c r="A4422" s="25"/>
      <c r="B4422" s="26"/>
      <c r="C4422" s="25"/>
      <c r="D4422" s="25"/>
      <c r="E4422" s="25"/>
      <c r="F4422" s="4"/>
      <c r="G4422" s="5"/>
      <c r="H4422" s="27"/>
    </row>
    <row r="4423" spans="1:8" x14ac:dyDescent="0.25">
      <c r="A4423" s="25"/>
      <c r="B4423" s="26"/>
      <c r="C4423" s="25"/>
      <c r="D4423" s="25"/>
      <c r="E4423" s="25"/>
      <c r="F4423" s="4"/>
      <c r="G4423" s="5"/>
      <c r="H4423" s="27"/>
    </row>
    <row r="4424" spans="1:8" x14ac:dyDescent="0.25">
      <c r="A4424" s="25"/>
      <c r="B4424" s="26"/>
      <c r="C4424" s="25"/>
      <c r="D4424" s="25"/>
      <c r="E4424" s="25"/>
      <c r="F4424" s="4"/>
      <c r="G4424" s="5"/>
      <c r="H4424" s="27"/>
    </row>
    <row r="4425" spans="1:8" x14ac:dyDescent="0.25">
      <c r="A4425" s="25"/>
      <c r="B4425" s="26"/>
      <c r="C4425" s="25"/>
      <c r="D4425" s="25"/>
      <c r="E4425" s="25"/>
      <c r="F4425" s="4"/>
      <c r="G4425" s="5"/>
      <c r="H4425" s="27"/>
    </row>
    <row r="4426" spans="1:8" x14ac:dyDescent="0.25">
      <c r="A4426" s="25"/>
      <c r="B4426" s="26"/>
      <c r="C4426" s="25"/>
      <c r="D4426" s="25"/>
      <c r="E4426" s="25"/>
      <c r="F4426" s="4"/>
      <c r="G4426" s="5"/>
      <c r="H4426" s="27"/>
    </row>
    <row r="4427" spans="1:8" x14ac:dyDescent="0.25">
      <c r="A4427" s="25"/>
      <c r="B4427" s="26"/>
      <c r="C4427" s="25"/>
      <c r="D4427" s="25"/>
      <c r="E4427" s="25"/>
      <c r="F4427" s="4"/>
      <c r="G4427" s="5"/>
      <c r="H4427" s="27"/>
    </row>
    <row r="4428" spans="1:8" x14ac:dyDescent="0.25">
      <c r="A4428" s="25"/>
      <c r="B4428" s="26"/>
      <c r="C4428" s="25"/>
      <c r="D4428" s="25"/>
      <c r="E4428" s="25"/>
      <c r="F4428" s="4"/>
      <c r="G4428" s="5"/>
      <c r="H4428" s="27"/>
    </row>
    <row r="4429" spans="1:8" x14ac:dyDescent="0.25">
      <c r="A4429" s="25"/>
      <c r="B4429" s="26"/>
      <c r="C4429" s="25"/>
      <c r="D4429" s="25"/>
      <c r="E4429" s="25"/>
      <c r="F4429" s="4"/>
      <c r="G4429" s="5"/>
      <c r="H4429" s="27"/>
    </row>
    <row r="4430" spans="1:8" x14ac:dyDescent="0.25">
      <c r="A4430" s="25"/>
      <c r="B4430" s="26"/>
      <c r="C4430" s="25"/>
      <c r="D4430" s="25"/>
      <c r="E4430" s="25"/>
      <c r="F4430" s="4"/>
      <c r="G4430" s="5"/>
      <c r="H4430" s="27"/>
    </row>
    <row r="4431" spans="1:8" x14ac:dyDescent="0.25">
      <c r="A4431" s="25"/>
      <c r="B4431" s="26"/>
      <c r="C4431" s="25"/>
      <c r="D4431" s="25"/>
      <c r="E4431" s="25"/>
      <c r="F4431" s="4"/>
      <c r="G4431" s="5"/>
      <c r="H4431" s="27"/>
    </row>
    <row r="4432" spans="1:8" x14ac:dyDescent="0.25">
      <c r="A4432" s="25"/>
      <c r="B4432" s="26"/>
      <c r="C4432" s="25"/>
      <c r="D4432" s="25"/>
      <c r="E4432" s="25"/>
      <c r="F4432" s="4"/>
      <c r="G4432" s="5"/>
      <c r="H4432" s="27"/>
    </row>
    <row r="4433" spans="1:8" x14ac:dyDescent="0.25">
      <c r="A4433" s="25"/>
      <c r="B4433" s="26"/>
      <c r="C4433" s="25"/>
      <c r="D4433" s="25"/>
      <c r="E4433" s="25"/>
      <c r="F4433" s="4"/>
      <c r="G4433" s="5"/>
      <c r="H4433" s="27"/>
    </row>
    <row r="4434" spans="1:8" x14ac:dyDescent="0.25">
      <c r="A4434" s="25"/>
      <c r="B4434" s="26"/>
      <c r="C4434" s="25"/>
      <c r="D4434" s="25"/>
      <c r="E4434" s="25"/>
      <c r="F4434" s="4"/>
      <c r="G4434" s="5"/>
      <c r="H4434" s="27"/>
    </row>
    <row r="4435" spans="1:8" x14ac:dyDescent="0.25">
      <c r="A4435" s="25"/>
      <c r="B4435" s="26"/>
      <c r="C4435" s="25"/>
      <c r="D4435" s="25"/>
      <c r="E4435" s="25"/>
      <c r="F4435" s="4"/>
      <c r="G4435" s="5"/>
      <c r="H4435" s="27"/>
    </row>
    <row r="4436" spans="1:8" x14ac:dyDescent="0.25">
      <c r="A4436" s="25"/>
      <c r="B4436" s="26"/>
      <c r="C4436" s="25"/>
      <c r="D4436" s="25"/>
      <c r="E4436" s="25"/>
      <c r="F4436" s="4"/>
      <c r="G4436" s="5"/>
      <c r="H4436" s="27"/>
    </row>
    <row r="4437" spans="1:8" x14ac:dyDescent="0.25">
      <c r="A4437" s="25"/>
      <c r="B4437" s="26"/>
      <c r="C4437" s="25"/>
      <c r="D4437" s="25"/>
      <c r="E4437" s="25"/>
      <c r="F4437" s="4"/>
      <c r="G4437" s="5"/>
      <c r="H4437" s="27"/>
    </row>
    <row r="4438" spans="1:8" x14ac:dyDescent="0.25">
      <c r="A4438" s="25"/>
      <c r="B4438" s="26"/>
      <c r="C4438" s="25"/>
      <c r="D4438" s="25"/>
      <c r="E4438" s="25"/>
      <c r="F4438" s="4"/>
      <c r="G4438" s="5"/>
      <c r="H4438" s="27"/>
    </row>
    <row r="4439" spans="1:8" x14ac:dyDescent="0.25">
      <c r="A4439" s="25"/>
      <c r="B4439" s="26"/>
      <c r="C4439" s="25"/>
      <c r="D4439" s="25"/>
      <c r="E4439" s="25"/>
      <c r="F4439" s="4"/>
      <c r="G4439" s="5"/>
      <c r="H4439" s="27"/>
    </row>
    <row r="4440" spans="1:8" x14ac:dyDescent="0.25">
      <c r="A4440" s="25"/>
      <c r="B4440" s="26"/>
      <c r="C4440" s="25"/>
      <c r="D4440" s="25"/>
      <c r="E4440" s="25"/>
      <c r="F4440" s="4"/>
      <c r="G4440" s="5"/>
      <c r="H4440" s="27"/>
    </row>
    <row r="4441" spans="1:8" x14ac:dyDescent="0.25">
      <c r="A4441" s="25"/>
      <c r="B4441" s="26"/>
      <c r="C4441" s="25"/>
      <c r="D4441" s="25"/>
      <c r="E4441" s="25"/>
      <c r="F4441" s="4"/>
      <c r="G4441" s="5"/>
      <c r="H4441" s="27"/>
    </row>
    <row r="4442" spans="1:8" x14ac:dyDescent="0.25">
      <c r="A4442" s="25"/>
      <c r="B4442" s="26"/>
      <c r="C4442" s="25"/>
      <c r="D4442" s="25"/>
      <c r="E4442" s="25"/>
      <c r="F4442" s="4"/>
      <c r="G4442" s="5"/>
      <c r="H4442" s="27"/>
    </row>
    <row r="4443" spans="1:8" x14ac:dyDescent="0.25">
      <c r="A4443" s="25"/>
      <c r="B4443" s="26"/>
      <c r="C4443" s="25"/>
      <c r="D4443" s="25"/>
      <c r="E4443" s="25"/>
      <c r="F4443" s="4"/>
      <c r="G4443" s="5"/>
      <c r="H4443" s="27"/>
    </row>
    <row r="4444" spans="1:8" x14ac:dyDescent="0.25">
      <c r="A4444" s="25"/>
      <c r="B4444" s="26"/>
      <c r="C4444" s="25"/>
      <c r="D4444" s="25"/>
      <c r="E4444" s="25"/>
      <c r="F4444" s="4"/>
      <c r="G4444" s="5"/>
      <c r="H4444" s="27"/>
    </row>
    <row r="4445" spans="1:8" x14ac:dyDescent="0.25">
      <c r="A4445" s="25"/>
      <c r="B4445" s="26"/>
      <c r="C4445" s="25"/>
      <c r="D4445" s="25"/>
      <c r="E4445" s="25"/>
      <c r="F4445" s="4"/>
      <c r="G4445" s="5"/>
      <c r="H4445" s="27"/>
    </row>
    <row r="4446" spans="1:8" x14ac:dyDescent="0.25">
      <c r="A4446" s="25"/>
      <c r="B4446" s="26"/>
      <c r="C4446" s="25"/>
      <c r="D4446" s="25"/>
      <c r="E4446" s="25"/>
      <c r="F4446" s="4"/>
      <c r="G4446" s="5"/>
      <c r="H4446" s="27"/>
    </row>
    <row r="4447" spans="1:8" x14ac:dyDescent="0.25">
      <c r="A4447" s="25"/>
      <c r="B4447" s="26"/>
      <c r="C4447" s="25"/>
      <c r="D4447" s="25"/>
      <c r="E4447" s="25"/>
      <c r="F4447" s="4"/>
      <c r="G4447" s="5"/>
      <c r="H4447" s="27"/>
    </row>
    <row r="4448" spans="1:8" x14ac:dyDescent="0.25">
      <c r="A4448" s="25"/>
      <c r="B4448" s="26"/>
      <c r="C4448" s="25"/>
      <c r="D4448" s="25"/>
      <c r="E4448" s="25"/>
      <c r="F4448" s="4"/>
      <c r="G4448" s="5"/>
      <c r="H4448" s="27"/>
    </row>
    <row r="4449" spans="1:8" x14ac:dyDescent="0.25">
      <c r="A4449" s="25"/>
      <c r="B4449" s="26"/>
      <c r="C4449" s="25"/>
      <c r="D4449" s="25"/>
      <c r="E4449" s="25"/>
      <c r="F4449" s="4"/>
      <c r="G4449" s="5"/>
      <c r="H4449" s="27"/>
    </row>
    <row r="4450" spans="1:8" x14ac:dyDescent="0.25">
      <c r="A4450" s="25"/>
      <c r="B4450" s="26"/>
      <c r="C4450" s="25"/>
      <c r="D4450" s="25"/>
      <c r="E4450" s="25"/>
      <c r="F4450" s="4"/>
      <c r="G4450" s="5"/>
      <c r="H4450" s="27"/>
    </row>
    <row r="4451" spans="1:8" x14ac:dyDescent="0.25">
      <c r="A4451" s="25"/>
      <c r="B4451" s="26"/>
      <c r="C4451" s="25"/>
      <c r="D4451" s="25"/>
      <c r="E4451" s="25"/>
      <c r="F4451" s="4"/>
      <c r="G4451" s="5"/>
      <c r="H4451" s="27"/>
    </row>
    <row r="4452" spans="1:8" x14ac:dyDescent="0.25">
      <c r="A4452" s="25"/>
      <c r="B4452" s="26"/>
      <c r="C4452" s="25"/>
      <c r="D4452" s="25"/>
      <c r="E4452" s="25"/>
      <c r="F4452" s="4"/>
      <c r="G4452" s="5"/>
      <c r="H4452" s="27"/>
    </row>
    <row r="4453" spans="1:8" x14ac:dyDescent="0.25">
      <c r="A4453" s="25"/>
      <c r="B4453" s="26"/>
      <c r="C4453" s="25"/>
      <c r="D4453" s="25"/>
      <c r="E4453" s="25"/>
      <c r="F4453" s="4"/>
      <c r="G4453" s="5"/>
      <c r="H4453" s="27"/>
    </row>
    <row r="4454" spans="1:8" x14ac:dyDescent="0.25">
      <c r="A4454" s="25"/>
      <c r="B4454" s="26"/>
      <c r="C4454" s="25"/>
      <c r="D4454" s="25"/>
      <c r="E4454" s="25"/>
      <c r="F4454" s="4"/>
      <c r="G4454" s="5"/>
      <c r="H4454" s="27"/>
    </row>
    <row r="4455" spans="1:8" x14ac:dyDescent="0.25">
      <c r="A4455" s="25"/>
      <c r="B4455" s="26"/>
      <c r="C4455" s="25"/>
      <c r="D4455" s="25"/>
      <c r="E4455" s="25"/>
      <c r="F4455" s="4"/>
      <c r="G4455" s="5"/>
      <c r="H4455" s="27"/>
    </row>
    <row r="4456" spans="1:8" x14ac:dyDescent="0.25">
      <c r="A4456" s="25"/>
      <c r="B4456" s="26"/>
      <c r="C4456" s="25"/>
      <c r="D4456" s="25"/>
      <c r="E4456" s="25"/>
      <c r="F4456" s="4"/>
      <c r="G4456" s="5"/>
      <c r="H4456" s="27"/>
    </row>
    <row r="4457" spans="1:8" x14ac:dyDescent="0.25">
      <c r="A4457" s="25"/>
      <c r="B4457" s="26"/>
      <c r="C4457" s="25"/>
      <c r="D4457" s="25"/>
      <c r="E4457" s="25"/>
      <c r="F4457" s="4"/>
      <c r="G4457" s="5"/>
      <c r="H4457" s="27"/>
    </row>
    <row r="4458" spans="1:8" x14ac:dyDescent="0.25">
      <c r="A4458" s="25"/>
      <c r="B4458" s="26"/>
      <c r="C4458" s="25"/>
      <c r="D4458" s="25"/>
      <c r="E4458" s="25"/>
      <c r="F4458" s="4"/>
      <c r="G4458" s="5"/>
      <c r="H4458" s="27"/>
    </row>
    <row r="4459" spans="1:8" x14ac:dyDescent="0.25">
      <c r="A4459" s="25"/>
      <c r="B4459" s="26"/>
      <c r="C4459" s="25"/>
      <c r="D4459" s="25"/>
      <c r="E4459" s="25"/>
      <c r="F4459" s="4"/>
      <c r="G4459" s="5"/>
      <c r="H4459" s="27"/>
    </row>
    <row r="4460" spans="1:8" x14ac:dyDescent="0.25">
      <c r="A4460" s="25"/>
      <c r="B4460" s="26"/>
      <c r="C4460" s="25"/>
      <c r="D4460" s="25"/>
      <c r="E4460" s="25"/>
      <c r="F4460" s="4"/>
      <c r="G4460" s="5"/>
      <c r="H4460" s="27"/>
    </row>
    <row r="4461" spans="1:8" x14ac:dyDescent="0.25">
      <c r="A4461" s="25"/>
      <c r="B4461" s="26"/>
      <c r="C4461" s="25"/>
      <c r="D4461" s="25"/>
      <c r="E4461" s="25"/>
      <c r="F4461" s="4"/>
      <c r="G4461" s="5"/>
      <c r="H4461" s="27"/>
    </row>
    <row r="4462" spans="1:8" x14ac:dyDescent="0.25">
      <c r="A4462" s="25"/>
      <c r="B4462" s="26"/>
      <c r="C4462" s="25"/>
      <c r="D4462" s="25"/>
      <c r="E4462" s="25"/>
      <c r="F4462" s="4"/>
      <c r="G4462" s="5"/>
      <c r="H4462" s="27"/>
    </row>
    <row r="4463" spans="1:8" x14ac:dyDescent="0.25">
      <c r="A4463" s="25"/>
      <c r="B4463" s="26"/>
      <c r="C4463" s="25"/>
      <c r="D4463" s="25"/>
      <c r="E4463" s="25"/>
      <c r="F4463" s="4"/>
      <c r="G4463" s="5"/>
      <c r="H4463" s="27"/>
    </row>
    <row r="4464" spans="1:8" x14ac:dyDescent="0.25">
      <c r="A4464" s="25"/>
      <c r="B4464" s="26"/>
      <c r="C4464" s="25"/>
      <c r="D4464" s="25"/>
      <c r="E4464" s="25"/>
      <c r="F4464" s="4"/>
      <c r="G4464" s="5"/>
      <c r="H4464" s="27"/>
    </row>
    <row r="4465" spans="1:8" x14ac:dyDescent="0.25">
      <c r="A4465" s="25"/>
      <c r="B4465" s="26"/>
      <c r="C4465" s="25"/>
      <c r="D4465" s="25"/>
      <c r="E4465" s="25"/>
      <c r="F4465" s="4"/>
      <c r="G4465" s="5"/>
      <c r="H4465" s="27"/>
    </row>
    <row r="4466" spans="1:8" x14ac:dyDescent="0.25">
      <c r="A4466" s="25"/>
      <c r="B4466" s="26"/>
      <c r="C4466" s="25"/>
      <c r="D4466" s="25"/>
      <c r="E4466" s="25"/>
      <c r="F4466" s="4"/>
      <c r="G4466" s="5"/>
      <c r="H4466" s="27"/>
    </row>
    <row r="4467" spans="1:8" x14ac:dyDescent="0.25">
      <c r="A4467" s="25"/>
      <c r="B4467" s="26"/>
      <c r="C4467" s="25"/>
      <c r="D4467" s="25"/>
      <c r="E4467" s="25"/>
      <c r="F4467" s="4"/>
      <c r="G4467" s="5"/>
      <c r="H4467" s="27"/>
    </row>
    <row r="4468" spans="1:8" x14ac:dyDescent="0.25">
      <c r="A4468" s="25"/>
      <c r="B4468" s="26"/>
      <c r="C4468" s="25"/>
      <c r="D4468" s="25"/>
      <c r="E4468" s="25"/>
      <c r="F4468" s="4"/>
      <c r="G4468" s="5"/>
      <c r="H4468" s="27"/>
    </row>
    <row r="4469" spans="1:8" x14ac:dyDescent="0.25">
      <c r="A4469" s="25"/>
      <c r="B4469" s="26"/>
      <c r="C4469" s="25"/>
      <c r="D4469" s="25"/>
      <c r="E4469" s="25"/>
      <c r="F4469" s="4"/>
      <c r="G4469" s="5"/>
      <c r="H4469" s="27"/>
    </row>
    <row r="4470" spans="1:8" x14ac:dyDescent="0.25">
      <c r="A4470" s="25"/>
      <c r="B4470" s="26"/>
      <c r="C4470" s="25"/>
      <c r="D4470" s="25"/>
      <c r="E4470" s="25"/>
      <c r="F4470" s="4"/>
      <c r="G4470" s="5"/>
      <c r="H4470" s="27"/>
    </row>
    <row r="4471" spans="1:8" x14ac:dyDescent="0.25">
      <c r="A4471" s="25"/>
      <c r="B4471" s="26"/>
      <c r="C4471" s="25"/>
      <c r="D4471" s="25"/>
      <c r="E4471" s="25"/>
      <c r="F4471" s="4"/>
      <c r="G4471" s="5"/>
      <c r="H4471" s="27"/>
    </row>
    <row r="4472" spans="1:8" x14ac:dyDescent="0.25">
      <c r="A4472" s="25"/>
      <c r="B4472" s="26"/>
      <c r="C4472" s="25"/>
      <c r="D4472" s="25"/>
      <c r="E4472" s="25"/>
      <c r="F4472" s="4"/>
      <c r="G4472" s="5"/>
      <c r="H4472" s="27"/>
    </row>
    <row r="4473" spans="1:8" x14ac:dyDescent="0.25">
      <c r="A4473" s="25"/>
      <c r="B4473" s="26"/>
      <c r="C4473" s="25"/>
      <c r="D4473" s="25"/>
      <c r="E4473" s="25"/>
      <c r="F4473" s="4"/>
      <c r="G4473" s="5"/>
      <c r="H4473" s="27"/>
    </row>
    <row r="4474" spans="1:8" x14ac:dyDescent="0.25">
      <c r="A4474" s="25"/>
      <c r="B4474" s="26"/>
      <c r="C4474" s="25"/>
      <c r="D4474" s="25"/>
      <c r="E4474" s="25"/>
      <c r="F4474" s="4"/>
      <c r="G4474" s="5"/>
      <c r="H4474" s="27"/>
    </row>
    <row r="4475" spans="1:8" x14ac:dyDescent="0.25">
      <c r="A4475" s="25"/>
      <c r="B4475" s="26"/>
      <c r="C4475" s="25"/>
      <c r="D4475" s="25"/>
      <c r="E4475" s="25"/>
      <c r="F4475" s="4"/>
      <c r="G4475" s="5"/>
      <c r="H4475" s="27"/>
    </row>
    <row r="4476" spans="1:8" x14ac:dyDescent="0.25">
      <c r="A4476" s="25"/>
      <c r="B4476" s="26"/>
      <c r="C4476" s="25"/>
      <c r="D4476" s="25"/>
      <c r="E4476" s="25"/>
      <c r="F4476" s="4"/>
      <c r="G4476" s="5"/>
      <c r="H4476" s="27"/>
    </row>
    <row r="4477" spans="1:8" x14ac:dyDescent="0.25">
      <c r="A4477" s="25"/>
      <c r="B4477" s="26"/>
      <c r="C4477" s="25"/>
      <c r="D4477" s="25"/>
      <c r="E4477" s="25"/>
      <c r="F4477" s="4"/>
      <c r="G4477" s="5"/>
      <c r="H4477" s="27"/>
    </row>
    <row r="4478" spans="1:8" x14ac:dyDescent="0.25">
      <c r="A4478" s="25"/>
      <c r="B4478" s="26"/>
      <c r="C4478" s="25"/>
      <c r="D4478" s="25"/>
      <c r="E4478" s="25"/>
      <c r="F4478" s="4"/>
      <c r="G4478" s="5"/>
      <c r="H4478" s="27"/>
    </row>
    <row r="4479" spans="1:8" x14ac:dyDescent="0.25">
      <c r="A4479" s="25"/>
      <c r="B4479" s="26"/>
      <c r="C4479" s="25"/>
      <c r="D4479" s="25"/>
      <c r="E4479" s="25"/>
      <c r="F4479" s="4"/>
      <c r="G4479" s="5"/>
      <c r="H4479" s="27"/>
    </row>
    <row r="4480" spans="1:8" x14ac:dyDescent="0.25">
      <c r="A4480" s="25"/>
      <c r="B4480" s="26"/>
      <c r="C4480" s="25"/>
      <c r="D4480" s="25"/>
      <c r="E4480" s="25"/>
      <c r="F4480" s="4"/>
      <c r="G4480" s="5"/>
      <c r="H4480" s="27"/>
    </row>
    <row r="4481" spans="1:8" x14ac:dyDescent="0.25">
      <c r="A4481" s="25"/>
      <c r="B4481" s="26"/>
      <c r="C4481" s="25"/>
      <c r="D4481" s="25"/>
      <c r="E4481" s="25"/>
      <c r="F4481" s="4"/>
      <c r="G4481" s="5"/>
      <c r="H4481" s="27"/>
    </row>
    <row r="4482" spans="1:8" x14ac:dyDescent="0.25">
      <c r="A4482" s="25"/>
      <c r="B4482" s="26"/>
      <c r="C4482" s="25"/>
      <c r="D4482" s="25"/>
      <c r="E4482" s="25"/>
      <c r="F4482" s="4"/>
      <c r="G4482" s="5"/>
      <c r="H4482" s="27"/>
    </row>
    <row r="4483" spans="1:8" x14ac:dyDescent="0.25">
      <c r="A4483" s="25"/>
      <c r="B4483" s="26"/>
      <c r="C4483" s="25"/>
      <c r="D4483" s="25"/>
      <c r="E4483" s="25"/>
      <c r="F4483" s="4"/>
      <c r="G4483" s="5"/>
      <c r="H4483" s="27"/>
    </row>
    <row r="4484" spans="1:8" x14ac:dyDescent="0.25">
      <c r="A4484" s="25"/>
      <c r="B4484" s="26"/>
      <c r="C4484" s="25"/>
      <c r="D4484" s="25"/>
      <c r="E4484" s="25"/>
      <c r="F4484" s="4"/>
      <c r="G4484" s="5"/>
      <c r="H4484" s="27"/>
    </row>
    <row r="4485" spans="1:8" x14ac:dyDescent="0.25">
      <c r="A4485" s="25"/>
      <c r="B4485" s="26"/>
      <c r="C4485" s="25"/>
      <c r="D4485" s="25"/>
      <c r="E4485" s="25"/>
      <c r="F4485" s="4"/>
      <c r="G4485" s="5"/>
      <c r="H4485" s="27"/>
    </row>
    <row r="4486" spans="1:8" x14ac:dyDescent="0.25">
      <c r="A4486" s="25"/>
      <c r="B4486" s="26"/>
      <c r="C4486" s="25"/>
      <c r="D4486" s="25"/>
      <c r="E4486" s="25"/>
      <c r="F4486" s="4"/>
      <c r="G4486" s="5"/>
      <c r="H4486" s="27"/>
    </row>
    <row r="4487" spans="1:8" x14ac:dyDescent="0.25">
      <c r="A4487" s="25"/>
      <c r="B4487" s="26"/>
      <c r="C4487" s="25"/>
      <c r="D4487" s="25"/>
      <c r="E4487" s="25"/>
      <c r="F4487" s="4"/>
      <c r="G4487" s="5"/>
      <c r="H4487" s="27"/>
    </row>
    <row r="4488" spans="1:8" x14ac:dyDescent="0.25">
      <c r="A4488" s="25"/>
      <c r="B4488" s="26"/>
      <c r="C4488" s="25"/>
      <c r="D4488" s="25"/>
      <c r="E4488" s="25"/>
      <c r="F4488" s="4"/>
      <c r="G4488" s="5"/>
      <c r="H4488" s="27"/>
    </row>
    <row r="4489" spans="1:8" x14ac:dyDescent="0.25">
      <c r="A4489" s="25"/>
      <c r="B4489" s="26"/>
      <c r="C4489" s="25"/>
      <c r="D4489" s="25"/>
      <c r="E4489" s="25"/>
      <c r="F4489" s="4"/>
      <c r="G4489" s="5"/>
      <c r="H4489" s="27"/>
    </row>
    <row r="4490" spans="1:8" x14ac:dyDescent="0.25">
      <c r="A4490" s="25"/>
      <c r="B4490" s="26"/>
      <c r="C4490" s="25"/>
      <c r="D4490" s="25"/>
      <c r="E4490" s="25"/>
      <c r="F4490" s="4"/>
      <c r="G4490" s="5"/>
      <c r="H4490" s="27"/>
    </row>
    <row r="4491" spans="1:8" x14ac:dyDescent="0.25">
      <c r="A4491" s="25"/>
      <c r="B4491" s="26"/>
      <c r="C4491" s="25"/>
      <c r="D4491" s="25"/>
      <c r="E4491" s="25"/>
      <c r="F4491" s="4"/>
      <c r="G4491" s="5"/>
      <c r="H4491" s="27"/>
    </row>
    <row r="4492" spans="1:8" x14ac:dyDescent="0.25">
      <c r="A4492" s="25"/>
      <c r="B4492" s="26"/>
      <c r="C4492" s="25"/>
      <c r="D4492" s="25"/>
      <c r="E4492" s="25"/>
      <c r="F4492" s="4"/>
      <c r="G4492" s="5"/>
      <c r="H4492" s="27"/>
    </row>
    <row r="4493" spans="1:8" x14ac:dyDescent="0.25">
      <c r="A4493" s="25"/>
      <c r="B4493" s="26"/>
      <c r="C4493" s="25"/>
      <c r="D4493" s="25"/>
      <c r="E4493" s="25"/>
      <c r="F4493" s="4"/>
      <c r="G4493" s="5"/>
      <c r="H4493" s="27"/>
    </row>
    <row r="4494" spans="1:8" x14ac:dyDescent="0.25">
      <c r="A4494" s="25"/>
      <c r="B4494" s="26"/>
      <c r="C4494" s="25"/>
      <c r="D4494" s="25"/>
      <c r="E4494" s="25"/>
      <c r="F4494" s="4"/>
      <c r="G4494" s="5"/>
      <c r="H4494" s="27"/>
    </row>
    <row r="4495" spans="1:8" x14ac:dyDescent="0.25">
      <c r="A4495" s="25"/>
      <c r="B4495" s="26"/>
      <c r="C4495" s="25"/>
      <c r="D4495" s="25"/>
      <c r="E4495" s="25"/>
      <c r="F4495" s="4"/>
      <c r="G4495" s="5"/>
      <c r="H4495" s="27"/>
    </row>
    <row r="4496" spans="1:8" x14ac:dyDescent="0.25">
      <c r="A4496" s="25"/>
      <c r="B4496" s="26"/>
      <c r="C4496" s="25"/>
      <c r="D4496" s="25"/>
      <c r="E4496" s="25"/>
      <c r="F4496" s="4"/>
      <c r="G4496" s="5"/>
      <c r="H4496" s="27"/>
    </row>
    <row r="4497" spans="1:8" x14ac:dyDescent="0.25">
      <c r="A4497" s="25"/>
      <c r="B4497" s="26"/>
      <c r="C4497" s="25"/>
      <c r="D4497" s="25"/>
      <c r="E4497" s="25"/>
      <c r="F4497" s="4"/>
      <c r="G4497" s="5"/>
      <c r="H4497" s="27"/>
    </row>
    <row r="4498" spans="1:8" x14ac:dyDescent="0.25">
      <c r="A4498" s="25"/>
      <c r="B4498" s="26"/>
      <c r="C4498" s="25"/>
      <c r="D4498" s="25"/>
      <c r="E4498" s="25"/>
      <c r="F4498" s="4"/>
      <c r="G4498" s="5"/>
      <c r="H4498" s="27"/>
    </row>
    <row r="4499" spans="1:8" x14ac:dyDescent="0.25">
      <c r="A4499" s="25"/>
      <c r="B4499" s="26"/>
      <c r="C4499" s="25"/>
      <c r="D4499" s="25"/>
      <c r="E4499" s="25"/>
      <c r="F4499" s="4"/>
      <c r="G4499" s="5"/>
      <c r="H4499" s="27"/>
    </row>
    <row r="4500" spans="1:8" x14ac:dyDescent="0.25">
      <c r="A4500" s="25"/>
      <c r="B4500" s="26"/>
      <c r="C4500" s="25"/>
      <c r="D4500" s="25"/>
      <c r="E4500" s="25"/>
      <c r="F4500" s="4"/>
      <c r="G4500" s="5"/>
      <c r="H4500" s="27"/>
    </row>
    <row r="4501" spans="1:8" x14ac:dyDescent="0.25">
      <c r="A4501" s="25"/>
      <c r="B4501" s="26"/>
      <c r="C4501" s="25"/>
      <c r="D4501" s="25"/>
      <c r="E4501" s="25"/>
      <c r="F4501" s="4"/>
      <c r="G4501" s="5"/>
      <c r="H4501" s="27"/>
    </row>
    <row r="4502" spans="1:8" x14ac:dyDescent="0.25">
      <c r="A4502" s="25"/>
      <c r="B4502" s="26"/>
      <c r="C4502" s="25"/>
      <c r="D4502" s="25"/>
      <c r="E4502" s="25"/>
      <c r="F4502" s="4"/>
      <c r="G4502" s="5"/>
      <c r="H4502" s="27"/>
    </row>
    <row r="4503" spans="1:8" x14ac:dyDescent="0.25">
      <c r="A4503" s="25"/>
      <c r="B4503" s="26"/>
      <c r="C4503" s="25"/>
      <c r="D4503" s="25"/>
      <c r="E4503" s="25"/>
      <c r="F4503" s="4"/>
      <c r="G4503" s="5"/>
      <c r="H4503" s="27"/>
    </row>
    <row r="4504" spans="1:8" x14ac:dyDescent="0.25">
      <c r="A4504" s="25"/>
      <c r="B4504" s="26"/>
      <c r="C4504" s="25"/>
      <c r="D4504" s="25"/>
      <c r="E4504" s="25"/>
      <c r="F4504" s="4"/>
      <c r="G4504" s="5"/>
      <c r="H4504" s="27"/>
    </row>
    <row r="4505" spans="1:8" x14ac:dyDescent="0.25">
      <c r="A4505" s="25"/>
      <c r="B4505" s="26"/>
      <c r="C4505" s="25"/>
      <c r="D4505" s="25"/>
      <c r="E4505" s="25"/>
      <c r="F4505" s="4"/>
      <c r="G4505" s="5"/>
      <c r="H4505" s="27"/>
    </row>
    <row r="4506" spans="1:8" x14ac:dyDescent="0.25">
      <c r="A4506" s="25"/>
      <c r="B4506" s="26"/>
      <c r="C4506" s="25"/>
      <c r="D4506" s="25"/>
      <c r="E4506" s="25"/>
      <c r="F4506" s="4"/>
      <c r="G4506" s="5"/>
      <c r="H4506" s="27"/>
    </row>
    <row r="4507" spans="1:8" x14ac:dyDescent="0.25">
      <c r="A4507" s="25"/>
      <c r="B4507" s="26"/>
      <c r="C4507" s="25"/>
      <c r="D4507" s="25"/>
      <c r="E4507" s="25"/>
      <c r="F4507" s="4"/>
      <c r="G4507" s="5"/>
      <c r="H4507" s="27"/>
    </row>
    <row r="4508" spans="1:8" x14ac:dyDescent="0.25">
      <c r="A4508" s="25"/>
      <c r="B4508" s="26"/>
      <c r="C4508" s="25"/>
      <c r="D4508" s="25"/>
      <c r="E4508" s="25"/>
      <c r="F4508" s="4"/>
      <c r="G4508" s="5"/>
      <c r="H4508" s="27"/>
    </row>
    <row r="4509" spans="1:8" x14ac:dyDescent="0.25">
      <c r="A4509" s="25"/>
      <c r="B4509" s="26"/>
      <c r="C4509" s="25"/>
      <c r="D4509" s="25"/>
      <c r="E4509" s="25"/>
      <c r="F4509" s="4"/>
      <c r="G4509" s="5"/>
      <c r="H4509" s="27"/>
    </row>
    <row r="4510" spans="1:8" x14ac:dyDescent="0.25">
      <c r="A4510" s="25"/>
      <c r="B4510" s="26"/>
      <c r="C4510" s="25"/>
      <c r="D4510" s="25"/>
      <c r="E4510" s="25"/>
      <c r="F4510" s="4"/>
      <c r="G4510" s="5"/>
      <c r="H4510" s="27"/>
    </row>
    <row r="4511" spans="1:8" x14ac:dyDescent="0.25">
      <c r="A4511" s="25"/>
      <c r="B4511" s="26"/>
      <c r="C4511" s="25"/>
      <c r="D4511" s="25"/>
      <c r="E4511" s="25"/>
      <c r="F4511" s="4"/>
      <c r="G4511" s="5"/>
      <c r="H4511" s="27"/>
    </row>
    <row r="4512" spans="1:8" x14ac:dyDescent="0.25">
      <c r="A4512" s="25"/>
      <c r="B4512" s="26"/>
      <c r="C4512" s="25"/>
      <c r="D4512" s="25"/>
      <c r="E4512" s="25"/>
      <c r="F4512" s="4"/>
      <c r="G4512" s="5"/>
      <c r="H4512" s="27"/>
    </row>
    <row r="4513" spans="1:8" x14ac:dyDescent="0.25">
      <c r="A4513" s="25"/>
      <c r="B4513" s="26"/>
      <c r="C4513" s="25"/>
      <c r="D4513" s="25"/>
      <c r="E4513" s="25"/>
      <c r="F4513" s="4"/>
      <c r="G4513" s="5"/>
      <c r="H4513" s="27"/>
    </row>
    <row r="4514" spans="1:8" x14ac:dyDescent="0.25">
      <c r="A4514" s="25"/>
      <c r="B4514" s="26"/>
      <c r="C4514" s="25"/>
      <c r="D4514" s="25"/>
      <c r="E4514" s="25"/>
      <c r="F4514" s="4"/>
      <c r="G4514" s="5"/>
      <c r="H4514" s="27"/>
    </row>
    <row r="4515" spans="1:8" x14ac:dyDescent="0.25">
      <c r="A4515" s="25"/>
      <c r="B4515" s="26"/>
      <c r="C4515" s="25"/>
      <c r="D4515" s="25"/>
      <c r="E4515" s="25"/>
      <c r="F4515" s="4"/>
      <c r="G4515" s="5"/>
      <c r="H4515" s="27"/>
    </row>
    <row r="4516" spans="1:8" x14ac:dyDescent="0.25">
      <c r="A4516" s="25"/>
      <c r="B4516" s="26"/>
      <c r="C4516" s="25"/>
      <c r="D4516" s="25"/>
      <c r="E4516" s="25"/>
      <c r="F4516" s="4"/>
      <c r="G4516" s="5"/>
      <c r="H4516" s="27"/>
    </row>
    <row r="4517" spans="1:8" x14ac:dyDescent="0.25">
      <c r="A4517" s="25"/>
      <c r="B4517" s="26"/>
      <c r="C4517" s="25"/>
      <c r="D4517" s="25"/>
      <c r="E4517" s="25"/>
      <c r="F4517" s="4"/>
      <c r="G4517" s="5"/>
      <c r="H4517" s="27"/>
    </row>
    <row r="4518" spans="1:8" x14ac:dyDescent="0.25">
      <c r="A4518" s="25"/>
      <c r="B4518" s="26"/>
      <c r="C4518" s="25"/>
      <c r="D4518" s="25"/>
      <c r="E4518" s="25"/>
      <c r="F4518" s="4"/>
      <c r="G4518" s="5"/>
      <c r="H4518" s="27"/>
    </row>
    <row r="4519" spans="1:8" x14ac:dyDescent="0.25">
      <c r="A4519" s="25"/>
      <c r="B4519" s="26"/>
      <c r="C4519" s="25"/>
      <c r="D4519" s="25"/>
      <c r="E4519" s="25"/>
      <c r="F4519" s="4"/>
      <c r="G4519" s="5"/>
      <c r="H4519" s="27"/>
    </row>
    <row r="4520" spans="1:8" x14ac:dyDescent="0.25">
      <c r="A4520" s="25"/>
      <c r="B4520" s="26"/>
      <c r="C4520" s="25"/>
      <c r="D4520" s="25"/>
      <c r="E4520" s="25"/>
      <c r="F4520" s="4"/>
      <c r="G4520" s="5"/>
      <c r="H4520" s="27"/>
    </row>
    <row r="4521" spans="1:8" x14ac:dyDescent="0.25">
      <c r="A4521" s="25"/>
      <c r="B4521" s="26"/>
      <c r="C4521" s="25"/>
      <c r="D4521" s="25"/>
      <c r="E4521" s="25"/>
      <c r="F4521" s="4"/>
      <c r="G4521" s="5"/>
      <c r="H4521" s="27"/>
    </row>
    <row r="4522" spans="1:8" x14ac:dyDescent="0.25">
      <c r="A4522" s="25"/>
      <c r="B4522" s="26"/>
      <c r="C4522" s="25"/>
      <c r="D4522" s="25"/>
      <c r="E4522" s="25"/>
      <c r="F4522" s="4"/>
      <c r="G4522" s="5"/>
      <c r="H4522" s="27"/>
    </row>
    <row r="4523" spans="1:8" x14ac:dyDescent="0.25">
      <c r="A4523" s="25"/>
      <c r="B4523" s="26"/>
      <c r="C4523" s="25"/>
      <c r="D4523" s="25"/>
      <c r="E4523" s="25"/>
      <c r="F4523" s="4"/>
      <c r="G4523" s="5"/>
      <c r="H4523" s="27"/>
    </row>
    <row r="4524" spans="1:8" x14ac:dyDescent="0.25">
      <c r="A4524" s="25"/>
      <c r="B4524" s="26"/>
      <c r="C4524" s="25"/>
      <c r="D4524" s="25"/>
      <c r="E4524" s="25"/>
      <c r="F4524" s="4"/>
      <c r="G4524" s="5"/>
      <c r="H4524" s="27"/>
    </row>
    <row r="4525" spans="1:8" x14ac:dyDescent="0.25">
      <c r="A4525" s="25"/>
      <c r="B4525" s="26"/>
      <c r="C4525" s="25"/>
      <c r="D4525" s="25"/>
      <c r="E4525" s="25"/>
      <c r="F4525" s="4"/>
      <c r="G4525" s="5"/>
      <c r="H4525" s="27"/>
    </row>
    <row r="4526" spans="1:8" x14ac:dyDescent="0.25">
      <c r="A4526" s="25"/>
      <c r="B4526" s="26"/>
      <c r="C4526" s="25"/>
      <c r="D4526" s="25"/>
      <c r="E4526" s="25"/>
      <c r="F4526" s="4"/>
      <c r="G4526" s="5"/>
      <c r="H4526" s="27"/>
    </row>
    <row r="4527" spans="1:8" x14ac:dyDescent="0.25">
      <c r="A4527" s="25"/>
      <c r="B4527" s="26"/>
      <c r="C4527" s="25"/>
      <c r="D4527" s="25"/>
      <c r="E4527" s="25"/>
      <c r="F4527" s="4"/>
      <c r="G4527" s="5"/>
      <c r="H4527" s="27"/>
    </row>
    <row r="4528" spans="1:8" x14ac:dyDescent="0.25">
      <c r="A4528" s="25"/>
      <c r="B4528" s="26"/>
      <c r="C4528" s="25"/>
      <c r="D4528" s="25"/>
      <c r="E4528" s="25"/>
      <c r="F4528" s="4"/>
      <c r="G4528" s="5"/>
      <c r="H4528" s="27"/>
    </row>
    <row r="4529" spans="1:8" x14ac:dyDescent="0.25">
      <c r="A4529" s="25"/>
      <c r="B4529" s="26"/>
      <c r="C4529" s="25"/>
      <c r="D4529" s="25"/>
      <c r="E4529" s="25"/>
      <c r="F4529" s="4"/>
      <c r="G4529" s="5"/>
      <c r="H4529" s="27"/>
    </row>
    <row r="4530" spans="1:8" x14ac:dyDescent="0.25">
      <c r="A4530" s="25"/>
      <c r="B4530" s="26"/>
      <c r="C4530" s="25"/>
      <c r="D4530" s="25"/>
      <c r="E4530" s="25"/>
      <c r="F4530" s="4"/>
      <c r="G4530" s="5"/>
      <c r="H4530" s="27"/>
    </row>
    <row r="4531" spans="1:8" x14ac:dyDescent="0.25">
      <c r="A4531" s="25"/>
      <c r="B4531" s="26"/>
      <c r="C4531" s="25"/>
      <c r="D4531" s="25"/>
      <c r="E4531" s="25"/>
      <c r="F4531" s="4"/>
      <c r="G4531" s="5"/>
      <c r="H4531" s="27"/>
    </row>
    <row r="4532" spans="1:8" x14ac:dyDescent="0.25">
      <c r="A4532" s="25"/>
      <c r="B4532" s="26"/>
      <c r="C4532" s="25"/>
      <c r="D4532" s="25"/>
      <c r="E4532" s="25"/>
      <c r="F4532" s="4"/>
      <c r="G4532" s="5"/>
      <c r="H4532" s="27"/>
    </row>
    <row r="4533" spans="1:8" x14ac:dyDescent="0.25">
      <c r="A4533" s="25"/>
      <c r="B4533" s="26"/>
      <c r="C4533" s="25"/>
      <c r="D4533" s="25"/>
      <c r="E4533" s="25"/>
      <c r="F4533" s="4"/>
      <c r="G4533" s="5"/>
      <c r="H4533" s="27"/>
    </row>
    <row r="4534" spans="1:8" x14ac:dyDescent="0.25">
      <c r="A4534" s="25"/>
      <c r="B4534" s="26"/>
      <c r="C4534" s="25"/>
      <c r="D4534" s="25"/>
      <c r="E4534" s="25"/>
      <c r="F4534" s="4"/>
      <c r="G4534" s="5"/>
      <c r="H4534" s="27"/>
    </row>
    <row r="4535" spans="1:8" x14ac:dyDescent="0.25">
      <c r="A4535" s="25"/>
      <c r="B4535" s="26"/>
      <c r="C4535" s="25"/>
      <c r="D4535" s="25"/>
      <c r="E4535" s="25"/>
      <c r="F4535" s="4"/>
      <c r="G4535" s="5"/>
      <c r="H4535" s="27"/>
    </row>
    <row r="4536" spans="1:8" x14ac:dyDescent="0.25">
      <c r="A4536" s="25"/>
      <c r="B4536" s="26"/>
      <c r="C4536" s="25"/>
      <c r="D4536" s="25"/>
      <c r="E4536" s="25"/>
      <c r="F4536" s="4"/>
      <c r="G4536" s="5"/>
      <c r="H4536" s="27"/>
    </row>
    <row r="4537" spans="1:8" x14ac:dyDescent="0.25">
      <c r="A4537" s="25"/>
      <c r="B4537" s="26"/>
      <c r="C4537" s="25"/>
      <c r="D4537" s="25"/>
      <c r="E4537" s="25"/>
      <c r="F4537" s="4"/>
      <c r="G4537" s="5"/>
      <c r="H4537" s="27"/>
    </row>
    <row r="4538" spans="1:8" x14ac:dyDescent="0.25">
      <c r="A4538" s="25"/>
      <c r="B4538" s="26"/>
      <c r="C4538" s="25"/>
      <c r="D4538" s="25"/>
      <c r="E4538" s="25"/>
      <c r="F4538" s="4"/>
      <c r="G4538" s="5"/>
      <c r="H4538" s="27"/>
    </row>
    <row r="4539" spans="1:8" x14ac:dyDescent="0.25">
      <c r="A4539" s="25"/>
      <c r="B4539" s="26"/>
      <c r="C4539" s="25"/>
      <c r="D4539" s="25"/>
      <c r="E4539" s="25"/>
      <c r="F4539" s="4"/>
      <c r="G4539" s="5"/>
      <c r="H4539" s="27"/>
    </row>
    <row r="4540" spans="1:8" x14ac:dyDescent="0.25">
      <c r="A4540" s="25"/>
      <c r="B4540" s="26"/>
      <c r="C4540" s="25"/>
      <c r="D4540" s="25"/>
      <c r="E4540" s="25"/>
      <c r="F4540" s="4"/>
      <c r="G4540" s="5"/>
      <c r="H4540" s="27"/>
    </row>
    <row r="4541" spans="1:8" x14ac:dyDescent="0.25">
      <c r="A4541" s="25"/>
      <c r="B4541" s="26"/>
      <c r="C4541" s="25"/>
      <c r="D4541" s="25"/>
      <c r="E4541" s="25"/>
      <c r="F4541" s="4"/>
      <c r="G4541" s="5"/>
      <c r="H4541" s="27"/>
    </row>
    <row r="4542" spans="1:8" x14ac:dyDescent="0.25">
      <c r="A4542" s="25"/>
      <c r="B4542" s="26"/>
      <c r="C4542" s="25"/>
      <c r="D4542" s="25"/>
      <c r="E4542" s="25"/>
      <c r="F4542" s="4"/>
      <c r="G4542" s="5"/>
      <c r="H4542" s="27"/>
    </row>
    <row r="4543" spans="1:8" x14ac:dyDescent="0.25">
      <c r="A4543" s="25"/>
      <c r="B4543" s="26"/>
      <c r="C4543" s="25"/>
      <c r="D4543" s="25"/>
      <c r="E4543" s="25"/>
      <c r="F4543" s="4"/>
      <c r="G4543" s="5"/>
      <c r="H4543" s="27"/>
    </row>
    <row r="4544" spans="1:8" x14ac:dyDescent="0.25">
      <c r="A4544" s="25"/>
      <c r="B4544" s="26"/>
      <c r="C4544" s="25"/>
      <c r="D4544" s="25"/>
      <c r="E4544" s="25"/>
      <c r="F4544" s="4"/>
      <c r="G4544" s="5"/>
      <c r="H4544" s="27"/>
    </row>
    <row r="4545" spans="1:8" x14ac:dyDescent="0.25">
      <c r="A4545" s="25"/>
      <c r="B4545" s="26"/>
      <c r="C4545" s="25"/>
      <c r="D4545" s="25"/>
      <c r="E4545" s="25"/>
      <c r="F4545" s="4"/>
      <c r="G4545" s="5"/>
      <c r="H4545" s="27"/>
    </row>
    <row r="4546" spans="1:8" x14ac:dyDescent="0.25">
      <c r="A4546" s="25"/>
      <c r="B4546" s="26"/>
      <c r="C4546" s="25"/>
      <c r="D4546" s="25"/>
      <c r="E4546" s="25"/>
      <c r="F4546" s="4"/>
      <c r="G4546" s="5"/>
      <c r="H4546" s="27"/>
    </row>
    <row r="4547" spans="1:8" x14ac:dyDescent="0.25">
      <c r="A4547" s="25"/>
      <c r="B4547" s="26"/>
      <c r="C4547" s="25"/>
      <c r="D4547" s="25"/>
      <c r="E4547" s="25"/>
      <c r="F4547" s="4"/>
      <c r="G4547" s="5"/>
      <c r="H4547" s="27"/>
    </row>
    <row r="4548" spans="1:8" x14ac:dyDescent="0.25">
      <c r="A4548" s="25"/>
      <c r="B4548" s="26"/>
      <c r="C4548" s="25"/>
      <c r="D4548" s="25"/>
      <c r="E4548" s="25"/>
      <c r="F4548" s="4"/>
      <c r="G4548" s="5"/>
      <c r="H4548" s="27"/>
    </row>
    <row r="4549" spans="1:8" x14ac:dyDescent="0.25">
      <c r="A4549" s="25"/>
      <c r="B4549" s="26"/>
      <c r="C4549" s="25"/>
      <c r="D4549" s="25"/>
      <c r="E4549" s="25"/>
      <c r="F4549" s="4"/>
      <c r="G4549" s="5"/>
      <c r="H4549" s="27"/>
    </row>
    <row r="4550" spans="1:8" x14ac:dyDescent="0.25">
      <c r="A4550" s="25"/>
      <c r="B4550" s="26"/>
      <c r="C4550" s="25"/>
      <c r="D4550" s="25"/>
      <c r="E4550" s="25"/>
      <c r="F4550" s="4"/>
      <c r="G4550" s="5"/>
      <c r="H4550" s="27"/>
    </row>
    <row r="4551" spans="1:8" x14ac:dyDescent="0.25">
      <c r="A4551" s="25"/>
      <c r="B4551" s="26"/>
      <c r="C4551" s="25"/>
      <c r="D4551" s="25"/>
      <c r="E4551" s="25"/>
      <c r="F4551" s="4"/>
      <c r="G4551" s="5"/>
      <c r="H4551" s="27"/>
    </row>
    <row r="4552" spans="1:8" x14ac:dyDescent="0.25">
      <c r="A4552" s="25"/>
      <c r="B4552" s="26"/>
      <c r="C4552" s="25"/>
      <c r="D4552" s="25"/>
      <c r="E4552" s="25"/>
      <c r="F4552" s="4"/>
      <c r="G4552" s="5"/>
      <c r="H4552" s="27"/>
    </row>
    <row r="4553" spans="1:8" x14ac:dyDescent="0.25">
      <c r="A4553" s="25"/>
      <c r="B4553" s="26"/>
      <c r="C4553" s="25"/>
      <c r="D4553" s="25"/>
      <c r="E4553" s="25"/>
      <c r="F4553" s="4"/>
      <c r="G4553" s="5"/>
      <c r="H4553" s="27"/>
    </row>
    <row r="4554" spans="1:8" x14ac:dyDescent="0.25">
      <c r="A4554" s="25"/>
      <c r="B4554" s="26"/>
      <c r="C4554" s="25"/>
      <c r="D4554" s="25"/>
      <c r="E4554" s="25"/>
      <c r="F4554" s="4"/>
      <c r="G4554" s="5"/>
      <c r="H4554" s="27"/>
    </row>
    <row r="4555" spans="1:8" x14ac:dyDescent="0.25">
      <c r="A4555" s="25"/>
      <c r="B4555" s="26"/>
      <c r="C4555" s="25"/>
      <c r="D4555" s="25"/>
      <c r="E4555" s="25"/>
      <c r="F4555" s="4"/>
      <c r="G4555" s="5"/>
      <c r="H4555" s="27"/>
    </row>
    <row r="4556" spans="1:8" x14ac:dyDescent="0.25">
      <c r="A4556" s="25"/>
      <c r="B4556" s="26"/>
      <c r="C4556" s="25"/>
      <c r="D4556" s="25"/>
      <c r="E4556" s="25"/>
      <c r="F4556" s="4"/>
      <c r="G4556" s="5"/>
      <c r="H4556" s="27"/>
    </row>
    <row r="4557" spans="1:8" x14ac:dyDescent="0.25">
      <c r="A4557" s="25"/>
      <c r="B4557" s="26"/>
      <c r="C4557" s="25"/>
      <c r="D4557" s="25"/>
      <c r="E4557" s="25"/>
      <c r="F4557" s="4"/>
      <c r="G4557" s="5"/>
      <c r="H4557" s="27"/>
    </row>
    <row r="4558" spans="1:8" x14ac:dyDescent="0.25">
      <c r="A4558" s="25"/>
      <c r="B4558" s="26"/>
      <c r="C4558" s="25"/>
      <c r="D4558" s="25"/>
      <c r="E4558" s="25"/>
      <c r="F4558" s="4"/>
      <c r="G4558" s="5"/>
      <c r="H4558" s="27"/>
    </row>
    <row r="4559" spans="1:8" x14ac:dyDescent="0.25">
      <c r="A4559" s="25"/>
      <c r="B4559" s="26"/>
      <c r="C4559" s="25"/>
      <c r="D4559" s="25"/>
      <c r="E4559" s="25"/>
      <c r="F4559" s="4"/>
      <c r="G4559" s="5"/>
      <c r="H4559" s="27"/>
    </row>
    <row r="4560" spans="1:8" x14ac:dyDescent="0.25">
      <c r="A4560" s="25"/>
      <c r="B4560" s="26"/>
      <c r="C4560" s="25"/>
      <c r="D4560" s="25"/>
      <c r="E4560" s="25"/>
      <c r="F4560" s="4"/>
      <c r="G4560" s="5"/>
      <c r="H4560" s="27"/>
    </row>
    <row r="4561" spans="1:8" x14ac:dyDescent="0.25">
      <c r="A4561" s="25"/>
      <c r="B4561" s="26"/>
      <c r="C4561" s="25"/>
      <c r="D4561" s="25"/>
      <c r="E4561" s="25"/>
      <c r="F4561" s="4"/>
      <c r="G4561" s="5"/>
      <c r="H4561" s="27"/>
    </row>
    <row r="4562" spans="1:8" x14ac:dyDescent="0.25">
      <c r="A4562" s="25"/>
      <c r="B4562" s="26"/>
      <c r="C4562" s="25"/>
      <c r="D4562" s="25"/>
      <c r="E4562" s="25"/>
      <c r="F4562" s="4"/>
      <c r="G4562" s="5"/>
      <c r="H4562" s="27"/>
    </row>
    <row r="4563" spans="1:8" x14ac:dyDescent="0.25">
      <c r="A4563" s="25"/>
      <c r="B4563" s="26"/>
      <c r="C4563" s="25"/>
      <c r="D4563" s="25"/>
      <c r="E4563" s="25"/>
      <c r="F4563" s="4"/>
      <c r="G4563" s="5"/>
      <c r="H4563" s="27"/>
    </row>
    <row r="4564" spans="1:8" x14ac:dyDescent="0.25">
      <c r="A4564" s="25"/>
      <c r="B4564" s="26"/>
      <c r="C4564" s="25"/>
      <c r="D4564" s="25"/>
      <c r="E4564" s="25"/>
      <c r="F4564" s="4"/>
      <c r="G4564" s="5"/>
      <c r="H4564" s="27"/>
    </row>
    <row r="4565" spans="1:8" x14ac:dyDescent="0.25">
      <c r="A4565" s="25"/>
      <c r="B4565" s="26"/>
      <c r="C4565" s="25"/>
      <c r="D4565" s="25"/>
      <c r="E4565" s="25"/>
      <c r="F4565" s="4"/>
      <c r="G4565" s="5"/>
      <c r="H4565" s="27"/>
    </row>
    <row r="4566" spans="1:8" x14ac:dyDescent="0.25">
      <c r="A4566" s="25"/>
      <c r="B4566" s="26"/>
      <c r="C4566" s="25"/>
      <c r="D4566" s="25"/>
      <c r="E4566" s="25"/>
      <c r="F4566" s="4"/>
      <c r="G4566" s="5"/>
      <c r="H4566" s="27"/>
    </row>
    <row r="4567" spans="1:8" x14ac:dyDescent="0.25">
      <c r="A4567" s="25"/>
      <c r="B4567" s="26"/>
      <c r="C4567" s="25"/>
      <c r="D4567" s="25"/>
      <c r="E4567" s="25"/>
      <c r="F4567" s="4"/>
      <c r="G4567" s="5"/>
      <c r="H4567" s="27"/>
    </row>
    <row r="4568" spans="1:8" x14ac:dyDescent="0.25">
      <c r="A4568" s="25"/>
      <c r="B4568" s="26"/>
      <c r="C4568" s="25"/>
      <c r="D4568" s="25"/>
      <c r="E4568" s="25"/>
      <c r="F4568" s="4"/>
      <c r="G4568" s="5"/>
      <c r="H4568" s="27"/>
    </row>
    <row r="4569" spans="1:8" x14ac:dyDescent="0.25">
      <c r="A4569" s="25"/>
      <c r="B4569" s="26"/>
      <c r="C4569" s="25"/>
      <c r="D4569" s="25"/>
      <c r="E4569" s="25"/>
      <c r="F4569" s="4"/>
      <c r="G4569" s="5"/>
      <c r="H4569" s="27"/>
    </row>
    <row r="4570" spans="1:8" x14ac:dyDescent="0.25">
      <c r="A4570" s="25"/>
      <c r="B4570" s="26"/>
      <c r="C4570" s="25"/>
      <c r="D4570" s="25"/>
      <c r="E4570" s="25"/>
      <c r="F4570" s="4"/>
      <c r="G4570" s="5"/>
      <c r="H4570" s="27"/>
    </row>
    <row r="4571" spans="1:8" x14ac:dyDescent="0.25">
      <c r="A4571" s="25"/>
      <c r="B4571" s="26"/>
      <c r="C4571" s="25"/>
      <c r="D4571" s="25"/>
      <c r="E4571" s="25"/>
      <c r="F4571" s="4"/>
      <c r="G4571" s="5"/>
      <c r="H4571" s="27"/>
    </row>
    <row r="4572" spans="1:8" x14ac:dyDescent="0.25">
      <c r="A4572" s="25"/>
      <c r="B4572" s="26"/>
      <c r="C4572" s="25"/>
      <c r="D4572" s="25"/>
      <c r="E4572" s="25"/>
      <c r="F4572" s="4"/>
      <c r="G4572" s="5"/>
      <c r="H4572" s="27"/>
    </row>
    <row r="4573" spans="1:8" x14ac:dyDescent="0.25">
      <c r="A4573" s="25"/>
      <c r="B4573" s="26"/>
      <c r="C4573" s="25"/>
      <c r="D4573" s="25"/>
      <c r="E4573" s="25"/>
      <c r="F4573" s="4"/>
      <c r="G4573" s="5"/>
      <c r="H4573" s="27"/>
    </row>
    <row r="4574" spans="1:8" x14ac:dyDescent="0.25">
      <c r="A4574" s="25"/>
      <c r="B4574" s="26"/>
      <c r="C4574" s="25"/>
      <c r="D4574" s="25"/>
      <c r="E4574" s="25"/>
      <c r="F4574" s="4"/>
      <c r="G4574" s="5"/>
      <c r="H4574" s="27"/>
    </row>
    <row r="4575" spans="1:8" x14ac:dyDescent="0.25">
      <c r="A4575" s="25"/>
      <c r="B4575" s="26"/>
      <c r="C4575" s="25"/>
      <c r="D4575" s="25"/>
      <c r="E4575" s="25"/>
      <c r="F4575" s="4"/>
      <c r="G4575" s="5"/>
      <c r="H4575" s="27"/>
    </row>
    <row r="4576" spans="1:8" x14ac:dyDescent="0.25">
      <c r="A4576" s="25"/>
      <c r="B4576" s="26"/>
      <c r="C4576" s="25"/>
      <c r="D4576" s="25"/>
      <c r="E4576" s="25"/>
      <c r="F4576" s="4"/>
      <c r="G4576" s="5"/>
      <c r="H4576" s="27"/>
    </row>
    <row r="4577" spans="1:8" x14ac:dyDescent="0.25">
      <c r="A4577" s="25"/>
      <c r="B4577" s="26"/>
      <c r="C4577" s="25"/>
      <c r="D4577" s="25"/>
      <c r="E4577" s="25"/>
      <c r="F4577" s="4"/>
      <c r="G4577" s="5"/>
      <c r="H4577" s="27"/>
    </row>
    <row r="4578" spans="1:8" x14ac:dyDescent="0.25">
      <c r="A4578" s="25"/>
      <c r="B4578" s="26"/>
      <c r="C4578" s="25"/>
      <c r="D4578" s="25"/>
      <c r="E4578" s="25"/>
      <c r="F4578" s="4"/>
      <c r="G4578" s="5"/>
      <c r="H4578" s="27"/>
    </row>
    <row r="4579" spans="1:8" x14ac:dyDescent="0.25">
      <c r="A4579" s="25"/>
      <c r="B4579" s="26"/>
      <c r="C4579" s="25"/>
      <c r="D4579" s="25"/>
      <c r="E4579" s="25"/>
      <c r="F4579" s="4"/>
      <c r="G4579" s="5"/>
      <c r="H4579" s="27"/>
    </row>
    <row r="4580" spans="1:8" x14ac:dyDescent="0.25">
      <c r="A4580" s="25"/>
      <c r="B4580" s="26"/>
      <c r="C4580" s="25"/>
      <c r="D4580" s="25"/>
      <c r="E4580" s="25"/>
      <c r="F4580" s="4"/>
      <c r="G4580" s="5"/>
      <c r="H4580" s="27"/>
    </row>
    <row r="4581" spans="1:8" x14ac:dyDescent="0.25">
      <c r="A4581" s="25"/>
      <c r="B4581" s="26"/>
      <c r="C4581" s="25"/>
      <c r="D4581" s="25"/>
      <c r="E4581" s="25"/>
      <c r="F4581" s="4"/>
      <c r="G4581" s="5"/>
      <c r="H4581" s="27"/>
    </row>
    <row r="4582" spans="1:8" x14ac:dyDescent="0.25">
      <c r="A4582" s="25"/>
      <c r="B4582" s="26"/>
      <c r="C4582" s="25"/>
      <c r="D4582" s="25"/>
      <c r="E4582" s="25"/>
      <c r="F4582" s="4"/>
      <c r="G4582" s="5"/>
      <c r="H4582" s="27"/>
    </row>
    <row r="4583" spans="1:8" x14ac:dyDescent="0.25">
      <c r="A4583" s="25"/>
      <c r="B4583" s="26"/>
      <c r="C4583" s="25"/>
      <c r="D4583" s="25"/>
      <c r="E4583" s="25"/>
      <c r="F4583" s="4"/>
      <c r="G4583" s="5"/>
      <c r="H4583" s="27"/>
    </row>
    <row r="4584" spans="1:8" x14ac:dyDescent="0.25">
      <c r="A4584" s="25"/>
      <c r="B4584" s="26"/>
      <c r="C4584" s="25"/>
      <c r="D4584" s="25"/>
      <c r="E4584" s="25"/>
      <c r="F4584" s="4"/>
      <c r="G4584" s="5"/>
      <c r="H4584" s="27"/>
    </row>
    <row r="4585" spans="1:8" x14ac:dyDescent="0.25">
      <c r="A4585" s="25"/>
      <c r="B4585" s="26"/>
      <c r="C4585" s="25"/>
      <c r="D4585" s="25"/>
      <c r="E4585" s="25"/>
      <c r="F4585" s="4"/>
      <c r="G4585" s="5"/>
      <c r="H4585" s="27"/>
    </row>
    <row r="4586" spans="1:8" x14ac:dyDescent="0.25">
      <c r="A4586" s="25"/>
      <c r="B4586" s="26"/>
      <c r="C4586" s="25"/>
      <c r="D4586" s="25"/>
      <c r="E4586" s="25"/>
      <c r="F4586" s="4"/>
      <c r="G4586" s="5"/>
      <c r="H4586" s="27"/>
    </row>
    <row r="4587" spans="1:8" x14ac:dyDescent="0.25">
      <c r="A4587" s="25"/>
      <c r="B4587" s="26"/>
      <c r="C4587" s="25"/>
      <c r="D4587" s="25"/>
      <c r="E4587" s="25"/>
      <c r="F4587" s="4"/>
      <c r="G4587" s="5"/>
      <c r="H4587" s="27"/>
    </row>
    <row r="4588" spans="1:8" x14ac:dyDescent="0.25">
      <c r="A4588" s="25"/>
      <c r="B4588" s="26"/>
      <c r="C4588" s="25"/>
      <c r="D4588" s="25"/>
      <c r="E4588" s="25"/>
      <c r="F4588" s="4"/>
      <c r="G4588" s="5"/>
      <c r="H4588" s="27"/>
    </row>
    <row r="4589" spans="1:8" x14ac:dyDescent="0.25">
      <c r="A4589" s="25"/>
      <c r="B4589" s="26"/>
      <c r="C4589" s="25"/>
      <c r="D4589" s="25"/>
      <c r="E4589" s="25"/>
      <c r="F4589" s="4"/>
      <c r="G4589" s="5"/>
      <c r="H4589" s="27"/>
    </row>
    <row r="4590" spans="1:8" x14ac:dyDescent="0.25">
      <c r="A4590" s="25"/>
      <c r="B4590" s="26"/>
      <c r="C4590" s="25"/>
      <c r="D4590" s="25"/>
      <c r="E4590" s="25"/>
      <c r="F4590" s="4"/>
      <c r="G4590" s="5"/>
      <c r="H4590" s="27"/>
    </row>
    <row r="4591" spans="1:8" x14ac:dyDescent="0.25">
      <c r="A4591" s="25"/>
      <c r="B4591" s="26"/>
      <c r="C4591" s="25"/>
      <c r="D4591" s="25"/>
      <c r="E4591" s="25"/>
      <c r="F4591" s="4"/>
      <c r="G4591" s="5"/>
      <c r="H4591" s="27"/>
    </row>
    <row r="4592" spans="1:8" x14ac:dyDescent="0.25">
      <c r="A4592" s="25"/>
      <c r="B4592" s="26"/>
      <c r="C4592" s="25"/>
      <c r="D4592" s="25"/>
      <c r="E4592" s="25"/>
      <c r="F4592" s="4"/>
      <c r="G4592" s="5"/>
      <c r="H4592" s="27"/>
    </row>
    <row r="4593" spans="1:8" x14ac:dyDescent="0.25">
      <c r="A4593" s="25"/>
      <c r="B4593" s="26"/>
      <c r="C4593" s="25"/>
      <c r="D4593" s="25"/>
      <c r="E4593" s="25"/>
      <c r="F4593" s="4"/>
      <c r="G4593" s="5"/>
      <c r="H4593" s="27"/>
    </row>
    <row r="4594" spans="1:8" x14ac:dyDescent="0.25">
      <c r="A4594" s="25"/>
      <c r="B4594" s="26"/>
      <c r="C4594" s="25"/>
      <c r="D4594" s="25"/>
      <c r="E4594" s="25"/>
      <c r="F4594" s="4"/>
      <c r="G4594" s="5"/>
      <c r="H4594" s="27"/>
    </row>
    <row r="4595" spans="1:8" x14ac:dyDescent="0.25">
      <c r="A4595" s="25"/>
      <c r="B4595" s="26"/>
      <c r="C4595" s="25"/>
      <c r="D4595" s="25"/>
      <c r="E4595" s="25"/>
      <c r="F4595" s="4"/>
      <c r="G4595" s="5"/>
      <c r="H4595" s="27"/>
    </row>
    <row r="4596" spans="1:8" x14ac:dyDescent="0.25">
      <c r="A4596" s="25"/>
      <c r="B4596" s="26"/>
      <c r="C4596" s="25"/>
      <c r="D4596" s="25"/>
      <c r="E4596" s="25"/>
      <c r="F4596" s="4"/>
      <c r="G4596" s="5"/>
      <c r="H4596" s="27"/>
    </row>
    <row r="4597" spans="1:8" x14ac:dyDescent="0.25">
      <c r="A4597" s="25"/>
      <c r="B4597" s="26"/>
      <c r="C4597" s="25"/>
      <c r="D4597" s="25"/>
      <c r="E4597" s="25"/>
      <c r="F4597" s="4"/>
      <c r="G4597" s="5"/>
      <c r="H4597" s="27"/>
    </row>
    <row r="4598" spans="1:8" x14ac:dyDescent="0.25">
      <c r="A4598" s="25"/>
      <c r="B4598" s="26"/>
      <c r="C4598" s="25"/>
      <c r="D4598" s="25"/>
      <c r="E4598" s="25"/>
      <c r="F4598" s="4"/>
      <c r="G4598" s="5"/>
      <c r="H4598" s="27"/>
    </row>
    <row r="4599" spans="1:8" x14ac:dyDescent="0.25">
      <c r="A4599" s="25"/>
      <c r="B4599" s="26"/>
      <c r="C4599" s="25"/>
      <c r="D4599" s="25"/>
      <c r="E4599" s="25"/>
      <c r="F4599" s="4"/>
      <c r="G4599" s="5"/>
      <c r="H4599" s="27"/>
    </row>
    <row r="4600" spans="1:8" x14ac:dyDescent="0.25">
      <c r="A4600" s="25"/>
      <c r="B4600" s="26"/>
      <c r="C4600" s="25"/>
      <c r="D4600" s="25"/>
      <c r="E4600" s="25"/>
      <c r="F4600" s="4"/>
      <c r="G4600" s="5"/>
      <c r="H4600" s="27"/>
    </row>
    <row r="4601" spans="1:8" x14ac:dyDescent="0.25">
      <c r="A4601" s="25"/>
      <c r="B4601" s="26"/>
      <c r="C4601" s="25"/>
      <c r="D4601" s="25"/>
      <c r="E4601" s="25"/>
      <c r="F4601" s="4"/>
      <c r="G4601" s="5"/>
      <c r="H4601" s="27"/>
    </row>
    <row r="4602" spans="1:8" x14ac:dyDescent="0.25">
      <c r="A4602" s="25"/>
      <c r="B4602" s="26"/>
      <c r="C4602" s="25"/>
      <c r="D4602" s="25"/>
      <c r="E4602" s="25"/>
      <c r="F4602" s="4"/>
      <c r="G4602" s="5"/>
      <c r="H4602" s="27"/>
    </row>
    <row r="4603" spans="1:8" x14ac:dyDescent="0.25">
      <c r="A4603" s="25"/>
      <c r="B4603" s="26"/>
      <c r="C4603" s="25"/>
      <c r="D4603" s="25"/>
      <c r="E4603" s="25"/>
      <c r="F4603" s="4"/>
      <c r="G4603" s="5"/>
      <c r="H4603" s="27"/>
    </row>
    <row r="4604" spans="1:8" x14ac:dyDescent="0.25">
      <c r="A4604" s="25"/>
      <c r="B4604" s="26"/>
      <c r="C4604" s="25"/>
      <c r="D4604" s="25"/>
      <c r="E4604" s="25"/>
      <c r="F4604" s="4"/>
      <c r="G4604" s="5"/>
      <c r="H4604" s="27"/>
    </row>
    <row r="4605" spans="1:8" x14ac:dyDescent="0.25">
      <c r="A4605" s="25"/>
      <c r="B4605" s="26"/>
      <c r="C4605" s="25"/>
      <c r="D4605" s="25"/>
      <c r="E4605" s="25"/>
      <c r="F4605" s="4"/>
      <c r="G4605" s="5"/>
      <c r="H4605" s="27"/>
    </row>
    <row r="4606" spans="1:8" x14ac:dyDescent="0.25">
      <c r="A4606" s="25"/>
      <c r="B4606" s="26"/>
      <c r="C4606" s="25"/>
      <c r="D4606" s="25"/>
      <c r="E4606" s="25"/>
      <c r="F4606" s="4"/>
      <c r="G4606" s="5"/>
      <c r="H4606" s="27"/>
    </row>
    <row r="4607" spans="1:8" x14ac:dyDescent="0.25">
      <c r="A4607" s="25"/>
      <c r="B4607" s="26"/>
      <c r="C4607" s="25"/>
      <c r="D4607" s="25"/>
      <c r="E4607" s="25"/>
      <c r="F4607" s="4"/>
      <c r="G4607" s="5"/>
      <c r="H4607" s="27"/>
    </row>
    <row r="4608" spans="1:8" x14ac:dyDescent="0.25">
      <c r="A4608" s="25"/>
      <c r="B4608" s="26"/>
      <c r="C4608" s="25"/>
      <c r="D4608" s="25"/>
      <c r="E4608" s="25"/>
      <c r="F4608" s="4"/>
      <c r="G4608" s="5"/>
      <c r="H4608" s="27"/>
    </row>
    <row r="4609" spans="1:8" x14ac:dyDescent="0.25">
      <c r="A4609" s="25"/>
      <c r="B4609" s="26"/>
      <c r="C4609" s="25"/>
      <c r="D4609" s="25"/>
      <c r="E4609" s="25"/>
      <c r="F4609" s="4"/>
      <c r="G4609" s="5"/>
      <c r="H4609" s="27"/>
    </row>
    <row r="4610" spans="1:8" x14ac:dyDescent="0.25">
      <c r="A4610" s="25"/>
      <c r="B4610" s="26"/>
      <c r="C4610" s="25"/>
      <c r="D4610" s="25"/>
      <c r="E4610" s="25"/>
      <c r="F4610" s="4"/>
      <c r="G4610" s="5"/>
      <c r="H4610" s="27"/>
    </row>
    <row r="4611" spans="1:8" x14ac:dyDescent="0.25">
      <c r="A4611" s="25"/>
      <c r="B4611" s="26"/>
      <c r="C4611" s="25"/>
      <c r="D4611" s="25"/>
      <c r="E4611" s="25"/>
      <c r="F4611" s="4"/>
      <c r="G4611" s="5"/>
      <c r="H4611" s="27"/>
    </row>
    <row r="4612" spans="1:8" x14ac:dyDescent="0.25">
      <c r="A4612" s="25"/>
      <c r="B4612" s="26"/>
      <c r="C4612" s="25"/>
      <c r="D4612" s="25"/>
      <c r="E4612" s="25"/>
      <c r="F4612" s="4"/>
      <c r="G4612" s="5"/>
      <c r="H4612" s="27"/>
    </row>
    <row r="4613" spans="1:8" x14ac:dyDescent="0.25">
      <c r="A4613" s="25"/>
      <c r="B4613" s="26"/>
      <c r="C4613" s="25"/>
      <c r="D4613" s="25"/>
      <c r="E4613" s="25"/>
      <c r="F4613" s="4"/>
      <c r="G4613" s="5"/>
      <c r="H4613" s="27"/>
    </row>
    <row r="4614" spans="1:8" x14ac:dyDescent="0.25">
      <c r="A4614" s="25"/>
      <c r="B4614" s="26"/>
      <c r="C4614" s="25"/>
      <c r="D4614" s="25"/>
      <c r="E4614" s="25"/>
      <c r="F4614" s="4"/>
      <c r="G4614" s="5"/>
      <c r="H4614" s="27"/>
    </row>
    <row r="4615" spans="1:8" x14ac:dyDescent="0.25">
      <c r="A4615" s="25"/>
      <c r="B4615" s="26"/>
      <c r="C4615" s="25"/>
      <c r="D4615" s="25"/>
      <c r="E4615" s="25"/>
      <c r="F4615" s="4"/>
      <c r="G4615" s="5"/>
      <c r="H4615" s="27"/>
    </row>
    <row r="4616" spans="1:8" x14ac:dyDescent="0.25">
      <c r="A4616" s="25"/>
      <c r="B4616" s="26"/>
      <c r="C4616" s="25"/>
      <c r="D4616" s="25"/>
      <c r="E4616" s="25"/>
      <c r="F4616" s="4"/>
      <c r="G4616" s="5"/>
      <c r="H4616" s="27"/>
    </row>
    <row r="4617" spans="1:8" x14ac:dyDescent="0.25">
      <c r="A4617" s="25"/>
      <c r="B4617" s="26"/>
      <c r="C4617" s="25"/>
      <c r="D4617" s="25"/>
      <c r="E4617" s="25"/>
      <c r="F4617" s="4"/>
      <c r="G4617" s="5"/>
      <c r="H4617" s="27"/>
    </row>
    <row r="4618" spans="1:8" x14ac:dyDescent="0.25">
      <c r="A4618" s="25"/>
      <c r="B4618" s="26"/>
      <c r="C4618" s="25"/>
      <c r="D4618" s="25"/>
      <c r="E4618" s="25"/>
      <c r="F4618" s="4"/>
      <c r="G4618" s="5"/>
      <c r="H4618" s="27"/>
    </row>
    <row r="4619" spans="1:8" x14ac:dyDescent="0.25">
      <c r="A4619" s="25"/>
      <c r="B4619" s="26"/>
      <c r="C4619" s="25"/>
      <c r="D4619" s="25"/>
      <c r="E4619" s="25"/>
      <c r="F4619" s="4"/>
      <c r="G4619" s="5"/>
      <c r="H4619" s="27"/>
    </row>
    <row r="4620" spans="1:8" x14ac:dyDescent="0.25">
      <c r="A4620" s="25"/>
      <c r="B4620" s="26"/>
      <c r="C4620" s="25"/>
      <c r="D4620" s="25"/>
      <c r="E4620" s="25"/>
      <c r="F4620" s="4"/>
      <c r="G4620" s="5"/>
      <c r="H4620" s="27"/>
    </row>
    <row r="4621" spans="1:8" x14ac:dyDescent="0.25">
      <c r="A4621" s="25"/>
      <c r="B4621" s="26"/>
      <c r="C4621" s="25"/>
      <c r="D4621" s="25"/>
      <c r="E4621" s="25"/>
      <c r="F4621" s="4"/>
      <c r="G4621" s="5"/>
      <c r="H4621" s="27"/>
    </row>
    <row r="4622" spans="1:8" x14ac:dyDescent="0.25">
      <c r="A4622" s="25"/>
      <c r="B4622" s="26"/>
      <c r="C4622" s="25"/>
      <c r="D4622" s="25"/>
      <c r="E4622" s="25"/>
      <c r="F4622" s="4"/>
      <c r="G4622" s="5"/>
      <c r="H4622" s="27"/>
    </row>
    <row r="4623" spans="1:8" x14ac:dyDescent="0.25">
      <c r="A4623" s="25"/>
      <c r="B4623" s="26"/>
      <c r="C4623" s="25"/>
      <c r="D4623" s="25"/>
      <c r="E4623" s="25"/>
      <c r="F4623" s="4"/>
      <c r="G4623" s="5"/>
      <c r="H4623" s="27"/>
    </row>
    <row r="4624" spans="1:8" x14ac:dyDescent="0.25">
      <c r="A4624" s="25"/>
      <c r="B4624" s="26"/>
      <c r="C4624" s="25"/>
      <c r="D4624" s="25"/>
      <c r="E4624" s="25"/>
      <c r="F4624" s="4"/>
      <c r="G4624" s="5"/>
      <c r="H4624" s="27"/>
    </row>
    <row r="4625" spans="1:8" x14ac:dyDescent="0.25">
      <c r="A4625" s="25"/>
      <c r="B4625" s="26"/>
      <c r="C4625" s="25"/>
      <c r="D4625" s="25"/>
      <c r="E4625" s="25"/>
      <c r="F4625" s="4"/>
      <c r="G4625" s="5"/>
      <c r="H4625" s="27"/>
    </row>
    <row r="4626" spans="1:8" x14ac:dyDescent="0.25">
      <c r="A4626" s="25"/>
      <c r="B4626" s="26"/>
      <c r="C4626" s="25"/>
      <c r="D4626" s="25"/>
      <c r="E4626" s="25"/>
      <c r="F4626" s="4"/>
      <c r="G4626" s="5"/>
      <c r="H4626" s="27"/>
    </row>
    <row r="4627" spans="1:8" x14ac:dyDescent="0.25">
      <c r="A4627" s="25"/>
      <c r="B4627" s="26"/>
      <c r="C4627" s="25"/>
      <c r="D4627" s="25"/>
      <c r="E4627" s="25"/>
      <c r="F4627" s="4"/>
      <c r="G4627" s="5"/>
      <c r="H4627" s="27"/>
    </row>
    <row r="4628" spans="1:8" x14ac:dyDescent="0.25">
      <c r="A4628" s="25"/>
      <c r="B4628" s="26"/>
      <c r="C4628" s="25"/>
      <c r="D4628" s="25"/>
      <c r="E4628" s="25"/>
      <c r="F4628" s="4"/>
      <c r="G4628" s="5"/>
      <c r="H4628" s="27"/>
    </row>
    <row r="4629" spans="1:8" x14ac:dyDescent="0.25">
      <c r="A4629" s="25"/>
      <c r="B4629" s="26"/>
      <c r="C4629" s="25"/>
      <c r="D4629" s="25"/>
      <c r="E4629" s="25"/>
      <c r="F4629" s="4"/>
      <c r="G4629" s="5"/>
      <c r="H4629" s="27"/>
    </row>
    <row r="4630" spans="1:8" x14ac:dyDescent="0.25">
      <c r="A4630" s="25"/>
      <c r="B4630" s="26"/>
      <c r="C4630" s="25"/>
      <c r="D4630" s="25"/>
      <c r="E4630" s="25"/>
      <c r="F4630" s="4"/>
      <c r="G4630" s="5"/>
      <c r="H4630" s="27"/>
    </row>
    <row r="4631" spans="1:8" x14ac:dyDescent="0.25">
      <c r="A4631" s="25"/>
      <c r="B4631" s="26"/>
      <c r="C4631" s="25"/>
      <c r="D4631" s="25"/>
      <c r="E4631" s="25"/>
      <c r="F4631" s="4"/>
      <c r="G4631" s="5"/>
      <c r="H4631" s="27"/>
    </row>
    <row r="4632" spans="1:8" x14ac:dyDescent="0.25">
      <c r="A4632" s="25"/>
      <c r="B4632" s="26"/>
      <c r="C4632" s="25"/>
      <c r="D4632" s="25"/>
      <c r="E4632" s="25"/>
      <c r="F4632" s="4"/>
      <c r="G4632" s="5"/>
      <c r="H4632" s="27"/>
    </row>
    <row r="4633" spans="1:8" x14ac:dyDescent="0.25">
      <c r="A4633" s="25"/>
      <c r="B4633" s="26"/>
      <c r="C4633" s="25"/>
      <c r="D4633" s="25"/>
      <c r="E4633" s="25"/>
      <c r="F4633" s="4"/>
      <c r="G4633" s="5"/>
      <c r="H4633" s="27"/>
    </row>
    <row r="4634" spans="1:8" x14ac:dyDescent="0.25">
      <c r="A4634" s="25"/>
      <c r="B4634" s="26"/>
      <c r="C4634" s="25"/>
      <c r="D4634" s="25"/>
      <c r="E4634" s="25"/>
      <c r="F4634" s="4"/>
      <c r="G4634" s="5"/>
      <c r="H4634" s="27"/>
    </row>
    <row r="4635" spans="1:8" x14ac:dyDescent="0.25">
      <c r="A4635" s="25"/>
      <c r="B4635" s="26"/>
      <c r="C4635" s="25"/>
      <c r="D4635" s="25"/>
      <c r="E4635" s="25"/>
      <c r="F4635" s="4"/>
      <c r="G4635" s="5"/>
      <c r="H4635" s="27"/>
    </row>
    <row r="4636" spans="1:8" x14ac:dyDescent="0.25">
      <c r="A4636" s="25"/>
      <c r="B4636" s="26"/>
      <c r="C4636" s="25"/>
      <c r="D4636" s="25"/>
      <c r="E4636" s="25"/>
      <c r="F4636" s="4"/>
      <c r="G4636" s="5"/>
      <c r="H4636" s="27"/>
    </row>
    <row r="4637" spans="1:8" x14ac:dyDescent="0.25">
      <c r="A4637" s="25"/>
      <c r="B4637" s="26"/>
      <c r="C4637" s="25"/>
      <c r="D4637" s="25"/>
      <c r="E4637" s="25"/>
      <c r="F4637" s="4"/>
      <c r="G4637" s="5"/>
      <c r="H4637" s="27"/>
    </row>
    <row r="4638" spans="1:8" x14ac:dyDescent="0.25">
      <c r="A4638" s="25"/>
      <c r="B4638" s="26"/>
      <c r="C4638" s="25"/>
      <c r="D4638" s="25"/>
      <c r="E4638" s="25"/>
      <c r="F4638" s="4"/>
      <c r="G4638" s="5"/>
      <c r="H4638" s="27"/>
    </row>
    <row r="4639" spans="1:8" x14ac:dyDescent="0.25">
      <c r="A4639" s="25"/>
      <c r="B4639" s="26"/>
      <c r="C4639" s="25"/>
      <c r="D4639" s="25"/>
      <c r="E4639" s="25"/>
      <c r="F4639" s="4"/>
      <c r="G4639" s="5"/>
      <c r="H4639" s="27"/>
    </row>
    <row r="4640" spans="1:8" x14ac:dyDescent="0.25">
      <c r="A4640" s="25"/>
      <c r="B4640" s="26"/>
      <c r="C4640" s="25"/>
      <c r="D4640" s="25"/>
      <c r="E4640" s="25"/>
      <c r="F4640" s="4"/>
      <c r="G4640" s="5"/>
      <c r="H4640" s="27"/>
    </row>
    <row r="4641" spans="1:8" x14ac:dyDescent="0.25">
      <c r="A4641" s="25"/>
      <c r="B4641" s="26"/>
      <c r="C4641" s="25"/>
      <c r="D4641" s="25"/>
      <c r="E4641" s="25"/>
      <c r="F4641" s="4"/>
      <c r="G4641" s="5"/>
      <c r="H4641" s="27"/>
    </row>
    <row r="4642" spans="1:8" x14ac:dyDescent="0.25">
      <c r="A4642" s="25"/>
      <c r="B4642" s="26"/>
      <c r="C4642" s="25"/>
      <c r="D4642" s="25"/>
      <c r="E4642" s="25"/>
      <c r="F4642" s="4"/>
      <c r="G4642" s="5"/>
      <c r="H4642" s="27"/>
    </row>
    <row r="4643" spans="1:8" x14ac:dyDescent="0.25">
      <c r="A4643" s="25"/>
      <c r="B4643" s="26"/>
      <c r="C4643" s="25"/>
      <c r="D4643" s="25"/>
      <c r="E4643" s="25"/>
      <c r="F4643" s="4"/>
      <c r="G4643" s="5"/>
      <c r="H4643" s="27"/>
    </row>
    <row r="4644" spans="1:8" x14ac:dyDescent="0.25">
      <c r="A4644" s="25"/>
      <c r="B4644" s="26"/>
      <c r="C4644" s="25"/>
      <c r="D4644" s="25"/>
      <c r="E4644" s="25"/>
      <c r="F4644" s="4"/>
      <c r="G4644" s="5"/>
      <c r="H4644" s="27"/>
    </row>
    <row r="4645" spans="1:8" x14ac:dyDescent="0.25">
      <c r="A4645" s="25"/>
      <c r="B4645" s="26"/>
      <c r="C4645" s="25"/>
      <c r="D4645" s="25"/>
      <c r="E4645" s="25"/>
      <c r="F4645" s="4"/>
      <c r="G4645" s="5"/>
      <c r="H4645" s="27"/>
    </row>
    <row r="4646" spans="1:8" x14ac:dyDescent="0.25">
      <c r="A4646" s="25"/>
      <c r="B4646" s="26"/>
      <c r="C4646" s="25"/>
      <c r="D4646" s="25"/>
      <c r="E4646" s="25"/>
      <c r="F4646" s="4"/>
      <c r="G4646" s="5"/>
      <c r="H4646" s="27"/>
    </row>
    <row r="4647" spans="1:8" x14ac:dyDescent="0.25">
      <c r="A4647" s="25"/>
      <c r="B4647" s="26"/>
      <c r="C4647" s="25"/>
      <c r="D4647" s="25"/>
      <c r="E4647" s="25"/>
      <c r="F4647" s="4"/>
      <c r="G4647" s="5"/>
      <c r="H4647" s="27"/>
    </row>
    <row r="4648" spans="1:8" x14ac:dyDescent="0.25">
      <c r="A4648" s="25"/>
      <c r="B4648" s="26"/>
      <c r="C4648" s="25"/>
      <c r="D4648" s="25"/>
      <c r="E4648" s="25"/>
      <c r="F4648" s="4"/>
      <c r="G4648" s="5"/>
      <c r="H4648" s="27"/>
    </row>
    <row r="4649" spans="1:8" x14ac:dyDescent="0.25">
      <c r="A4649" s="25"/>
      <c r="B4649" s="26"/>
      <c r="C4649" s="25"/>
      <c r="D4649" s="25"/>
      <c r="E4649" s="25"/>
      <c r="F4649" s="4"/>
      <c r="G4649" s="5"/>
      <c r="H4649" s="27"/>
    </row>
    <row r="4650" spans="1:8" x14ac:dyDescent="0.25">
      <c r="A4650" s="25"/>
      <c r="B4650" s="26"/>
      <c r="C4650" s="25"/>
      <c r="D4650" s="25"/>
      <c r="E4650" s="25"/>
      <c r="F4650" s="4"/>
      <c r="G4650" s="5"/>
      <c r="H4650" s="27"/>
    </row>
    <row r="4651" spans="1:8" x14ac:dyDescent="0.25">
      <c r="A4651" s="25"/>
      <c r="B4651" s="26"/>
      <c r="C4651" s="25"/>
      <c r="D4651" s="25"/>
      <c r="E4651" s="25"/>
      <c r="F4651" s="4"/>
      <c r="G4651" s="5"/>
      <c r="H4651" s="27"/>
    </row>
    <row r="4652" spans="1:8" x14ac:dyDescent="0.25">
      <c r="A4652" s="25"/>
      <c r="B4652" s="26"/>
      <c r="C4652" s="25"/>
      <c r="D4652" s="25"/>
      <c r="E4652" s="25"/>
      <c r="F4652" s="4"/>
      <c r="G4652" s="5"/>
      <c r="H4652" s="27"/>
    </row>
    <row r="4653" spans="1:8" x14ac:dyDescent="0.25">
      <c r="A4653" s="25"/>
      <c r="B4653" s="26"/>
      <c r="C4653" s="25"/>
      <c r="D4653" s="25"/>
      <c r="E4653" s="25"/>
      <c r="F4653" s="4"/>
      <c r="G4653" s="5"/>
      <c r="H4653" s="27"/>
    </row>
    <row r="4654" spans="1:8" x14ac:dyDescent="0.25">
      <c r="A4654" s="25"/>
      <c r="B4654" s="26"/>
      <c r="C4654" s="25"/>
      <c r="D4654" s="25"/>
      <c r="E4654" s="25"/>
      <c r="F4654" s="4"/>
      <c r="G4654" s="5"/>
      <c r="H4654" s="27"/>
    </row>
    <row r="4655" spans="1:8" x14ac:dyDescent="0.25">
      <c r="A4655" s="25"/>
      <c r="B4655" s="26"/>
      <c r="C4655" s="25"/>
      <c r="D4655" s="25"/>
      <c r="E4655" s="25"/>
      <c r="F4655" s="4"/>
      <c r="G4655" s="5"/>
      <c r="H4655" s="27"/>
    </row>
    <row r="4656" spans="1:8" x14ac:dyDescent="0.25">
      <c r="A4656" s="25"/>
      <c r="B4656" s="26"/>
      <c r="C4656" s="25"/>
      <c r="D4656" s="25"/>
      <c r="E4656" s="25"/>
      <c r="F4656" s="4"/>
      <c r="G4656" s="5"/>
      <c r="H4656" s="27"/>
    </row>
    <row r="4657" spans="1:8" x14ac:dyDescent="0.25">
      <c r="A4657" s="25"/>
      <c r="B4657" s="26"/>
      <c r="C4657" s="25"/>
      <c r="D4657" s="25"/>
      <c r="E4657" s="25"/>
      <c r="F4657" s="4"/>
      <c r="G4657" s="5"/>
      <c r="H4657" s="27"/>
    </row>
    <row r="4658" spans="1:8" x14ac:dyDescent="0.25">
      <c r="A4658" s="25"/>
      <c r="B4658" s="26"/>
      <c r="C4658" s="25"/>
      <c r="D4658" s="25"/>
      <c r="E4658" s="25"/>
      <c r="F4658" s="4"/>
      <c r="G4658" s="5"/>
      <c r="H4658" s="27"/>
    </row>
    <row r="4659" spans="1:8" x14ac:dyDescent="0.25">
      <c r="A4659" s="25"/>
      <c r="B4659" s="26"/>
      <c r="C4659" s="25"/>
      <c r="D4659" s="25"/>
      <c r="E4659" s="25"/>
      <c r="F4659" s="4"/>
      <c r="G4659" s="5"/>
      <c r="H4659" s="27"/>
    </row>
    <row r="4660" spans="1:8" x14ac:dyDescent="0.25">
      <c r="A4660" s="25"/>
      <c r="B4660" s="26"/>
      <c r="C4660" s="25"/>
      <c r="D4660" s="25"/>
      <c r="E4660" s="25"/>
      <c r="F4660" s="4"/>
      <c r="G4660" s="5"/>
      <c r="H4660" s="27"/>
    </row>
    <row r="4661" spans="1:8" x14ac:dyDescent="0.25">
      <c r="A4661" s="25"/>
      <c r="B4661" s="26"/>
      <c r="C4661" s="25"/>
      <c r="D4661" s="25"/>
      <c r="E4661" s="25"/>
      <c r="F4661" s="4"/>
      <c r="G4661" s="5"/>
      <c r="H4661" s="27"/>
    </row>
    <row r="4662" spans="1:8" x14ac:dyDescent="0.25">
      <c r="A4662" s="25"/>
      <c r="B4662" s="26"/>
      <c r="C4662" s="25"/>
      <c r="D4662" s="25"/>
      <c r="E4662" s="25"/>
      <c r="F4662" s="4"/>
      <c r="G4662" s="5"/>
      <c r="H4662" s="27"/>
    </row>
    <row r="4663" spans="1:8" x14ac:dyDescent="0.25">
      <c r="A4663" s="25"/>
      <c r="B4663" s="26"/>
      <c r="C4663" s="25"/>
      <c r="D4663" s="25"/>
      <c r="E4663" s="25"/>
      <c r="F4663" s="4"/>
      <c r="G4663" s="5"/>
      <c r="H4663" s="27"/>
    </row>
    <row r="4664" spans="1:8" x14ac:dyDescent="0.25">
      <c r="A4664" s="25"/>
      <c r="B4664" s="26"/>
      <c r="C4664" s="25"/>
      <c r="D4664" s="25"/>
      <c r="E4664" s="25"/>
      <c r="F4664" s="4"/>
      <c r="G4664" s="5"/>
      <c r="H4664" s="27"/>
    </row>
    <row r="4665" spans="1:8" x14ac:dyDescent="0.25">
      <c r="A4665" s="25"/>
      <c r="B4665" s="26"/>
      <c r="C4665" s="25"/>
      <c r="D4665" s="25"/>
      <c r="E4665" s="25"/>
      <c r="F4665" s="4"/>
      <c r="G4665" s="5"/>
      <c r="H4665" s="27"/>
    </row>
    <row r="4666" spans="1:8" x14ac:dyDescent="0.25">
      <c r="A4666" s="25"/>
      <c r="B4666" s="26"/>
      <c r="C4666" s="25"/>
      <c r="D4666" s="25"/>
      <c r="E4666" s="25"/>
      <c r="F4666" s="4"/>
      <c r="G4666" s="5"/>
      <c r="H4666" s="27"/>
    </row>
    <row r="4667" spans="1:8" x14ac:dyDescent="0.25">
      <c r="A4667" s="25"/>
      <c r="B4667" s="26"/>
      <c r="C4667" s="25"/>
      <c r="D4667" s="25"/>
      <c r="E4667" s="25"/>
      <c r="F4667" s="4"/>
      <c r="G4667" s="5"/>
      <c r="H4667" s="27"/>
    </row>
    <row r="4668" spans="1:8" x14ac:dyDescent="0.25">
      <c r="A4668" s="25"/>
      <c r="B4668" s="26"/>
      <c r="C4668" s="25"/>
      <c r="D4668" s="25"/>
      <c r="E4668" s="25"/>
      <c r="F4668" s="4"/>
      <c r="G4668" s="5"/>
      <c r="H4668" s="27"/>
    </row>
    <row r="4669" spans="1:8" x14ac:dyDescent="0.25">
      <c r="A4669" s="25"/>
      <c r="B4669" s="26"/>
      <c r="C4669" s="25"/>
      <c r="D4669" s="25"/>
      <c r="E4669" s="25"/>
      <c r="F4669" s="4"/>
      <c r="G4669" s="5"/>
      <c r="H4669" s="27"/>
    </row>
    <row r="4670" spans="1:8" x14ac:dyDescent="0.25">
      <c r="A4670" s="25"/>
      <c r="B4670" s="26"/>
      <c r="C4670" s="25"/>
      <c r="D4670" s="25"/>
      <c r="E4670" s="25"/>
      <c r="F4670" s="4"/>
      <c r="G4670" s="5"/>
      <c r="H4670" s="27"/>
    </row>
    <row r="4671" spans="1:8" x14ac:dyDescent="0.25">
      <c r="A4671" s="25"/>
      <c r="B4671" s="26"/>
      <c r="C4671" s="25"/>
      <c r="D4671" s="25"/>
      <c r="E4671" s="25"/>
      <c r="F4671" s="4"/>
      <c r="G4671" s="5"/>
      <c r="H4671" s="27"/>
    </row>
    <row r="4672" spans="1:8" x14ac:dyDescent="0.25">
      <c r="A4672" s="25"/>
      <c r="B4672" s="26"/>
      <c r="C4672" s="25"/>
      <c r="D4672" s="25"/>
      <c r="E4672" s="25"/>
      <c r="F4672" s="4"/>
      <c r="G4672" s="5"/>
      <c r="H4672" s="27"/>
    </row>
    <row r="4673" spans="1:8" x14ac:dyDescent="0.25">
      <c r="A4673" s="25"/>
      <c r="B4673" s="26"/>
      <c r="C4673" s="25"/>
      <c r="D4673" s="25"/>
      <c r="E4673" s="25"/>
      <c r="F4673" s="4"/>
      <c r="G4673" s="5"/>
      <c r="H4673" s="27"/>
    </row>
    <row r="4674" spans="1:8" x14ac:dyDescent="0.25">
      <c r="A4674" s="25"/>
      <c r="B4674" s="26"/>
      <c r="C4674" s="25"/>
      <c r="D4674" s="25"/>
      <c r="E4674" s="25"/>
      <c r="F4674" s="4"/>
      <c r="G4674" s="5"/>
      <c r="H4674" s="27"/>
    </row>
    <row r="4675" spans="1:8" x14ac:dyDescent="0.25">
      <c r="A4675" s="25"/>
      <c r="B4675" s="26"/>
      <c r="C4675" s="25"/>
      <c r="D4675" s="25"/>
      <c r="E4675" s="25"/>
      <c r="F4675" s="4"/>
      <c r="G4675" s="5"/>
      <c r="H4675" s="27"/>
    </row>
    <row r="4676" spans="1:8" x14ac:dyDescent="0.25">
      <c r="A4676" s="25"/>
      <c r="B4676" s="26"/>
      <c r="C4676" s="25"/>
      <c r="D4676" s="25"/>
      <c r="E4676" s="25"/>
      <c r="F4676" s="4"/>
      <c r="G4676" s="5"/>
      <c r="H4676" s="27"/>
    </row>
    <row r="4677" spans="1:8" x14ac:dyDescent="0.25">
      <c r="A4677" s="25"/>
      <c r="B4677" s="26"/>
      <c r="C4677" s="25"/>
      <c r="D4677" s="25"/>
      <c r="E4677" s="25"/>
      <c r="F4677" s="4"/>
      <c r="G4677" s="5"/>
      <c r="H4677" s="27"/>
    </row>
    <row r="4678" spans="1:8" x14ac:dyDescent="0.25">
      <c r="A4678" s="25"/>
      <c r="B4678" s="26"/>
      <c r="C4678" s="25"/>
      <c r="D4678" s="25"/>
      <c r="E4678" s="25"/>
      <c r="F4678" s="4"/>
      <c r="G4678" s="5"/>
      <c r="H4678" s="27"/>
    </row>
    <row r="4679" spans="1:8" x14ac:dyDescent="0.25">
      <c r="A4679" s="25"/>
      <c r="B4679" s="26"/>
      <c r="C4679" s="25"/>
      <c r="D4679" s="25"/>
      <c r="E4679" s="25"/>
      <c r="F4679" s="4"/>
      <c r="G4679" s="5"/>
      <c r="H4679" s="27"/>
    </row>
    <row r="4680" spans="1:8" x14ac:dyDescent="0.25">
      <c r="A4680" s="25"/>
      <c r="B4680" s="26"/>
      <c r="C4680" s="25"/>
      <c r="D4680" s="25"/>
      <c r="E4680" s="25"/>
      <c r="F4680" s="4"/>
      <c r="G4680" s="5"/>
      <c r="H4680" s="27"/>
    </row>
    <row r="4681" spans="1:8" x14ac:dyDescent="0.25">
      <c r="A4681" s="25"/>
      <c r="B4681" s="26"/>
      <c r="C4681" s="25"/>
      <c r="D4681" s="25"/>
      <c r="E4681" s="25"/>
      <c r="F4681" s="4"/>
      <c r="G4681" s="5"/>
      <c r="H4681" s="27"/>
    </row>
    <row r="4682" spans="1:8" x14ac:dyDescent="0.25">
      <c r="A4682" s="25"/>
      <c r="B4682" s="26"/>
      <c r="C4682" s="25"/>
      <c r="D4682" s="25"/>
      <c r="E4682" s="25"/>
      <c r="F4682" s="4"/>
      <c r="G4682" s="5"/>
      <c r="H4682" s="27"/>
    </row>
    <row r="4683" spans="1:8" x14ac:dyDescent="0.25">
      <c r="A4683" s="25"/>
      <c r="B4683" s="26"/>
      <c r="C4683" s="25"/>
      <c r="D4683" s="25"/>
      <c r="E4683" s="25"/>
      <c r="F4683" s="4"/>
      <c r="G4683" s="5"/>
      <c r="H4683" s="27"/>
    </row>
    <row r="4684" spans="1:8" x14ac:dyDescent="0.25">
      <c r="A4684" s="25"/>
      <c r="B4684" s="26"/>
      <c r="C4684" s="25"/>
      <c r="D4684" s="25"/>
      <c r="E4684" s="25"/>
      <c r="F4684" s="4"/>
      <c r="G4684" s="5"/>
      <c r="H4684" s="27"/>
    </row>
    <row r="4685" spans="1:8" x14ac:dyDescent="0.25">
      <c r="A4685" s="25"/>
      <c r="B4685" s="26"/>
      <c r="C4685" s="25"/>
      <c r="D4685" s="25"/>
      <c r="E4685" s="25"/>
      <c r="F4685" s="4"/>
      <c r="G4685" s="5"/>
      <c r="H4685" s="27"/>
    </row>
    <row r="4686" spans="1:8" x14ac:dyDescent="0.25">
      <c r="A4686" s="25"/>
      <c r="B4686" s="26"/>
      <c r="C4686" s="25"/>
      <c r="D4686" s="25"/>
      <c r="E4686" s="25"/>
      <c r="F4686" s="4"/>
      <c r="G4686" s="5"/>
      <c r="H4686" s="27"/>
    </row>
    <row r="4687" spans="1:8" x14ac:dyDescent="0.25">
      <c r="A4687" s="25"/>
      <c r="B4687" s="26"/>
      <c r="C4687" s="25"/>
      <c r="D4687" s="25"/>
      <c r="E4687" s="25"/>
      <c r="F4687" s="4"/>
      <c r="G4687" s="5"/>
      <c r="H4687" s="27"/>
    </row>
    <row r="4688" spans="1:8" x14ac:dyDescent="0.25">
      <c r="A4688" s="25"/>
      <c r="B4688" s="26"/>
      <c r="C4688" s="25"/>
      <c r="D4688" s="25"/>
      <c r="E4688" s="25"/>
      <c r="F4688" s="4"/>
      <c r="G4688" s="5"/>
      <c r="H4688" s="27"/>
    </row>
    <row r="4689" spans="1:8" x14ac:dyDescent="0.25">
      <c r="A4689" s="25"/>
      <c r="B4689" s="26"/>
      <c r="C4689" s="25"/>
      <c r="D4689" s="25"/>
      <c r="E4689" s="25"/>
      <c r="F4689" s="4"/>
      <c r="G4689" s="5"/>
      <c r="H4689" s="27"/>
    </row>
    <row r="4690" spans="1:8" x14ac:dyDescent="0.25">
      <c r="A4690" s="25"/>
      <c r="B4690" s="26"/>
      <c r="C4690" s="25"/>
      <c r="D4690" s="25"/>
      <c r="E4690" s="25"/>
      <c r="F4690" s="4"/>
      <c r="G4690" s="5"/>
      <c r="H4690" s="27"/>
    </row>
    <row r="4691" spans="1:8" x14ac:dyDescent="0.25">
      <c r="A4691" s="25"/>
      <c r="B4691" s="26"/>
      <c r="C4691" s="25"/>
      <c r="D4691" s="25"/>
      <c r="E4691" s="25"/>
      <c r="F4691" s="4"/>
      <c r="G4691" s="5"/>
      <c r="H4691" s="27"/>
    </row>
    <row r="4692" spans="1:8" x14ac:dyDescent="0.25">
      <c r="A4692" s="25"/>
      <c r="B4692" s="26"/>
      <c r="C4692" s="25"/>
      <c r="D4692" s="25"/>
      <c r="E4692" s="25"/>
      <c r="F4692" s="4"/>
      <c r="G4692" s="5"/>
      <c r="H4692" s="27"/>
    </row>
    <row r="4693" spans="1:8" x14ac:dyDescent="0.25">
      <c r="A4693" s="25"/>
      <c r="B4693" s="26"/>
      <c r="C4693" s="25"/>
      <c r="D4693" s="25"/>
      <c r="E4693" s="25"/>
      <c r="F4693" s="4"/>
      <c r="G4693" s="5"/>
      <c r="H4693" s="27"/>
    </row>
    <row r="4694" spans="1:8" x14ac:dyDescent="0.25">
      <c r="A4694" s="25"/>
      <c r="B4694" s="26"/>
      <c r="C4694" s="25"/>
      <c r="D4694" s="25"/>
      <c r="E4694" s="25"/>
      <c r="F4694" s="4"/>
      <c r="G4694" s="5"/>
      <c r="H4694" s="27"/>
    </row>
    <row r="4695" spans="1:8" x14ac:dyDescent="0.25">
      <c r="A4695" s="25"/>
      <c r="B4695" s="26"/>
      <c r="C4695" s="25"/>
      <c r="D4695" s="25"/>
      <c r="E4695" s="25"/>
      <c r="F4695" s="4"/>
      <c r="G4695" s="5"/>
      <c r="H4695" s="27"/>
    </row>
    <row r="4696" spans="1:8" x14ac:dyDescent="0.25">
      <c r="A4696" s="25"/>
      <c r="B4696" s="26"/>
      <c r="C4696" s="25"/>
      <c r="D4696" s="25"/>
      <c r="E4696" s="25"/>
      <c r="F4696" s="4"/>
      <c r="G4696" s="5"/>
      <c r="H4696" s="27"/>
    </row>
    <row r="4697" spans="1:8" x14ac:dyDescent="0.25">
      <c r="A4697" s="25"/>
      <c r="B4697" s="26"/>
      <c r="C4697" s="25"/>
      <c r="D4697" s="25"/>
      <c r="E4697" s="25"/>
      <c r="F4697" s="4"/>
      <c r="G4697" s="5"/>
      <c r="H4697" s="27"/>
    </row>
    <row r="4698" spans="1:8" x14ac:dyDescent="0.25">
      <c r="A4698" s="25"/>
      <c r="B4698" s="26"/>
      <c r="C4698" s="25"/>
      <c r="D4698" s="25"/>
      <c r="E4698" s="25"/>
      <c r="F4698" s="4"/>
      <c r="G4698" s="5"/>
      <c r="H4698" s="27"/>
    </row>
    <row r="4699" spans="1:8" x14ac:dyDescent="0.25">
      <c r="A4699" s="25"/>
      <c r="B4699" s="26"/>
      <c r="C4699" s="25"/>
      <c r="D4699" s="25"/>
      <c r="E4699" s="25"/>
      <c r="F4699" s="4"/>
      <c r="G4699" s="5"/>
      <c r="H4699" s="27"/>
    </row>
    <row r="4700" spans="1:8" x14ac:dyDescent="0.25">
      <c r="A4700" s="25"/>
      <c r="B4700" s="26"/>
      <c r="C4700" s="25"/>
      <c r="D4700" s="25"/>
      <c r="E4700" s="25"/>
      <c r="F4700" s="4"/>
      <c r="G4700" s="5"/>
      <c r="H4700" s="27"/>
    </row>
    <row r="4701" spans="1:8" x14ac:dyDescent="0.25">
      <c r="A4701" s="25"/>
      <c r="B4701" s="26"/>
      <c r="C4701" s="25"/>
      <c r="D4701" s="25"/>
      <c r="E4701" s="25"/>
      <c r="F4701" s="4"/>
      <c r="G4701" s="5"/>
      <c r="H4701" s="27"/>
    </row>
    <row r="4702" spans="1:8" x14ac:dyDescent="0.25">
      <c r="A4702" s="25"/>
      <c r="B4702" s="26"/>
      <c r="C4702" s="25"/>
      <c r="D4702" s="25"/>
      <c r="E4702" s="25"/>
      <c r="F4702" s="4"/>
      <c r="G4702" s="5"/>
      <c r="H4702" s="27"/>
    </row>
    <row r="4703" spans="1:8" x14ac:dyDescent="0.25">
      <c r="A4703" s="25"/>
      <c r="B4703" s="26"/>
      <c r="C4703" s="25"/>
      <c r="D4703" s="25"/>
      <c r="E4703" s="25"/>
      <c r="F4703" s="4"/>
      <c r="G4703" s="5"/>
      <c r="H4703" s="27"/>
    </row>
    <row r="4704" spans="1:8" x14ac:dyDescent="0.25">
      <c r="A4704" s="25"/>
      <c r="B4704" s="26"/>
      <c r="C4704" s="25"/>
      <c r="D4704" s="25"/>
      <c r="E4704" s="25"/>
      <c r="F4704" s="4"/>
      <c r="G4704" s="5"/>
      <c r="H4704" s="27"/>
    </row>
    <row r="4705" spans="1:8" x14ac:dyDescent="0.25">
      <c r="A4705" s="25"/>
      <c r="B4705" s="26"/>
      <c r="C4705" s="25"/>
      <c r="D4705" s="25"/>
      <c r="E4705" s="25"/>
      <c r="F4705" s="4"/>
      <c r="G4705" s="5"/>
      <c r="H4705" s="27"/>
    </row>
    <row r="4706" spans="1:8" x14ac:dyDescent="0.25">
      <c r="A4706" s="25"/>
      <c r="B4706" s="26"/>
      <c r="C4706" s="25"/>
      <c r="D4706" s="25"/>
      <c r="E4706" s="25"/>
      <c r="F4706" s="4"/>
      <c r="G4706" s="5"/>
      <c r="H4706" s="27"/>
    </row>
    <row r="4707" spans="1:8" x14ac:dyDescent="0.25">
      <c r="A4707" s="25"/>
      <c r="B4707" s="26"/>
      <c r="C4707" s="25"/>
      <c r="D4707" s="25"/>
      <c r="E4707" s="25"/>
      <c r="F4707" s="4"/>
      <c r="G4707" s="5"/>
      <c r="H4707" s="27"/>
    </row>
    <row r="4708" spans="1:8" x14ac:dyDescent="0.25">
      <c r="A4708" s="25"/>
      <c r="B4708" s="26"/>
      <c r="C4708" s="25"/>
      <c r="D4708" s="25"/>
      <c r="E4708" s="25"/>
      <c r="F4708" s="4"/>
      <c r="G4708" s="5"/>
      <c r="H4708" s="27"/>
    </row>
    <row r="4709" spans="1:8" x14ac:dyDescent="0.25">
      <c r="A4709" s="25"/>
      <c r="B4709" s="26"/>
      <c r="C4709" s="25"/>
      <c r="D4709" s="25"/>
      <c r="E4709" s="25"/>
      <c r="F4709" s="4"/>
      <c r="G4709" s="5"/>
      <c r="H4709" s="27"/>
    </row>
    <row r="4710" spans="1:8" x14ac:dyDescent="0.25">
      <c r="A4710" s="25"/>
      <c r="B4710" s="26"/>
      <c r="C4710" s="25"/>
      <c r="D4710" s="25"/>
      <c r="E4710" s="25"/>
      <c r="F4710" s="4"/>
      <c r="G4710" s="5"/>
      <c r="H4710" s="27"/>
    </row>
    <row r="4711" spans="1:8" x14ac:dyDescent="0.25">
      <c r="A4711" s="25"/>
      <c r="B4711" s="26"/>
      <c r="C4711" s="25"/>
      <c r="D4711" s="25"/>
      <c r="E4711" s="25"/>
      <c r="F4711" s="4"/>
      <c r="G4711" s="5"/>
      <c r="H4711" s="27"/>
    </row>
    <row r="4712" spans="1:8" x14ac:dyDescent="0.25">
      <c r="A4712" s="25"/>
      <c r="B4712" s="26"/>
      <c r="C4712" s="25"/>
      <c r="D4712" s="25"/>
      <c r="E4712" s="25"/>
      <c r="F4712" s="4"/>
      <c r="G4712" s="5"/>
      <c r="H4712" s="27"/>
    </row>
    <row r="4713" spans="1:8" x14ac:dyDescent="0.25">
      <c r="A4713" s="25"/>
      <c r="B4713" s="26"/>
      <c r="C4713" s="25"/>
      <c r="D4713" s="25"/>
      <c r="E4713" s="25"/>
      <c r="F4713" s="4"/>
      <c r="G4713" s="5"/>
      <c r="H4713" s="27"/>
    </row>
    <row r="4714" spans="1:8" x14ac:dyDescent="0.25">
      <c r="A4714" s="25"/>
      <c r="B4714" s="26"/>
      <c r="C4714" s="25"/>
      <c r="D4714" s="25"/>
      <c r="E4714" s="25"/>
      <c r="F4714" s="4"/>
      <c r="G4714" s="5"/>
      <c r="H4714" s="27"/>
    </row>
    <row r="4715" spans="1:8" x14ac:dyDescent="0.25">
      <c r="A4715" s="25"/>
      <c r="B4715" s="26"/>
      <c r="C4715" s="25"/>
      <c r="D4715" s="25"/>
      <c r="E4715" s="25"/>
      <c r="F4715" s="4"/>
      <c r="G4715" s="5"/>
      <c r="H4715" s="27"/>
    </row>
    <row r="4716" spans="1:8" x14ac:dyDescent="0.25">
      <c r="A4716" s="25"/>
      <c r="B4716" s="26"/>
      <c r="C4716" s="25"/>
      <c r="D4716" s="25"/>
      <c r="E4716" s="25"/>
      <c r="F4716" s="4"/>
      <c r="G4716" s="5"/>
      <c r="H4716" s="27"/>
    </row>
    <row r="4717" spans="1:8" x14ac:dyDescent="0.25">
      <c r="A4717" s="25"/>
      <c r="B4717" s="26"/>
      <c r="C4717" s="25"/>
      <c r="D4717" s="25"/>
      <c r="E4717" s="25"/>
      <c r="F4717" s="4"/>
      <c r="G4717" s="5"/>
      <c r="H4717" s="27"/>
    </row>
    <row r="4718" spans="1:8" x14ac:dyDescent="0.25">
      <c r="A4718" s="25"/>
      <c r="B4718" s="26"/>
      <c r="C4718" s="25"/>
      <c r="D4718" s="25"/>
      <c r="E4718" s="25"/>
      <c r="F4718" s="4"/>
      <c r="G4718" s="5"/>
      <c r="H4718" s="27"/>
    </row>
    <row r="4719" spans="1:8" x14ac:dyDescent="0.25">
      <c r="A4719" s="25"/>
      <c r="B4719" s="26"/>
      <c r="C4719" s="25"/>
      <c r="D4719" s="25"/>
      <c r="E4719" s="25"/>
      <c r="F4719" s="4"/>
      <c r="G4719" s="5"/>
      <c r="H4719" s="27"/>
    </row>
    <row r="4720" spans="1:8" x14ac:dyDescent="0.25">
      <c r="A4720" s="25"/>
      <c r="B4720" s="26"/>
      <c r="C4720" s="25"/>
      <c r="D4720" s="25"/>
      <c r="E4720" s="25"/>
      <c r="F4720" s="4"/>
      <c r="G4720" s="5"/>
      <c r="H4720" s="27"/>
    </row>
    <row r="4721" spans="1:8" x14ac:dyDescent="0.25">
      <c r="A4721" s="25"/>
      <c r="B4721" s="26"/>
      <c r="C4721" s="25"/>
      <c r="D4721" s="25"/>
      <c r="E4721" s="25"/>
      <c r="F4721" s="4"/>
      <c r="G4721" s="5"/>
      <c r="H4721" s="27"/>
    </row>
    <row r="4722" spans="1:8" x14ac:dyDescent="0.25">
      <c r="A4722" s="25"/>
      <c r="B4722" s="26"/>
      <c r="C4722" s="25"/>
      <c r="D4722" s="25"/>
      <c r="E4722" s="25"/>
      <c r="F4722" s="4"/>
      <c r="G4722" s="5"/>
      <c r="H4722" s="27"/>
    </row>
    <row r="4723" spans="1:8" x14ac:dyDescent="0.25">
      <c r="A4723" s="25"/>
      <c r="B4723" s="26"/>
      <c r="C4723" s="25"/>
      <c r="D4723" s="25"/>
      <c r="E4723" s="25"/>
      <c r="F4723" s="4"/>
      <c r="G4723" s="5"/>
      <c r="H4723" s="27"/>
    </row>
    <row r="4724" spans="1:8" x14ac:dyDescent="0.25">
      <c r="A4724" s="25"/>
      <c r="B4724" s="26"/>
      <c r="C4724" s="25"/>
      <c r="D4724" s="25"/>
      <c r="E4724" s="25"/>
      <c r="F4724" s="4"/>
      <c r="G4724" s="5"/>
      <c r="H4724" s="27"/>
    </row>
    <row r="4725" spans="1:8" x14ac:dyDescent="0.25">
      <c r="A4725" s="25"/>
      <c r="B4725" s="26"/>
      <c r="C4725" s="25"/>
      <c r="D4725" s="25"/>
      <c r="E4725" s="25"/>
      <c r="F4725" s="4"/>
      <c r="G4725" s="5"/>
      <c r="H4725" s="27"/>
    </row>
    <row r="4726" spans="1:8" x14ac:dyDescent="0.25">
      <c r="A4726" s="25"/>
      <c r="B4726" s="26"/>
      <c r="C4726" s="25"/>
      <c r="D4726" s="25"/>
      <c r="E4726" s="25"/>
      <c r="F4726" s="4"/>
      <c r="G4726" s="5"/>
      <c r="H4726" s="27"/>
    </row>
    <row r="4727" spans="1:8" x14ac:dyDescent="0.25">
      <c r="A4727" s="25"/>
      <c r="B4727" s="26"/>
      <c r="C4727" s="25"/>
      <c r="D4727" s="25"/>
      <c r="E4727" s="25"/>
      <c r="F4727" s="4"/>
      <c r="G4727" s="5"/>
      <c r="H4727" s="27"/>
    </row>
    <row r="4728" spans="1:8" x14ac:dyDescent="0.25">
      <c r="A4728" s="25"/>
      <c r="B4728" s="26"/>
      <c r="C4728" s="25"/>
      <c r="D4728" s="25"/>
      <c r="E4728" s="25"/>
      <c r="F4728" s="4"/>
      <c r="G4728" s="5"/>
      <c r="H4728" s="27"/>
    </row>
    <row r="4729" spans="1:8" x14ac:dyDescent="0.25">
      <c r="A4729" s="25"/>
      <c r="B4729" s="26"/>
      <c r="C4729" s="25"/>
      <c r="D4729" s="25"/>
      <c r="E4729" s="25"/>
      <c r="F4729" s="4"/>
      <c r="G4729" s="5"/>
      <c r="H4729" s="27"/>
    </row>
    <row r="4730" spans="1:8" x14ac:dyDescent="0.25">
      <c r="A4730" s="25"/>
      <c r="B4730" s="26"/>
      <c r="C4730" s="25"/>
      <c r="D4730" s="25"/>
      <c r="E4730" s="25"/>
      <c r="F4730" s="4"/>
      <c r="G4730" s="5"/>
      <c r="H4730" s="27"/>
    </row>
    <row r="4731" spans="1:8" x14ac:dyDescent="0.25">
      <c r="A4731" s="25"/>
      <c r="B4731" s="26"/>
      <c r="C4731" s="25"/>
      <c r="D4731" s="25"/>
      <c r="E4731" s="25"/>
      <c r="F4731" s="4"/>
      <c r="G4731" s="5"/>
      <c r="H4731" s="27"/>
    </row>
    <row r="4732" spans="1:8" x14ac:dyDescent="0.25">
      <c r="A4732" s="25"/>
      <c r="B4732" s="26"/>
      <c r="C4732" s="25"/>
      <c r="D4732" s="25"/>
      <c r="E4732" s="25"/>
      <c r="F4732" s="4"/>
      <c r="G4732" s="5"/>
      <c r="H4732" s="27"/>
    </row>
    <row r="4733" spans="1:8" x14ac:dyDescent="0.25">
      <c r="A4733" s="25"/>
      <c r="B4733" s="26"/>
      <c r="C4733" s="25"/>
      <c r="D4733" s="25"/>
      <c r="E4733" s="25"/>
      <c r="F4733" s="4"/>
      <c r="G4733" s="5"/>
      <c r="H4733" s="27"/>
    </row>
    <row r="4734" spans="1:8" x14ac:dyDescent="0.25">
      <c r="A4734" s="25"/>
      <c r="B4734" s="26"/>
      <c r="C4734" s="25"/>
      <c r="D4734" s="25"/>
      <c r="E4734" s="25"/>
      <c r="F4734" s="4"/>
      <c r="G4734" s="5"/>
      <c r="H4734" s="27"/>
    </row>
    <row r="4735" spans="1:8" x14ac:dyDescent="0.25">
      <c r="A4735" s="25"/>
      <c r="B4735" s="26"/>
      <c r="C4735" s="25"/>
      <c r="D4735" s="25"/>
      <c r="E4735" s="25"/>
      <c r="F4735" s="4"/>
      <c r="G4735" s="5"/>
      <c r="H4735" s="27"/>
    </row>
    <row r="4736" spans="1:8" x14ac:dyDescent="0.25">
      <c r="A4736" s="25"/>
      <c r="B4736" s="26"/>
      <c r="C4736" s="25"/>
      <c r="D4736" s="25"/>
      <c r="E4736" s="25"/>
      <c r="F4736" s="4"/>
      <c r="G4736" s="5"/>
      <c r="H4736" s="27"/>
    </row>
    <row r="4737" spans="1:8" x14ac:dyDescent="0.25">
      <c r="A4737" s="25"/>
      <c r="B4737" s="26"/>
      <c r="C4737" s="25"/>
      <c r="D4737" s="25"/>
      <c r="E4737" s="25"/>
      <c r="F4737" s="4"/>
      <c r="G4737" s="5"/>
      <c r="H4737" s="27"/>
    </row>
    <row r="4738" spans="1:8" x14ac:dyDescent="0.25">
      <c r="A4738" s="25"/>
      <c r="B4738" s="26"/>
      <c r="C4738" s="25"/>
      <c r="D4738" s="25"/>
      <c r="E4738" s="25"/>
      <c r="F4738" s="4"/>
      <c r="G4738" s="5"/>
      <c r="H4738" s="27"/>
    </row>
    <row r="4739" spans="1:8" x14ac:dyDescent="0.25">
      <c r="A4739" s="25"/>
      <c r="B4739" s="26"/>
      <c r="C4739" s="25"/>
      <c r="D4739" s="25"/>
      <c r="E4739" s="25"/>
      <c r="F4739" s="4"/>
      <c r="G4739" s="5"/>
      <c r="H4739" s="27"/>
    </row>
    <row r="4740" spans="1:8" x14ac:dyDescent="0.25">
      <c r="A4740" s="25"/>
      <c r="B4740" s="26"/>
      <c r="C4740" s="25"/>
      <c r="D4740" s="25"/>
      <c r="E4740" s="25"/>
      <c r="F4740" s="4"/>
      <c r="G4740" s="5"/>
      <c r="H4740" s="27"/>
    </row>
    <row r="4741" spans="1:8" x14ac:dyDescent="0.25">
      <c r="A4741" s="25"/>
      <c r="B4741" s="26"/>
      <c r="C4741" s="25"/>
      <c r="D4741" s="25"/>
      <c r="E4741" s="25"/>
      <c r="F4741" s="4"/>
      <c r="G4741" s="5"/>
      <c r="H4741" s="27"/>
    </row>
    <row r="4742" spans="1:8" x14ac:dyDescent="0.25">
      <c r="A4742" s="25"/>
      <c r="B4742" s="26"/>
      <c r="C4742" s="25"/>
      <c r="D4742" s="25"/>
      <c r="E4742" s="25"/>
      <c r="F4742" s="4"/>
      <c r="G4742" s="5"/>
      <c r="H4742" s="27"/>
    </row>
    <row r="4743" spans="1:8" x14ac:dyDescent="0.25">
      <c r="A4743" s="25"/>
      <c r="B4743" s="26"/>
      <c r="C4743" s="25"/>
      <c r="D4743" s="25"/>
      <c r="E4743" s="25"/>
      <c r="F4743" s="4"/>
      <c r="G4743" s="5"/>
      <c r="H4743" s="27"/>
    </row>
    <row r="4744" spans="1:8" x14ac:dyDescent="0.25">
      <c r="A4744" s="25"/>
      <c r="B4744" s="26"/>
      <c r="C4744" s="25"/>
      <c r="D4744" s="25"/>
      <c r="E4744" s="25"/>
      <c r="F4744" s="4"/>
      <c r="G4744" s="5"/>
      <c r="H4744" s="27"/>
    </row>
    <row r="4745" spans="1:8" x14ac:dyDescent="0.25">
      <c r="A4745" s="25"/>
      <c r="B4745" s="26"/>
      <c r="C4745" s="25"/>
      <c r="D4745" s="25"/>
      <c r="E4745" s="25"/>
      <c r="F4745" s="4"/>
      <c r="G4745" s="5"/>
      <c r="H4745" s="27"/>
    </row>
    <row r="4746" spans="1:8" x14ac:dyDescent="0.25">
      <c r="A4746" s="25"/>
      <c r="B4746" s="26"/>
      <c r="C4746" s="25"/>
      <c r="D4746" s="25"/>
      <c r="E4746" s="25"/>
      <c r="F4746" s="4"/>
      <c r="G4746" s="5"/>
      <c r="H4746" s="27"/>
    </row>
    <row r="4747" spans="1:8" x14ac:dyDescent="0.25">
      <c r="A4747" s="25"/>
      <c r="B4747" s="26"/>
      <c r="C4747" s="25"/>
      <c r="D4747" s="25"/>
      <c r="E4747" s="25"/>
      <c r="F4747" s="4"/>
      <c r="G4747" s="5"/>
      <c r="H4747" s="27"/>
    </row>
    <row r="4748" spans="1:8" x14ac:dyDescent="0.25">
      <c r="A4748" s="25"/>
      <c r="B4748" s="26"/>
      <c r="C4748" s="25"/>
      <c r="D4748" s="25"/>
      <c r="E4748" s="25"/>
      <c r="F4748" s="4"/>
      <c r="G4748" s="5"/>
      <c r="H4748" s="27"/>
    </row>
    <row r="4749" spans="1:8" x14ac:dyDescent="0.25">
      <c r="A4749" s="25"/>
      <c r="B4749" s="26"/>
      <c r="C4749" s="25"/>
      <c r="D4749" s="25"/>
      <c r="E4749" s="25"/>
      <c r="F4749" s="4"/>
      <c r="G4749" s="5"/>
      <c r="H4749" s="27"/>
    </row>
    <row r="4750" spans="1:8" x14ac:dyDescent="0.25">
      <c r="A4750" s="25"/>
      <c r="B4750" s="26"/>
      <c r="C4750" s="25"/>
      <c r="D4750" s="25"/>
      <c r="E4750" s="25"/>
      <c r="F4750" s="4"/>
      <c r="G4750" s="5"/>
      <c r="H4750" s="27"/>
    </row>
    <row r="4751" spans="1:8" x14ac:dyDescent="0.25">
      <c r="A4751" s="25"/>
      <c r="B4751" s="26"/>
      <c r="C4751" s="25"/>
      <c r="D4751" s="25"/>
      <c r="E4751" s="25"/>
      <c r="F4751" s="4"/>
      <c r="G4751" s="5"/>
      <c r="H4751" s="27"/>
    </row>
    <row r="4752" spans="1:8" x14ac:dyDescent="0.25">
      <c r="A4752" s="25"/>
      <c r="B4752" s="26"/>
      <c r="C4752" s="25"/>
      <c r="D4752" s="25"/>
      <c r="E4752" s="25"/>
      <c r="F4752" s="4"/>
      <c r="G4752" s="5"/>
      <c r="H4752" s="27"/>
    </row>
    <row r="4753" spans="1:8" x14ac:dyDescent="0.25">
      <c r="A4753" s="25"/>
      <c r="B4753" s="26"/>
      <c r="C4753" s="25"/>
      <c r="D4753" s="25"/>
      <c r="E4753" s="25"/>
      <c r="F4753" s="4"/>
      <c r="G4753" s="5"/>
      <c r="H4753" s="27"/>
    </row>
    <row r="4754" spans="1:8" x14ac:dyDescent="0.25">
      <c r="A4754" s="25"/>
      <c r="B4754" s="26"/>
      <c r="C4754" s="25"/>
      <c r="D4754" s="25"/>
      <c r="E4754" s="25"/>
      <c r="F4754" s="4"/>
      <c r="G4754" s="5"/>
      <c r="H4754" s="27"/>
    </row>
    <row r="4755" spans="1:8" x14ac:dyDescent="0.25">
      <c r="A4755" s="25"/>
      <c r="B4755" s="26"/>
      <c r="C4755" s="25"/>
      <c r="D4755" s="25"/>
      <c r="E4755" s="25"/>
      <c r="F4755" s="4"/>
      <c r="G4755" s="5"/>
      <c r="H4755" s="27"/>
    </row>
    <row r="4756" spans="1:8" x14ac:dyDescent="0.25">
      <c r="A4756" s="25"/>
      <c r="B4756" s="26"/>
      <c r="C4756" s="25"/>
      <c r="D4756" s="25"/>
      <c r="E4756" s="25"/>
      <c r="F4756" s="4"/>
      <c r="G4756" s="5"/>
      <c r="H4756" s="27"/>
    </row>
    <row r="4757" spans="1:8" x14ac:dyDescent="0.25">
      <c r="A4757" s="25"/>
      <c r="B4757" s="26"/>
      <c r="C4757" s="25"/>
      <c r="D4757" s="25"/>
      <c r="E4757" s="25"/>
      <c r="F4757" s="4"/>
      <c r="G4757" s="5"/>
      <c r="H4757" s="27"/>
    </row>
    <row r="4758" spans="1:8" x14ac:dyDescent="0.25">
      <c r="A4758" s="25"/>
      <c r="B4758" s="26"/>
      <c r="C4758" s="25"/>
      <c r="D4758" s="25"/>
      <c r="E4758" s="25"/>
      <c r="F4758" s="4"/>
      <c r="G4758" s="5"/>
      <c r="H4758" s="27"/>
    </row>
    <row r="4759" spans="1:8" x14ac:dyDescent="0.25">
      <c r="A4759" s="25"/>
      <c r="B4759" s="26"/>
      <c r="C4759" s="25"/>
      <c r="D4759" s="25"/>
      <c r="E4759" s="25"/>
      <c r="F4759" s="4"/>
      <c r="G4759" s="5"/>
      <c r="H4759" s="27"/>
    </row>
    <row r="4760" spans="1:8" x14ac:dyDescent="0.25">
      <c r="A4760" s="25"/>
      <c r="B4760" s="26"/>
      <c r="C4760" s="25"/>
      <c r="D4760" s="25"/>
      <c r="E4760" s="25"/>
      <c r="F4760" s="4"/>
      <c r="G4760" s="5"/>
      <c r="H4760" s="27"/>
    </row>
    <row r="4761" spans="1:8" x14ac:dyDescent="0.25">
      <c r="A4761" s="25"/>
      <c r="B4761" s="26"/>
      <c r="C4761" s="25"/>
      <c r="D4761" s="25"/>
      <c r="E4761" s="25"/>
      <c r="F4761" s="4"/>
      <c r="G4761" s="5"/>
      <c r="H4761" s="27"/>
    </row>
    <row r="4762" spans="1:8" x14ac:dyDescent="0.25">
      <c r="A4762" s="25"/>
      <c r="B4762" s="26"/>
      <c r="C4762" s="25"/>
      <c r="D4762" s="25"/>
      <c r="E4762" s="25"/>
      <c r="F4762" s="4"/>
      <c r="G4762" s="5"/>
      <c r="H4762" s="27"/>
    </row>
    <row r="4763" spans="1:8" x14ac:dyDescent="0.25">
      <c r="A4763" s="25"/>
      <c r="B4763" s="26"/>
      <c r="C4763" s="25"/>
      <c r="D4763" s="25"/>
      <c r="E4763" s="25"/>
      <c r="F4763" s="4"/>
      <c r="G4763" s="5"/>
      <c r="H4763" s="27"/>
    </row>
    <row r="4764" spans="1:8" x14ac:dyDescent="0.25">
      <c r="A4764" s="25"/>
      <c r="B4764" s="26"/>
      <c r="C4764" s="25"/>
      <c r="D4764" s="25"/>
      <c r="E4764" s="25"/>
      <c r="F4764" s="4"/>
      <c r="G4764" s="5"/>
      <c r="H4764" s="27"/>
    </row>
    <row r="4765" spans="1:8" x14ac:dyDescent="0.25">
      <c r="A4765" s="25"/>
      <c r="B4765" s="26"/>
      <c r="C4765" s="25"/>
      <c r="D4765" s="25"/>
      <c r="E4765" s="25"/>
      <c r="F4765" s="4"/>
      <c r="G4765" s="5"/>
      <c r="H4765" s="27"/>
    </row>
    <row r="4766" spans="1:8" x14ac:dyDescent="0.25">
      <c r="A4766" s="25"/>
      <c r="B4766" s="26"/>
      <c r="C4766" s="25"/>
      <c r="D4766" s="25"/>
      <c r="E4766" s="25"/>
      <c r="F4766" s="4"/>
      <c r="G4766" s="5"/>
      <c r="H4766" s="27"/>
    </row>
    <row r="4767" spans="1:8" x14ac:dyDescent="0.25">
      <c r="A4767" s="25"/>
      <c r="B4767" s="26"/>
      <c r="C4767" s="25"/>
      <c r="D4767" s="25"/>
      <c r="E4767" s="25"/>
      <c r="F4767" s="4"/>
      <c r="G4767" s="5"/>
      <c r="H4767" s="27"/>
    </row>
    <row r="4768" spans="1:8" x14ac:dyDescent="0.25">
      <c r="A4768" s="25"/>
      <c r="B4768" s="26"/>
      <c r="C4768" s="25"/>
      <c r="D4768" s="25"/>
      <c r="E4768" s="25"/>
      <c r="F4768" s="4"/>
      <c r="G4768" s="5"/>
      <c r="H4768" s="27"/>
    </row>
    <row r="4769" spans="1:8" x14ac:dyDescent="0.25">
      <c r="A4769" s="25"/>
      <c r="B4769" s="26"/>
      <c r="C4769" s="25"/>
      <c r="D4769" s="25"/>
      <c r="E4769" s="25"/>
      <c r="F4769" s="4"/>
      <c r="G4769" s="5"/>
      <c r="H4769" s="27"/>
    </row>
    <row r="4770" spans="1:8" x14ac:dyDescent="0.25">
      <c r="A4770" s="25"/>
      <c r="B4770" s="26"/>
      <c r="C4770" s="25"/>
      <c r="D4770" s="25"/>
      <c r="E4770" s="25"/>
      <c r="F4770" s="4"/>
      <c r="G4770" s="5"/>
      <c r="H4770" s="27"/>
    </row>
    <row r="4771" spans="1:8" x14ac:dyDescent="0.25">
      <c r="A4771" s="25"/>
      <c r="B4771" s="26"/>
      <c r="C4771" s="25"/>
      <c r="D4771" s="25"/>
      <c r="E4771" s="25"/>
      <c r="F4771" s="4"/>
      <c r="G4771" s="5"/>
      <c r="H4771" s="27"/>
    </row>
    <row r="4772" spans="1:8" x14ac:dyDescent="0.25">
      <c r="A4772" s="25"/>
      <c r="B4772" s="26"/>
      <c r="C4772" s="25"/>
      <c r="D4772" s="25"/>
      <c r="E4772" s="25"/>
      <c r="F4772" s="4"/>
      <c r="G4772" s="5"/>
      <c r="H4772" s="27"/>
    </row>
    <row r="4773" spans="1:8" x14ac:dyDescent="0.25">
      <c r="A4773" s="25"/>
      <c r="B4773" s="26"/>
      <c r="C4773" s="25"/>
      <c r="D4773" s="25"/>
      <c r="E4773" s="25"/>
      <c r="F4773" s="4"/>
      <c r="G4773" s="5"/>
      <c r="H4773" s="27"/>
    </row>
    <row r="4774" spans="1:8" x14ac:dyDescent="0.25">
      <c r="A4774" s="25"/>
      <c r="B4774" s="26"/>
      <c r="C4774" s="25"/>
      <c r="D4774" s="25"/>
      <c r="E4774" s="25"/>
      <c r="F4774" s="4"/>
      <c r="G4774" s="5"/>
      <c r="H4774" s="27"/>
    </row>
    <row r="4775" spans="1:8" x14ac:dyDescent="0.25">
      <c r="A4775" s="25"/>
      <c r="B4775" s="26"/>
      <c r="C4775" s="25"/>
      <c r="D4775" s="25"/>
      <c r="E4775" s="25"/>
      <c r="F4775" s="4"/>
      <c r="G4775" s="5"/>
      <c r="H4775" s="27"/>
    </row>
    <row r="4776" spans="1:8" x14ac:dyDescent="0.25">
      <c r="A4776" s="25"/>
      <c r="B4776" s="26"/>
      <c r="C4776" s="25"/>
      <c r="D4776" s="25"/>
      <c r="E4776" s="25"/>
      <c r="F4776" s="4"/>
      <c r="G4776" s="5"/>
      <c r="H4776" s="27"/>
    </row>
    <row r="4777" spans="1:8" x14ac:dyDescent="0.25">
      <c r="A4777" s="25"/>
      <c r="B4777" s="26"/>
      <c r="C4777" s="25"/>
      <c r="D4777" s="25"/>
      <c r="E4777" s="25"/>
      <c r="F4777" s="4"/>
      <c r="G4777" s="5"/>
      <c r="H4777" s="27"/>
    </row>
    <row r="4778" spans="1:8" x14ac:dyDescent="0.25">
      <c r="A4778" s="25"/>
      <c r="B4778" s="26"/>
      <c r="C4778" s="25"/>
      <c r="D4778" s="25"/>
      <c r="E4778" s="25"/>
      <c r="F4778" s="4"/>
      <c r="G4778" s="5"/>
      <c r="H4778" s="27"/>
    </row>
    <row r="4779" spans="1:8" x14ac:dyDescent="0.25">
      <c r="A4779" s="25"/>
      <c r="B4779" s="26"/>
      <c r="C4779" s="25"/>
      <c r="D4779" s="25"/>
      <c r="E4779" s="25"/>
      <c r="F4779" s="4"/>
      <c r="G4779" s="5"/>
      <c r="H4779" s="27"/>
    </row>
    <row r="4780" spans="1:8" x14ac:dyDescent="0.25">
      <c r="A4780" s="25"/>
      <c r="B4780" s="26"/>
      <c r="C4780" s="25"/>
      <c r="D4780" s="25"/>
      <c r="E4780" s="25"/>
      <c r="F4780" s="4"/>
      <c r="G4780" s="5"/>
      <c r="H4780" s="27"/>
    </row>
    <row r="4781" spans="1:8" x14ac:dyDescent="0.25">
      <c r="A4781" s="25"/>
      <c r="B4781" s="26"/>
      <c r="C4781" s="25"/>
      <c r="D4781" s="25"/>
      <c r="E4781" s="25"/>
      <c r="F4781" s="4"/>
      <c r="G4781" s="5"/>
      <c r="H4781" s="27"/>
    </row>
    <row r="4782" spans="1:8" x14ac:dyDescent="0.25">
      <c r="A4782" s="25"/>
      <c r="B4782" s="26"/>
      <c r="C4782" s="25"/>
      <c r="D4782" s="25"/>
      <c r="E4782" s="25"/>
      <c r="F4782" s="4"/>
      <c r="G4782" s="5"/>
      <c r="H4782" s="27"/>
    </row>
    <row r="4783" spans="1:8" x14ac:dyDescent="0.25">
      <c r="A4783" s="25"/>
      <c r="B4783" s="26"/>
      <c r="C4783" s="25"/>
      <c r="D4783" s="25"/>
      <c r="E4783" s="25"/>
      <c r="F4783" s="4"/>
      <c r="G4783" s="5"/>
      <c r="H4783" s="27"/>
    </row>
    <row r="4784" spans="1:8" x14ac:dyDescent="0.25">
      <c r="A4784" s="25"/>
      <c r="B4784" s="26"/>
      <c r="C4784" s="25"/>
      <c r="D4784" s="25"/>
      <c r="E4784" s="25"/>
      <c r="F4784" s="4"/>
      <c r="G4784" s="5"/>
      <c r="H4784" s="27"/>
    </row>
    <row r="4785" spans="1:8" x14ac:dyDescent="0.25">
      <c r="A4785" s="25"/>
      <c r="B4785" s="26"/>
      <c r="C4785" s="25"/>
      <c r="D4785" s="25"/>
      <c r="E4785" s="25"/>
      <c r="F4785" s="4"/>
      <c r="G4785" s="5"/>
      <c r="H4785" s="27"/>
    </row>
    <row r="4786" spans="1:8" x14ac:dyDescent="0.25">
      <c r="A4786" s="25"/>
      <c r="B4786" s="26"/>
      <c r="C4786" s="25"/>
      <c r="D4786" s="25"/>
      <c r="E4786" s="25"/>
      <c r="F4786" s="4"/>
      <c r="G4786" s="5"/>
      <c r="H4786" s="27"/>
    </row>
    <row r="4787" spans="1:8" x14ac:dyDescent="0.25">
      <c r="A4787" s="25"/>
      <c r="B4787" s="26"/>
      <c r="C4787" s="25"/>
      <c r="D4787" s="25"/>
      <c r="E4787" s="25"/>
      <c r="F4787" s="4"/>
      <c r="G4787" s="5"/>
      <c r="H4787" s="27"/>
    </row>
    <row r="4788" spans="1:8" x14ac:dyDescent="0.25">
      <c r="A4788" s="25"/>
      <c r="B4788" s="26"/>
      <c r="C4788" s="25"/>
      <c r="D4788" s="25"/>
      <c r="E4788" s="25"/>
      <c r="F4788" s="4"/>
      <c r="G4788" s="5"/>
      <c r="H4788" s="27"/>
    </row>
    <row r="4789" spans="1:8" x14ac:dyDescent="0.25">
      <c r="A4789" s="25"/>
      <c r="B4789" s="26"/>
      <c r="C4789" s="25"/>
      <c r="D4789" s="25"/>
      <c r="E4789" s="25"/>
      <c r="F4789" s="4"/>
      <c r="G4789" s="5"/>
      <c r="H4789" s="27"/>
    </row>
    <row r="4790" spans="1:8" x14ac:dyDescent="0.25">
      <c r="A4790" s="25"/>
      <c r="B4790" s="26"/>
      <c r="C4790" s="25"/>
      <c r="D4790" s="25"/>
      <c r="E4790" s="25"/>
      <c r="F4790" s="4"/>
      <c r="G4790" s="5"/>
      <c r="H4790" s="27"/>
    </row>
    <row r="4791" spans="1:8" x14ac:dyDescent="0.25">
      <c r="A4791" s="25"/>
      <c r="B4791" s="26"/>
      <c r="C4791" s="25"/>
      <c r="D4791" s="25"/>
      <c r="E4791" s="25"/>
      <c r="F4791" s="4"/>
      <c r="G4791" s="5"/>
      <c r="H4791" s="27"/>
    </row>
    <row r="4792" spans="1:8" x14ac:dyDescent="0.25">
      <c r="A4792" s="25"/>
      <c r="B4792" s="26"/>
      <c r="C4792" s="25"/>
      <c r="D4792" s="25"/>
      <c r="E4792" s="25"/>
      <c r="F4792" s="4"/>
      <c r="G4792" s="5"/>
      <c r="H4792" s="27"/>
    </row>
    <row r="4793" spans="1:8" x14ac:dyDescent="0.25">
      <c r="A4793" s="25"/>
      <c r="B4793" s="26"/>
      <c r="C4793" s="25"/>
      <c r="D4793" s="25"/>
      <c r="E4793" s="25"/>
      <c r="F4793" s="4"/>
      <c r="G4793" s="5"/>
      <c r="H4793" s="27"/>
    </row>
    <row r="4794" spans="1:8" x14ac:dyDescent="0.25">
      <c r="A4794" s="25"/>
      <c r="B4794" s="26"/>
      <c r="C4794" s="25"/>
      <c r="D4794" s="25"/>
      <c r="E4794" s="25"/>
      <c r="F4794" s="4"/>
      <c r="G4794" s="5"/>
      <c r="H4794" s="27"/>
    </row>
    <row r="4795" spans="1:8" x14ac:dyDescent="0.25">
      <c r="A4795" s="25"/>
      <c r="B4795" s="26"/>
      <c r="C4795" s="25"/>
      <c r="D4795" s="25"/>
      <c r="E4795" s="25"/>
      <c r="F4795" s="4"/>
      <c r="G4795" s="5"/>
      <c r="H4795" s="27"/>
    </row>
    <row r="4796" spans="1:8" x14ac:dyDescent="0.25">
      <c r="A4796" s="25"/>
      <c r="B4796" s="26"/>
      <c r="C4796" s="25"/>
      <c r="D4796" s="25"/>
      <c r="E4796" s="25"/>
      <c r="F4796" s="4"/>
      <c r="G4796" s="5"/>
      <c r="H4796" s="27"/>
    </row>
    <row r="4797" spans="1:8" x14ac:dyDescent="0.25">
      <c r="A4797" s="25"/>
      <c r="B4797" s="26"/>
      <c r="C4797" s="25"/>
      <c r="D4797" s="25"/>
      <c r="E4797" s="25"/>
      <c r="F4797" s="4"/>
      <c r="G4797" s="5"/>
      <c r="H4797" s="27"/>
    </row>
    <row r="4798" spans="1:8" x14ac:dyDescent="0.25">
      <c r="A4798" s="25"/>
      <c r="B4798" s="26"/>
      <c r="C4798" s="25"/>
      <c r="D4798" s="25"/>
      <c r="E4798" s="25"/>
      <c r="F4798" s="4"/>
      <c r="G4798" s="5"/>
      <c r="H4798" s="27"/>
    </row>
    <row r="4799" spans="1:8" x14ac:dyDescent="0.25">
      <c r="A4799" s="25"/>
      <c r="B4799" s="26"/>
      <c r="C4799" s="25"/>
      <c r="D4799" s="25"/>
      <c r="E4799" s="25"/>
      <c r="F4799" s="4"/>
      <c r="G4799" s="5"/>
      <c r="H4799" s="27"/>
    </row>
    <row r="4800" spans="1:8" x14ac:dyDescent="0.25">
      <c r="A4800" s="25"/>
      <c r="B4800" s="26"/>
      <c r="C4800" s="25"/>
      <c r="D4800" s="25"/>
      <c r="E4800" s="25"/>
      <c r="F4800" s="4"/>
      <c r="G4800" s="5"/>
      <c r="H4800" s="27"/>
    </row>
    <row r="4801" spans="1:8" x14ac:dyDescent="0.25">
      <c r="A4801" s="25"/>
      <c r="B4801" s="26"/>
      <c r="C4801" s="25"/>
      <c r="D4801" s="25"/>
      <c r="E4801" s="25"/>
      <c r="F4801" s="4"/>
      <c r="G4801" s="5"/>
      <c r="H4801" s="27"/>
    </row>
    <row r="4802" spans="1:8" x14ac:dyDescent="0.25">
      <c r="A4802" s="25"/>
      <c r="B4802" s="26"/>
      <c r="C4802" s="25"/>
      <c r="D4802" s="25"/>
      <c r="E4802" s="25"/>
      <c r="F4802" s="4"/>
      <c r="G4802" s="5"/>
      <c r="H4802" s="27"/>
    </row>
    <row r="4803" spans="1:8" x14ac:dyDescent="0.25">
      <c r="A4803" s="25"/>
      <c r="B4803" s="26"/>
      <c r="C4803" s="25"/>
      <c r="D4803" s="25"/>
      <c r="E4803" s="25"/>
      <c r="F4803" s="4"/>
      <c r="G4803" s="5"/>
      <c r="H4803" s="27"/>
    </row>
    <row r="4804" spans="1:8" x14ac:dyDescent="0.25">
      <c r="A4804" s="25"/>
      <c r="B4804" s="26"/>
      <c r="C4804" s="25"/>
      <c r="D4804" s="25"/>
      <c r="E4804" s="25"/>
      <c r="F4804" s="4"/>
      <c r="G4804" s="5"/>
      <c r="H4804" s="27"/>
    </row>
    <row r="4805" spans="1:8" x14ac:dyDescent="0.25">
      <c r="A4805" s="25"/>
      <c r="B4805" s="26"/>
      <c r="C4805" s="25"/>
      <c r="D4805" s="25"/>
      <c r="E4805" s="25"/>
      <c r="F4805" s="4"/>
      <c r="G4805" s="5"/>
      <c r="H4805" s="27"/>
    </row>
    <row r="4806" spans="1:8" x14ac:dyDescent="0.25">
      <c r="A4806" s="25"/>
      <c r="B4806" s="26"/>
      <c r="C4806" s="25"/>
      <c r="D4806" s="25"/>
      <c r="E4806" s="25"/>
      <c r="F4806" s="4"/>
      <c r="G4806" s="5"/>
      <c r="H4806" s="27"/>
    </row>
    <row r="4807" spans="1:8" x14ac:dyDescent="0.25">
      <c r="A4807" s="25"/>
      <c r="B4807" s="26"/>
      <c r="C4807" s="25"/>
      <c r="D4807" s="25"/>
      <c r="E4807" s="25"/>
      <c r="F4807" s="4"/>
      <c r="G4807" s="5"/>
      <c r="H4807" s="27"/>
    </row>
    <row r="4808" spans="1:8" x14ac:dyDescent="0.25">
      <c r="A4808" s="25"/>
      <c r="B4808" s="26"/>
      <c r="C4808" s="25"/>
      <c r="D4808" s="25"/>
      <c r="E4808" s="25"/>
      <c r="F4808" s="4"/>
      <c r="G4808" s="5"/>
      <c r="H4808" s="27"/>
    </row>
    <row r="4809" spans="1:8" x14ac:dyDescent="0.25">
      <c r="A4809" s="25"/>
      <c r="B4809" s="26"/>
      <c r="C4809" s="25"/>
      <c r="D4809" s="25"/>
      <c r="E4809" s="25"/>
      <c r="F4809" s="4"/>
      <c r="G4809" s="5"/>
      <c r="H4809" s="27"/>
    </row>
    <row r="4810" spans="1:8" x14ac:dyDescent="0.25">
      <c r="A4810" s="25"/>
      <c r="B4810" s="26"/>
      <c r="C4810" s="25"/>
      <c r="D4810" s="25"/>
      <c r="E4810" s="25"/>
      <c r="F4810" s="4"/>
      <c r="G4810" s="5"/>
      <c r="H4810" s="27"/>
    </row>
    <row r="4811" spans="1:8" x14ac:dyDescent="0.25">
      <c r="A4811" s="25"/>
      <c r="B4811" s="26"/>
      <c r="C4811" s="25"/>
      <c r="D4811" s="25"/>
      <c r="E4811" s="25"/>
      <c r="F4811" s="4"/>
      <c r="G4811" s="5"/>
      <c r="H4811" s="27"/>
    </row>
    <row r="4812" spans="1:8" x14ac:dyDescent="0.25">
      <c r="A4812" s="25"/>
      <c r="B4812" s="26"/>
      <c r="C4812" s="25"/>
      <c r="D4812" s="25"/>
      <c r="E4812" s="25"/>
      <c r="F4812" s="4"/>
      <c r="G4812" s="5"/>
      <c r="H4812" s="27"/>
    </row>
    <row r="4813" spans="1:8" x14ac:dyDescent="0.25">
      <c r="A4813" s="25"/>
      <c r="B4813" s="26"/>
      <c r="C4813" s="25"/>
      <c r="D4813" s="25"/>
      <c r="E4813" s="25"/>
      <c r="F4813" s="4"/>
      <c r="G4813" s="5"/>
      <c r="H4813" s="27"/>
    </row>
    <row r="4814" spans="1:8" x14ac:dyDescent="0.25">
      <c r="A4814" s="25"/>
      <c r="B4814" s="26"/>
      <c r="C4814" s="25"/>
      <c r="D4814" s="25"/>
      <c r="E4814" s="25"/>
      <c r="F4814" s="4"/>
      <c r="G4814" s="5"/>
      <c r="H4814" s="27"/>
    </row>
    <row r="4815" spans="1:8" x14ac:dyDescent="0.25">
      <c r="A4815" s="25"/>
      <c r="B4815" s="26"/>
      <c r="C4815" s="25"/>
      <c r="D4815" s="25"/>
      <c r="E4815" s="25"/>
      <c r="F4815" s="4"/>
      <c r="G4815" s="5"/>
      <c r="H4815" s="27"/>
    </row>
    <row r="4816" spans="1:8" x14ac:dyDescent="0.25">
      <c r="A4816" s="25"/>
      <c r="B4816" s="26"/>
      <c r="C4816" s="25"/>
      <c r="D4816" s="25"/>
      <c r="E4816" s="25"/>
      <c r="F4816" s="4"/>
      <c r="G4816" s="5"/>
      <c r="H4816" s="27"/>
    </row>
    <row r="4817" spans="1:8" x14ac:dyDescent="0.25">
      <c r="A4817" s="25"/>
      <c r="B4817" s="26"/>
      <c r="C4817" s="25"/>
      <c r="D4817" s="25"/>
      <c r="E4817" s="25"/>
      <c r="F4817" s="4"/>
      <c r="G4817" s="5"/>
      <c r="H4817" s="27"/>
    </row>
    <row r="4818" spans="1:8" x14ac:dyDescent="0.25">
      <c r="A4818" s="25"/>
      <c r="B4818" s="26"/>
      <c r="C4818" s="25"/>
      <c r="D4818" s="25"/>
      <c r="E4818" s="25"/>
      <c r="F4818" s="4"/>
      <c r="G4818" s="5"/>
      <c r="H4818" s="27"/>
    </row>
    <row r="4819" spans="1:8" x14ac:dyDescent="0.25">
      <c r="A4819" s="25"/>
      <c r="B4819" s="26"/>
      <c r="C4819" s="25"/>
      <c r="D4819" s="25"/>
      <c r="E4819" s="25"/>
      <c r="F4819" s="4"/>
      <c r="G4819" s="5"/>
      <c r="H4819" s="27"/>
    </row>
    <row r="4820" spans="1:8" x14ac:dyDescent="0.25">
      <c r="A4820" s="25"/>
      <c r="B4820" s="26"/>
      <c r="C4820" s="25"/>
      <c r="D4820" s="25"/>
      <c r="E4820" s="25"/>
      <c r="F4820" s="4"/>
      <c r="G4820" s="5"/>
      <c r="H4820" s="27"/>
    </row>
    <row r="4821" spans="1:8" x14ac:dyDescent="0.25">
      <c r="A4821" s="25"/>
      <c r="B4821" s="26"/>
      <c r="C4821" s="25"/>
      <c r="D4821" s="25"/>
      <c r="E4821" s="25"/>
      <c r="F4821" s="4"/>
      <c r="G4821" s="5"/>
      <c r="H4821" s="27"/>
    </row>
    <row r="4822" spans="1:8" x14ac:dyDescent="0.25">
      <c r="A4822" s="25"/>
      <c r="B4822" s="26"/>
      <c r="C4822" s="25"/>
      <c r="D4822" s="25"/>
      <c r="E4822" s="25"/>
      <c r="F4822" s="4"/>
      <c r="G4822" s="5"/>
      <c r="H4822" s="27"/>
    </row>
    <row r="4823" spans="1:8" x14ac:dyDescent="0.25">
      <c r="A4823" s="25"/>
      <c r="B4823" s="26"/>
      <c r="C4823" s="25"/>
      <c r="D4823" s="25"/>
      <c r="E4823" s="25"/>
      <c r="F4823" s="4"/>
      <c r="G4823" s="5"/>
      <c r="H4823" s="27"/>
    </row>
    <row r="4824" spans="1:8" x14ac:dyDescent="0.25">
      <c r="A4824" s="25"/>
      <c r="B4824" s="26"/>
      <c r="C4824" s="25"/>
      <c r="D4824" s="25"/>
      <c r="E4824" s="25"/>
      <c r="F4824" s="4"/>
      <c r="G4824" s="5"/>
      <c r="H4824" s="27"/>
    </row>
    <row r="4825" spans="1:8" x14ac:dyDescent="0.25">
      <c r="A4825" s="25"/>
      <c r="B4825" s="26"/>
      <c r="C4825" s="25"/>
      <c r="D4825" s="25"/>
      <c r="E4825" s="25"/>
      <c r="F4825" s="4"/>
      <c r="G4825" s="5"/>
      <c r="H4825" s="27"/>
    </row>
    <row r="4826" spans="1:8" x14ac:dyDescent="0.25">
      <c r="A4826" s="25"/>
      <c r="B4826" s="26"/>
      <c r="C4826" s="25"/>
      <c r="D4826" s="25"/>
      <c r="E4826" s="25"/>
      <c r="F4826" s="4"/>
      <c r="G4826" s="5"/>
      <c r="H4826" s="27"/>
    </row>
    <row r="4827" spans="1:8" x14ac:dyDescent="0.25">
      <c r="A4827" s="25"/>
      <c r="B4827" s="26"/>
      <c r="C4827" s="25"/>
      <c r="D4827" s="25"/>
      <c r="E4827" s="25"/>
      <c r="F4827" s="4"/>
      <c r="G4827" s="5"/>
      <c r="H4827" s="27"/>
    </row>
    <row r="4828" spans="1:8" x14ac:dyDescent="0.25">
      <c r="A4828" s="25"/>
      <c r="B4828" s="26"/>
      <c r="C4828" s="25"/>
      <c r="D4828" s="25"/>
      <c r="E4828" s="25"/>
      <c r="F4828" s="4"/>
      <c r="G4828" s="5"/>
      <c r="H4828" s="27"/>
    </row>
    <row r="4829" spans="1:8" x14ac:dyDescent="0.25">
      <c r="A4829" s="25"/>
      <c r="B4829" s="26"/>
      <c r="C4829" s="25"/>
      <c r="D4829" s="25"/>
      <c r="E4829" s="25"/>
      <c r="F4829" s="4"/>
      <c r="G4829" s="5"/>
      <c r="H4829" s="27"/>
    </row>
    <row r="4830" spans="1:8" x14ac:dyDescent="0.25">
      <c r="A4830" s="25"/>
      <c r="B4830" s="26"/>
      <c r="C4830" s="25"/>
      <c r="D4830" s="25"/>
      <c r="E4830" s="25"/>
      <c r="F4830" s="4"/>
      <c r="G4830" s="5"/>
      <c r="H4830" s="27"/>
    </row>
    <row r="4831" spans="1:8" x14ac:dyDescent="0.25">
      <c r="A4831" s="25"/>
      <c r="B4831" s="26"/>
      <c r="C4831" s="25"/>
      <c r="D4831" s="25"/>
      <c r="E4831" s="25"/>
      <c r="F4831" s="4"/>
      <c r="G4831" s="5"/>
      <c r="H4831" s="27"/>
    </row>
    <row r="4832" spans="1:8" x14ac:dyDescent="0.25">
      <c r="A4832" s="25"/>
      <c r="B4832" s="26"/>
      <c r="C4832" s="25"/>
      <c r="D4832" s="25"/>
      <c r="E4832" s="25"/>
      <c r="F4832" s="4"/>
      <c r="G4832" s="5"/>
      <c r="H4832" s="27"/>
    </row>
    <row r="4833" spans="1:8" x14ac:dyDescent="0.25">
      <c r="A4833" s="25"/>
      <c r="B4833" s="26"/>
      <c r="C4833" s="25"/>
      <c r="D4833" s="25"/>
      <c r="E4833" s="25"/>
      <c r="F4833" s="4"/>
      <c r="G4833" s="5"/>
      <c r="H4833" s="27"/>
    </row>
    <row r="4834" spans="1:8" x14ac:dyDescent="0.25">
      <c r="A4834" s="25"/>
      <c r="B4834" s="26"/>
      <c r="C4834" s="25"/>
      <c r="D4834" s="25"/>
      <c r="E4834" s="25"/>
      <c r="F4834" s="4"/>
      <c r="G4834" s="5"/>
      <c r="H4834" s="27"/>
    </row>
    <row r="4835" spans="1:8" x14ac:dyDescent="0.25">
      <c r="A4835" s="25"/>
      <c r="B4835" s="26"/>
      <c r="C4835" s="25"/>
      <c r="D4835" s="25"/>
      <c r="E4835" s="25"/>
      <c r="F4835" s="4"/>
      <c r="G4835" s="5"/>
      <c r="H4835" s="27"/>
    </row>
    <row r="4836" spans="1:8" x14ac:dyDescent="0.25">
      <c r="A4836" s="25"/>
      <c r="B4836" s="26"/>
      <c r="C4836" s="25"/>
      <c r="D4836" s="25"/>
      <c r="E4836" s="25"/>
      <c r="F4836" s="4"/>
      <c r="G4836" s="5"/>
      <c r="H4836" s="27"/>
    </row>
    <row r="4837" spans="1:8" x14ac:dyDescent="0.25">
      <c r="A4837" s="25"/>
      <c r="B4837" s="26"/>
      <c r="C4837" s="25"/>
      <c r="D4837" s="25"/>
      <c r="E4837" s="25"/>
      <c r="F4837" s="4"/>
      <c r="G4837" s="5"/>
      <c r="H4837" s="27"/>
    </row>
    <row r="4838" spans="1:8" x14ac:dyDescent="0.25">
      <c r="A4838" s="25"/>
      <c r="B4838" s="26"/>
      <c r="C4838" s="25"/>
      <c r="D4838" s="25"/>
      <c r="E4838" s="25"/>
      <c r="F4838" s="4"/>
      <c r="G4838" s="5"/>
      <c r="H4838" s="27"/>
    </row>
    <row r="4839" spans="1:8" x14ac:dyDescent="0.25">
      <c r="A4839" s="25"/>
      <c r="B4839" s="26"/>
      <c r="C4839" s="25"/>
      <c r="D4839" s="25"/>
      <c r="E4839" s="25"/>
      <c r="F4839" s="4"/>
      <c r="G4839" s="5"/>
      <c r="H4839" s="27"/>
    </row>
    <row r="4840" spans="1:8" x14ac:dyDescent="0.25">
      <c r="A4840" s="25"/>
      <c r="B4840" s="26"/>
      <c r="C4840" s="25"/>
      <c r="D4840" s="25"/>
      <c r="E4840" s="25"/>
      <c r="F4840" s="4"/>
      <c r="G4840" s="5"/>
      <c r="H4840" s="27"/>
    </row>
    <row r="4841" spans="1:8" x14ac:dyDescent="0.25">
      <c r="A4841" s="25"/>
      <c r="B4841" s="26"/>
      <c r="C4841" s="25"/>
      <c r="D4841" s="25"/>
      <c r="E4841" s="25"/>
      <c r="F4841" s="4"/>
      <c r="G4841" s="5"/>
      <c r="H4841" s="27"/>
    </row>
    <row r="4842" spans="1:8" x14ac:dyDescent="0.25">
      <c r="A4842" s="25"/>
      <c r="B4842" s="26"/>
      <c r="C4842" s="25"/>
      <c r="D4842" s="25"/>
      <c r="E4842" s="25"/>
      <c r="F4842" s="4"/>
      <c r="G4842" s="5"/>
      <c r="H4842" s="27"/>
    </row>
    <row r="4843" spans="1:8" x14ac:dyDescent="0.25">
      <c r="A4843" s="25"/>
      <c r="B4843" s="26"/>
      <c r="C4843" s="25"/>
      <c r="D4843" s="25"/>
      <c r="E4843" s="25"/>
      <c r="F4843" s="4"/>
      <c r="G4843" s="5"/>
      <c r="H4843" s="27"/>
    </row>
    <row r="4844" spans="1:8" x14ac:dyDescent="0.25">
      <c r="A4844" s="25"/>
      <c r="B4844" s="26"/>
      <c r="C4844" s="25"/>
      <c r="D4844" s="25"/>
      <c r="E4844" s="25"/>
      <c r="F4844" s="4"/>
      <c r="G4844" s="5"/>
      <c r="H4844" s="27"/>
    </row>
    <row r="4845" spans="1:8" x14ac:dyDescent="0.25">
      <c r="A4845" s="25"/>
      <c r="B4845" s="26"/>
      <c r="C4845" s="25"/>
      <c r="D4845" s="25"/>
      <c r="E4845" s="25"/>
      <c r="F4845" s="4"/>
      <c r="G4845" s="5"/>
      <c r="H4845" s="27"/>
    </row>
    <row r="4846" spans="1:8" x14ac:dyDescent="0.25">
      <c r="A4846" s="25"/>
      <c r="B4846" s="26"/>
      <c r="C4846" s="25"/>
      <c r="D4846" s="25"/>
      <c r="E4846" s="25"/>
      <c r="F4846" s="4"/>
      <c r="G4846" s="5"/>
      <c r="H4846" s="27"/>
    </row>
    <row r="4847" spans="1:8" x14ac:dyDescent="0.25">
      <c r="A4847" s="25"/>
      <c r="B4847" s="26"/>
      <c r="C4847" s="25"/>
      <c r="D4847" s="25"/>
      <c r="E4847" s="25"/>
      <c r="F4847" s="4"/>
      <c r="G4847" s="5"/>
      <c r="H4847" s="27"/>
    </row>
    <row r="4848" spans="1:8" x14ac:dyDescent="0.25">
      <c r="A4848" s="25"/>
      <c r="B4848" s="26"/>
      <c r="C4848" s="25"/>
      <c r="D4848" s="25"/>
      <c r="E4848" s="25"/>
      <c r="F4848" s="4"/>
      <c r="G4848" s="5"/>
      <c r="H4848" s="27"/>
    </row>
    <row r="4849" spans="1:8" x14ac:dyDescent="0.25">
      <c r="A4849" s="25"/>
      <c r="B4849" s="26"/>
      <c r="C4849" s="25"/>
      <c r="D4849" s="25"/>
      <c r="E4849" s="25"/>
      <c r="F4849" s="4"/>
      <c r="G4849" s="5"/>
      <c r="H4849" s="27"/>
    </row>
    <row r="4850" spans="1:8" x14ac:dyDescent="0.25">
      <c r="A4850" s="25"/>
      <c r="B4850" s="26"/>
      <c r="C4850" s="25"/>
      <c r="D4850" s="25"/>
      <c r="E4850" s="25"/>
      <c r="F4850" s="4"/>
      <c r="G4850" s="5"/>
      <c r="H4850" s="27"/>
    </row>
    <row r="4851" spans="1:8" x14ac:dyDescent="0.25">
      <c r="A4851" s="25"/>
      <c r="B4851" s="26"/>
      <c r="C4851" s="25"/>
      <c r="D4851" s="25"/>
      <c r="E4851" s="25"/>
      <c r="F4851" s="4"/>
      <c r="G4851" s="5"/>
      <c r="H4851" s="27"/>
    </row>
    <row r="4852" spans="1:8" x14ac:dyDescent="0.25">
      <c r="A4852" s="25"/>
      <c r="B4852" s="26"/>
      <c r="C4852" s="25"/>
      <c r="D4852" s="25"/>
      <c r="E4852" s="25"/>
      <c r="F4852" s="4"/>
      <c r="G4852" s="5"/>
      <c r="H4852" s="27"/>
    </row>
    <row r="4853" spans="1:8" x14ac:dyDescent="0.25">
      <c r="A4853" s="25"/>
      <c r="B4853" s="26"/>
      <c r="C4853" s="25"/>
      <c r="D4853" s="25"/>
      <c r="E4853" s="25"/>
      <c r="F4853" s="4"/>
      <c r="G4853" s="5"/>
      <c r="H4853" s="27"/>
    </row>
    <row r="4854" spans="1:8" x14ac:dyDescent="0.25">
      <c r="A4854" s="25"/>
      <c r="B4854" s="26"/>
      <c r="C4854" s="25"/>
      <c r="D4854" s="25"/>
      <c r="E4854" s="25"/>
      <c r="F4854" s="4"/>
      <c r="G4854" s="5"/>
      <c r="H4854" s="27"/>
    </row>
    <row r="4855" spans="1:8" x14ac:dyDescent="0.25">
      <c r="A4855" s="25"/>
      <c r="B4855" s="26"/>
      <c r="C4855" s="25"/>
      <c r="D4855" s="25"/>
      <c r="E4855" s="25"/>
      <c r="F4855" s="4"/>
      <c r="G4855" s="5"/>
      <c r="H4855" s="27"/>
    </row>
    <row r="4856" spans="1:8" x14ac:dyDescent="0.25">
      <c r="A4856" s="25"/>
      <c r="B4856" s="26"/>
      <c r="C4856" s="25"/>
      <c r="D4856" s="25"/>
      <c r="E4856" s="25"/>
      <c r="F4856" s="4"/>
      <c r="G4856" s="5"/>
      <c r="H4856" s="27"/>
    </row>
    <row r="4857" spans="1:8" x14ac:dyDescent="0.25">
      <c r="A4857" s="25"/>
      <c r="B4857" s="26"/>
      <c r="C4857" s="25"/>
      <c r="D4857" s="25"/>
      <c r="E4857" s="25"/>
      <c r="F4857" s="4"/>
      <c r="G4857" s="5"/>
      <c r="H4857" s="27"/>
    </row>
    <row r="4858" spans="1:8" x14ac:dyDescent="0.25">
      <c r="A4858" s="25"/>
      <c r="B4858" s="26"/>
      <c r="C4858" s="25"/>
      <c r="D4858" s="25"/>
      <c r="E4858" s="25"/>
      <c r="F4858" s="4"/>
      <c r="G4858" s="5"/>
      <c r="H4858" s="27"/>
    </row>
    <row r="4859" spans="1:8" x14ac:dyDescent="0.25">
      <c r="A4859" s="25"/>
      <c r="B4859" s="26"/>
      <c r="C4859" s="25"/>
      <c r="D4859" s="25"/>
      <c r="E4859" s="25"/>
      <c r="F4859" s="4"/>
      <c r="G4859" s="5"/>
      <c r="H4859" s="27"/>
    </row>
    <row r="4860" spans="1:8" x14ac:dyDescent="0.25">
      <c r="A4860" s="25"/>
      <c r="B4860" s="26"/>
      <c r="C4860" s="25"/>
      <c r="D4860" s="25"/>
      <c r="E4860" s="25"/>
      <c r="F4860" s="4"/>
      <c r="G4860" s="5"/>
      <c r="H4860" s="27"/>
    </row>
    <row r="4861" spans="1:8" x14ac:dyDescent="0.25">
      <c r="A4861" s="25"/>
      <c r="B4861" s="26"/>
      <c r="C4861" s="25"/>
      <c r="D4861" s="25"/>
      <c r="E4861" s="25"/>
      <c r="F4861" s="4"/>
      <c r="G4861" s="5"/>
      <c r="H4861" s="27"/>
    </row>
    <row r="4862" spans="1:8" x14ac:dyDescent="0.25">
      <c r="A4862" s="25"/>
      <c r="B4862" s="26"/>
      <c r="C4862" s="25"/>
      <c r="D4862" s="25"/>
      <c r="E4862" s="25"/>
      <c r="F4862" s="4"/>
      <c r="G4862" s="5"/>
      <c r="H4862" s="27"/>
    </row>
    <row r="4863" spans="1:8" x14ac:dyDescent="0.25">
      <c r="A4863" s="25"/>
      <c r="B4863" s="26"/>
      <c r="C4863" s="25"/>
      <c r="D4863" s="25"/>
      <c r="E4863" s="25"/>
      <c r="F4863" s="4"/>
      <c r="G4863" s="5"/>
      <c r="H4863" s="27"/>
    </row>
    <row r="4864" spans="1:8" x14ac:dyDescent="0.25">
      <c r="A4864" s="25"/>
      <c r="B4864" s="26"/>
      <c r="C4864" s="25"/>
      <c r="D4864" s="25"/>
      <c r="E4864" s="25"/>
      <c r="F4864" s="4"/>
      <c r="G4864" s="5"/>
      <c r="H4864" s="27"/>
    </row>
    <row r="4865" spans="1:8" x14ac:dyDescent="0.25">
      <c r="A4865" s="25"/>
      <c r="B4865" s="26"/>
      <c r="C4865" s="25"/>
      <c r="D4865" s="25"/>
      <c r="E4865" s="25"/>
      <c r="F4865" s="4"/>
      <c r="G4865" s="5"/>
      <c r="H4865" s="27"/>
    </row>
    <row r="4866" spans="1:8" x14ac:dyDescent="0.25">
      <c r="A4866" s="25"/>
      <c r="B4866" s="26"/>
      <c r="C4866" s="25"/>
      <c r="D4866" s="25"/>
      <c r="E4866" s="25"/>
      <c r="F4866" s="4"/>
      <c r="G4866" s="5"/>
      <c r="H4866" s="27"/>
    </row>
    <row r="4867" spans="1:8" x14ac:dyDescent="0.25">
      <c r="A4867" s="25"/>
      <c r="B4867" s="26"/>
      <c r="C4867" s="25"/>
      <c r="D4867" s="25"/>
      <c r="E4867" s="25"/>
      <c r="F4867" s="4"/>
      <c r="G4867" s="5"/>
      <c r="H4867" s="27"/>
    </row>
    <row r="4868" spans="1:8" x14ac:dyDescent="0.25">
      <c r="A4868" s="25"/>
      <c r="B4868" s="26"/>
      <c r="C4868" s="25"/>
      <c r="D4868" s="25"/>
      <c r="E4868" s="25"/>
      <c r="F4868" s="4"/>
      <c r="G4868" s="5"/>
      <c r="H4868" s="27"/>
    </row>
    <row r="4869" spans="1:8" x14ac:dyDescent="0.25">
      <c r="A4869" s="25"/>
      <c r="B4869" s="26"/>
      <c r="C4869" s="25"/>
      <c r="D4869" s="25"/>
      <c r="E4869" s="25"/>
      <c r="F4869" s="4"/>
      <c r="G4869" s="5"/>
      <c r="H4869" s="27"/>
    </row>
    <row r="4870" spans="1:8" x14ac:dyDescent="0.25">
      <c r="A4870" s="25"/>
      <c r="B4870" s="26"/>
      <c r="C4870" s="25"/>
      <c r="D4870" s="25"/>
      <c r="E4870" s="25"/>
      <c r="F4870" s="4"/>
      <c r="G4870" s="5"/>
      <c r="H4870" s="27"/>
    </row>
    <row r="4871" spans="1:8" x14ac:dyDescent="0.25">
      <c r="A4871" s="25"/>
      <c r="B4871" s="26"/>
      <c r="C4871" s="25"/>
      <c r="D4871" s="25"/>
      <c r="E4871" s="25"/>
      <c r="F4871" s="4"/>
      <c r="G4871" s="5"/>
      <c r="H4871" s="27"/>
    </row>
    <row r="4872" spans="1:8" x14ac:dyDescent="0.25">
      <c r="A4872" s="25"/>
      <c r="B4872" s="26"/>
      <c r="C4872" s="25"/>
      <c r="D4872" s="25"/>
      <c r="E4872" s="25"/>
      <c r="F4872" s="4"/>
      <c r="G4872" s="5"/>
      <c r="H4872" s="27"/>
    </row>
    <row r="4873" spans="1:8" x14ac:dyDescent="0.25">
      <c r="A4873" s="25"/>
      <c r="B4873" s="26"/>
      <c r="C4873" s="25"/>
      <c r="D4873" s="25"/>
      <c r="E4873" s="25"/>
      <c r="F4873" s="4"/>
      <c r="G4873" s="5"/>
      <c r="H4873" s="27"/>
    </row>
    <row r="4874" spans="1:8" x14ac:dyDescent="0.25">
      <c r="A4874" s="25"/>
      <c r="B4874" s="26"/>
      <c r="C4874" s="25"/>
      <c r="D4874" s="25"/>
      <c r="E4874" s="25"/>
      <c r="F4874" s="4"/>
      <c r="G4874" s="5"/>
      <c r="H4874" s="27"/>
    </row>
    <row r="4875" spans="1:8" x14ac:dyDescent="0.25">
      <c r="A4875" s="25"/>
      <c r="B4875" s="26"/>
      <c r="C4875" s="25"/>
      <c r="D4875" s="25"/>
      <c r="E4875" s="25"/>
      <c r="F4875" s="4"/>
      <c r="G4875" s="5"/>
      <c r="H4875" s="27"/>
    </row>
    <row r="4876" spans="1:8" x14ac:dyDescent="0.25">
      <c r="A4876" s="25"/>
      <c r="B4876" s="26"/>
      <c r="C4876" s="25"/>
      <c r="D4876" s="25"/>
      <c r="E4876" s="25"/>
      <c r="F4876" s="4"/>
      <c r="G4876" s="5"/>
      <c r="H4876" s="27"/>
    </row>
    <row r="4877" spans="1:8" x14ac:dyDescent="0.25">
      <c r="A4877" s="25"/>
      <c r="B4877" s="26"/>
      <c r="C4877" s="25"/>
      <c r="D4877" s="25"/>
      <c r="E4877" s="25"/>
      <c r="F4877" s="4"/>
      <c r="G4877" s="5"/>
      <c r="H4877" s="27"/>
    </row>
    <row r="4878" spans="1:8" x14ac:dyDescent="0.25">
      <c r="A4878" s="25"/>
      <c r="B4878" s="26"/>
      <c r="C4878" s="25"/>
      <c r="D4878" s="25"/>
      <c r="E4878" s="25"/>
      <c r="F4878" s="4"/>
      <c r="G4878" s="5"/>
      <c r="H4878" s="27"/>
    </row>
    <row r="4879" spans="1:8" x14ac:dyDescent="0.25">
      <c r="A4879" s="25"/>
      <c r="B4879" s="26"/>
      <c r="C4879" s="25"/>
      <c r="D4879" s="25"/>
      <c r="E4879" s="25"/>
      <c r="F4879" s="4"/>
      <c r="G4879" s="5"/>
      <c r="H4879" s="27"/>
    </row>
    <row r="4880" spans="1:8" x14ac:dyDescent="0.25">
      <c r="A4880" s="25"/>
      <c r="B4880" s="26"/>
      <c r="C4880" s="25"/>
      <c r="D4880" s="25"/>
      <c r="E4880" s="25"/>
      <c r="F4880" s="4"/>
      <c r="G4880" s="5"/>
      <c r="H4880" s="27"/>
    </row>
    <row r="4881" spans="1:8" x14ac:dyDescent="0.25">
      <c r="A4881" s="25"/>
      <c r="B4881" s="26"/>
      <c r="C4881" s="25"/>
      <c r="D4881" s="25"/>
      <c r="E4881" s="25"/>
      <c r="F4881" s="4"/>
      <c r="G4881" s="5"/>
      <c r="H4881" s="27"/>
    </row>
    <row r="4882" spans="1:8" x14ac:dyDescent="0.25">
      <c r="A4882" s="25"/>
      <c r="B4882" s="26"/>
      <c r="C4882" s="25"/>
      <c r="D4882" s="25"/>
      <c r="E4882" s="25"/>
      <c r="F4882" s="4"/>
      <c r="G4882" s="5"/>
      <c r="H4882" s="27"/>
    </row>
    <row r="4883" spans="1:8" x14ac:dyDescent="0.25">
      <c r="A4883" s="25"/>
      <c r="B4883" s="26"/>
      <c r="C4883" s="25"/>
      <c r="D4883" s="25"/>
      <c r="E4883" s="25"/>
      <c r="F4883" s="4"/>
      <c r="G4883" s="5"/>
      <c r="H4883" s="27"/>
    </row>
    <row r="4884" spans="1:8" x14ac:dyDescent="0.25">
      <c r="A4884" s="25"/>
      <c r="B4884" s="26"/>
      <c r="C4884" s="25"/>
      <c r="D4884" s="25"/>
      <c r="E4884" s="25"/>
      <c r="F4884" s="4"/>
      <c r="G4884" s="5"/>
      <c r="H4884" s="27"/>
    </row>
    <row r="4885" spans="1:8" x14ac:dyDescent="0.25">
      <c r="A4885" s="25"/>
      <c r="B4885" s="26"/>
      <c r="C4885" s="25"/>
      <c r="D4885" s="25"/>
      <c r="E4885" s="25"/>
      <c r="F4885" s="4"/>
      <c r="G4885" s="5"/>
      <c r="H4885" s="27"/>
    </row>
    <row r="4886" spans="1:8" x14ac:dyDescent="0.25">
      <c r="A4886" s="25"/>
      <c r="B4886" s="26"/>
      <c r="C4886" s="25"/>
      <c r="D4886" s="25"/>
      <c r="E4886" s="25"/>
      <c r="F4886" s="4"/>
      <c r="G4886" s="5"/>
      <c r="H4886" s="27"/>
    </row>
    <row r="4887" spans="1:8" x14ac:dyDescent="0.25">
      <c r="A4887" s="25"/>
      <c r="B4887" s="26"/>
      <c r="C4887" s="25"/>
      <c r="D4887" s="25"/>
      <c r="E4887" s="25"/>
      <c r="F4887" s="4"/>
      <c r="G4887" s="5"/>
      <c r="H4887" s="27"/>
    </row>
    <row r="4888" spans="1:8" x14ac:dyDescent="0.25">
      <c r="A4888" s="25"/>
      <c r="B4888" s="26"/>
      <c r="C4888" s="25"/>
      <c r="D4888" s="25"/>
      <c r="E4888" s="25"/>
      <c r="F4888" s="4"/>
      <c r="G4888" s="5"/>
      <c r="H4888" s="27"/>
    </row>
    <row r="4889" spans="1:8" x14ac:dyDescent="0.25">
      <c r="A4889" s="25"/>
      <c r="B4889" s="26"/>
      <c r="C4889" s="25"/>
      <c r="D4889" s="25"/>
      <c r="E4889" s="25"/>
      <c r="F4889" s="4"/>
      <c r="G4889" s="5"/>
      <c r="H4889" s="27"/>
    </row>
    <row r="4890" spans="1:8" x14ac:dyDescent="0.25">
      <c r="A4890" s="25"/>
      <c r="B4890" s="26"/>
      <c r="C4890" s="25"/>
      <c r="D4890" s="25"/>
      <c r="E4890" s="25"/>
      <c r="F4890" s="4"/>
      <c r="G4890" s="5"/>
      <c r="H4890" s="27"/>
    </row>
    <row r="4891" spans="1:8" x14ac:dyDescent="0.25">
      <c r="A4891" s="25"/>
      <c r="B4891" s="26"/>
      <c r="C4891" s="25"/>
      <c r="D4891" s="25"/>
      <c r="E4891" s="25"/>
      <c r="F4891" s="4"/>
      <c r="G4891" s="5"/>
      <c r="H4891" s="27"/>
    </row>
    <row r="4892" spans="1:8" x14ac:dyDescent="0.25">
      <c r="A4892" s="25"/>
      <c r="B4892" s="26"/>
      <c r="C4892" s="25"/>
      <c r="D4892" s="25"/>
      <c r="E4892" s="25"/>
      <c r="F4892" s="4"/>
      <c r="G4892" s="5"/>
      <c r="H4892" s="27"/>
    </row>
    <row r="4893" spans="1:8" x14ac:dyDescent="0.25">
      <c r="A4893" s="25"/>
      <c r="B4893" s="26"/>
      <c r="C4893" s="25"/>
      <c r="D4893" s="25"/>
      <c r="E4893" s="25"/>
      <c r="F4893" s="4"/>
      <c r="G4893" s="5"/>
      <c r="H4893" s="27"/>
    </row>
    <row r="4894" spans="1:8" x14ac:dyDescent="0.25">
      <c r="A4894" s="25"/>
      <c r="B4894" s="26"/>
      <c r="C4894" s="25"/>
      <c r="D4894" s="25"/>
      <c r="E4894" s="25"/>
      <c r="F4894" s="4"/>
      <c r="G4894" s="5"/>
      <c r="H4894" s="27"/>
    </row>
    <row r="4895" spans="1:8" x14ac:dyDescent="0.25">
      <c r="A4895" s="25"/>
      <c r="B4895" s="26"/>
      <c r="C4895" s="25"/>
      <c r="D4895" s="25"/>
      <c r="E4895" s="25"/>
      <c r="F4895" s="4"/>
      <c r="G4895" s="5"/>
      <c r="H4895" s="27"/>
    </row>
    <row r="4896" spans="1:8" x14ac:dyDescent="0.25">
      <c r="A4896" s="25"/>
      <c r="B4896" s="26"/>
      <c r="C4896" s="25"/>
      <c r="D4896" s="25"/>
      <c r="E4896" s="25"/>
      <c r="F4896" s="4"/>
      <c r="G4896" s="5"/>
      <c r="H4896" s="27"/>
    </row>
    <row r="4897" spans="1:8" x14ac:dyDescent="0.25">
      <c r="A4897" s="25"/>
      <c r="B4897" s="26"/>
      <c r="C4897" s="25"/>
      <c r="D4897" s="25"/>
      <c r="E4897" s="25"/>
      <c r="F4897" s="4"/>
      <c r="G4897" s="5"/>
      <c r="H4897" s="27"/>
    </row>
    <row r="4898" spans="1:8" x14ac:dyDescent="0.25">
      <c r="A4898" s="25"/>
      <c r="B4898" s="26"/>
      <c r="C4898" s="25"/>
      <c r="D4898" s="25"/>
      <c r="E4898" s="25"/>
      <c r="F4898" s="4"/>
      <c r="G4898" s="5"/>
      <c r="H4898" s="27"/>
    </row>
    <row r="4899" spans="1:8" x14ac:dyDescent="0.25">
      <c r="A4899" s="25"/>
      <c r="B4899" s="26"/>
      <c r="C4899" s="25"/>
      <c r="D4899" s="25"/>
      <c r="E4899" s="25"/>
      <c r="F4899" s="4"/>
      <c r="G4899" s="5"/>
      <c r="H4899" s="27"/>
    </row>
    <row r="4900" spans="1:8" x14ac:dyDescent="0.25">
      <c r="A4900" s="25"/>
      <c r="B4900" s="26"/>
      <c r="C4900" s="25"/>
      <c r="D4900" s="25"/>
      <c r="E4900" s="25"/>
      <c r="F4900" s="4"/>
      <c r="G4900" s="5"/>
      <c r="H4900" s="27"/>
    </row>
    <row r="4901" spans="1:8" x14ac:dyDescent="0.25">
      <c r="A4901" s="25"/>
      <c r="B4901" s="26"/>
      <c r="C4901" s="25"/>
      <c r="D4901" s="25"/>
      <c r="E4901" s="25"/>
      <c r="F4901" s="4"/>
      <c r="G4901" s="5"/>
      <c r="H4901" s="27"/>
    </row>
    <row r="4902" spans="1:8" x14ac:dyDescent="0.25">
      <c r="A4902" s="25"/>
      <c r="B4902" s="26"/>
      <c r="C4902" s="25"/>
      <c r="D4902" s="25"/>
      <c r="E4902" s="25"/>
      <c r="F4902" s="4"/>
      <c r="G4902" s="5"/>
      <c r="H4902" s="27"/>
    </row>
    <row r="4903" spans="1:8" x14ac:dyDescent="0.25">
      <c r="A4903" s="25"/>
      <c r="B4903" s="26"/>
      <c r="C4903" s="25"/>
      <c r="D4903" s="25"/>
      <c r="E4903" s="25"/>
      <c r="F4903" s="4"/>
      <c r="G4903" s="5"/>
      <c r="H4903" s="27"/>
    </row>
    <row r="4904" spans="1:8" x14ac:dyDescent="0.25">
      <c r="A4904" s="25"/>
      <c r="B4904" s="26"/>
      <c r="C4904" s="25"/>
      <c r="D4904" s="25"/>
      <c r="E4904" s="25"/>
      <c r="F4904" s="4"/>
      <c r="G4904" s="5"/>
      <c r="H4904" s="27"/>
    </row>
    <row r="4905" spans="1:8" x14ac:dyDescent="0.25">
      <c r="A4905" s="25"/>
      <c r="B4905" s="26"/>
      <c r="C4905" s="25"/>
      <c r="D4905" s="25"/>
      <c r="E4905" s="25"/>
      <c r="F4905" s="4"/>
      <c r="G4905" s="5"/>
      <c r="H4905" s="27"/>
    </row>
    <row r="4906" spans="1:8" x14ac:dyDescent="0.25">
      <c r="A4906" s="25"/>
      <c r="B4906" s="26"/>
      <c r="C4906" s="25"/>
      <c r="D4906" s="25"/>
      <c r="E4906" s="25"/>
      <c r="F4906" s="4"/>
      <c r="G4906" s="5"/>
      <c r="H4906" s="27"/>
    </row>
    <row r="4907" spans="1:8" x14ac:dyDescent="0.25">
      <c r="A4907" s="25"/>
      <c r="B4907" s="26"/>
      <c r="C4907" s="25"/>
      <c r="D4907" s="25"/>
      <c r="E4907" s="25"/>
      <c r="F4907" s="4"/>
      <c r="G4907" s="5"/>
      <c r="H4907" s="27"/>
    </row>
    <row r="4908" spans="1:8" x14ac:dyDescent="0.25">
      <c r="A4908" s="25"/>
      <c r="B4908" s="26"/>
      <c r="C4908" s="25"/>
      <c r="D4908" s="25"/>
      <c r="E4908" s="25"/>
      <c r="F4908" s="4"/>
      <c r="G4908" s="5"/>
      <c r="H4908" s="27"/>
    </row>
    <row r="4909" spans="1:8" x14ac:dyDescent="0.25">
      <c r="A4909" s="25"/>
      <c r="B4909" s="26"/>
      <c r="C4909" s="25"/>
      <c r="D4909" s="25"/>
      <c r="E4909" s="25"/>
      <c r="F4909" s="4"/>
      <c r="G4909" s="5"/>
      <c r="H4909" s="27"/>
    </row>
    <row r="4910" spans="1:8" x14ac:dyDescent="0.25">
      <c r="A4910" s="25"/>
      <c r="B4910" s="26"/>
      <c r="C4910" s="25"/>
      <c r="D4910" s="25"/>
      <c r="E4910" s="25"/>
      <c r="F4910" s="4"/>
      <c r="G4910" s="5"/>
      <c r="H4910" s="27"/>
    </row>
    <row r="4911" spans="1:8" x14ac:dyDescent="0.25">
      <c r="A4911" s="25"/>
      <c r="B4911" s="26"/>
      <c r="C4911" s="25"/>
      <c r="D4911" s="25"/>
      <c r="E4911" s="25"/>
      <c r="F4911" s="4"/>
      <c r="G4911" s="5"/>
      <c r="H4911" s="27"/>
    </row>
    <row r="4912" spans="1:8" x14ac:dyDescent="0.25">
      <c r="A4912" s="25"/>
      <c r="B4912" s="26"/>
      <c r="C4912" s="25"/>
      <c r="D4912" s="25"/>
      <c r="E4912" s="25"/>
      <c r="F4912" s="4"/>
      <c r="G4912" s="5"/>
      <c r="H4912" s="27"/>
    </row>
    <row r="4913" spans="1:8" x14ac:dyDescent="0.25">
      <c r="A4913" s="25"/>
      <c r="B4913" s="26"/>
      <c r="C4913" s="25"/>
      <c r="D4913" s="25"/>
      <c r="E4913" s="25"/>
      <c r="F4913" s="4"/>
      <c r="G4913" s="5"/>
      <c r="H4913" s="27"/>
    </row>
    <row r="4914" spans="1:8" x14ac:dyDescent="0.25">
      <c r="A4914" s="25"/>
      <c r="B4914" s="26"/>
      <c r="C4914" s="25"/>
      <c r="D4914" s="25"/>
      <c r="E4914" s="25"/>
      <c r="F4914" s="4"/>
      <c r="G4914" s="5"/>
      <c r="H4914" s="27"/>
    </row>
    <row r="4915" spans="1:8" x14ac:dyDescent="0.25">
      <c r="A4915" s="25"/>
      <c r="B4915" s="26"/>
      <c r="C4915" s="25"/>
      <c r="D4915" s="25"/>
      <c r="E4915" s="25"/>
      <c r="F4915" s="4"/>
      <c r="G4915" s="5"/>
      <c r="H4915" s="27"/>
    </row>
    <row r="4916" spans="1:8" x14ac:dyDescent="0.25">
      <c r="A4916" s="25"/>
      <c r="B4916" s="26"/>
      <c r="C4916" s="25"/>
      <c r="D4916" s="25"/>
      <c r="E4916" s="25"/>
      <c r="F4916" s="4"/>
      <c r="G4916" s="5"/>
      <c r="H4916" s="27"/>
    </row>
    <row r="4917" spans="1:8" x14ac:dyDescent="0.25">
      <c r="A4917" s="25"/>
      <c r="B4917" s="26"/>
      <c r="C4917" s="25"/>
      <c r="D4917" s="25"/>
      <c r="E4917" s="25"/>
      <c r="F4917" s="4"/>
      <c r="G4917" s="5"/>
      <c r="H4917" s="27"/>
    </row>
    <row r="4918" spans="1:8" x14ac:dyDescent="0.25">
      <c r="A4918" s="25"/>
      <c r="B4918" s="26"/>
      <c r="C4918" s="25"/>
      <c r="D4918" s="25"/>
      <c r="E4918" s="25"/>
      <c r="F4918" s="4"/>
      <c r="G4918" s="5"/>
      <c r="H4918" s="27"/>
    </row>
    <row r="4919" spans="1:8" x14ac:dyDescent="0.25">
      <c r="A4919" s="25"/>
      <c r="B4919" s="26"/>
      <c r="C4919" s="25"/>
      <c r="D4919" s="25"/>
      <c r="E4919" s="25"/>
      <c r="F4919" s="4"/>
      <c r="G4919" s="5"/>
      <c r="H4919" s="27"/>
    </row>
    <row r="4920" spans="1:8" x14ac:dyDescent="0.25">
      <c r="A4920" s="25"/>
      <c r="B4920" s="26"/>
      <c r="C4920" s="25"/>
      <c r="D4920" s="25"/>
      <c r="E4920" s="25"/>
      <c r="F4920" s="4"/>
      <c r="G4920" s="5"/>
      <c r="H4920" s="27"/>
    </row>
    <row r="4921" spans="1:8" x14ac:dyDescent="0.25">
      <c r="A4921" s="25"/>
      <c r="B4921" s="26"/>
      <c r="C4921" s="25"/>
      <c r="D4921" s="25"/>
      <c r="E4921" s="25"/>
      <c r="F4921" s="4"/>
      <c r="G4921" s="5"/>
      <c r="H4921" s="27"/>
    </row>
    <row r="4922" spans="1:8" x14ac:dyDescent="0.25">
      <c r="A4922" s="25"/>
      <c r="B4922" s="26"/>
      <c r="C4922" s="25"/>
      <c r="D4922" s="25"/>
      <c r="E4922" s="25"/>
      <c r="F4922" s="4"/>
      <c r="G4922" s="5"/>
      <c r="H4922" s="27"/>
    </row>
    <row r="4923" spans="1:8" x14ac:dyDescent="0.25">
      <c r="A4923" s="25"/>
      <c r="B4923" s="26"/>
      <c r="C4923" s="25"/>
      <c r="D4923" s="25"/>
      <c r="E4923" s="25"/>
      <c r="F4923" s="4"/>
      <c r="G4923" s="5"/>
      <c r="H4923" s="27"/>
    </row>
    <row r="4924" spans="1:8" x14ac:dyDescent="0.25">
      <c r="A4924" s="25"/>
      <c r="B4924" s="26"/>
      <c r="C4924" s="25"/>
      <c r="D4924" s="25"/>
      <c r="E4924" s="25"/>
      <c r="F4924" s="4"/>
      <c r="G4924" s="5"/>
      <c r="H4924" s="27"/>
    </row>
    <row r="4925" spans="1:8" x14ac:dyDescent="0.25">
      <c r="A4925" s="25"/>
      <c r="B4925" s="26"/>
      <c r="C4925" s="25"/>
      <c r="D4925" s="25"/>
      <c r="E4925" s="25"/>
      <c r="F4925" s="4"/>
      <c r="G4925" s="5"/>
      <c r="H4925" s="27"/>
    </row>
    <row r="4926" spans="1:8" x14ac:dyDescent="0.25">
      <c r="A4926" s="25"/>
      <c r="B4926" s="26"/>
      <c r="C4926" s="25"/>
      <c r="D4926" s="25"/>
      <c r="E4926" s="25"/>
      <c r="F4926" s="4"/>
      <c r="G4926" s="5"/>
      <c r="H4926" s="27"/>
    </row>
    <row r="4927" spans="1:8" x14ac:dyDescent="0.25">
      <c r="A4927" s="25"/>
      <c r="B4927" s="26"/>
      <c r="C4927" s="25"/>
      <c r="D4927" s="25"/>
      <c r="E4927" s="25"/>
      <c r="F4927" s="4"/>
      <c r="G4927" s="5"/>
      <c r="H4927" s="27"/>
    </row>
    <row r="4928" spans="1:8" x14ac:dyDescent="0.25">
      <c r="A4928" s="25"/>
      <c r="B4928" s="26"/>
      <c r="C4928" s="25"/>
      <c r="D4928" s="25"/>
      <c r="E4928" s="25"/>
      <c r="F4928" s="4"/>
      <c r="G4928" s="5"/>
      <c r="H4928" s="27"/>
    </row>
    <row r="4929" spans="1:8" x14ac:dyDescent="0.25">
      <c r="A4929" s="25"/>
      <c r="B4929" s="26"/>
      <c r="C4929" s="25"/>
      <c r="D4929" s="25"/>
      <c r="E4929" s="25"/>
      <c r="F4929" s="4"/>
      <c r="G4929" s="5"/>
      <c r="H4929" s="27"/>
    </row>
    <row r="4930" spans="1:8" x14ac:dyDescent="0.25">
      <c r="A4930" s="25"/>
      <c r="B4930" s="26"/>
      <c r="C4930" s="25"/>
      <c r="D4930" s="25"/>
      <c r="E4930" s="25"/>
      <c r="F4930" s="4"/>
      <c r="G4930" s="5"/>
      <c r="H4930" s="27"/>
    </row>
    <row r="4931" spans="1:8" x14ac:dyDescent="0.25">
      <c r="A4931" s="25"/>
      <c r="B4931" s="26"/>
      <c r="C4931" s="25"/>
      <c r="D4931" s="25"/>
      <c r="E4931" s="25"/>
      <c r="F4931" s="4"/>
      <c r="G4931" s="5"/>
      <c r="H4931" s="27"/>
    </row>
    <row r="4932" spans="1:8" x14ac:dyDescent="0.25">
      <c r="A4932" s="25"/>
      <c r="B4932" s="26"/>
      <c r="C4932" s="25"/>
      <c r="D4932" s="25"/>
      <c r="E4932" s="25"/>
      <c r="F4932" s="4"/>
      <c r="G4932" s="5"/>
      <c r="H4932" s="27"/>
    </row>
    <row r="4933" spans="1:8" x14ac:dyDescent="0.25">
      <c r="A4933" s="25"/>
      <c r="B4933" s="26"/>
      <c r="C4933" s="25"/>
      <c r="D4933" s="25"/>
      <c r="E4933" s="25"/>
      <c r="F4933" s="4"/>
      <c r="G4933" s="5"/>
      <c r="H4933" s="27"/>
    </row>
    <row r="4934" spans="1:8" x14ac:dyDescent="0.25">
      <c r="A4934" s="25"/>
      <c r="B4934" s="26"/>
      <c r="C4934" s="25"/>
      <c r="D4934" s="25"/>
      <c r="E4934" s="25"/>
      <c r="F4934" s="4"/>
      <c r="G4934" s="5"/>
      <c r="H4934" s="27"/>
    </row>
    <row r="4935" spans="1:8" x14ac:dyDescent="0.25">
      <c r="A4935" s="25"/>
      <c r="B4935" s="26"/>
      <c r="C4935" s="25"/>
      <c r="D4935" s="25"/>
      <c r="E4935" s="25"/>
      <c r="F4935" s="4"/>
      <c r="G4935" s="5"/>
      <c r="H4935" s="27"/>
    </row>
    <row r="4936" spans="1:8" x14ac:dyDescent="0.25">
      <c r="A4936" s="25"/>
      <c r="B4936" s="26"/>
      <c r="C4936" s="25"/>
      <c r="D4936" s="25"/>
      <c r="E4936" s="25"/>
      <c r="F4936" s="4"/>
      <c r="G4936" s="5"/>
      <c r="H4936" s="27"/>
    </row>
    <row r="4937" spans="1:8" x14ac:dyDescent="0.25">
      <c r="A4937" s="25"/>
      <c r="B4937" s="26"/>
      <c r="C4937" s="25"/>
      <c r="D4937" s="25"/>
      <c r="E4937" s="25"/>
      <c r="F4937" s="4"/>
      <c r="G4937" s="5"/>
      <c r="H4937" s="27"/>
    </row>
    <row r="4938" spans="1:8" x14ac:dyDescent="0.25">
      <c r="A4938" s="25"/>
      <c r="B4938" s="26"/>
      <c r="C4938" s="25"/>
      <c r="D4938" s="25"/>
      <c r="E4938" s="25"/>
      <c r="F4938" s="4"/>
      <c r="G4938" s="5"/>
      <c r="H4938" s="27"/>
    </row>
    <row r="4939" spans="1:8" x14ac:dyDescent="0.25">
      <c r="A4939" s="25"/>
      <c r="B4939" s="26"/>
      <c r="C4939" s="25"/>
      <c r="D4939" s="25"/>
      <c r="E4939" s="25"/>
      <c r="F4939" s="4"/>
      <c r="G4939" s="5"/>
      <c r="H4939" s="27"/>
    </row>
    <row r="4940" spans="1:8" x14ac:dyDescent="0.25">
      <c r="A4940" s="25"/>
      <c r="B4940" s="26"/>
      <c r="C4940" s="25"/>
      <c r="D4940" s="25"/>
      <c r="E4940" s="25"/>
      <c r="F4940" s="4"/>
      <c r="G4940" s="5"/>
      <c r="H4940" s="27"/>
    </row>
    <row r="4941" spans="1:8" x14ac:dyDescent="0.25">
      <c r="A4941" s="25"/>
      <c r="B4941" s="26"/>
      <c r="C4941" s="25"/>
      <c r="D4941" s="25"/>
      <c r="E4941" s="25"/>
      <c r="F4941" s="4"/>
      <c r="G4941" s="5"/>
      <c r="H4941" s="27"/>
    </row>
    <row r="4942" spans="1:8" x14ac:dyDescent="0.25">
      <c r="A4942" s="25"/>
      <c r="B4942" s="26"/>
      <c r="C4942" s="25"/>
      <c r="D4942" s="25"/>
      <c r="E4942" s="25"/>
      <c r="F4942" s="4"/>
      <c r="G4942" s="5"/>
      <c r="H4942" s="27"/>
    </row>
    <row r="4943" spans="1:8" x14ac:dyDescent="0.25">
      <c r="A4943" s="25"/>
      <c r="B4943" s="26"/>
      <c r="C4943" s="25"/>
      <c r="D4943" s="25"/>
      <c r="E4943" s="25"/>
      <c r="F4943" s="4"/>
      <c r="G4943" s="5"/>
      <c r="H4943" s="27"/>
    </row>
    <row r="4944" spans="1:8" x14ac:dyDescent="0.25">
      <c r="A4944" s="25"/>
      <c r="B4944" s="26"/>
      <c r="C4944" s="25"/>
      <c r="D4944" s="25"/>
      <c r="E4944" s="25"/>
      <c r="F4944" s="4"/>
      <c r="G4944" s="5"/>
      <c r="H4944" s="27"/>
    </row>
    <row r="4945" spans="1:8" x14ac:dyDescent="0.25">
      <c r="A4945" s="25"/>
      <c r="B4945" s="26"/>
      <c r="C4945" s="25"/>
      <c r="D4945" s="25"/>
      <c r="E4945" s="25"/>
      <c r="F4945" s="4"/>
      <c r="G4945" s="5"/>
      <c r="H4945" s="27"/>
    </row>
    <row r="4946" spans="1:8" x14ac:dyDescent="0.25">
      <c r="A4946" s="25"/>
      <c r="B4946" s="26"/>
      <c r="C4946" s="25"/>
      <c r="D4946" s="25"/>
      <c r="E4946" s="25"/>
      <c r="F4946" s="4"/>
      <c r="G4946" s="5"/>
      <c r="H4946" s="27"/>
    </row>
    <row r="4947" spans="1:8" x14ac:dyDescent="0.25">
      <c r="A4947" s="25"/>
      <c r="B4947" s="26"/>
      <c r="C4947" s="25"/>
      <c r="D4947" s="25"/>
      <c r="E4947" s="25"/>
      <c r="F4947" s="4"/>
      <c r="G4947" s="5"/>
      <c r="H4947" s="27"/>
    </row>
    <row r="4948" spans="1:8" x14ac:dyDescent="0.25">
      <c r="A4948" s="25"/>
      <c r="B4948" s="26"/>
      <c r="C4948" s="25"/>
      <c r="D4948" s="25"/>
      <c r="E4948" s="25"/>
      <c r="F4948" s="4"/>
      <c r="G4948" s="5"/>
      <c r="H4948" s="27"/>
    </row>
    <row r="4949" spans="1:8" x14ac:dyDescent="0.25">
      <c r="A4949" s="25"/>
      <c r="B4949" s="26"/>
      <c r="C4949" s="25"/>
      <c r="D4949" s="25"/>
      <c r="E4949" s="25"/>
      <c r="F4949" s="4"/>
      <c r="G4949" s="5"/>
      <c r="H4949" s="27"/>
    </row>
    <row r="4950" spans="1:8" x14ac:dyDescent="0.25">
      <c r="A4950" s="25"/>
      <c r="B4950" s="26"/>
      <c r="C4950" s="25"/>
      <c r="D4950" s="25"/>
      <c r="E4950" s="25"/>
      <c r="F4950" s="4"/>
      <c r="G4950" s="5"/>
      <c r="H4950" s="27"/>
    </row>
    <row r="4951" spans="1:8" x14ac:dyDescent="0.25">
      <c r="A4951" s="25"/>
      <c r="B4951" s="26"/>
      <c r="C4951" s="25"/>
      <c r="D4951" s="25"/>
      <c r="E4951" s="25"/>
      <c r="F4951" s="4"/>
      <c r="G4951" s="5"/>
      <c r="H4951" s="27"/>
    </row>
    <row r="4952" spans="1:8" x14ac:dyDescent="0.25">
      <c r="A4952" s="25"/>
      <c r="B4952" s="26"/>
      <c r="C4952" s="25"/>
      <c r="D4952" s="25"/>
      <c r="E4952" s="25"/>
      <c r="F4952" s="4"/>
      <c r="G4952" s="5"/>
      <c r="H4952" s="27"/>
    </row>
    <row r="4953" spans="1:8" x14ac:dyDescent="0.25">
      <c r="A4953" s="25"/>
      <c r="B4953" s="26"/>
      <c r="C4953" s="25"/>
      <c r="D4953" s="25"/>
      <c r="E4953" s="25"/>
      <c r="F4953" s="4"/>
      <c r="G4953" s="5"/>
      <c r="H4953" s="27"/>
    </row>
    <row r="4954" spans="1:8" x14ac:dyDescent="0.25">
      <c r="A4954" s="25"/>
      <c r="B4954" s="26"/>
      <c r="C4954" s="25"/>
      <c r="D4954" s="25"/>
      <c r="E4954" s="25"/>
      <c r="F4954" s="4"/>
      <c r="G4954" s="5"/>
      <c r="H4954" s="27"/>
    </row>
    <row r="4955" spans="1:8" x14ac:dyDescent="0.25">
      <c r="A4955" s="25"/>
      <c r="B4955" s="26"/>
      <c r="C4955" s="25"/>
      <c r="D4955" s="25"/>
      <c r="E4955" s="25"/>
      <c r="F4955" s="4"/>
      <c r="G4955" s="5"/>
      <c r="H4955" s="27"/>
    </row>
    <row r="4956" spans="1:8" x14ac:dyDescent="0.25">
      <c r="A4956" s="25"/>
      <c r="B4956" s="26"/>
      <c r="C4956" s="25"/>
      <c r="D4956" s="25"/>
      <c r="E4956" s="25"/>
      <c r="F4956" s="4"/>
      <c r="G4956" s="5"/>
      <c r="H4956" s="27"/>
    </row>
    <row r="4957" spans="1:8" x14ac:dyDescent="0.25">
      <c r="A4957" s="25"/>
      <c r="B4957" s="26"/>
      <c r="C4957" s="25"/>
      <c r="D4957" s="25"/>
      <c r="E4957" s="25"/>
      <c r="F4957" s="4"/>
      <c r="G4957" s="5"/>
      <c r="H4957" s="27"/>
    </row>
    <row r="4958" spans="1:8" x14ac:dyDescent="0.25">
      <c r="A4958" s="25"/>
      <c r="B4958" s="26"/>
      <c r="C4958" s="25"/>
      <c r="D4958" s="25"/>
      <c r="E4958" s="25"/>
      <c r="F4958" s="4"/>
      <c r="G4958" s="5"/>
      <c r="H4958" s="27"/>
    </row>
    <row r="4959" spans="1:8" x14ac:dyDescent="0.25">
      <c r="A4959" s="25"/>
      <c r="B4959" s="26"/>
      <c r="C4959" s="25"/>
      <c r="D4959" s="25"/>
      <c r="E4959" s="25"/>
      <c r="F4959" s="4"/>
      <c r="G4959" s="5"/>
      <c r="H4959" s="27"/>
    </row>
    <row r="4960" spans="1:8" x14ac:dyDescent="0.25">
      <c r="A4960" s="25"/>
      <c r="B4960" s="26"/>
      <c r="C4960" s="25"/>
      <c r="D4960" s="25"/>
      <c r="E4960" s="25"/>
      <c r="F4960" s="4"/>
      <c r="G4960" s="5"/>
      <c r="H4960" s="27"/>
    </row>
    <row r="4961" spans="1:8" x14ac:dyDescent="0.25">
      <c r="A4961" s="25"/>
      <c r="B4961" s="26"/>
      <c r="C4961" s="25"/>
      <c r="D4961" s="25"/>
      <c r="E4961" s="25"/>
      <c r="F4961" s="4"/>
      <c r="G4961" s="5"/>
      <c r="H4961" s="27"/>
    </row>
    <row r="4962" spans="1:8" x14ac:dyDescent="0.25">
      <c r="A4962" s="25"/>
      <c r="B4962" s="26"/>
      <c r="C4962" s="25"/>
      <c r="D4962" s="25"/>
      <c r="E4962" s="25"/>
      <c r="F4962" s="4"/>
      <c r="G4962" s="5"/>
      <c r="H4962" s="27"/>
    </row>
    <row r="4963" spans="1:8" x14ac:dyDescent="0.25">
      <c r="A4963" s="25"/>
      <c r="B4963" s="26"/>
      <c r="C4963" s="25"/>
      <c r="D4963" s="25"/>
      <c r="E4963" s="25"/>
      <c r="F4963" s="4"/>
      <c r="G4963" s="5"/>
      <c r="H4963" s="27"/>
    </row>
    <row r="4964" spans="1:8" x14ac:dyDescent="0.25">
      <c r="A4964" s="25"/>
      <c r="B4964" s="26"/>
      <c r="C4964" s="25"/>
      <c r="D4964" s="25"/>
      <c r="E4964" s="25"/>
      <c r="F4964" s="4"/>
      <c r="G4964" s="5"/>
      <c r="H4964" s="27"/>
    </row>
    <row r="4965" spans="1:8" x14ac:dyDescent="0.25">
      <c r="A4965" s="25"/>
      <c r="B4965" s="26"/>
      <c r="C4965" s="25"/>
      <c r="D4965" s="25"/>
      <c r="E4965" s="25"/>
      <c r="F4965" s="4"/>
      <c r="G4965" s="5"/>
      <c r="H4965" s="27"/>
    </row>
    <row r="4966" spans="1:8" x14ac:dyDescent="0.25">
      <c r="A4966" s="25"/>
      <c r="B4966" s="26"/>
      <c r="C4966" s="25"/>
      <c r="D4966" s="25"/>
      <c r="E4966" s="25"/>
      <c r="F4966" s="4"/>
      <c r="G4966" s="5"/>
      <c r="H4966" s="27"/>
    </row>
    <row r="4967" spans="1:8" x14ac:dyDescent="0.25">
      <c r="A4967" s="25"/>
      <c r="B4967" s="26"/>
      <c r="C4967" s="25"/>
      <c r="D4967" s="25"/>
      <c r="E4967" s="25"/>
      <c r="F4967" s="4"/>
      <c r="G4967" s="5"/>
      <c r="H4967" s="27"/>
    </row>
    <row r="4968" spans="1:8" x14ac:dyDescent="0.25">
      <c r="A4968" s="25"/>
      <c r="B4968" s="26"/>
      <c r="C4968" s="25"/>
      <c r="D4968" s="25"/>
      <c r="E4968" s="25"/>
      <c r="F4968" s="4"/>
      <c r="G4968" s="5"/>
      <c r="H4968" s="27"/>
    </row>
    <row r="4969" spans="1:8" x14ac:dyDescent="0.25">
      <c r="A4969" s="25"/>
      <c r="B4969" s="26"/>
      <c r="C4969" s="25"/>
      <c r="D4969" s="25"/>
      <c r="E4969" s="25"/>
      <c r="F4969" s="4"/>
      <c r="G4969" s="5"/>
      <c r="H4969" s="27"/>
    </row>
    <row r="4970" spans="1:8" x14ac:dyDescent="0.25">
      <c r="A4970" s="25"/>
      <c r="B4970" s="26"/>
      <c r="C4970" s="25"/>
      <c r="D4970" s="25"/>
      <c r="E4970" s="25"/>
      <c r="F4970" s="4"/>
      <c r="G4970" s="5"/>
      <c r="H4970" s="27"/>
    </row>
    <row r="4971" spans="1:8" x14ac:dyDescent="0.25">
      <c r="A4971" s="25"/>
      <c r="B4971" s="26"/>
      <c r="C4971" s="25"/>
      <c r="D4971" s="25"/>
      <c r="E4971" s="25"/>
      <c r="F4971" s="4"/>
      <c r="G4971" s="5"/>
      <c r="H4971" s="27"/>
    </row>
    <row r="4972" spans="1:8" x14ac:dyDescent="0.25">
      <c r="A4972" s="25"/>
      <c r="B4972" s="26"/>
      <c r="C4972" s="25"/>
      <c r="D4972" s="25"/>
      <c r="E4972" s="25"/>
      <c r="F4972" s="4"/>
      <c r="G4972" s="5"/>
      <c r="H4972" s="27"/>
    </row>
    <row r="4973" spans="1:8" x14ac:dyDescent="0.25">
      <c r="A4973" s="25"/>
      <c r="B4973" s="26"/>
      <c r="C4973" s="25"/>
      <c r="D4973" s="25"/>
      <c r="E4973" s="25"/>
      <c r="F4973" s="4"/>
      <c r="G4973" s="5"/>
      <c r="H4973" s="27"/>
    </row>
    <row r="4974" spans="1:8" x14ac:dyDescent="0.25">
      <c r="A4974" s="25"/>
      <c r="B4974" s="26"/>
      <c r="C4974" s="25"/>
      <c r="D4974" s="25"/>
      <c r="E4974" s="25"/>
      <c r="F4974" s="4"/>
      <c r="G4974" s="5"/>
      <c r="H4974" s="27"/>
    </row>
    <row r="4975" spans="1:8" x14ac:dyDescent="0.25">
      <c r="A4975" s="25"/>
      <c r="B4975" s="26"/>
      <c r="C4975" s="25"/>
      <c r="D4975" s="25"/>
      <c r="E4975" s="25"/>
      <c r="F4975" s="4"/>
      <c r="G4975" s="5"/>
      <c r="H4975" s="27"/>
    </row>
    <row r="4976" spans="1:8" x14ac:dyDescent="0.25">
      <c r="A4976" s="25"/>
      <c r="B4976" s="26"/>
      <c r="C4976" s="25"/>
      <c r="D4976" s="25"/>
      <c r="E4976" s="25"/>
      <c r="F4976" s="4"/>
      <c r="G4976" s="5"/>
      <c r="H4976" s="27"/>
    </row>
    <row r="4977" spans="1:8" x14ac:dyDescent="0.25">
      <c r="A4977" s="25"/>
      <c r="B4977" s="26"/>
      <c r="C4977" s="25"/>
      <c r="D4977" s="25"/>
      <c r="E4977" s="25"/>
      <c r="F4977" s="4"/>
      <c r="G4977" s="5"/>
      <c r="H4977" s="27"/>
    </row>
    <row r="4978" spans="1:8" x14ac:dyDescent="0.25">
      <c r="A4978" s="25"/>
      <c r="B4978" s="26"/>
      <c r="C4978" s="25"/>
      <c r="D4978" s="25"/>
      <c r="E4978" s="25"/>
      <c r="F4978" s="4"/>
      <c r="G4978" s="5"/>
      <c r="H4978" s="27"/>
    </row>
    <row r="4979" spans="1:8" x14ac:dyDescent="0.25">
      <c r="A4979" s="25"/>
      <c r="B4979" s="26"/>
      <c r="C4979" s="25"/>
      <c r="D4979" s="25"/>
      <c r="E4979" s="25"/>
      <c r="F4979" s="4"/>
      <c r="G4979" s="5"/>
      <c r="H4979" s="27"/>
    </row>
    <row r="4980" spans="1:8" x14ac:dyDescent="0.25">
      <c r="A4980" s="25"/>
      <c r="B4980" s="26"/>
      <c r="C4980" s="25"/>
      <c r="D4980" s="25"/>
      <c r="E4980" s="25"/>
      <c r="F4980" s="4"/>
      <c r="G4980" s="5"/>
      <c r="H4980" s="27"/>
    </row>
    <row r="4981" spans="1:8" x14ac:dyDescent="0.25">
      <c r="A4981" s="25"/>
      <c r="B4981" s="26"/>
      <c r="C4981" s="25"/>
      <c r="D4981" s="25"/>
      <c r="E4981" s="25"/>
      <c r="F4981" s="4"/>
      <c r="G4981" s="5"/>
      <c r="H4981" s="27"/>
    </row>
    <row r="4982" spans="1:8" x14ac:dyDescent="0.25">
      <c r="A4982" s="25"/>
      <c r="B4982" s="26"/>
      <c r="C4982" s="25"/>
      <c r="D4982" s="25"/>
      <c r="E4982" s="25"/>
      <c r="F4982" s="4"/>
      <c r="G4982" s="5"/>
      <c r="H4982" s="27"/>
    </row>
    <row r="4983" spans="1:8" x14ac:dyDescent="0.25">
      <c r="A4983" s="25"/>
      <c r="B4983" s="26"/>
      <c r="C4983" s="25"/>
      <c r="D4983" s="25"/>
      <c r="E4983" s="25"/>
      <c r="F4983" s="4"/>
      <c r="G4983" s="5"/>
      <c r="H4983" s="27"/>
    </row>
    <row r="4984" spans="1:8" x14ac:dyDescent="0.25">
      <c r="A4984" s="25"/>
      <c r="B4984" s="26"/>
      <c r="C4984" s="25"/>
      <c r="D4984" s="25"/>
      <c r="E4984" s="25"/>
      <c r="F4984" s="4"/>
      <c r="G4984" s="5"/>
      <c r="H4984" s="27"/>
    </row>
    <row r="4985" spans="1:8" x14ac:dyDescent="0.25">
      <c r="A4985" s="25"/>
      <c r="B4985" s="26"/>
      <c r="C4985" s="25"/>
      <c r="D4985" s="25"/>
      <c r="E4985" s="25"/>
      <c r="F4985" s="4"/>
      <c r="G4985" s="5"/>
      <c r="H4985" s="27"/>
    </row>
    <row r="4986" spans="1:8" x14ac:dyDescent="0.25">
      <c r="A4986" s="25"/>
      <c r="B4986" s="26"/>
      <c r="C4986" s="25"/>
      <c r="D4986" s="25"/>
      <c r="E4986" s="25"/>
      <c r="F4986" s="4"/>
      <c r="G4986" s="5"/>
      <c r="H4986" s="27"/>
    </row>
    <row r="4987" spans="1:8" x14ac:dyDescent="0.25">
      <c r="A4987" s="25"/>
      <c r="B4987" s="26"/>
      <c r="C4987" s="25"/>
      <c r="D4987" s="25"/>
      <c r="E4987" s="25"/>
      <c r="F4987" s="4"/>
      <c r="G4987" s="5"/>
      <c r="H4987" s="27"/>
    </row>
    <row r="4988" spans="1:8" x14ac:dyDescent="0.25">
      <c r="A4988" s="25"/>
      <c r="B4988" s="26"/>
      <c r="C4988" s="25"/>
      <c r="D4988" s="25"/>
      <c r="E4988" s="25"/>
      <c r="F4988" s="4"/>
      <c r="G4988" s="5"/>
      <c r="H4988" s="27"/>
    </row>
    <row r="4989" spans="1:8" x14ac:dyDescent="0.25">
      <c r="A4989" s="25"/>
      <c r="B4989" s="26"/>
      <c r="C4989" s="25"/>
      <c r="D4989" s="25"/>
      <c r="E4989" s="25"/>
      <c r="F4989" s="4"/>
      <c r="G4989" s="5"/>
      <c r="H4989" s="27"/>
    </row>
    <row r="4990" spans="1:8" x14ac:dyDescent="0.25">
      <c r="A4990" s="25"/>
      <c r="B4990" s="26"/>
      <c r="C4990" s="25"/>
      <c r="D4990" s="25"/>
      <c r="E4990" s="25"/>
      <c r="F4990" s="4"/>
      <c r="G4990" s="5"/>
      <c r="H4990" s="27"/>
    </row>
    <row r="4991" spans="1:8" x14ac:dyDescent="0.25">
      <c r="A4991" s="25"/>
      <c r="B4991" s="26"/>
      <c r="C4991" s="25"/>
      <c r="D4991" s="25"/>
      <c r="E4991" s="25"/>
      <c r="F4991" s="4"/>
      <c r="G4991" s="5"/>
      <c r="H4991" s="27"/>
    </row>
    <row r="4992" spans="1:8" x14ac:dyDescent="0.25">
      <c r="A4992" s="25"/>
      <c r="B4992" s="26"/>
      <c r="C4992" s="25"/>
      <c r="D4992" s="25"/>
      <c r="E4992" s="25"/>
      <c r="F4992" s="4"/>
      <c r="G4992" s="5"/>
      <c r="H4992" s="27"/>
    </row>
    <row r="4993" spans="1:8" x14ac:dyDescent="0.25">
      <c r="A4993" s="25"/>
      <c r="B4993" s="26"/>
      <c r="C4993" s="25"/>
      <c r="D4993" s="25"/>
      <c r="E4993" s="25"/>
      <c r="F4993" s="4"/>
      <c r="G4993" s="5"/>
      <c r="H4993" s="27"/>
    </row>
    <row r="4994" spans="1:8" x14ac:dyDescent="0.25">
      <c r="A4994" s="25"/>
      <c r="B4994" s="26"/>
      <c r="C4994" s="25"/>
      <c r="D4994" s="25"/>
      <c r="E4994" s="25"/>
      <c r="F4994" s="4"/>
      <c r="G4994" s="5"/>
      <c r="H4994" s="27"/>
    </row>
    <row r="4995" spans="1:8" x14ac:dyDescent="0.25">
      <c r="A4995" s="25"/>
      <c r="B4995" s="26"/>
      <c r="C4995" s="25"/>
      <c r="D4995" s="25"/>
      <c r="E4995" s="25"/>
      <c r="F4995" s="4"/>
      <c r="G4995" s="5"/>
      <c r="H4995" s="27"/>
    </row>
    <row r="4996" spans="1:8" x14ac:dyDescent="0.25">
      <c r="A4996" s="25"/>
      <c r="B4996" s="26"/>
      <c r="C4996" s="25"/>
      <c r="D4996" s="25"/>
      <c r="E4996" s="25"/>
      <c r="F4996" s="4"/>
      <c r="G4996" s="5"/>
      <c r="H4996" s="27"/>
    </row>
    <row r="4997" spans="1:8" x14ac:dyDescent="0.25">
      <c r="A4997" s="25"/>
      <c r="B4997" s="26"/>
      <c r="C4997" s="25"/>
      <c r="D4997" s="25"/>
      <c r="E4997" s="25"/>
      <c r="F4997" s="4"/>
      <c r="G4997" s="5"/>
      <c r="H4997" s="27"/>
    </row>
    <row r="4998" spans="1:8" x14ac:dyDescent="0.25">
      <c r="A4998" s="25"/>
      <c r="B4998" s="26"/>
      <c r="C4998" s="25"/>
      <c r="D4998" s="25"/>
      <c r="E4998" s="25"/>
      <c r="F4998" s="4"/>
      <c r="G4998" s="5"/>
      <c r="H4998" s="27"/>
    </row>
    <row r="4999" spans="1:8" x14ac:dyDescent="0.25">
      <c r="A4999" s="25"/>
      <c r="B4999" s="26"/>
      <c r="C4999" s="25"/>
      <c r="D4999" s="25"/>
      <c r="E4999" s="25"/>
      <c r="F4999" s="4"/>
      <c r="G4999" s="5"/>
      <c r="H4999" s="27"/>
    </row>
    <row r="5000" spans="1:8" x14ac:dyDescent="0.25">
      <c r="A5000" s="25"/>
      <c r="B5000" s="26"/>
      <c r="C5000" s="25"/>
      <c r="D5000" s="25"/>
      <c r="E5000" s="25"/>
      <c r="F5000" s="4"/>
      <c r="G5000" s="5"/>
      <c r="H5000" s="27"/>
    </row>
    <row r="5001" spans="1:8" x14ac:dyDescent="0.25">
      <c r="A5001" s="25"/>
      <c r="B5001" s="26"/>
      <c r="C5001" s="25"/>
      <c r="D5001" s="25"/>
      <c r="E5001" s="25"/>
      <c r="F5001" s="4"/>
      <c r="G5001" s="5"/>
      <c r="H5001" s="27"/>
    </row>
    <row r="5002" spans="1:8" x14ac:dyDescent="0.25">
      <c r="A5002" s="25"/>
      <c r="B5002" s="26"/>
      <c r="C5002" s="25"/>
      <c r="D5002" s="25"/>
      <c r="E5002" s="25"/>
      <c r="F5002" s="4"/>
      <c r="G5002" s="5"/>
      <c r="H5002" s="27"/>
    </row>
    <row r="5003" spans="1:8" x14ac:dyDescent="0.25">
      <c r="A5003" s="25"/>
      <c r="B5003" s="26"/>
      <c r="C5003" s="25"/>
      <c r="D5003" s="25"/>
      <c r="E5003" s="25"/>
      <c r="F5003" s="4"/>
      <c r="G5003" s="5"/>
      <c r="H5003" s="27"/>
    </row>
    <row r="5004" spans="1:8" x14ac:dyDescent="0.25">
      <c r="A5004" s="25"/>
      <c r="B5004" s="26"/>
      <c r="C5004" s="25"/>
      <c r="D5004" s="25"/>
      <c r="E5004" s="25"/>
      <c r="F5004" s="4"/>
      <c r="G5004" s="5"/>
      <c r="H5004" s="27"/>
    </row>
    <row r="5005" spans="1:8" x14ac:dyDescent="0.25">
      <c r="A5005" s="25"/>
      <c r="B5005" s="26"/>
      <c r="C5005" s="25"/>
      <c r="D5005" s="25"/>
      <c r="E5005" s="25"/>
      <c r="F5005" s="4"/>
      <c r="G5005" s="5"/>
      <c r="H5005" s="27"/>
    </row>
    <row r="5006" spans="1:8" x14ac:dyDescent="0.25">
      <c r="A5006" s="25"/>
      <c r="B5006" s="26"/>
      <c r="C5006" s="25"/>
      <c r="D5006" s="25"/>
      <c r="E5006" s="25"/>
      <c r="F5006" s="4"/>
      <c r="G5006" s="5"/>
      <c r="H5006" s="27"/>
    </row>
    <row r="5007" spans="1:8" x14ac:dyDescent="0.25">
      <c r="A5007" s="25"/>
      <c r="B5007" s="26"/>
      <c r="C5007" s="25"/>
      <c r="D5007" s="25"/>
      <c r="E5007" s="25"/>
      <c r="F5007" s="4"/>
      <c r="G5007" s="5"/>
      <c r="H5007" s="27"/>
    </row>
    <row r="5008" spans="1:8" x14ac:dyDescent="0.25">
      <c r="A5008" s="25"/>
      <c r="B5008" s="26"/>
      <c r="C5008" s="25"/>
      <c r="D5008" s="25"/>
      <c r="E5008" s="25"/>
      <c r="F5008" s="4"/>
      <c r="G5008" s="5"/>
      <c r="H5008" s="27"/>
    </row>
    <row r="5009" spans="1:8" x14ac:dyDescent="0.25">
      <c r="A5009" s="25"/>
      <c r="B5009" s="26"/>
      <c r="C5009" s="25"/>
      <c r="D5009" s="25"/>
      <c r="E5009" s="25"/>
      <c r="F5009" s="4"/>
      <c r="G5009" s="5"/>
      <c r="H5009" s="27"/>
    </row>
    <row r="5010" spans="1:8" x14ac:dyDescent="0.25">
      <c r="A5010" s="25"/>
      <c r="B5010" s="26"/>
      <c r="C5010" s="25"/>
      <c r="D5010" s="25"/>
      <c r="E5010" s="25"/>
      <c r="F5010" s="4"/>
      <c r="G5010" s="5"/>
      <c r="H5010" s="27"/>
    </row>
    <row r="5011" spans="1:8" x14ac:dyDescent="0.25">
      <c r="A5011" s="25"/>
      <c r="B5011" s="26"/>
      <c r="C5011" s="25"/>
      <c r="D5011" s="25"/>
      <c r="E5011" s="25"/>
      <c r="F5011" s="4"/>
      <c r="G5011" s="5"/>
      <c r="H5011" s="27"/>
    </row>
    <row r="5012" spans="1:8" x14ac:dyDescent="0.25">
      <c r="A5012" s="25"/>
      <c r="B5012" s="26"/>
      <c r="C5012" s="25"/>
      <c r="D5012" s="25"/>
      <c r="E5012" s="25"/>
      <c r="F5012" s="4"/>
      <c r="G5012" s="5"/>
      <c r="H5012" s="27"/>
    </row>
    <row r="5013" spans="1:8" x14ac:dyDescent="0.25">
      <c r="A5013" s="25"/>
      <c r="B5013" s="26"/>
      <c r="C5013" s="25"/>
      <c r="D5013" s="25"/>
      <c r="E5013" s="25"/>
      <c r="F5013" s="4"/>
      <c r="G5013" s="5"/>
      <c r="H5013" s="27"/>
    </row>
    <row r="5014" spans="1:8" x14ac:dyDescent="0.25">
      <c r="A5014" s="25"/>
      <c r="B5014" s="26"/>
      <c r="C5014" s="25"/>
      <c r="D5014" s="25"/>
      <c r="E5014" s="25"/>
      <c r="F5014" s="4"/>
      <c r="G5014" s="5"/>
      <c r="H5014" s="27"/>
    </row>
    <row r="5015" spans="1:8" x14ac:dyDescent="0.25">
      <c r="A5015" s="25"/>
      <c r="B5015" s="26"/>
      <c r="C5015" s="25"/>
      <c r="D5015" s="25"/>
      <c r="E5015" s="25"/>
      <c r="F5015" s="4"/>
      <c r="G5015" s="5"/>
      <c r="H5015" s="27"/>
    </row>
    <row r="5016" spans="1:8" x14ac:dyDescent="0.25">
      <c r="A5016" s="25"/>
      <c r="B5016" s="26"/>
      <c r="C5016" s="25"/>
      <c r="D5016" s="25"/>
      <c r="E5016" s="25"/>
      <c r="F5016" s="4"/>
      <c r="G5016" s="5"/>
      <c r="H5016" s="27"/>
    </row>
    <row r="5017" spans="1:8" x14ac:dyDescent="0.25">
      <c r="A5017" s="25"/>
      <c r="B5017" s="26"/>
      <c r="C5017" s="25"/>
      <c r="D5017" s="25"/>
      <c r="E5017" s="25"/>
      <c r="F5017" s="4"/>
      <c r="G5017" s="5"/>
      <c r="H5017" s="27"/>
    </row>
    <row r="5018" spans="1:8" x14ac:dyDescent="0.25">
      <c r="A5018" s="25"/>
      <c r="B5018" s="26"/>
      <c r="C5018" s="25"/>
      <c r="D5018" s="25"/>
      <c r="E5018" s="25"/>
      <c r="F5018" s="4"/>
      <c r="G5018" s="5"/>
      <c r="H5018" s="27"/>
    </row>
    <row r="5019" spans="1:8" x14ac:dyDescent="0.25">
      <c r="A5019" s="25"/>
      <c r="B5019" s="26"/>
      <c r="C5019" s="25"/>
      <c r="D5019" s="25"/>
      <c r="E5019" s="25"/>
      <c r="F5019" s="4"/>
      <c r="G5019" s="5"/>
      <c r="H5019" s="27"/>
    </row>
    <row r="5020" spans="1:8" x14ac:dyDescent="0.25">
      <c r="A5020" s="25"/>
      <c r="B5020" s="26"/>
      <c r="C5020" s="25"/>
      <c r="D5020" s="25"/>
      <c r="E5020" s="25"/>
      <c r="F5020" s="4"/>
      <c r="G5020" s="5"/>
      <c r="H5020" s="27"/>
    </row>
    <row r="5021" spans="1:8" x14ac:dyDescent="0.25">
      <c r="A5021" s="25"/>
      <c r="B5021" s="26"/>
      <c r="C5021" s="25"/>
      <c r="D5021" s="25"/>
      <c r="E5021" s="25"/>
      <c r="F5021" s="4"/>
      <c r="G5021" s="5"/>
      <c r="H5021" s="27"/>
    </row>
    <row r="5022" spans="1:8" x14ac:dyDescent="0.25">
      <c r="A5022" s="25"/>
      <c r="B5022" s="26"/>
      <c r="C5022" s="25"/>
      <c r="D5022" s="25"/>
      <c r="E5022" s="25"/>
      <c r="F5022" s="4"/>
      <c r="G5022" s="5"/>
      <c r="H5022" s="27"/>
    </row>
    <row r="5023" spans="1:8" x14ac:dyDescent="0.25">
      <c r="A5023" s="25"/>
      <c r="B5023" s="26"/>
      <c r="C5023" s="25"/>
      <c r="D5023" s="25"/>
      <c r="E5023" s="25"/>
      <c r="F5023" s="4"/>
      <c r="G5023" s="5"/>
      <c r="H5023" s="27"/>
    </row>
    <row r="5024" spans="1:8" x14ac:dyDescent="0.25">
      <c r="A5024" s="25"/>
      <c r="B5024" s="26"/>
      <c r="C5024" s="25"/>
      <c r="D5024" s="25"/>
      <c r="E5024" s="25"/>
      <c r="F5024" s="4"/>
      <c r="G5024" s="5"/>
      <c r="H5024" s="27"/>
    </row>
    <row r="5025" spans="1:8" x14ac:dyDescent="0.25">
      <c r="A5025" s="25"/>
      <c r="B5025" s="26"/>
      <c r="C5025" s="25"/>
      <c r="D5025" s="25"/>
      <c r="E5025" s="25"/>
      <c r="F5025" s="4"/>
      <c r="G5025" s="5"/>
      <c r="H5025" s="27"/>
    </row>
    <row r="5026" spans="1:8" x14ac:dyDescent="0.25">
      <c r="A5026" s="25"/>
      <c r="B5026" s="26"/>
      <c r="C5026" s="25"/>
      <c r="D5026" s="25"/>
      <c r="E5026" s="25"/>
      <c r="F5026" s="4"/>
      <c r="G5026" s="5"/>
      <c r="H5026" s="27"/>
    </row>
    <row r="5027" spans="1:8" x14ac:dyDescent="0.25">
      <c r="A5027" s="25"/>
      <c r="B5027" s="26"/>
      <c r="C5027" s="25"/>
      <c r="D5027" s="25"/>
      <c r="E5027" s="25"/>
      <c r="F5027" s="4"/>
      <c r="G5027" s="5"/>
      <c r="H5027" s="27"/>
    </row>
    <row r="5028" spans="1:8" x14ac:dyDescent="0.25">
      <c r="A5028" s="25"/>
      <c r="B5028" s="26"/>
      <c r="C5028" s="25"/>
      <c r="D5028" s="25"/>
      <c r="E5028" s="25"/>
      <c r="F5028" s="4"/>
      <c r="G5028" s="5"/>
      <c r="H5028" s="27"/>
    </row>
    <row r="5029" spans="1:8" x14ac:dyDescent="0.25">
      <c r="A5029" s="25"/>
      <c r="B5029" s="26"/>
      <c r="C5029" s="25"/>
      <c r="D5029" s="25"/>
      <c r="E5029" s="25"/>
      <c r="F5029" s="4"/>
      <c r="G5029" s="5"/>
      <c r="H5029" s="27"/>
    </row>
    <row r="5030" spans="1:8" x14ac:dyDescent="0.25">
      <c r="A5030" s="25"/>
      <c r="B5030" s="26"/>
      <c r="C5030" s="25"/>
      <c r="D5030" s="25"/>
      <c r="E5030" s="25"/>
      <c r="F5030" s="4"/>
      <c r="G5030" s="5"/>
      <c r="H5030" s="27"/>
    </row>
    <row r="5031" spans="1:8" x14ac:dyDescent="0.25">
      <c r="A5031" s="25"/>
      <c r="B5031" s="26"/>
      <c r="C5031" s="25"/>
      <c r="D5031" s="25"/>
      <c r="E5031" s="25"/>
      <c r="F5031" s="4"/>
      <c r="G5031" s="5"/>
      <c r="H5031" s="27"/>
    </row>
    <row r="5032" spans="1:8" x14ac:dyDescent="0.25">
      <c r="A5032" s="25"/>
      <c r="B5032" s="26"/>
      <c r="C5032" s="25"/>
      <c r="D5032" s="25"/>
      <c r="E5032" s="25"/>
      <c r="F5032" s="4"/>
      <c r="G5032" s="5"/>
      <c r="H5032" s="27"/>
    </row>
    <row r="5033" spans="1:8" x14ac:dyDescent="0.25">
      <c r="A5033" s="25"/>
      <c r="B5033" s="26"/>
      <c r="C5033" s="25"/>
      <c r="D5033" s="25"/>
      <c r="E5033" s="25"/>
      <c r="F5033" s="4"/>
      <c r="G5033" s="5"/>
      <c r="H5033" s="27"/>
    </row>
    <row r="5034" spans="1:8" x14ac:dyDescent="0.25">
      <c r="A5034" s="25"/>
      <c r="B5034" s="26"/>
      <c r="C5034" s="25"/>
      <c r="D5034" s="25"/>
      <c r="E5034" s="25"/>
      <c r="F5034" s="4"/>
      <c r="G5034" s="5"/>
      <c r="H5034" s="27"/>
    </row>
    <row r="5035" spans="1:8" x14ac:dyDescent="0.25">
      <c r="A5035" s="25"/>
      <c r="B5035" s="26"/>
      <c r="C5035" s="25"/>
      <c r="D5035" s="25"/>
      <c r="E5035" s="25"/>
      <c r="F5035" s="4"/>
      <c r="G5035" s="5"/>
      <c r="H5035" s="27"/>
    </row>
    <row r="5036" spans="1:8" x14ac:dyDescent="0.25">
      <c r="A5036" s="25"/>
      <c r="B5036" s="26"/>
      <c r="C5036" s="25"/>
      <c r="D5036" s="25"/>
      <c r="E5036" s="25"/>
      <c r="F5036" s="4"/>
      <c r="G5036" s="5"/>
      <c r="H5036" s="27"/>
    </row>
    <row r="5037" spans="1:8" x14ac:dyDescent="0.25">
      <c r="A5037" s="25"/>
      <c r="B5037" s="26"/>
      <c r="C5037" s="25"/>
      <c r="D5037" s="25"/>
      <c r="E5037" s="25"/>
      <c r="F5037" s="4"/>
      <c r="G5037" s="5"/>
      <c r="H5037" s="27"/>
    </row>
    <row r="5038" spans="1:8" x14ac:dyDescent="0.25">
      <c r="A5038" s="25"/>
      <c r="B5038" s="26"/>
      <c r="C5038" s="25"/>
      <c r="D5038" s="25"/>
      <c r="E5038" s="25"/>
      <c r="F5038" s="4"/>
      <c r="G5038" s="5"/>
      <c r="H5038" s="27"/>
    </row>
    <row r="5039" spans="1:8" x14ac:dyDescent="0.25">
      <c r="A5039" s="25"/>
      <c r="B5039" s="26"/>
      <c r="C5039" s="25"/>
      <c r="D5039" s="25"/>
      <c r="E5039" s="25"/>
      <c r="F5039" s="4"/>
      <c r="G5039" s="5"/>
      <c r="H5039" s="27"/>
    </row>
    <row r="5040" spans="1:8" x14ac:dyDescent="0.25">
      <c r="A5040" s="25"/>
      <c r="B5040" s="26"/>
      <c r="C5040" s="25"/>
      <c r="D5040" s="25"/>
      <c r="E5040" s="25"/>
      <c r="F5040" s="4"/>
      <c r="G5040" s="5"/>
      <c r="H5040" s="27"/>
    </row>
    <row r="5041" spans="1:8" x14ac:dyDescent="0.25">
      <c r="A5041" s="25"/>
      <c r="B5041" s="26"/>
      <c r="C5041" s="25"/>
      <c r="D5041" s="25"/>
      <c r="E5041" s="25"/>
      <c r="F5041" s="4"/>
      <c r="G5041" s="5"/>
      <c r="H5041" s="27"/>
    </row>
    <row r="5042" spans="1:8" x14ac:dyDescent="0.25">
      <c r="A5042" s="25"/>
      <c r="B5042" s="26"/>
      <c r="C5042" s="25"/>
      <c r="D5042" s="25"/>
      <c r="E5042" s="25"/>
      <c r="F5042" s="4"/>
      <c r="G5042" s="5"/>
      <c r="H5042" s="27"/>
    </row>
    <row r="5043" spans="1:8" x14ac:dyDescent="0.25">
      <c r="A5043" s="25"/>
      <c r="B5043" s="26"/>
      <c r="C5043" s="25"/>
      <c r="D5043" s="25"/>
      <c r="E5043" s="25"/>
      <c r="F5043" s="4"/>
      <c r="G5043" s="5"/>
      <c r="H5043" s="27"/>
    </row>
    <row r="5044" spans="1:8" x14ac:dyDescent="0.25">
      <c r="A5044" s="25"/>
      <c r="B5044" s="26"/>
      <c r="C5044" s="25"/>
      <c r="D5044" s="25"/>
      <c r="E5044" s="25"/>
      <c r="F5044" s="4"/>
      <c r="G5044" s="5"/>
      <c r="H5044" s="27"/>
    </row>
    <row r="5045" spans="1:8" x14ac:dyDescent="0.25">
      <c r="A5045" s="25"/>
      <c r="B5045" s="26"/>
      <c r="C5045" s="25"/>
      <c r="D5045" s="25"/>
      <c r="E5045" s="25"/>
      <c r="F5045" s="4"/>
      <c r="G5045" s="5"/>
      <c r="H5045" s="27"/>
    </row>
    <row r="5046" spans="1:8" x14ac:dyDescent="0.25">
      <c r="A5046" s="25"/>
      <c r="B5046" s="26"/>
      <c r="C5046" s="25"/>
      <c r="D5046" s="25"/>
      <c r="E5046" s="25"/>
      <c r="F5046" s="4"/>
      <c r="G5046" s="5"/>
      <c r="H5046" s="27"/>
    </row>
    <row r="5047" spans="1:8" x14ac:dyDescent="0.25">
      <c r="A5047" s="25"/>
      <c r="B5047" s="26"/>
      <c r="C5047" s="25"/>
      <c r="D5047" s="25"/>
      <c r="E5047" s="25"/>
      <c r="F5047" s="4"/>
      <c r="G5047" s="5"/>
      <c r="H5047" s="27"/>
    </row>
    <row r="5048" spans="1:8" x14ac:dyDescent="0.25">
      <c r="A5048" s="25"/>
      <c r="B5048" s="26"/>
      <c r="C5048" s="25"/>
      <c r="D5048" s="25"/>
      <c r="E5048" s="25"/>
      <c r="F5048" s="4"/>
      <c r="G5048" s="5"/>
      <c r="H5048" s="27"/>
    </row>
    <row r="5049" spans="1:8" x14ac:dyDescent="0.25">
      <c r="A5049" s="25"/>
      <c r="B5049" s="26"/>
      <c r="C5049" s="25"/>
      <c r="D5049" s="25"/>
      <c r="E5049" s="25"/>
      <c r="F5049" s="4"/>
      <c r="G5049" s="5"/>
      <c r="H5049" s="27"/>
    </row>
    <row r="5050" spans="1:8" x14ac:dyDescent="0.25">
      <c r="A5050" s="25"/>
      <c r="B5050" s="26"/>
      <c r="C5050" s="25"/>
      <c r="D5050" s="25"/>
      <c r="E5050" s="25"/>
      <c r="F5050" s="4"/>
      <c r="G5050" s="5"/>
      <c r="H5050" s="27"/>
    </row>
    <row r="5051" spans="1:8" x14ac:dyDescent="0.25">
      <c r="A5051" s="25"/>
      <c r="B5051" s="26"/>
      <c r="C5051" s="25"/>
      <c r="D5051" s="25"/>
      <c r="E5051" s="25"/>
      <c r="F5051" s="4"/>
      <c r="G5051" s="5"/>
      <c r="H5051" s="27"/>
    </row>
    <row r="5052" spans="1:8" x14ac:dyDescent="0.25">
      <c r="A5052" s="25"/>
      <c r="B5052" s="26"/>
      <c r="C5052" s="25"/>
      <c r="D5052" s="25"/>
      <c r="E5052" s="25"/>
      <c r="F5052" s="4"/>
      <c r="G5052" s="5"/>
      <c r="H5052" s="27"/>
    </row>
    <row r="5053" spans="1:8" x14ac:dyDescent="0.25">
      <c r="A5053" s="25"/>
      <c r="B5053" s="26"/>
      <c r="C5053" s="25"/>
      <c r="D5053" s="25"/>
      <c r="E5053" s="25"/>
      <c r="F5053" s="4"/>
      <c r="G5053" s="5"/>
      <c r="H5053" s="27"/>
    </row>
    <row r="5054" spans="1:8" x14ac:dyDescent="0.25">
      <c r="A5054" s="25"/>
      <c r="B5054" s="26"/>
      <c r="C5054" s="25"/>
      <c r="D5054" s="25"/>
      <c r="E5054" s="25"/>
      <c r="F5054" s="4"/>
      <c r="G5054" s="5"/>
      <c r="H5054" s="27"/>
    </row>
    <row r="5055" spans="1:8" x14ac:dyDescent="0.25">
      <c r="A5055" s="25"/>
      <c r="B5055" s="26"/>
      <c r="C5055" s="25"/>
      <c r="D5055" s="25"/>
      <c r="E5055" s="25"/>
      <c r="F5055" s="4"/>
      <c r="G5055" s="5"/>
      <c r="H5055" s="27"/>
    </row>
    <row r="5056" spans="1:8" x14ac:dyDescent="0.25">
      <c r="A5056" s="25"/>
      <c r="B5056" s="26"/>
      <c r="C5056" s="25"/>
      <c r="D5056" s="25"/>
      <c r="E5056" s="25"/>
      <c r="F5056" s="4"/>
      <c r="G5056" s="5"/>
      <c r="H5056" s="27"/>
    </row>
    <row r="5057" spans="1:8" x14ac:dyDescent="0.25">
      <c r="A5057" s="25"/>
      <c r="B5057" s="26"/>
      <c r="C5057" s="25"/>
      <c r="D5057" s="25"/>
      <c r="E5057" s="25"/>
      <c r="F5057" s="4"/>
      <c r="G5057" s="5"/>
      <c r="H5057" s="27"/>
    </row>
    <row r="5058" spans="1:8" x14ac:dyDescent="0.25">
      <c r="A5058" s="25"/>
      <c r="B5058" s="26"/>
      <c r="C5058" s="25"/>
      <c r="D5058" s="25"/>
      <c r="E5058" s="25"/>
      <c r="F5058" s="4"/>
      <c r="G5058" s="5"/>
      <c r="H5058" s="27"/>
    </row>
    <row r="5059" spans="1:8" x14ac:dyDescent="0.25">
      <c r="A5059" s="25"/>
      <c r="B5059" s="26"/>
      <c r="C5059" s="25"/>
      <c r="D5059" s="25"/>
      <c r="E5059" s="25"/>
      <c r="F5059" s="4"/>
      <c r="G5059" s="5"/>
      <c r="H5059" s="27"/>
    </row>
    <row r="5060" spans="1:8" x14ac:dyDescent="0.25">
      <c r="A5060" s="25"/>
      <c r="B5060" s="26"/>
      <c r="C5060" s="25"/>
      <c r="D5060" s="25"/>
      <c r="E5060" s="25"/>
      <c r="F5060" s="4"/>
      <c r="G5060" s="5"/>
      <c r="H5060" s="27"/>
    </row>
    <row r="5061" spans="1:8" x14ac:dyDescent="0.25">
      <c r="A5061" s="25"/>
      <c r="B5061" s="26"/>
      <c r="C5061" s="25"/>
      <c r="D5061" s="25"/>
      <c r="E5061" s="25"/>
      <c r="F5061" s="4"/>
      <c r="G5061" s="5"/>
      <c r="H5061" s="27"/>
    </row>
    <row r="5062" spans="1:8" x14ac:dyDescent="0.25">
      <c r="A5062" s="25"/>
      <c r="B5062" s="26"/>
      <c r="C5062" s="25"/>
      <c r="D5062" s="25"/>
      <c r="E5062" s="25"/>
      <c r="F5062" s="4"/>
      <c r="G5062" s="5"/>
      <c r="H5062" s="27"/>
    </row>
    <row r="5063" spans="1:8" x14ac:dyDescent="0.25">
      <c r="A5063" s="25"/>
      <c r="B5063" s="26"/>
      <c r="C5063" s="25"/>
      <c r="D5063" s="25"/>
      <c r="E5063" s="25"/>
      <c r="F5063" s="4"/>
      <c r="G5063" s="5"/>
      <c r="H5063" s="27"/>
    </row>
    <row r="5064" spans="1:8" x14ac:dyDescent="0.25">
      <c r="A5064" s="25"/>
      <c r="B5064" s="26"/>
      <c r="C5064" s="25"/>
      <c r="D5064" s="25"/>
      <c r="E5064" s="25"/>
      <c r="F5064" s="4"/>
      <c r="G5064" s="5"/>
      <c r="H5064" s="27"/>
    </row>
    <row r="5065" spans="1:8" x14ac:dyDescent="0.25">
      <c r="A5065" s="25"/>
      <c r="B5065" s="26"/>
      <c r="C5065" s="25"/>
      <c r="D5065" s="25"/>
      <c r="E5065" s="25"/>
      <c r="F5065" s="4"/>
      <c r="G5065" s="5"/>
      <c r="H5065" s="27"/>
    </row>
    <row r="5066" spans="1:8" x14ac:dyDescent="0.25">
      <c r="A5066" s="25"/>
      <c r="B5066" s="26"/>
      <c r="C5066" s="25"/>
      <c r="D5066" s="25"/>
      <c r="E5066" s="25"/>
      <c r="F5066" s="4"/>
      <c r="G5066" s="5"/>
      <c r="H5066" s="27"/>
    </row>
    <row r="5067" spans="1:8" x14ac:dyDescent="0.25">
      <c r="A5067" s="25"/>
      <c r="B5067" s="26"/>
      <c r="C5067" s="25"/>
      <c r="D5067" s="25"/>
      <c r="E5067" s="25"/>
      <c r="F5067" s="4"/>
      <c r="G5067" s="5"/>
      <c r="H5067" s="27"/>
    </row>
    <row r="5068" spans="1:8" x14ac:dyDescent="0.25">
      <c r="A5068" s="25"/>
      <c r="B5068" s="26"/>
      <c r="C5068" s="25"/>
      <c r="D5068" s="25"/>
      <c r="E5068" s="25"/>
      <c r="F5068" s="4"/>
      <c r="G5068" s="5"/>
      <c r="H5068" s="27"/>
    </row>
    <row r="5069" spans="1:8" x14ac:dyDescent="0.25">
      <c r="A5069" s="25"/>
      <c r="B5069" s="26"/>
      <c r="C5069" s="25"/>
      <c r="D5069" s="25"/>
      <c r="E5069" s="25"/>
      <c r="F5069" s="4"/>
      <c r="G5069" s="5"/>
      <c r="H5069" s="27"/>
    </row>
    <row r="5070" spans="1:8" x14ac:dyDescent="0.25">
      <c r="A5070" s="25"/>
      <c r="B5070" s="26"/>
      <c r="C5070" s="25"/>
      <c r="D5070" s="25"/>
      <c r="E5070" s="25"/>
      <c r="F5070" s="4"/>
      <c r="G5070" s="5"/>
      <c r="H5070" s="27"/>
    </row>
    <row r="5071" spans="1:8" x14ac:dyDescent="0.25">
      <c r="A5071" s="25"/>
      <c r="B5071" s="26"/>
      <c r="C5071" s="25"/>
      <c r="D5071" s="25"/>
      <c r="E5071" s="25"/>
      <c r="F5071" s="4"/>
      <c r="G5071" s="5"/>
      <c r="H5071" s="27"/>
    </row>
    <row r="5072" spans="1:8" x14ac:dyDescent="0.25">
      <c r="A5072" s="25"/>
      <c r="B5072" s="26"/>
      <c r="C5072" s="25"/>
      <c r="D5072" s="25"/>
      <c r="E5072" s="25"/>
      <c r="F5072" s="4"/>
      <c r="G5072" s="5"/>
      <c r="H5072" s="27"/>
    </row>
    <row r="5073" spans="1:8" x14ac:dyDescent="0.25">
      <c r="A5073" s="25"/>
      <c r="B5073" s="26"/>
      <c r="C5073" s="25"/>
      <c r="D5073" s="25"/>
      <c r="E5073" s="25"/>
      <c r="F5073" s="4"/>
      <c r="G5073" s="5"/>
      <c r="H5073" s="27"/>
    </row>
    <row r="5074" spans="1:8" x14ac:dyDescent="0.25">
      <c r="A5074" s="25"/>
      <c r="B5074" s="26"/>
      <c r="C5074" s="25"/>
      <c r="D5074" s="25"/>
      <c r="E5074" s="25"/>
      <c r="F5074" s="4"/>
      <c r="G5074" s="5"/>
      <c r="H5074" s="27"/>
    </row>
    <row r="5075" spans="1:8" x14ac:dyDescent="0.25">
      <c r="A5075" s="25"/>
      <c r="B5075" s="26"/>
      <c r="C5075" s="25"/>
      <c r="D5075" s="25"/>
      <c r="E5075" s="25"/>
      <c r="F5075" s="4"/>
      <c r="G5075" s="5"/>
      <c r="H5075" s="27"/>
    </row>
    <row r="5076" spans="1:8" x14ac:dyDescent="0.25">
      <c r="A5076" s="25"/>
      <c r="B5076" s="26"/>
      <c r="C5076" s="25"/>
      <c r="D5076" s="25"/>
      <c r="E5076" s="25"/>
      <c r="F5076" s="4"/>
      <c r="G5076" s="5"/>
      <c r="H5076" s="27"/>
    </row>
    <row r="5077" spans="1:8" x14ac:dyDescent="0.25">
      <c r="A5077" s="25"/>
      <c r="B5077" s="26"/>
      <c r="C5077" s="25"/>
      <c r="D5077" s="25"/>
      <c r="E5077" s="25"/>
      <c r="F5077" s="4"/>
      <c r="G5077" s="5"/>
      <c r="H5077" s="27"/>
    </row>
    <row r="5078" spans="1:8" x14ac:dyDescent="0.25">
      <c r="A5078" s="25"/>
      <c r="B5078" s="26"/>
      <c r="C5078" s="25"/>
      <c r="D5078" s="25"/>
      <c r="E5078" s="25"/>
      <c r="F5078" s="4"/>
      <c r="G5078" s="5"/>
      <c r="H5078" s="27"/>
    </row>
    <row r="5079" spans="1:8" x14ac:dyDescent="0.25">
      <c r="A5079" s="25"/>
      <c r="B5079" s="26"/>
      <c r="C5079" s="25"/>
      <c r="D5079" s="25"/>
      <c r="E5079" s="25"/>
      <c r="F5079" s="4"/>
      <c r="G5079" s="5"/>
      <c r="H5079" s="27"/>
    </row>
    <row r="5080" spans="1:8" x14ac:dyDescent="0.25">
      <c r="A5080" s="25"/>
      <c r="B5080" s="26"/>
      <c r="C5080" s="25"/>
      <c r="D5080" s="25"/>
      <c r="E5080" s="25"/>
      <c r="F5080" s="4"/>
      <c r="G5080" s="5"/>
      <c r="H5080" s="27"/>
    </row>
    <row r="5081" spans="1:8" x14ac:dyDescent="0.25">
      <c r="A5081" s="25"/>
      <c r="B5081" s="26"/>
      <c r="C5081" s="25"/>
      <c r="D5081" s="25"/>
      <c r="E5081" s="25"/>
      <c r="F5081" s="4"/>
      <c r="G5081" s="5"/>
      <c r="H5081" s="27"/>
    </row>
    <row r="5082" spans="1:8" x14ac:dyDescent="0.25">
      <c r="A5082" s="25"/>
      <c r="B5082" s="26"/>
      <c r="C5082" s="25"/>
      <c r="D5082" s="25"/>
      <c r="E5082" s="25"/>
      <c r="F5082" s="4"/>
      <c r="G5082" s="5"/>
      <c r="H5082" s="27"/>
    </row>
    <row r="5083" spans="1:8" x14ac:dyDescent="0.25">
      <c r="A5083" s="25"/>
      <c r="B5083" s="26"/>
      <c r="C5083" s="25"/>
      <c r="D5083" s="25"/>
      <c r="E5083" s="25"/>
      <c r="F5083" s="4"/>
      <c r="G5083" s="5"/>
      <c r="H5083" s="27"/>
    </row>
    <row r="5084" spans="1:8" x14ac:dyDescent="0.25">
      <c r="A5084" s="25"/>
      <c r="B5084" s="26"/>
      <c r="C5084" s="25"/>
      <c r="D5084" s="25"/>
      <c r="E5084" s="25"/>
      <c r="F5084" s="4"/>
      <c r="G5084" s="5"/>
      <c r="H5084" s="27"/>
    </row>
    <row r="5085" spans="1:8" x14ac:dyDescent="0.25">
      <c r="A5085" s="25"/>
      <c r="B5085" s="26"/>
      <c r="C5085" s="25"/>
      <c r="D5085" s="25"/>
      <c r="E5085" s="25"/>
      <c r="F5085" s="4"/>
      <c r="G5085" s="5"/>
      <c r="H5085" s="27"/>
    </row>
    <row r="5086" spans="1:8" x14ac:dyDescent="0.25">
      <c r="A5086" s="25"/>
      <c r="B5086" s="26"/>
      <c r="C5086" s="25"/>
      <c r="D5086" s="25"/>
      <c r="E5086" s="25"/>
      <c r="F5086" s="4"/>
      <c r="G5086" s="5"/>
      <c r="H5086" s="27"/>
    </row>
    <row r="5087" spans="1:8" x14ac:dyDescent="0.25">
      <c r="A5087" s="25"/>
      <c r="B5087" s="26"/>
      <c r="C5087" s="25"/>
      <c r="D5087" s="25"/>
      <c r="E5087" s="25"/>
      <c r="F5087" s="4"/>
      <c r="G5087" s="5"/>
      <c r="H5087" s="27"/>
    </row>
    <row r="5088" spans="1:8" x14ac:dyDescent="0.25">
      <c r="A5088" s="25"/>
      <c r="B5088" s="26"/>
      <c r="C5088" s="25"/>
      <c r="D5088" s="25"/>
      <c r="E5088" s="25"/>
      <c r="F5088" s="4"/>
      <c r="G5088" s="5"/>
      <c r="H5088" s="27"/>
    </row>
    <row r="5089" spans="1:8" x14ac:dyDescent="0.25">
      <c r="A5089" s="25"/>
      <c r="B5089" s="26"/>
      <c r="C5089" s="25"/>
      <c r="D5089" s="25"/>
      <c r="E5089" s="25"/>
      <c r="F5089" s="4"/>
      <c r="G5089" s="5"/>
      <c r="H5089" s="27"/>
    </row>
    <row r="5090" spans="1:8" x14ac:dyDescent="0.25">
      <c r="A5090" s="25"/>
      <c r="B5090" s="26"/>
      <c r="C5090" s="25"/>
      <c r="D5090" s="25"/>
      <c r="E5090" s="25"/>
      <c r="F5090" s="4"/>
      <c r="G5090" s="5"/>
      <c r="H5090" s="27"/>
    </row>
    <row r="5091" spans="1:8" x14ac:dyDescent="0.25">
      <c r="A5091" s="25"/>
      <c r="B5091" s="26"/>
      <c r="C5091" s="25"/>
      <c r="D5091" s="25"/>
      <c r="E5091" s="25"/>
      <c r="F5091" s="4"/>
      <c r="G5091" s="5"/>
      <c r="H5091" s="27"/>
    </row>
    <row r="5092" spans="1:8" x14ac:dyDescent="0.25">
      <c r="A5092" s="25"/>
      <c r="B5092" s="26"/>
      <c r="C5092" s="25"/>
      <c r="D5092" s="25"/>
      <c r="E5092" s="25"/>
      <c r="F5092" s="4"/>
      <c r="G5092" s="5"/>
      <c r="H5092" s="27"/>
    </row>
    <row r="5093" spans="1:8" x14ac:dyDescent="0.25">
      <c r="A5093" s="25"/>
      <c r="B5093" s="26"/>
      <c r="C5093" s="25"/>
      <c r="D5093" s="25"/>
      <c r="E5093" s="25"/>
      <c r="F5093" s="4"/>
      <c r="G5093" s="5"/>
      <c r="H5093" s="27"/>
    </row>
    <row r="5094" spans="1:8" x14ac:dyDescent="0.25">
      <c r="A5094" s="25"/>
      <c r="B5094" s="26"/>
      <c r="C5094" s="25"/>
      <c r="D5094" s="25"/>
      <c r="E5094" s="25"/>
      <c r="F5094" s="4"/>
      <c r="G5094" s="5"/>
      <c r="H5094" s="27"/>
    </row>
    <row r="5095" spans="1:8" x14ac:dyDescent="0.25">
      <c r="A5095" s="25"/>
      <c r="B5095" s="26"/>
      <c r="C5095" s="25"/>
      <c r="D5095" s="25"/>
      <c r="E5095" s="25"/>
      <c r="F5095" s="4"/>
      <c r="G5095" s="5"/>
      <c r="H5095" s="27"/>
    </row>
    <row r="5096" spans="1:8" x14ac:dyDescent="0.25">
      <c r="A5096" s="25"/>
      <c r="B5096" s="26"/>
      <c r="C5096" s="25"/>
      <c r="D5096" s="25"/>
      <c r="E5096" s="25"/>
      <c r="F5096" s="4"/>
      <c r="G5096" s="5"/>
      <c r="H5096" s="27"/>
    </row>
    <row r="5097" spans="1:8" x14ac:dyDescent="0.25">
      <c r="A5097" s="25"/>
      <c r="B5097" s="26"/>
      <c r="C5097" s="25"/>
      <c r="D5097" s="25"/>
      <c r="E5097" s="25"/>
      <c r="F5097" s="4"/>
      <c r="G5097" s="5"/>
      <c r="H5097" s="27"/>
    </row>
    <row r="5098" spans="1:8" x14ac:dyDescent="0.25">
      <c r="A5098" s="25"/>
      <c r="B5098" s="26"/>
      <c r="C5098" s="25"/>
      <c r="D5098" s="25"/>
      <c r="E5098" s="25"/>
      <c r="F5098" s="4"/>
      <c r="G5098" s="5"/>
      <c r="H5098" s="27"/>
    </row>
    <row r="5099" spans="1:8" x14ac:dyDescent="0.25">
      <c r="A5099" s="25"/>
      <c r="B5099" s="26"/>
      <c r="C5099" s="25"/>
      <c r="D5099" s="25"/>
      <c r="E5099" s="25"/>
      <c r="F5099" s="4"/>
      <c r="G5099" s="5"/>
      <c r="H5099" s="27"/>
    </row>
    <row r="5100" spans="1:8" x14ac:dyDescent="0.25">
      <c r="A5100" s="25"/>
      <c r="B5100" s="26"/>
      <c r="C5100" s="25"/>
      <c r="D5100" s="25"/>
      <c r="E5100" s="25"/>
      <c r="F5100" s="4"/>
      <c r="G5100" s="5"/>
      <c r="H5100" s="27"/>
    </row>
    <row r="5101" spans="1:8" x14ac:dyDescent="0.25">
      <c r="A5101" s="25"/>
      <c r="B5101" s="26"/>
      <c r="C5101" s="25"/>
      <c r="D5101" s="25"/>
      <c r="E5101" s="25"/>
      <c r="F5101" s="4"/>
      <c r="G5101" s="5"/>
      <c r="H5101" s="27"/>
    </row>
    <row r="5102" spans="1:8" x14ac:dyDescent="0.25">
      <c r="A5102" s="25"/>
      <c r="B5102" s="26"/>
      <c r="C5102" s="25"/>
      <c r="D5102" s="25"/>
      <c r="E5102" s="25"/>
      <c r="F5102" s="4"/>
      <c r="G5102" s="5"/>
      <c r="H5102" s="27"/>
    </row>
    <row r="5103" spans="1:8" x14ac:dyDescent="0.25">
      <c r="A5103" s="25"/>
      <c r="B5103" s="26"/>
      <c r="C5103" s="25"/>
      <c r="D5103" s="25"/>
      <c r="E5103" s="25"/>
      <c r="F5103" s="4"/>
      <c r="G5103" s="5"/>
      <c r="H5103" s="27"/>
    </row>
    <row r="5104" spans="1:8" x14ac:dyDescent="0.25">
      <c r="A5104" s="25"/>
      <c r="B5104" s="26"/>
      <c r="C5104" s="25"/>
      <c r="D5104" s="25"/>
      <c r="E5104" s="25"/>
      <c r="F5104" s="4"/>
      <c r="G5104" s="5"/>
      <c r="H5104" s="27"/>
    </row>
    <row r="5105" spans="1:8" x14ac:dyDescent="0.25">
      <c r="A5105" s="25"/>
      <c r="B5105" s="26"/>
      <c r="C5105" s="25"/>
      <c r="D5105" s="25"/>
      <c r="E5105" s="25"/>
      <c r="F5105" s="4"/>
      <c r="G5105" s="5"/>
      <c r="H5105" s="27"/>
    </row>
    <row r="5106" spans="1:8" x14ac:dyDescent="0.25">
      <c r="A5106" s="25"/>
      <c r="B5106" s="26"/>
      <c r="C5106" s="25"/>
      <c r="D5106" s="25"/>
      <c r="E5106" s="25"/>
      <c r="F5106" s="4"/>
      <c r="G5106" s="5"/>
      <c r="H5106" s="27"/>
    </row>
    <row r="5107" spans="1:8" x14ac:dyDescent="0.25">
      <c r="A5107" s="25"/>
      <c r="B5107" s="26"/>
      <c r="C5107" s="25"/>
      <c r="D5107" s="25"/>
      <c r="E5107" s="25"/>
      <c r="F5107" s="4"/>
      <c r="G5107" s="5"/>
      <c r="H5107" s="27"/>
    </row>
    <row r="5108" spans="1:8" x14ac:dyDescent="0.25">
      <c r="A5108" s="25"/>
      <c r="B5108" s="26"/>
      <c r="C5108" s="25"/>
      <c r="D5108" s="25"/>
      <c r="E5108" s="25"/>
      <c r="F5108" s="4"/>
      <c r="G5108" s="5"/>
      <c r="H5108" s="27"/>
    </row>
    <row r="5109" spans="1:8" x14ac:dyDescent="0.25">
      <c r="A5109" s="25"/>
      <c r="B5109" s="26"/>
      <c r="C5109" s="25"/>
      <c r="D5109" s="25"/>
      <c r="E5109" s="25"/>
      <c r="F5109" s="4"/>
      <c r="G5109" s="5"/>
      <c r="H5109" s="27"/>
    </row>
    <row r="5110" spans="1:8" x14ac:dyDescent="0.25">
      <c r="A5110" s="25"/>
      <c r="B5110" s="26"/>
      <c r="C5110" s="25"/>
      <c r="D5110" s="25"/>
      <c r="E5110" s="25"/>
      <c r="F5110" s="4"/>
      <c r="G5110" s="5"/>
      <c r="H5110" s="27"/>
    </row>
    <row r="5111" spans="1:8" x14ac:dyDescent="0.25">
      <c r="A5111" s="25"/>
      <c r="B5111" s="26"/>
      <c r="C5111" s="25"/>
      <c r="D5111" s="25"/>
      <c r="E5111" s="25"/>
      <c r="F5111" s="4"/>
      <c r="G5111" s="5"/>
      <c r="H5111" s="27"/>
    </row>
    <row r="5112" spans="1:8" x14ac:dyDescent="0.25">
      <c r="A5112" s="25"/>
      <c r="B5112" s="26"/>
      <c r="C5112" s="25"/>
      <c r="D5112" s="25"/>
      <c r="E5112" s="25"/>
      <c r="F5112" s="4"/>
      <c r="G5112" s="5"/>
      <c r="H5112" s="27"/>
    </row>
    <row r="5113" spans="1:8" x14ac:dyDescent="0.25">
      <c r="A5113" s="25"/>
      <c r="B5113" s="26"/>
      <c r="C5113" s="25"/>
      <c r="D5113" s="25"/>
      <c r="E5113" s="25"/>
      <c r="F5113" s="4"/>
      <c r="G5113" s="5"/>
      <c r="H5113" s="27"/>
    </row>
    <row r="5114" spans="1:8" x14ac:dyDescent="0.25">
      <c r="A5114" s="25"/>
      <c r="B5114" s="26"/>
      <c r="C5114" s="25"/>
      <c r="D5114" s="25"/>
      <c r="E5114" s="25"/>
      <c r="F5114" s="4"/>
      <c r="G5114" s="5"/>
      <c r="H5114" s="27"/>
    </row>
    <row r="5115" spans="1:8" x14ac:dyDescent="0.25">
      <c r="A5115" s="25"/>
      <c r="B5115" s="26"/>
      <c r="C5115" s="25"/>
      <c r="D5115" s="25"/>
      <c r="E5115" s="25"/>
      <c r="F5115" s="4"/>
      <c r="G5115" s="5"/>
      <c r="H5115" s="27"/>
    </row>
    <row r="5116" spans="1:8" x14ac:dyDescent="0.25">
      <c r="A5116" s="25"/>
      <c r="B5116" s="26"/>
      <c r="C5116" s="25"/>
      <c r="D5116" s="25"/>
      <c r="E5116" s="25"/>
      <c r="F5116" s="4"/>
      <c r="G5116" s="5"/>
      <c r="H5116" s="27"/>
    </row>
    <row r="5117" spans="1:8" x14ac:dyDescent="0.25">
      <c r="A5117" s="25"/>
      <c r="B5117" s="26"/>
      <c r="C5117" s="25"/>
      <c r="D5117" s="25"/>
      <c r="E5117" s="25"/>
      <c r="F5117" s="4"/>
      <c r="G5117" s="5"/>
      <c r="H5117" s="27"/>
    </row>
    <row r="5118" spans="1:8" x14ac:dyDescent="0.25">
      <c r="A5118" s="25"/>
      <c r="B5118" s="26"/>
      <c r="C5118" s="25"/>
      <c r="D5118" s="25"/>
      <c r="E5118" s="25"/>
      <c r="F5118" s="4"/>
      <c r="G5118" s="5"/>
      <c r="H5118" s="27"/>
    </row>
    <row r="5119" spans="1:8" x14ac:dyDescent="0.25">
      <c r="A5119" s="25"/>
      <c r="B5119" s="26"/>
      <c r="C5119" s="25"/>
      <c r="D5119" s="25"/>
      <c r="E5119" s="25"/>
      <c r="F5119" s="4"/>
      <c r="G5119" s="5"/>
      <c r="H5119" s="27"/>
    </row>
    <row r="5120" spans="1:8" x14ac:dyDescent="0.25">
      <c r="A5120" s="25"/>
      <c r="B5120" s="26"/>
      <c r="C5120" s="25"/>
      <c r="D5120" s="25"/>
      <c r="E5120" s="25"/>
      <c r="F5120" s="4"/>
      <c r="G5120" s="5"/>
      <c r="H5120" s="27"/>
    </row>
    <row r="5121" spans="1:8" x14ac:dyDescent="0.25">
      <c r="A5121" s="25"/>
      <c r="B5121" s="26"/>
      <c r="C5121" s="25"/>
      <c r="D5121" s="25"/>
      <c r="E5121" s="25"/>
      <c r="F5121" s="4"/>
      <c r="G5121" s="5"/>
      <c r="H5121" s="27"/>
    </row>
    <row r="5122" spans="1:8" x14ac:dyDescent="0.25">
      <c r="A5122" s="25"/>
      <c r="B5122" s="26"/>
      <c r="C5122" s="25"/>
      <c r="D5122" s="25"/>
      <c r="E5122" s="25"/>
      <c r="F5122" s="4"/>
      <c r="G5122" s="5"/>
      <c r="H5122" s="27"/>
    </row>
    <row r="5123" spans="1:8" x14ac:dyDescent="0.25">
      <c r="A5123" s="25"/>
      <c r="B5123" s="26"/>
      <c r="C5123" s="25"/>
      <c r="D5123" s="25"/>
      <c r="E5123" s="25"/>
      <c r="F5123" s="4"/>
      <c r="G5123" s="5"/>
      <c r="H5123" s="27"/>
    </row>
    <row r="5124" spans="1:8" x14ac:dyDescent="0.25">
      <c r="A5124" s="25"/>
      <c r="B5124" s="26"/>
      <c r="C5124" s="25"/>
      <c r="D5124" s="25"/>
      <c r="E5124" s="25"/>
      <c r="F5124" s="4"/>
      <c r="G5124" s="5"/>
      <c r="H5124" s="27"/>
    </row>
    <row r="5125" spans="1:8" x14ac:dyDescent="0.25">
      <c r="A5125" s="25"/>
      <c r="B5125" s="26"/>
      <c r="C5125" s="25"/>
      <c r="D5125" s="25"/>
      <c r="E5125" s="25"/>
      <c r="F5125" s="4"/>
      <c r="G5125" s="5"/>
      <c r="H5125" s="27"/>
    </row>
    <row r="5126" spans="1:8" x14ac:dyDescent="0.25">
      <c r="A5126" s="25"/>
      <c r="B5126" s="26"/>
      <c r="C5126" s="25"/>
      <c r="D5126" s="25"/>
      <c r="E5126" s="25"/>
      <c r="F5126" s="4"/>
      <c r="G5126" s="5"/>
      <c r="H5126" s="27"/>
    </row>
    <row r="5127" spans="1:8" x14ac:dyDescent="0.25">
      <c r="A5127" s="25"/>
      <c r="B5127" s="26"/>
      <c r="C5127" s="25"/>
      <c r="D5127" s="25"/>
      <c r="E5127" s="25"/>
      <c r="F5127" s="4"/>
      <c r="G5127" s="5"/>
      <c r="H5127" s="27"/>
    </row>
    <row r="5128" spans="1:8" x14ac:dyDescent="0.25">
      <c r="A5128" s="25"/>
      <c r="B5128" s="26"/>
      <c r="C5128" s="25"/>
      <c r="D5128" s="25"/>
      <c r="E5128" s="25"/>
      <c r="F5128" s="4"/>
      <c r="G5128" s="5"/>
      <c r="H5128" s="27"/>
    </row>
    <row r="5129" spans="1:8" x14ac:dyDescent="0.25">
      <c r="A5129" s="25"/>
      <c r="B5129" s="26"/>
      <c r="C5129" s="25"/>
      <c r="D5129" s="25"/>
      <c r="E5129" s="25"/>
      <c r="F5129" s="4"/>
      <c r="G5129" s="5"/>
      <c r="H5129" s="27"/>
    </row>
    <row r="5130" spans="1:8" x14ac:dyDescent="0.25">
      <c r="A5130" s="25"/>
      <c r="B5130" s="26"/>
      <c r="C5130" s="25"/>
      <c r="D5130" s="25"/>
      <c r="E5130" s="25"/>
      <c r="F5130" s="4"/>
      <c r="G5130" s="5"/>
      <c r="H5130" s="27"/>
    </row>
    <row r="5131" spans="1:8" x14ac:dyDescent="0.25">
      <c r="A5131" s="25"/>
      <c r="B5131" s="26"/>
      <c r="C5131" s="25"/>
      <c r="D5131" s="25"/>
      <c r="E5131" s="25"/>
      <c r="F5131" s="4"/>
      <c r="G5131" s="5"/>
      <c r="H5131" s="27"/>
    </row>
    <row r="5132" spans="1:8" x14ac:dyDescent="0.25">
      <c r="A5132" s="25"/>
      <c r="B5132" s="26"/>
      <c r="C5132" s="25"/>
      <c r="D5132" s="25"/>
      <c r="E5132" s="25"/>
      <c r="F5132" s="4"/>
      <c r="G5132" s="5"/>
      <c r="H5132" s="27"/>
    </row>
    <row r="5133" spans="1:8" x14ac:dyDescent="0.25">
      <c r="A5133" s="25"/>
      <c r="B5133" s="26"/>
      <c r="C5133" s="25"/>
      <c r="D5133" s="25"/>
      <c r="E5133" s="25"/>
      <c r="F5133" s="4"/>
      <c r="G5133" s="5"/>
      <c r="H5133" s="27"/>
    </row>
    <row r="5134" spans="1:8" x14ac:dyDescent="0.25">
      <c r="A5134" s="25"/>
      <c r="B5134" s="26"/>
      <c r="C5134" s="25"/>
      <c r="D5134" s="25"/>
      <c r="E5134" s="25"/>
      <c r="F5134" s="4"/>
      <c r="G5134" s="5"/>
      <c r="H5134" s="27"/>
    </row>
    <row r="5135" spans="1:8" x14ac:dyDescent="0.25">
      <c r="A5135" s="25"/>
      <c r="B5135" s="26"/>
      <c r="C5135" s="25"/>
      <c r="D5135" s="25"/>
      <c r="E5135" s="25"/>
      <c r="F5135" s="4"/>
      <c r="G5135" s="5"/>
      <c r="H5135" s="27"/>
    </row>
    <row r="5136" spans="1:8" x14ac:dyDescent="0.25">
      <c r="A5136" s="25"/>
      <c r="B5136" s="26"/>
      <c r="C5136" s="25"/>
      <c r="D5136" s="25"/>
      <c r="E5136" s="25"/>
      <c r="F5136" s="4"/>
      <c r="G5136" s="5"/>
      <c r="H5136" s="27"/>
    </row>
    <row r="5137" spans="1:8" x14ac:dyDescent="0.25">
      <c r="A5137" s="25"/>
      <c r="B5137" s="26"/>
      <c r="C5137" s="25"/>
      <c r="D5137" s="25"/>
      <c r="E5137" s="25"/>
      <c r="F5137" s="4"/>
      <c r="G5137" s="5"/>
      <c r="H5137" s="27"/>
    </row>
    <row r="5138" spans="1:8" x14ac:dyDescent="0.25">
      <c r="A5138" s="25"/>
      <c r="B5138" s="26"/>
      <c r="C5138" s="25"/>
      <c r="D5138" s="25"/>
      <c r="E5138" s="25"/>
      <c r="F5138" s="4"/>
      <c r="G5138" s="5"/>
      <c r="H5138" s="27"/>
    </row>
    <row r="5139" spans="1:8" x14ac:dyDescent="0.25">
      <c r="A5139" s="25"/>
      <c r="B5139" s="26"/>
      <c r="C5139" s="25"/>
      <c r="D5139" s="25"/>
      <c r="E5139" s="25"/>
      <c r="F5139" s="4"/>
      <c r="G5139" s="5"/>
      <c r="H5139" s="27"/>
    </row>
    <row r="5140" spans="1:8" x14ac:dyDescent="0.25">
      <c r="A5140" s="25"/>
      <c r="B5140" s="26"/>
      <c r="C5140" s="25"/>
      <c r="D5140" s="25"/>
      <c r="E5140" s="25"/>
      <c r="F5140" s="4"/>
      <c r="G5140" s="5"/>
      <c r="H5140" s="27"/>
    </row>
    <row r="5141" spans="1:8" x14ac:dyDescent="0.25">
      <c r="A5141" s="25"/>
      <c r="B5141" s="26"/>
      <c r="C5141" s="25"/>
      <c r="D5141" s="25"/>
      <c r="E5141" s="25"/>
      <c r="F5141" s="4"/>
      <c r="G5141" s="5"/>
      <c r="H5141" s="27"/>
    </row>
    <row r="5142" spans="1:8" x14ac:dyDescent="0.25">
      <c r="A5142" s="25"/>
      <c r="B5142" s="26"/>
      <c r="C5142" s="25"/>
      <c r="D5142" s="25"/>
      <c r="E5142" s="25"/>
      <c r="F5142" s="4"/>
      <c r="G5142" s="5"/>
      <c r="H5142" s="27"/>
    </row>
    <row r="5143" spans="1:8" x14ac:dyDescent="0.25">
      <c r="A5143" s="25"/>
      <c r="B5143" s="26"/>
      <c r="C5143" s="25"/>
      <c r="D5143" s="25"/>
      <c r="E5143" s="25"/>
      <c r="F5143" s="4"/>
      <c r="G5143" s="5"/>
      <c r="H5143" s="27"/>
    </row>
    <row r="5144" spans="1:8" x14ac:dyDescent="0.25">
      <c r="A5144" s="25"/>
      <c r="B5144" s="26"/>
      <c r="C5144" s="25"/>
      <c r="D5144" s="25"/>
      <c r="E5144" s="25"/>
      <c r="F5144" s="4"/>
      <c r="G5144" s="5"/>
      <c r="H5144" s="27"/>
    </row>
    <row r="5145" spans="1:8" x14ac:dyDescent="0.25">
      <c r="A5145" s="25"/>
      <c r="B5145" s="26"/>
      <c r="C5145" s="25"/>
      <c r="D5145" s="25"/>
      <c r="E5145" s="25"/>
      <c r="F5145" s="4"/>
      <c r="G5145" s="5"/>
      <c r="H5145" s="27"/>
    </row>
    <row r="5146" spans="1:8" x14ac:dyDescent="0.25">
      <c r="A5146" s="25"/>
      <c r="B5146" s="26"/>
      <c r="C5146" s="25"/>
      <c r="D5146" s="25"/>
      <c r="E5146" s="25"/>
      <c r="F5146" s="4"/>
      <c r="G5146" s="5"/>
      <c r="H5146" s="27"/>
    </row>
    <row r="5147" spans="1:8" x14ac:dyDescent="0.25">
      <c r="A5147" s="25"/>
      <c r="B5147" s="26"/>
      <c r="C5147" s="25"/>
      <c r="D5147" s="25"/>
      <c r="E5147" s="25"/>
      <c r="F5147" s="4"/>
      <c r="G5147" s="5"/>
      <c r="H5147" s="27"/>
    </row>
    <row r="5148" spans="1:8" x14ac:dyDescent="0.25">
      <c r="A5148" s="25"/>
      <c r="B5148" s="26"/>
      <c r="C5148" s="25"/>
      <c r="D5148" s="25"/>
      <c r="E5148" s="25"/>
      <c r="F5148" s="4"/>
      <c r="G5148" s="5"/>
      <c r="H5148" s="27"/>
    </row>
    <row r="5149" spans="1:8" x14ac:dyDescent="0.25">
      <c r="A5149" s="25"/>
      <c r="B5149" s="26"/>
      <c r="C5149" s="25"/>
      <c r="D5149" s="25"/>
      <c r="E5149" s="25"/>
      <c r="F5149" s="4"/>
      <c r="G5149" s="5"/>
      <c r="H5149" s="27"/>
    </row>
    <row r="5150" spans="1:8" x14ac:dyDescent="0.25">
      <c r="A5150" s="25"/>
      <c r="B5150" s="26"/>
      <c r="C5150" s="25"/>
      <c r="D5150" s="25"/>
      <c r="E5150" s="25"/>
      <c r="F5150" s="4"/>
      <c r="G5150" s="5"/>
      <c r="H5150" s="27"/>
    </row>
    <row r="5151" spans="1:8" x14ac:dyDescent="0.25">
      <c r="A5151" s="25"/>
      <c r="B5151" s="26"/>
      <c r="C5151" s="25"/>
      <c r="D5151" s="25"/>
      <c r="E5151" s="25"/>
      <c r="F5151" s="4"/>
      <c r="G5151" s="5"/>
      <c r="H5151" s="27"/>
    </row>
    <row r="5152" spans="1:8" x14ac:dyDescent="0.25">
      <c r="A5152" s="25"/>
      <c r="B5152" s="26"/>
      <c r="C5152" s="25"/>
      <c r="D5152" s="25"/>
      <c r="E5152" s="25"/>
      <c r="F5152" s="4"/>
      <c r="G5152" s="5"/>
      <c r="H5152" s="27"/>
    </row>
    <row r="5153" spans="1:8" x14ac:dyDescent="0.25">
      <c r="A5153" s="25"/>
      <c r="B5153" s="26"/>
      <c r="C5153" s="25"/>
      <c r="D5153" s="25"/>
      <c r="E5153" s="25"/>
      <c r="F5153" s="4"/>
      <c r="G5153" s="5"/>
      <c r="H5153" s="27"/>
    </row>
    <row r="5154" spans="1:8" x14ac:dyDescent="0.25">
      <c r="A5154" s="25"/>
      <c r="B5154" s="26"/>
      <c r="C5154" s="25"/>
      <c r="D5154" s="25"/>
      <c r="E5154" s="25"/>
      <c r="F5154" s="4"/>
      <c r="G5154" s="5"/>
      <c r="H5154" s="27"/>
    </row>
    <row r="5155" spans="1:8" x14ac:dyDescent="0.25">
      <c r="A5155" s="25"/>
      <c r="B5155" s="26"/>
      <c r="C5155" s="25"/>
      <c r="D5155" s="25"/>
      <c r="E5155" s="25"/>
      <c r="F5155" s="4"/>
      <c r="G5155" s="5"/>
      <c r="H5155" s="27"/>
    </row>
    <row r="5156" spans="1:8" x14ac:dyDescent="0.25">
      <c r="A5156" s="25"/>
      <c r="B5156" s="26"/>
      <c r="C5156" s="25"/>
      <c r="D5156" s="25"/>
      <c r="E5156" s="25"/>
      <c r="F5156" s="4"/>
      <c r="G5156" s="5"/>
      <c r="H5156" s="27"/>
    </row>
    <row r="5157" spans="1:8" x14ac:dyDescent="0.25">
      <c r="A5157" s="25"/>
      <c r="B5157" s="26"/>
      <c r="C5157" s="25"/>
      <c r="D5157" s="25"/>
      <c r="E5157" s="25"/>
      <c r="F5157" s="4"/>
      <c r="G5157" s="5"/>
      <c r="H5157" s="27"/>
    </row>
    <row r="5158" spans="1:8" x14ac:dyDescent="0.25">
      <c r="A5158" s="25"/>
      <c r="B5158" s="26"/>
      <c r="C5158" s="25"/>
      <c r="D5158" s="25"/>
      <c r="E5158" s="25"/>
      <c r="F5158" s="4"/>
      <c r="G5158" s="5"/>
      <c r="H5158" s="27"/>
    </row>
    <row r="5159" spans="1:8" x14ac:dyDescent="0.25">
      <c r="A5159" s="25"/>
      <c r="B5159" s="26"/>
      <c r="C5159" s="25"/>
      <c r="D5159" s="25"/>
      <c r="E5159" s="25"/>
      <c r="F5159" s="4"/>
      <c r="G5159" s="5"/>
      <c r="H5159" s="27"/>
    </row>
    <row r="5160" spans="1:8" x14ac:dyDescent="0.25">
      <c r="A5160" s="25"/>
      <c r="B5160" s="26"/>
      <c r="C5160" s="25"/>
      <c r="D5160" s="25"/>
      <c r="E5160" s="25"/>
      <c r="F5160" s="4"/>
      <c r="G5160" s="5"/>
      <c r="H5160" s="27"/>
    </row>
    <row r="5161" spans="1:8" x14ac:dyDescent="0.25">
      <c r="A5161" s="25"/>
      <c r="B5161" s="26"/>
      <c r="C5161" s="25"/>
      <c r="D5161" s="25"/>
      <c r="E5161" s="25"/>
      <c r="F5161" s="4"/>
      <c r="G5161" s="5"/>
      <c r="H5161" s="27"/>
    </row>
    <row r="5162" spans="1:8" x14ac:dyDescent="0.25">
      <c r="A5162" s="25"/>
      <c r="B5162" s="26"/>
      <c r="C5162" s="25"/>
      <c r="D5162" s="25"/>
      <c r="E5162" s="25"/>
      <c r="F5162" s="4"/>
      <c r="G5162" s="5"/>
      <c r="H5162" s="27"/>
    </row>
    <row r="5163" spans="1:8" x14ac:dyDescent="0.25">
      <c r="A5163" s="25"/>
      <c r="B5163" s="26"/>
      <c r="C5163" s="25"/>
      <c r="D5163" s="25"/>
      <c r="E5163" s="25"/>
      <c r="F5163" s="4"/>
      <c r="G5163" s="5"/>
      <c r="H5163" s="27"/>
    </row>
    <row r="5164" spans="1:8" x14ac:dyDescent="0.25">
      <c r="A5164" s="25"/>
      <c r="B5164" s="26"/>
      <c r="C5164" s="25"/>
      <c r="D5164" s="25"/>
      <c r="E5164" s="25"/>
      <c r="F5164" s="4"/>
      <c r="G5164" s="5"/>
      <c r="H5164" s="27"/>
    </row>
    <row r="5165" spans="1:8" x14ac:dyDescent="0.25">
      <c r="A5165" s="25"/>
      <c r="B5165" s="26"/>
      <c r="C5165" s="25"/>
      <c r="D5165" s="25"/>
      <c r="E5165" s="25"/>
      <c r="F5165" s="4"/>
      <c r="G5165" s="5"/>
      <c r="H5165" s="27"/>
    </row>
    <row r="5166" spans="1:8" x14ac:dyDescent="0.25">
      <c r="A5166" s="25"/>
      <c r="B5166" s="26"/>
      <c r="C5166" s="25"/>
      <c r="D5166" s="25"/>
      <c r="E5166" s="25"/>
      <c r="F5166" s="4"/>
      <c r="G5166" s="5"/>
      <c r="H5166" s="27"/>
    </row>
    <row r="5167" spans="1:8" x14ac:dyDescent="0.25">
      <c r="A5167" s="25"/>
      <c r="B5167" s="26"/>
      <c r="C5167" s="25"/>
      <c r="D5167" s="25"/>
      <c r="E5167" s="25"/>
      <c r="F5167" s="4"/>
      <c r="G5167" s="5"/>
      <c r="H5167" s="27"/>
    </row>
    <row r="5168" spans="1:8" x14ac:dyDescent="0.25">
      <c r="A5168" s="25"/>
      <c r="B5168" s="26"/>
      <c r="C5168" s="25"/>
      <c r="D5168" s="25"/>
      <c r="E5168" s="25"/>
      <c r="F5168" s="4"/>
      <c r="G5168" s="5"/>
      <c r="H5168" s="27"/>
    </row>
    <row r="5169" spans="1:8" x14ac:dyDescent="0.25">
      <c r="A5169" s="25"/>
      <c r="B5169" s="26"/>
      <c r="C5169" s="25"/>
      <c r="D5169" s="25"/>
      <c r="E5169" s="25"/>
      <c r="F5169" s="4"/>
      <c r="G5169" s="5"/>
      <c r="H5169" s="27"/>
    </row>
    <row r="5170" spans="1:8" x14ac:dyDescent="0.25">
      <c r="A5170" s="25"/>
      <c r="B5170" s="26"/>
      <c r="C5170" s="25"/>
      <c r="D5170" s="25"/>
      <c r="E5170" s="25"/>
      <c r="F5170" s="4"/>
      <c r="G5170" s="5"/>
      <c r="H5170" s="27"/>
    </row>
    <row r="5171" spans="1:8" x14ac:dyDescent="0.25">
      <c r="A5171" s="25"/>
      <c r="B5171" s="26"/>
      <c r="C5171" s="25"/>
      <c r="D5171" s="25"/>
      <c r="E5171" s="25"/>
      <c r="F5171" s="4"/>
      <c r="G5171" s="5"/>
      <c r="H5171" s="27"/>
    </row>
    <row r="5172" spans="1:8" x14ac:dyDescent="0.25">
      <c r="A5172" s="25"/>
      <c r="B5172" s="26"/>
      <c r="C5172" s="25"/>
      <c r="D5172" s="25"/>
      <c r="E5172" s="25"/>
      <c r="F5172" s="4"/>
      <c r="G5172" s="5"/>
      <c r="H5172" s="27"/>
    </row>
    <row r="5173" spans="1:8" x14ac:dyDescent="0.25">
      <c r="A5173" s="25"/>
      <c r="B5173" s="26"/>
      <c r="C5173" s="25"/>
      <c r="D5173" s="25"/>
      <c r="E5173" s="25"/>
      <c r="F5173" s="4"/>
      <c r="G5173" s="5"/>
      <c r="H5173" s="27"/>
    </row>
    <row r="5174" spans="1:8" x14ac:dyDescent="0.25">
      <c r="A5174" s="25"/>
      <c r="B5174" s="26"/>
      <c r="C5174" s="25"/>
      <c r="D5174" s="25"/>
      <c r="E5174" s="25"/>
      <c r="F5174" s="4"/>
      <c r="G5174" s="5"/>
      <c r="H5174" s="27"/>
    </row>
    <row r="5175" spans="1:8" x14ac:dyDescent="0.25">
      <c r="A5175" s="25"/>
      <c r="B5175" s="26"/>
      <c r="C5175" s="25"/>
      <c r="D5175" s="25"/>
      <c r="E5175" s="25"/>
      <c r="F5175" s="4"/>
      <c r="G5175" s="5"/>
      <c r="H5175" s="27"/>
    </row>
    <row r="5176" spans="1:8" x14ac:dyDescent="0.25">
      <c r="A5176" s="25"/>
      <c r="B5176" s="26"/>
      <c r="C5176" s="25"/>
      <c r="D5176" s="25"/>
      <c r="E5176" s="25"/>
      <c r="F5176" s="4"/>
      <c r="G5176" s="5"/>
      <c r="H5176" s="27"/>
    </row>
    <row r="5177" spans="1:8" x14ac:dyDescent="0.25">
      <c r="A5177" s="25"/>
      <c r="B5177" s="26"/>
      <c r="C5177" s="25"/>
      <c r="D5177" s="25"/>
      <c r="E5177" s="25"/>
      <c r="F5177" s="4"/>
      <c r="G5177" s="5"/>
      <c r="H5177" s="27"/>
    </row>
    <row r="5178" spans="1:8" x14ac:dyDescent="0.25">
      <c r="A5178" s="25"/>
      <c r="B5178" s="26"/>
      <c r="C5178" s="25"/>
      <c r="D5178" s="25"/>
      <c r="E5178" s="25"/>
      <c r="F5178" s="4"/>
      <c r="G5178" s="5"/>
      <c r="H5178" s="27"/>
    </row>
    <row r="5179" spans="1:8" x14ac:dyDescent="0.25">
      <c r="A5179" s="25"/>
      <c r="B5179" s="26"/>
      <c r="C5179" s="25"/>
      <c r="D5179" s="25"/>
      <c r="E5179" s="25"/>
      <c r="F5179" s="4"/>
      <c r="G5179" s="5"/>
      <c r="H5179" s="27"/>
    </row>
    <row r="5180" spans="1:8" x14ac:dyDescent="0.25">
      <c r="A5180" s="25"/>
      <c r="B5180" s="26"/>
      <c r="C5180" s="25"/>
      <c r="D5180" s="25"/>
      <c r="E5180" s="25"/>
      <c r="F5180" s="4"/>
      <c r="G5180" s="5"/>
      <c r="H5180" s="27"/>
    </row>
    <row r="5181" spans="1:8" x14ac:dyDescent="0.25">
      <c r="A5181" s="25"/>
      <c r="B5181" s="26"/>
      <c r="C5181" s="25"/>
      <c r="D5181" s="25"/>
      <c r="E5181" s="25"/>
      <c r="F5181" s="4"/>
      <c r="G5181" s="5"/>
      <c r="H5181" s="27"/>
    </row>
    <row r="5182" spans="1:8" x14ac:dyDescent="0.25">
      <c r="A5182" s="25"/>
      <c r="B5182" s="26"/>
      <c r="C5182" s="25"/>
      <c r="D5182" s="25"/>
      <c r="E5182" s="25"/>
      <c r="F5182" s="4"/>
      <c r="G5182" s="5"/>
      <c r="H5182" s="27"/>
    </row>
    <row r="5183" spans="1:8" x14ac:dyDescent="0.25">
      <c r="A5183" s="25"/>
      <c r="B5183" s="26"/>
      <c r="C5183" s="25"/>
      <c r="D5183" s="25"/>
      <c r="E5183" s="25"/>
      <c r="F5183" s="4"/>
      <c r="G5183" s="5"/>
      <c r="H5183" s="27"/>
    </row>
    <row r="5184" spans="1:8" x14ac:dyDescent="0.25">
      <c r="A5184" s="25"/>
      <c r="B5184" s="26"/>
      <c r="C5184" s="25"/>
      <c r="D5184" s="25"/>
      <c r="E5184" s="25"/>
      <c r="F5184" s="4"/>
      <c r="G5184" s="5"/>
      <c r="H5184" s="27"/>
    </row>
    <row r="5185" spans="1:8" x14ac:dyDescent="0.25">
      <c r="A5185" s="25"/>
      <c r="B5185" s="26"/>
      <c r="C5185" s="25"/>
      <c r="D5185" s="25"/>
      <c r="E5185" s="25"/>
      <c r="F5185" s="4"/>
      <c r="G5185" s="5"/>
      <c r="H5185" s="27"/>
    </row>
    <row r="5186" spans="1:8" x14ac:dyDescent="0.25">
      <c r="A5186" s="25"/>
      <c r="B5186" s="26"/>
      <c r="C5186" s="25"/>
      <c r="D5186" s="25"/>
      <c r="E5186" s="25"/>
      <c r="F5186" s="4"/>
      <c r="G5186" s="5"/>
      <c r="H5186" s="27"/>
    </row>
    <row r="5187" spans="1:8" x14ac:dyDescent="0.25">
      <c r="A5187" s="25"/>
      <c r="B5187" s="26"/>
      <c r="C5187" s="25"/>
      <c r="D5187" s="25"/>
      <c r="E5187" s="25"/>
      <c r="F5187" s="4"/>
      <c r="G5187" s="5"/>
      <c r="H5187" s="27"/>
    </row>
    <row r="5188" spans="1:8" x14ac:dyDescent="0.25">
      <c r="A5188" s="25"/>
      <c r="B5188" s="26"/>
      <c r="C5188" s="25"/>
      <c r="D5188" s="25"/>
      <c r="E5188" s="25"/>
      <c r="F5188" s="4"/>
      <c r="G5188" s="5"/>
      <c r="H5188" s="27"/>
    </row>
    <row r="5189" spans="1:8" x14ac:dyDescent="0.25">
      <c r="A5189" s="25"/>
      <c r="B5189" s="26"/>
      <c r="C5189" s="25"/>
      <c r="D5189" s="25"/>
      <c r="E5189" s="25"/>
      <c r="F5189" s="4"/>
      <c r="G5189" s="5"/>
      <c r="H5189" s="27"/>
    </row>
    <row r="5190" spans="1:8" x14ac:dyDescent="0.25">
      <c r="A5190" s="25"/>
      <c r="B5190" s="26"/>
      <c r="C5190" s="25"/>
      <c r="D5190" s="25"/>
      <c r="E5190" s="25"/>
      <c r="F5190" s="4"/>
      <c r="G5190" s="5"/>
      <c r="H5190" s="27"/>
    </row>
    <row r="5191" spans="1:8" x14ac:dyDescent="0.25">
      <c r="A5191" s="25"/>
      <c r="B5191" s="26"/>
      <c r="C5191" s="25"/>
      <c r="D5191" s="25"/>
      <c r="E5191" s="25"/>
      <c r="F5191" s="4"/>
      <c r="G5191" s="5"/>
      <c r="H5191" s="27"/>
    </row>
    <row r="5192" spans="1:8" x14ac:dyDescent="0.25">
      <c r="A5192" s="25"/>
      <c r="B5192" s="26"/>
      <c r="C5192" s="25"/>
      <c r="D5192" s="25"/>
      <c r="E5192" s="25"/>
      <c r="F5192" s="4"/>
      <c r="G5192" s="5"/>
      <c r="H5192" s="27"/>
    </row>
    <row r="5193" spans="1:8" x14ac:dyDescent="0.25">
      <c r="A5193" s="25"/>
      <c r="B5193" s="26"/>
      <c r="C5193" s="25"/>
      <c r="D5193" s="25"/>
      <c r="E5193" s="25"/>
      <c r="F5193" s="4"/>
      <c r="G5193" s="5"/>
      <c r="H5193" s="27"/>
    </row>
    <row r="5194" spans="1:8" x14ac:dyDescent="0.25">
      <c r="A5194" s="25"/>
      <c r="B5194" s="26"/>
      <c r="C5194" s="25"/>
      <c r="D5194" s="25"/>
      <c r="E5194" s="25"/>
      <c r="F5194" s="4"/>
      <c r="G5194" s="5"/>
      <c r="H5194" s="27"/>
    </row>
    <row r="5195" spans="1:8" x14ac:dyDescent="0.25">
      <c r="A5195" s="25"/>
      <c r="B5195" s="26"/>
      <c r="C5195" s="25"/>
      <c r="D5195" s="25"/>
      <c r="E5195" s="25"/>
      <c r="F5195" s="4"/>
      <c r="G5195" s="5"/>
      <c r="H5195" s="27"/>
    </row>
    <row r="5196" spans="1:8" x14ac:dyDescent="0.25">
      <c r="A5196" s="25"/>
      <c r="B5196" s="26"/>
      <c r="C5196" s="25"/>
      <c r="D5196" s="25"/>
      <c r="E5196" s="25"/>
      <c r="F5196" s="4"/>
      <c r="G5196" s="5"/>
      <c r="H5196" s="27"/>
    </row>
    <row r="5197" spans="1:8" x14ac:dyDescent="0.25">
      <c r="A5197" s="25"/>
      <c r="B5197" s="26"/>
      <c r="C5197" s="25"/>
      <c r="D5197" s="25"/>
      <c r="E5197" s="25"/>
      <c r="F5197" s="4"/>
      <c r="G5197" s="5"/>
      <c r="H5197" s="27"/>
    </row>
    <row r="5198" spans="1:8" x14ac:dyDescent="0.25">
      <c r="A5198" s="25"/>
      <c r="B5198" s="26"/>
      <c r="C5198" s="25"/>
      <c r="D5198" s="25"/>
      <c r="E5198" s="25"/>
      <c r="F5198" s="4"/>
      <c r="G5198" s="5"/>
      <c r="H5198" s="27"/>
    </row>
    <row r="5199" spans="1:8" x14ac:dyDescent="0.25">
      <c r="A5199" s="25"/>
      <c r="B5199" s="26"/>
      <c r="C5199" s="25"/>
      <c r="D5199" s="25"/>
      <c r="E5199" s="25"/>
      <c r="F5199" s="4"/>
      <c r="G5199" s="5"/>
      <c r="H5199" s="27"/>
    </row>
    <row r="5200" spans="1:8" x14ac:dyDescent="0.25">
      <c r="A5200" s="25"/>
      <c r="B5200" s="26"/>
      <c r="C5200" s="25"/>
      <c r="D5200" s="25"/>
      <c r="E5200" s="25"/>
      <c r="F5200" s="4"/>
      <c r="G5200" s="5"/>
      <c r="H5200" s="27"/>
    </row>
    <row r="5201" spans="1:8" x14ac:dyDescent="0.25">
      <c r="A5201" s="25"/>
      <c r="B5201" s="26"/>
      <c r="C5201" s="25"/>
      <c r="D5201" s="25"/>
      <c r="E5201" s="25"/>
      <c r="F5201" s="4"/>
      <c r="G5201" s="5"/>
      <c r="H5201" s="27"/>
    </row>
    <row r="5202" spans="1:8" x14ac:dyDescent="0.25">
      <c r="A5202" s="25"/>
      <c r="B5202" s="26"/>
      <c r="C5202" s="25"/>
      <c r="D5202" s="25"/>
      <c r="E5202" s="25"/>
      <c r="F5202" s="4"/>
      <c r="G5202" s="5"/>
      <c r="H5202" s="27"/>
    </row>
    <row r="5203" spans="1:8" x14ac:dyDescent="0.25">
      <c r="A5203" s="25"/>
      <c r="B5203" s="26"/>
      <c r="C5203" s="25"/>
      <c r="D5203" s="25"/>
      <c r="E5203" s="25"/>
      <c r="F5203" s="4"/>
      <c r="G5203" s="5"/>
      <c r="H5203" s="27"/>
    </row>
    <row r="5204" spans="1:8" x14ac:dyDescent="0.25">
      <c r="A5204" s="25"/>
      <c r="B5204" s="26"/>
      <c r="C5204" s="25"/>
      <c r="D5204" s="25"/>
      <c r="E5204" s="25"/>
      <c r="F5204" s="4"/>
      <c r="G5204" s="5"/>
      <c r="H5204" s="27"/>
    </row>
    <row r="5205" spans="1:8" x14ac:dyDescent="0.25">
      <c r="A5205" s="25"/>
      <c r="B5205" s="26"/>
      <c r="C5205" s="25"/>
      <c r="D5205" s="25"/>
      <c r="E5205" s="25"/>
      <c r="F5205" s="4"/>
      <c r="G5205" s="5"/>
      <c r="H5205" s="27"/>
    </row>
    <row r="5206" spans="1:8" x14ac:dyDescent="0.25">
      <c r="A5206" s="25"/>
      <c r="B5206" s="26"/>
      <c r="C5206" s="25"/>
      <c r="D5206" s="25"/>
      <c r="E5206" s="25"/>
      <c r="F5206" s="4"/>
      <c r="G5206" s="5"/>
      <c r="H5206" s="27"/>
    </row>
    <row r="5207" spans="1:8" x14ac:dyDescent="0.25">
      <c r="A5207" s="25"/>
      <c r="B5207" s="26"/>
      <c r="C5207" s="25"/>
      <c r="D5207" s="25"/>
      <c r="E5207" s="25"/>
      <c r="F5207" s="4"/>
      <c r="G5207" s="5"/>
      <c r="H5207" s="27"/>
    </row>
    <row r="5208" spans="1:8" x14ac:dyDescent="0.25">
      <c r="A5208" s="25"/>
      <c r="B5208" s="26"/>
      <c r="C5208" s="25"/>
      <c r="D5208" s="25"/>
      <c r="E5208" s="25"/>
      <c r="F5208" s="4"/>
      <c r="G5208" s="5"/>
      <c r="H5208" s="27"/>
    </row>
    <row r="5209" spans="1:8" x14ac:dyDescent="0.25">
      <c r="A5209" s="25"/>
      <c r="B5209" s="26"/>
      <c r="C5209" s="25"/>
      <c r="D5209" s="25"/>
      <c r="E5209" s="25"/>
      <c r="F5209" s="4"/>
      <c r="G5209" s="5"/>
      <c r="H5209" s="27"/>
    </row>
    <row r="5210" spans="1:8" x14ac:dyDescent="0.25">
      <c r="A5210" s="25"/>
      <c r="B5210" s="26"/>
      <c r="C5210" s="25"/>
      <c r="D5210" s="25"/>
      <c r="E5210" s="25"/>
      <c r="F5210" s="4"/>
      <c r="G5210" s="5"/>
      <c r="H5210" s="27"/>
    </row>
    <row r="5211" spans="1:8" x14ac:dyDescent="0.25">
      <c r="A5211" s="25"/>
      <c r="B5211" s="26"/>
      <c r="C5211" s="25"/>
      <c r="D5211" s="25"/>
      <c r="E5211" s="25"/>
      <c r="F5211" s="4"/>
      <c r="G5211" s="5"/>
      <c r="H5211" s="27"/>
    </row>
    <row r="5212" spans="1:8" x14ac:dyDescent="0.25">
      <c r="A5212" s="25"/>
      <c r="B5212" s="26"/>
      <c r="C5212" s="25"/>
      <c r="D5212" s="25"/>
      <c r="E5212" s="25"/>
      <c r="F5212" s="4"/>
      <c r="G5212" s="5"/>
      <c r="H5212" s="27"/>
    </row>
    <row r="5213" spans="1:8" x14ac:dyDescent="0.25">
      <c r="A5213" s="25"/>
      <c r="B5213" s="26"/>
      <c r="C5213" s="25"/>
      <c r="D5213" s="25"/>
      <c r="E5213" s="25"/>
      <c r="F5213" s="4"/>
      <c r="G5213" s="5"/>
      <c r="H5213" s="27"/>
    </row>
    <row r="5214" spans="1:8" x14ac:dyDescent="0.25">
      <c r="A5214" s="25"/>
      <c r="B5214" s="26"/>
      <c r="C5214" s="25"/>
      <c r="D5214" s="25"/>
      <c r="E5214" s="25"/>
      <c r="F5214" s="4"/>
      <c r="G5214" s="5"/>
      <c r="H5214" s="27"/>
    </row>
    <row r="5215" spans="1:8" x14ac:dyDescent="0.25">
      <c r="A5215" s="25"/>
      <c r="B5215" s="26"/>
      <c r="C5215" s="25"/>
      <c r="D5215" s="25"/>
      <c r="E5215" s="25"/>
      <c r="F5215" s="4"/>
      <c r="G5215" s="5"/>
      <c r="H5215" s="27"/>
    </row>
    <row r="5216" spans="1:8" x14ac:dyDescent="0.25">
      <c r="A5216" s="25"/>
      <c r="B5216" s="26"/>
      <c r="C5216" s="25"/>
      <c r="D5216" s="25"/>
      <c r="E5216" s="25"/>
      <c r="F5216" s="4"/>
      <c r="G5216" s="5"/>
      <c r="H5216" s="27"/>
    </row>
    <row r="5217" spans="1:8" x14ac:dyDescent="0.25">
      <c r="A5217" s="25"/>
      <c r="B5217" s="26"/>
      <c r="C5217" s="25"/>
      <c r="D5217" s="25"/>
      <c r="E5217" s="25"/>
      <c r="F5217" s="4"/>
      <c r="G5217" s="5"/>
      <c r="H5217" s="27"/>
    </row>
    <row r="5218" spans="1:8" x14ac:dyDescent="0.25">
      <c r="A5218" s="25"/>
      <c r="B5218" s="26"/>
      <c r="C5218" s="25"/>
      <c r="D5218" s="25"/>
      <c r="E5218" s="25"/>
      <c r="F5218" s="4"/>
      <c r="G5218" s="5"/>
      <c r="H5218" s="27"/>
    </row>
    <row r="5219" spans="1:8" x14ac:dyDescent="0.25">
      <c r="A5219" s="25"/>
      <c r="B5219" s="26"/>
      <c r="C5219" s="25"/>
      <c r="D5219" s="25"/>
      <c r="E5219" s="25"/>
      <c r="F5219" s="4"/>
      <c r="G5219" s="5"/>
      <c r="H5219" s="27"/>
    </row>
    <row r="5220" spans="1:8" x14ac:dyDescent="0.25">
      <c r="A5220" s="25"/>
      <c r="B5220" s="26"/>
      <c r="C5220" s="25"/>
      <c r="D5220" s="25"/>
      <c r="E5220" s="25"/>
      <c r="F5220" s="4"/>
      <c r="G5220" s="5"/>
      <c r="H5220" s="27"/>
    </row>
    <row r="5221" spans="1:8" x14ac:dyDescent="0.25">
      <c r="A5221" s="25"/>
      <c r="B5221" s="26"/>
      <c r="C5221" s="25"/>
      <c r="D5221" s="25"/>
      <c r="E5221" s="25"/>
      <c r="F5221" s="4"/>
      <c r="G5221" s="5"/>
      <c r="H5221" s="27"/>
    </row>
    <row r="5222" spans="1:8" x14ac:dyDescent="0.25">
      <c r="A5222" s="25"/>
      <c r="B5222" s="26"/>
      <c r="C5222" s="25"/>
      <c r="D5222" s="25"/>
      <c r="E5222" s="25"/>
      <c r="F5222" s="4"/>
      <c r="G5222" s="5"/>
      <c r="H5222" s="27"/>
    </row>
    <row r="5223" spans="1:8" x14ac:dyDescent="0.25">
      <c r="A5223" s="25"/>
      <c r="B5223" s="26"/>
      <c r="C5223" s="25"/>
      <c r="D5223" s="25"/>
      <c r="E5223" s="25"/>
      <c r="F5223" s="4"/>
      <c r="G5223" s="5"/>
      <c r="H5223" s="27"/>
    </row>
    <row r="5224" spans="1:8" x14ac:dyDescent="0.25">
      <c r="A5224" s="25"/>
      <c r="B5224" s="26"/>
      <c r="C5224" s="25"/>
      <c r="D5224" s="25"/>
      <c r="E5224" s="25"/>
      <c r="F5224" s="4"/>
      <c r="G5224" s="5"/>
      <c r="H5224" s="27"/>
    </row>
    <row r="5225" spans="1:8" x14ac:dyDescent="0.25">
      <c r="A5225" s="25"/>
      <c r="B5225" s="26"/>
      <c r="C5225" s="25"/>
      <c r="D5225" s="25"/>
      <c r="E5225" s="25"/>
      <c r="F5225" s="4"/>
      <c r="G5225" s="5"/>
      <c r="H5225" s="27"/>
    </row>
    <row r="5226" spans="1:8" x14ac:dyDescent="0.25">
      <c r="A5226" s="25"/>
      <c r="B5226" s="26"/>
      <c r="C5226" s="25"/>
      <c r="D5226" s="25"/>
      <c r="E5226" s="25"/>
      <c r="F5226" s="4"/>
      <c r="G5226" s="5"/>
      <c r="H5226" s="27"/>
    </row>
    <row r="5227" spans="1:8" x14ac:dyDescent="0.25">
      <c r="A5227" s="25"/>
      <c r="B5227" s="26"/>
      <c r="C5227" s="25"/>
      <c r="D5227" s="25"/>
      <c r="E5227" s="25"/>
      <c r="F5227" s="4"/>
      <c r="G5227" s="5"/>
      <c r="H5227" s="27"/>
    </row>
    <row r="5228" spans="1:8" x14ac:dyDescent="0.25">
      <c r="A5228" s="25"/>
      <c r="B5228" s="26"/>
      <c r="C5228" s="25"/>
      <c r="D5228" s="25"/>
      <c r="E5228" s="25"/>
      <c r="F5228" s="4"/>
      <c r="G5228" s="5"/>
      <c r="H5228" s="27"/>
    </row>
    <row r="5229" spans="1:8" x14ac:dyDescent="0.25">
      <c r="A5229" s="25"/>
      <c r="B5229" s="26"/>
      <c r="C5229" s="25"/>
      <c r="D5229" s="25"/>
      <c r="E5229" s="25"/>
      <c r="F5229" s="4"/>
      <c r="G5229" s="5"/>
      <c r="H5229" s="27"/>
    </row>
    <row r="5230" spans="1:8" x14ac:dyDescent="0.25">
      <c r="A5230" s="25"/>
      <c r="B5230" s="26"/>
      <c r="C5230" s="25"/>
      <c r="D5230" s="25"/>
      <c r="E5230" s="25"/>
      <c r="F5230" s="4"/>
      <c r="G5230" s="5"/>
      <c r="H5230" s="27"/>
    </row>
    <row r="5231" spans="1:8" x14ac:dyDescent="0.25">
      <c r="A5231" s="25"/>
      <c r="B5231" s="26"/>
      <c r="C5231" s="25"/>
      <c r="D5231" s="25"/>
      <c r="E5231" s="25"/>
      <c r="F5231" s="4"/>
      <c r="G5231" s="5"/>
      <c r="H5231" s="27"/>
    </row>
    <row r="5232" spans="1:8" x14ac:dyDescent="0.25">
      <c r="A5232" s="25"/>
      <c r="B5232" s="26"/>
      <c r="C5232" s="25"/>
      <c r="D5232" s="25"/>
      <c r="E5232" s="25"/>
      <c r="F5232" s="4"/>
      <c r="G5232" s="5"/>
      <c r="H5232" s="27"/>
    </row>
    <row r="5233" spans="1:8" x14ac:dyDescent="0.25">
      <c r="A5233" s="25"/>
      <c r="B5233" s="26"/>
      <c r="C5233" s="25"/>
      <c r="D5233" s="25"/>
      <c r="E5233" s="25"/>
      <c r="F5233" s="4"/>
      <c r="G5233" s="5"/>
      <c r="H5233" s="27"/>
    </row>
    <row r="5234" spans="1:8" x14ac:dyDescent="0.25">
      <c r="A5234" s="25"/>
      <c r="B5234" s="26"/>
      <c r="C5234" s="25"/>
      <c r="D5234" s="25"/>
      <c r="E5234" s="25"/>
      <c r="F5234" s="4"/>
      <c r="G5234" s="5"/>
      <c r="H5234" s="27"/>
    </row>
    <row r="5235" spans="1:8" x14ac:dyDescent="0.25">
      <c r="A5235" s="25"/>
      <c r="B5235" s="26"/>
      <c r="C5235" s="25"/>
      <c r="D5235" s="25"/>
      <c r="E5235" s="25"/>
      <c r="F5235" s="4"/>
      <c r="G5235" s="5"/>
      <c r="H5235" s="27"/>
    </row>
    <row r="5236" spans="1:8" x14ac:dyDescent="0.25">
      <c r="A5236" s="25"/>
      <c r="B5236" s="26"/>
      <c r="C5236" s="25"/>
      <c r="D5236" s="25"/>
      <c r="E5236" s="25"/>
      <c r="F5236" s="4"/>
      <c r="G5236" s="5"/>
      <c r="H5236" s="27"/>
    </row>
    <row r="5237" spans="1:8" x14ac:dyDescent="0.25">
      <c r="A5237" s="25"/>
      <c r="B5237" s="26"/>
      <c r="C5237" s="25"/>
      <c r="D5237" s="25"/>
      <c r="E5237" s="25"/>
      <c r="F5237" s="4"/>
      <c r="G5237" s="5"/>
      <c r="H5237" s="27"/>
    </row>
    <row r="5238" spans="1:8" x14ac:dyDescent="0.25">
      <c r="A5238" s="25"/>
      <c r="B5238" s="26"/>
      <c r="C5238" s="25"/>
      <c r="D5238" s="25"/>
      <c r="E5238" s="25"/>
      <c r="F5238" s="4"/>
      <c r="G5238" s="5"/>
      <c r="H5238" s="27"/>
    </row>
    <row r="5239" spans="1:8" x14ac:dyDescent="0.25">
      <c r="A5239" s="25"/>
      <c r="B5239" s="26"/>
      <c r="C5239" s="25"/>
      <c r="D5239" s="25"/>
      <c r="E5239" s="25"/>
      <c r="F5239" s="4"/>
      <c r="G5239" s="5"/>
      <c r="H5239" s="27"/>
    </row>
    <row r="5240" spans="1:8" x14ac:dyDescent="0.25">
      <c r="A5240" s="25"/>
      <c r="B5240" s="26"/>
      <c r="C5240" s="25"/>
      <c r="D5240" s="25"/>
      <c r="E5240" s="25"/>
      <c r="F5240" s="4"/>
      <c r="G5240" s="5"/>
      <c r="H5240" s="27"/>
    </row>
    <row r="5241" spans="1:8" x14ac:dyDescent="0.25">
      <c r="A5241" s="25"/>
      <c r="B5241" s="26"/>
      <c r="C5241" s="25"/>
      <c r="D5241" s="25"/>
      <c r="E5241" s="25"/>
      <c r="F5241" s="4"/>
      <c r="G5241" s="5"/>
      <c r="H5241" s="27"/>
    </row>
    <row r="5242" spans="1:8" x14ac:dyDescent="0.25">
      <c r="A5242" s="25"/>
      <c r="B5242" s="26"/>
      <c r="C5242" s="25"/>
      <c r="D5242" s="25"/>
      <c r="E5242" s="25"/>
      <c r="F5242" s="4"/>
      <c r="G5242" s="5"/>
      <c r="H5242" s="27"/>
    </row>
    <row r="5243" spans="1:8" x14ac:dyDescent="0.25">
      <c r="A5243" s="25"/>
      <c r="B5243" s="26"/>
      <c r="C5243" s="25"/>
      <c r="D5243" s="25"/>
      <c r="E5243" s="25"/>
      <c r="F5243" s="4"/>
      <c r="G5243" s="5"/>
      <c r="H5243" s="27"/>
    </row>
    <row r="5244" spans="1:8" x14ac:dyDescent="0.25">
      <c r="A5244" s="25"/>
      <c r="B5244" s="26"/>
      <c r="C5244" s="25"/>
      <c r="D5244" s="25"/>
      <c r="E5244" s="25"/>
      <c r="F5244" s="4"/>
      <c r="G5244" s="5"/>
      <c r="H5244" s="27"/>
    </row>
    <row r="5245" spans="1:8" x14ac:dyDescent="0.25">
      <c r="A5245" s="25"/>
      <c r="B5245" s="26"/>
      <c r="C5245" s="25"/>
      <c r="D5245" s="25"/>
      <c r="E5245" s="25"/>
      <c r="F5245" s="4"/>
      <c r="G5245" s="5"/>
      <c r="H5245" s="27"/>
    </row>
    <row r="5246" spans="1:8" x14ac:dyDescent="0.25">
      <c r="A5246" s="25"/>
      <c r="B5246" s="26"/>
      <c r="C5246" s="25"/>
      <c r="D5246" s="25"/>
      <c r="E5246" s="25"/>
      <c r="F5246" s="4"/>
      <c r="G5246" s="5"/>
      <c r="H5246" s="27"/>
    </row>
    <row r="5247" spans="1:8" x14ac:dyDescent="0.25">
      <c r="A5247" s="25"/>
      <c r="B5247" s="26"/>
      <c r="C5247" s="25"/>
      <c r="D5247" s="25"/>
      <c r="E5247" s="25"/>
      <c r="F5247" s="4"/>
      <c r="G5247" s="5"/>
      <c r="H5247" s="27"/>
    </row>
    <row r="5248" spans="1:8" x14ac:dyDescent="0.25">
      <c r="A5248" s="25"/>
      <c r="B5248" s="26"/>
      <c r="C5248" s="25"/>
      <c r="D5248" s="25"/>
      <c r="E5248" s="25"/>
      <c r="F5248" s="4"/>
      <c r="G5248" s="5"/>
      <c r="H5248" s="27"/>
    </row>
    <row r="5249" spans="1:8" x14ac:dyDescent="0.25">
      <c r="A5249" s="25"/>
      <c r="B5249" s="26"/>
      <c r="C5249" s="25"/>
      <c r="D5249" s="25"/>
      <c r="E5249" s="25"/>
      <c r="F5249" s="4"/>
      <c r="G5249" s="5"/>
      <c r="H5249" s="27"/>
    </row>
    <row r="5250" spans="1:8" x14ac:dyDescent="0.25">
      <c r="A5250" s="25"/>
      <c r="B5250" s="26"/>
      <c r="C5250" s="25"/>
      <c r="D5250" s="25"/>
      <c r="E5250" s="25"/>
      <c r="F5250" s="4"/>
      <c r="G5250" s="5"/>
      <c r="H5250" s="27"/>
    </row>
    <row r="5251" spans="1:8" x14ac:dyDescent="0.25">
      <c r="A5251" s="25"/>
      <c r="B5251" s="26"/>
      <c r="C5251" s="25"/>
      <c r="D5251" s="25"/>
      <c r="E5251" s="25"/>
      <c r="F5251" s="4"/>
      <c r="G5251" s="5"/>
      <c r="H5251" s="27"/>
    </row>
    <row r="5252" spans="1:8" x14ac:dyDescent="0.25">
      <c r="A5252" s="25"/>
      <c r="B5252" s="26"/>
      <c r="C5252" s="25"/>
      <c r="D5252" s="25"/>
      <c r="E5252" s="25"/>
      <c r="F5252" s="4"/>
      <c r="G5252" s="5"/>
      <c r="H5252" s="27"/>
    </row>
    <row r="5253" spans="1:8" x14ac:dyDescent="0.25">
      <c r="A5253" s="25"/>
      <c r="B5253" s="26"/>
      <c r="C5253" s="25"/>
      <c r="D5253" s="25"/>
      <c r="E5253" s="25"/>
      <c r="F5253" s="4"/>
      <c r="G5253" s="5"/>
      <c r="H5253" s="27"/>
    </row>
    <row r="5254" spans="1:8" x14ac:dyDescent="0.25">
      <c r="A5254" s="25"/>
      <c r="B5254" s="26"/>
      <c r="C5254" s="25"/>
      <c r="D5254" s="25"/>
      <c r="E5254" s="25"/>
      <c r="F5254" s="4"/>
      <c r="G5254" s="5"/>
      <c r="H5254" s="27"/>
    </row>
    <row r="5255" spans="1:8" x14ac:dyDescent="0.25">
      <c r="A5255" s="25"/>
      <c r="B5255" s="26"/>
      <c r="C5255" s="25"/>
      <c r="D5255" s="25"/>
      <c r="E5255" s="25"/>
      <c r="F5255" s="4"/>
      <c r="G5255" s="5"/>
      <c r="H5255" s="27"/>
    </row>
    <row r="5256" spans="1:8" x14ac:dyDescent="0.25">
      <c r="A5256" s="25"/>
      <c r="B5256" s="26"/>
      <c r="C5256" s="25"/>
      <c r="D5256" s="25"/>
      <c r="E5256" s="25"/>
      <c r="F5256" s="4"/>
      <c r="G5256" s="5"/>
      <c r="H5256" s="27"/>
    </row>
    <row r="5257" spans="1:8" x14ac:dyDescent="0.25">
      <c r="A5257" s="25"/>
      <c r="B5257" s="26"/>
      <c r="C5257" s="25"/>
      <c r="D5257" s="25"/>
      <c r="E5257" s="25"/>
      <c r="F5257" s="4"/>
      <c r="G5257" s="5"/>
      <c r="H5257" s="27"/>
    </row>
    <row r="5258" spans="1:8" x14ac:dyDescent="0.25">
      <c r="A5258" s="25"/>
      <c r="B5258" s="26"/>
      <c r="C5258" s="25"/>
      <c r="D5258" s="25"/>
      <c r="E5258" s="25"/>
      <c r="F5258" s="4"/>
      <c r="G5258" s="5"/>
      <c r="H5258" s="27"/>
    </row>
    <row r="5259" spans="1:8" x14ac:dyDescent="0.25">
      <c r="A5259" s="25"/>
      <c r="B5259" s="26"/>
      <c r="C5259" s="25"/>
      <c r="D5259" s="25"/>
      <c r="E5259" s="25"/>
      <c r="F5259" s="4"/>
      <c r="G5259" s="5"/>
      <c r="H5259" s="27"/>
    </row>
    <row r="5260" spans="1:8" x14ac:dyDescent="0.25">
      <c r="A5260" s="25"/>
      <c r="B5260" s="26"/>
      <c r="C5260" s="25"/>
      <c r="D5260" s="25"/>
      <c r="E5260" s="25"/>
      <c r="F5260" s="4"/>
      <c r="G5260" s="5"/>
      <c r="H5260" s="27"/>
    </row>
    <row r="5261" spans="1:8" x14ac:dyDescent="0.25">
      <c r="A5261" s="25"/>
      <c r="B5261" s="26"/>
      <c r="C5261" s="25"/>
      <c r="D5261" s="25"/>
      <c r="E5261" s="25"/>
      <c r="F5261" s="4"/>
      <c r="G5261" s="5"/>
      <c r="H5261" s="27"/>
    </row>
    <row r="5262" spans="1:8" x14ac:dyDescent="0.25">
      <c r="A5262" s="25"/>
      <c r="B5262" s="26"/>
      <c r="C5262" s="25"/>
      <c r="D5262" s="25"/>
      <c r="E5262" s="25"/>
      <c r="F5262" s="4"/>
      <c r="G5262" s="5"/>
      <c r="H5262" s="27"/>
    </row>
    <row r="5263" spans="1:8" x14ac:dyDescent="0.25">
      <c r="A5263" s="25"/>
      <c r="B5263" s="26"/>
      <c r="C5263" s="25"/>
      <c r="D5263" s="25"/>
      <c r="E5263" s="25"/>
      <c r="F5263" s="4"/>
      <c r="G5263" s="5"/>
      <c r="H5263" s="27"/>
    </row>
    <row r="5264" spans="1:8" x14ac:dyDescent="0.25">
      <c r="A5264" s="25"/>
      <c r="B5264" s="26"/>
      <c r="C5264" s="25"/>
      <c r="D5264" s="25"/>
      <c r="E5264" s="25"/>
      <c r="F5264" s="4"/>
      <c r="G5264" s="5"/>
      <c r="H5264" s="27"/>
    </row>
    <row r="5265" spans="1:8" x14ac:dyDescent="0.25">
      <c r="A5265" s="25"/>
      <c r="B5265" s="26"/>
      <c r="C5265" s="25"/>
      <c r="D5265" s="25"/>
      <c r="E5265" s="25"/>
      <c r="F5265" s="4"/>
      <c r="G5265" s="5"/>
      <c r="H5265" s="27"/>
    </row>
    <row r="5266" spans="1:8" x14ac:dyDescent="0.25">
      <c r="A5266" s="25"/>
      <c r="B5266" s="26"/>
      <c r="C5266" s="25"/>
      <c r="D5266" s="25"/>
      <c r="E5266" s="25"/>
      <c r="F5266" s="4"/>
      <c r="G5266" s="5"/>
      <c r="H5266" s="27"/>
    </row>
    <row r="5267" spans="1:8" x14ac:dyDescent="0.25">
      <c r="A5267" s="25"/>
      <c r="B5267" s="26"/>
      <c r="C5267" s="25"/>
      <c r="D5267" s="25"/>
      <c r="E5267" s="25"/>
      <c r="F5267" s="4"/>
      <c r="G5267" s="5"/>
      <c r="H5267" s="27"/>
    </row>
    <row r="5268" spans="1:8" x14ac:dyDescent="0.25">
      <c r="A5268" s="25"/>
      <c r="B5268" s="26"/>
      <c r="C5268" s="25"/>
      <c r="D5268" s="25"/>
      <c r="E5268" s="25"/>
      <c r="F5268" s="4"/>
      <c r="G5268" s="5"/>
      <c r="H5268" s="27"/>
    </row>
    <row r="5269" spans="1:8" x14ac:dyDescent="0.25">
      <c r="A5269" s="25"/>
      <c r="B5269" s="26"/>
      <c r="C5269" s="25"/>
      <c r="D5269" s="25"/>
      <c r="E5269" s="25"/>
      <c r="F5269" s="4"/>
      <c r="G5269" s="5"/>
      <c r="H5269" s="27"/>
    </row>
    <row r="5270" spans="1:8" x14ac:dyDescent="0.25">
      <c r="A5270" s="25"/>
      <c r="B5270" s="26"/>
      <c r="C5270" s="25"/>
      <c r="D5270" s="25"/>
      <c r="E5270" s="25"/>
      <c r="F5270" s="4"/>
      <c r="G5270" s="5"/>
      <c r="H5270" s="27"/>
    </row>
    <row r="5271" spans="1:8" x14ac:dyDescent="0.25">
      <c r="A5271" s="25"/>
      <c r="B5271" s="26"/>
      <c r="C5271" s="25"/>
      <c r="D5271" s="25"/>
      <c r="E5271" s="25"/>
      <c r="F5271" s="4"/>
      <c r="G5271" s="5"/>
      <c r="H5271" s="27"/>
    </row>
    <row r="5272" spans="1:8" x14ac:dyDescent="0.25">
      <c r="A5272" s="25"/>
      <c r="B5272" s="26"/>
      <c r="C5272" s="25"/>
      <c r="D5272" s="25"/>
      <c r="E5272" s="25"/>
      <c r="F5272" s="4"/>
      <c r="G5272" s="5"/>
      <c r="H5272" s="27"/>
    </row>
    <row r="5273" spans="1:8" x14ac:dyDescent="0.25">
      <c r="A5273" s="25"/>
      <c r="B5273" s="26"/>
      <c r="C5273" s="25"/>
      <c r="D5273" s="25"/>
      <c r="E5273" s="25"/>
      <c r="F5273" s="4"/>
      <c r="G5273" s="5"/>
      <c r="H5273" s="27"/>
    </row>
    <row r="5274" spans="1:8" x14ac:dyDescent="0.25">
      <c r="A5274" s="25"/>
      <c r="B5274" s="26"/>
      <c r="C5274" s="25"/>
      <c r="D5274" s="25"/>
      <c r="E5274" s="25"/>
      <c r="F5274" s="4"/>
      <c r="G5274" s="5"/>
      <c r="H5274" s="27"/>
    </row>
    <row r="5275" spans="1:8" x14ac:dyDescent="0.25">
      <c r="A5275" s="25"/>
      <c r="B5275" s="26"/>
      <c r="C5275" s="25"/>
      <c r="D5275" s="25"/>
      <c r="E5275" s="25"/>
      <c r="F5275" s="4"/>
      <c r="G5275" s="5"/>
      <c r="H5275" s="27"/>
    </row>
    <row r="5276" spans="1:8" x14ac:dyDescent="0.25">
      <c r="A5276" s="25"/>
      <c r="B5276" s="26"/>
      <c r="C5276" s="25"/>
      <c r="D5276" s="25"/>
      <c r="E5276" s="25"/>
      <c r="F5276" s="4"/>
      <c r="G5276" s="5"/>
      <c r="H5276" s="27"/>
    </row>
    <row r="5277" spans="1:8" x14ac:dyDescent="0.25">
      <c r="A5277" s="25"/>
      <c r="B5277" s="26"/>
      <c r="C5277" s="25"/>
      <c r="D5277" s="25"/>
      <c r="E5277" s="25"/>
      <c r="F5277" s="4"/>
      <c r="G5277" s="5"/>
      <c r="H5277" s="27"/>
    </row>
    <row r="5278" spans="1:8" x14ac:dyDescent="0.25">
      <c r="A5278" s="25"/>
      <c r="B5278" s="26"/>
      <c r="C5278" s="25"/>
      <c r="D5278" s="25"/>
      <c r="E5278" s="25"/>
      <c r="F5278" s="4"/>
      <c r="G5278" s="5"/>
      <c r="H5278" s="27"/>
    </row>
    <row r="5279" spans="1:8" x14ac:dyDescent="0.25">
      <c r="A5279" s="25"/>
      <c r="B5279" s="26"/>
      <c r="C5279" s="25"/>
      <c r="D5279" s="25"/>
      <c r="E5279" s="25"/>
      <c r="F5279" s="4"/>
      <c r="G5279" s="5"/>
      <c r="H5279" s="27"/>
    </row>
    <row r="5280" spans="1:8" x14ac:dyDescent="0.25">
      <c r="A5280" s="25"/>
      <c r="B5280" s="26"/>
      <c r="C5280" s="25"/>
      <c r="D5280" s="25"/>
      <c r="E5280" s="25"/>
      <c r="F5280" s="4"/>
      <c r="G5280" s="5"/>
      <c r="H5280" s="27"/>
    </row>
    <row r="5281" spans="1:8" x14ac:dyDescent="0.25">
      <c r="A5281" s="25"/>
      <c r="B5281" s="26"/>
      <c r="C5281" s="25"/>
      <c r="D5281" s="25"/>
      <c r="E5281" s="25"/>
      <c r="F5281" s="4"/>
      <c r="G5281" s="5"/>
      <c r="H5281" s="27"/>
    </row>
    <row r="5282" spans="1:8" x14ac:dyDescent="0.25">
      <c r="A5282" s="25"/>
      <c r="B5282" s="26"/>
      <c r="C5282" s="25"/>
      <c r="D5282" s="25"/>
      <c r="E5282" s="25"/>
      <c r="F5282" s="4"/>
      <c r="G5282" s="5"/>
      <c r="H5282" s="27"/>
    </row>
    <row r="5283" spans="1:8" x14ac:dyDescent="0.25">
      <c r="A5283" s="25"/>
      <c r="B5283" s="26"/>
      <c r="C5283" s="25"/>
      <c r="D5283" s="25"/>
      <c r="E5283" s="25"/>
      <c r="F5283" s="4"/>
      <c r="G5283" s="5"/>
      <c r="H5283" s="27"/>
    </row>
    <row r="5284" spans="1:8" x14ac:dyDescent="0.25">
      <c r="A5284" s="25"/>
      <c r="B5284" s="26"/>
      <c r="C5284" s="25"/>
      <c r="D5284" s="25"/>
      <c r="E5284" s="25"/>
      <c r="F5284" s="4"/>
      <c r="G5284" s="5"/>
      <c r="H5284" s="27"/>
    </row>
    <row r="5285" spans="1:8" x14ac:dyDescent="0.25">
      <c r="A5285" s="25"/>
      <c r="B5285" s="26"/>
      <c r="C5285" s="25"/>
      <c r="D5285" s="25"/>
      <c r="E5285" s="25"/>
      <c r="F5285" s="4"/>
      <c r="G5285" s="5"/>
      <c r="H5285" s="27"/>
    </row>
    <row r="5286" spans="1:8" x14ac:dyDescent="0.25">
      <c r="A5286" s="25"/>
      <c r="B5286" s="26"/>
      <c r="C5286" s="25"/>
      <c r="D5286" s="25"/>
      <c r="E5286" s="25"/>
      <c r="F5286" s="4"/>
      <c r="G5286" s="5"/>
      <c r="H5286" s="27"/>
    </row>
    <row r="5287" spans="1:8" x14ac:dyDescent="0.25">
      <c r="A5287" s="25"/>
      <c r="B5287" s="26"/>
      <c r="C5287" s="25"/>
      <c r="D5287" s="25"/>
      <c r="E5287" s="25"/>
      <c r="F5287" s="4"/>
      <c r="G5287" s="5"/>
      <c r="H5287" s="27"/>
    </row>
    <row r="5288" spans="1:8" x14ac:dyDescent="0.25">
      <c r="A5288" s="25"/>
      <c r="B5288" s="26"/>
      <c r="C5288" s="25"/>
      <c r="D5288" s="25"/>
      <c r="E5288" s="25"/>
      <c r="F5288" s="4"/>
      <c r="G5288" s="5"/>
      <c r="H5288" s="27"/>
    </row>
    <row r="5289" spans="1:8" x14ac:dyDescent="0.25">
      <c r="A5289" s="25"/>
      <c r="B5289" s="26"/>
      <c r="C5289" s="25"/>
      <c r="D5289" s="25"/>
      <c r="E5289" s="25"/>
      <c r="F5289" s="4"/>
      <c r="G5289" s="5"/>
      <c r="H5289" s="27"/>
    </row>
    <row r="5290" spans="1:8" x14ac:dyDescent="0.25">
      <c r="A5290" s="25"/>
      <c r="B5290" s="26"/>
      <c r="C5290" s="25"/>
      <c r="D5290" s="25"/>
      <c r="E5290" s="25"/>
      <c r="F5290" s="4"/>
      <c r="G5290" s="5"/>
      <c r="H5290" s="27"/>
    </row>
    <row r="5291" spans="1:8" x14ac:dyDescent="0.25">
      <c r="A5291" s="25"/>
      <c r="B5291" s="26"/>
      <c r="C5291" s="25"/>
      <c r="D5291" s="25"/>
      <c r="E5291" s="25"/>
      <c r="F5291" s="4"/>
      <c r="G5291" s="5"/>
      <c r="H5291" s="27"/>
    </row>
    <row r="5292" spans="1:8" x14ac:dyDescent="0.25">
      <c r="A5292" s="25"/>
      <c r="B5292" s="26"/>
      <c r="C5292" s="25"/>
      <c r="D5292" s="25"/>
      <c r="E5292" s="25"/>
      <c r="F5292" s="4"/>
      <c r="G5292" s="5"/>
      <c r="H5292" s="27"/>
    </row>
    <row r="5293" spans="1:8" x14ac:dyDescent="0.25">
      <c r="A5293" s="25"/>
      <c r="B5293" s="26"/>
      <c r="C5293" s="25"/>
      <c r="D5293" s="25"/>
      <c r="E5293" s="25"/>
      <c r="F5293" s="4"/>
      <c r="G5293" s="5"/>
      <c r="H5293" s="27"/>
    </row>
    <row r="5294" spans="1:8" x14ac:dyDescent="0.25">
      <c r="A5294" s="25"/>
      <c r="B5294" s="26"/>
      <c r="C5294" s="25"/>
      <c r="D5294" s="25"/>
      <c r="E5294" s="25"/>
      <c r="F5294" s="4"/>
      <c r="G5294" s="5"/>
      <c r="H5294" s="27"/>
    </row>
    <row r="5295" spans="1:8" x14ac:dyDescent="0.25">
      <c r="A5295" s="25"/>
      <c r="B5295" s="26"/>
      <c r="C5295" s="25"/>
      <c r="D5295" s="25"/>
      <c r="E5295" s="25"/>
      <c r="F5295" s="4"/>
      <c r="G5295" s="5"/>
      <c r="H5295" s="27"/>
    </row>
    <row r="5296" spans="1:8" x14ac:dyDescent="0.25">
      <c r="A5296" s="25"/>
      <c r="B5296" s="26"/>
      <c r="C5296" s="25"/>
      <c r="D5296" s="25"/>
      <c r="E5296" s="25"/>
      <c r="F5296" s="4"/>
      <c r="G5296" s="5"/>
      <c r="H5296" s="27"/>
    </row>
    <row r="5297" spans="1:8" x14ac:dyDescent="0.25">
      <c r="A5297" s="25"/>
      <c r="B5297" s="26"/>
      <c r="C5297" s="25"/>
      <c r="D5297" s="25"/>
      <c r="E5297" s="25"/>
      <c r="F5297" s="4"/>
      <c r="G5297" s="5"/>
      <c r="H5297" s="27"/>
    </row>
    <row r="5298" spans="1:8" x14ac:dyDescent="0.25">
      <c r="A5298" s="25"/>
      <c r="B5298" s="26"/>
      <c r="C5298" s="25"/>
      <c r="D5298" s="25"/>
      <c r="E5298" s="25"/>
      <c r="F5298" s="4"/>
      <c r="G5298" s="5"/>
      <c r="H5298" s="27"/>
    </row>
    <row r="5299" spans="1:8" x14ac:dyDescent="0.25">
      <c r="A5299" s="25"/>
      <c r="B5299" s="26"/>
      <c r="C5299" s="25"/>
      <c r="D5299" s="25"/>
      <c r="E5299" s="25"/>
      <c r="F5299" s="4"/>
      <c r="G5299" s="5"/>
      <c r="H5299" s="27"/>
    </row>
    <row r="5300" spans="1:8" x14ac:dyDescent="0.25">
      <c r="A5300" s="25"/>
      <c r="B5300" s="26"/>
      <c r="C5300" s="25"/>
      <c r="D5300" s="25"/>
      <c r="E5300" s="25"/>
      <c r="F5300" s="4"/>
      <c r="G5300" s="5"/>
      <c r="H5300" s="27"/>
    </row>
    <row r="5301" spans="1:8" x14ac:dyDescent="0.25">
      <c r="A5301" s="25"/>
      <c r="B5301" s="26"/>
      <c r="C5301" s="25"/>
      <c r="D5301" s="25"/>
      <c r="E5301" s="25"/>
      <c r="F5301" s="4"/>
      <c r="G5301" s="5"/>
      <c r="H5301" s="27"/>
    </row>
    <row r="5302" spans="1:8" x14ac:dyDescent="0.25">
      <c r="A5302" s="25"/>
      <c r="B5302" s="26"/>
      <c r="C5302" s="25"/>
      <c r="D5302" s="25"/>
      <c r="E5302" s="25"/>
      <c r="F5302" s="4"/>
      <c r="G5302" s="5"/>
      <c r="H5302" s="27"/>
    </row>
    <row r="5303" spans="1:8" x14ac:dyDescent="0.25">
      <c r="A5303" s="25"/>
      <c r="B5303" s="26"/>
      <c r="C5303" s="25"/>
      <c r="D5303" s="25"/>
      <c r="E5303" s="25"/>
      <c r="F5303" s="4"/>
      <c r="G5303" s="5"/>
      <c r="H5303" s="27"/>
    </row>
    <row r="5304" spans="1:8" x14ac:dyDescent="0.25">
      <c r="A5304" s="25"/>
      <c r="B5304" s="26"/>
      <c r="C5304" s="25"/>
      <c r="D5304" s="25"/>
      <c r="E5304" s="25"/>
      <c r="F5304" s="4"/>
      <c r="G5304" s="5"/>
      <c r="H5304" s="27"/>
    </row>
    <row r="5305" spans="1:8" x14ac:dyDescent="0.25">
      <c r="A5305" s="25"/>
      <c r="B5305" s="26"/>
      <c r="C5305" s="25"/>
      <c r="D5305" s="25"/>
      <c r="E5305" s="25"/>
      <c r="F5305" s="4"/>
      <c r="G5305" s="5"/>
      <c r="H5305" s="27"/>
    </row>
    <row r="5306" spans="1:8" x14ac:dyDescent="0.25">
      <c r="A5306" s="25"/>
      <c r="B5306" s="26"/>
      <c r="C5306" s="25"/>
      <c r="D5306" s="25"/>
      <c r="E5306" s="25"/>
      <c r="F5306" s="4"/>
      <c r="G5306" s="5"/>
      <c r="H5306" s="27"/>
    </row>
    <row r="5307" spans="1:8" x14ac:dyDescent="0.25">
      <c r="A5307" s="25"/>
      <c r="B5307" s="26"/>
      <c r="C5307" s="25"/>
      <c r="D5307" s="25"/>
      <c r="E5307" s="25"/>
      <c r="F5307" s="4"/>
      <c r="G5307" s="5"/>
      <c r="H5307" s="27"/>
    </row>
    <row r="5308" spans="1:8" x14ac:dyDescent="0.25">
      <c r="A5308" s="25"/>
      <c r="B5308" s="26"/>
      <c r="C5308" s="25"/>
      <c r="D5308" s="25"/>
      <c r="E5308" s="25"/>
      <c r="F5308" s="4"/>
      <c r="G5308" s="5"/>
      <c r="H5308" s="27"/>
    </row>
    <row r="5309" spans="1:8" x14ac:dyDescent="0.25">
      <c r="A5309" s="25"/>
      <c r="B5309" s="26"/>
      <c r="C5309" s="25"/>
      <c r="D5309" s="25"/>
      <c r="E5309" s="25"/>
      <c r="F5309" s="4"/>
      <c r="G5309" s="5"/>
      <c r="H5309" s="27"/>
    </row>
    <row r="5310" spans="1:8" x14ac:dyDescent="0.25">
      <c r="A5310" s="25"/>
      <c r="B5310" s="26"/>
      <c r="C5310" s="25"/>
      <c r="D5310" s="25"/>
      <c r="E5310" s="25"/>
      <c r="F5310" s="4"/>
      <c r="G5310" s="5"/>
      <c r="H5310" s="27"/>
    </row>
    <row r="5311" spans="1:8" x14ac:dyDescent="0.25">
      <c r="A5311" s="25"/>
      <c r="B5311" s="26"/>
      <c r="C5311" s="25"/>
      <c r="D5311" s="25"/>
      <c r="E5311" s="25"/>
      <c r="F5311" s="4"/>
      <c r="G5311" s="5"/>
      <c r="H5311" s="27"/>
    </row>
    <row r="5312" spans="1:8" x14ac:dyDescent="0.25">
      <c r="A5312" s="25"/>
      <c r="B5312" s="26"/>
      <c r="C5312" s="25"/>
      <c r="D5312" s="25"/>
      <c r="E5312" s="25"/>
      <c r="F5312" s="4"/>
      <c r="G5312" s="5"/>
      <c r="H5312" s="27"/>
    </row>
    <row r="5313" spans="1:8" x14ac:dyDescent="0.25">
      <c r="A5313" s="25"/>
      <c r="B5313" s="26"/>
      <c r="C5313" s="25"/>
      <c r="D5313" s="25"/>
      <c r="E5313" s="25"/>
      <c r="F5313" s="4"/>
      <c r="G5313" s="5"/>
      <c r="H5313" s="27"/>
    </row>
    <row r="5314" spans="1:8" x14ac:dyDescent="0.25">
      <c r="A5314" s="25"/>
      <c r="B5314" s="26"/>
      <c r="C5314" s="25"/>
      <c r="D5314" s="25"/>
      <c r="E5314" s="25"/>
      <c r="F5314" s="4"/>
      <c r="G5314" s="5"/>
      <c r="H5314" s="27"/>
    </row>
    <row r="5315" spans="1:8" x14ac:dyDescent="0.25">
      <c r="A5315" s="25"/>
      <c r="B5315" s="26"/>
      <c r="C5315" s="25"/>
      <c r="D5315" s="25"/>
      <c r="E5315" s="25"/>
      <c r="F5315" s="4"/>
      <c r="G5315" s="5"/>
      <c r="H5315" s="27"/>
    </row>
    <row r="5316" spans="1:8" x14ac:dyDescent="0.25">
      <c r="A5316" s="25"/>
      <c r="B5316" s="26"/>
      <c r="C5316" s="25"/>
      <c r="D5316" s="25"/>
      <c r="E5316" s="25"/>
      <c r="F5316" s="4"/>
      <c r="G5316" s="5"/>
      <c r="H5316" s="27"/>
    </row>
    <row r="5317" spans="1:8" x14ac:dyDescent="0.25">
      <c r="A5317" s="25"/>
      <c r="B5317" s="26"/>
      <c r="C5317" s="25"/>
      <c r="D5317" s="25"/>
      <c r="E5317" s="25"/>
      <c r="F5317" s="4"/>
      <c r="G5317" s="5"/>
      <c r="H5317" s="27"/>
    </row>
    <row r="5318" spans="1:8" x14ac:dyDescent="0.25">
      <c r="A5318" s="25"/>
      <c r="B5318" s="26"/>
      <c r="C5318" s="25"/>
      <c r="D5318" s="25"/>
      <c r="E5318" s="25"/>
      <c r="F5318" s="4"/>
      <c r="G5318" s="5"/>
      <c r="H5318" s="27"/>
    </row>
    <row r="5319" spans="1:8" x14ac:dyDescent="0.25">
      <c r="A5319" s="25"/>
      <c r="B5319" s="26"/>
      <c r="C5319" s="25"/>
      <c r="D5319" s="25"/>
      <c r="E5319" s="25"/>
      <c r="F5319" s="4"/>
      <c r="G5319" s="5"/>
      <c r="H5319" s="27"/>
    </row>
    <row r="5320" spans="1:8" x14ac:dyDescent="0.25">
      <c r="A5320" s="25"/>
      <c r="B5320" s="26"/>
      <c r="C5320" s="25"/>
      <c r="D5320" s="25"/>
      <c r="E5320" s="25"/>
      <c r="F5320" s="4"/>
      <c r="G5320" s="5"/>
      <c r="H5320" s="27"/>
    </row>
    <row r="5321" spans="1:8" x14ac:dyDescent="0.25">
      <c r="A5321" s="25"/>
      <c r="B5321" s="26"/>
      <c r="C5321" s="25"/>
      <c r="D5321" s="25"/>
      <c r="E5321" s="25"/>
      <c r="F5321" s="4"/>
      <c r="G5321" s="5"/>
      <c r="H5321" s="27"/>
    </row>
    <row r="5322" spans="1:8" x14ac:dyDescent="0.25">
      <c r="A5322" s="25"/>
      <c r="B5322" s="26"/>
      <c r="C5322" s="25"/>
      <c r="D5322" s="25"/>
      <c r="E5322" s="25"/>
      <c r="F5322" s="4"/>
      <c r="G5322" s="5"/>
      <c r="H5322" s="27"/>
    </row>
    <row r="5323" spans="1:8" x14ac:dyDescent="0.25">
      <c r="A5323" s="25"/>
      <c r="B5323" s="26"/>
      <c r="C5323" s="25"/>
      <c r="D5323" s="25"/>
      <c r="E5323" s="25"/>
      <c r="F5323" s="4"/>
      <c r="G5323" s="5"/>
      <c r="H5323" s="27"/>
    </row>
    <row r="5324" spans="1:8" x14ac:dyDescent="0.25">
      <c r="A5324" s="25"/>
      <c r="B5324" s="26"/>
      <c r="C5324" s="25"/>
      <c r="D5324" s="25"/>
      <c r="E5324" s="25"/>
      <c r="F5324" s="4"/>
      <c r="G5324" s="5"/>
      <c r="H5324" s="27"/>
    </row>
    <row r="5325" spans="1:8" x14ac:dyDescent="0.25">
      <c r="A5325" s="25"/>
      <c r="B5325" s="26"/>
      <c r="C5325" s="25"/>
      <c r="D5325" s="25"/>
      <c r="E5325" s="25"/>
      <c r="F5325" s="4"/>
      <c r="G5325" s="5"/>
      <c r="H5325" s="27"/>
    </row>
    <row r="5326" spans="1:8" x14ac:dyDescent="0.25">
      <c r="A5326" s="25"/>
      <c r="B5326" s="26"/>
      <c r="C5326" s="25"/>
      <c r="D5326" s="25"/>
      <c r="E5326" s="25"/>
      <c r="F5326" s="4"/>
      <c r="G5326" s="5"/>
      <c r="H5326" s="27"/>
    </row>
    <row r="5327" spans="1:8" x14ac:dyDescent="0.25">
      <c r="A5327" s="25"/>
      <c r="B5327" s="26"/>
      <c r="C5327" s="25"/>
      <c r="D5327" s="25"/>
      <c r="E5327" s="25"/>
      <c r="F5327" s="4"/>
      <c r="G5327" s="5"/>
      <c r="H5327" s="27"/>
    </row>
    <row r="5328" spans="1:8" x14ac:dyDescent="0.25">
      <c r="A5328" s="25"/>
      <c r="B5328" s="26"/>
      <c r="C5328" s="25"/>
      <c r="D5328" s="25"/>
      <c r="E5328" s="25"/>
      <c r="F5328" s="4"/>
      <c r="G5328" s="5"/>
      <c r="H5328" s="27"/>
    </row>
    <row r="5329" spans="1:8" x14ac:dyDescent="0.25">
      <c r="A5329" s="25"/>
      <c r="B5329" s="26"/>
      <c r="C5329" s="25"/>
      <c r="D5329" s="25"/>
      <c r="E5329" s="25"/>
      <c r="F5329" s="4"/>
      <c r="G5329" s="5"/>
      <c r="H5329" s="27"/>
    </row>
    <row r="5330" spans="1:8" x14ac:dyDescent="0.25">
      <c r="A5330" s="25"/>
      <c r="B5330" s="26"/>
      <c r="C5330" s="25"/>
      <c r="D5330" s="25"/>
      <c r="E5330" s="25"/>
      <c r="F5330" s="4"/>
      <c r="G5330" s="5"/>
      <c r="H5330" s="27"/>
    </row>
    <row r="5331" spans="1:8" x14ac:dyDescent="0.25">
      <c r="A5331" s="25"/>
      <c r="B5331" s="26"/>
      <c r="C5331" s="25"/>
      <c r="D5331" s="25"/>
      <c r="E5331" s="25"/>
      <c r="F5331" s="4"/>
      <c r="G5331" s="5"/>
      <c r="H5331" s="27"/>
    </row>
    <row r="5332" spans="1:8" x14ac:dyDescent="0.25">
      <c r="A5332" s="25"/>
      <c r="B5332" s="26"/>
      <c r="C5332" s="25"/>
      <c r="D5332" s="25"/>
      <c r="E5332" s="25"/>
      <c r="F5332" s="4"/>
      <c r="G5332" s="5"/>
      <c r="H5332" s="27"/>
    </row>
    <row r="5333" spans="1:8" x14ac:dyDescent="0.25">
      <c r="A5333" s="25"/>
      <c r="B5333" s="26"/>
      <c r="C5333" s="25"/>
      <c r="D5333" s="25"/>
      <c r="E5333" s="25"/>
      <c r="F5333" s="4"/>
      <c r="G5333" s="5"/>
      <c r="H5333" s="27"/>
    </row>
    <row r="5334" spans="1:8" x14ac:dyDescent="0.25">
      <c r="A5334" s="25"/>
      <c r="B5334" s="26"/>
      <c r="C5334" s="25"/>
      <c r="D5334" s="25"/>
      <c r="E5334" s="25"/>
      <c r="F5334" s="4"/>
      <c r="G5334" s="5"/>
      <c r="H5334" s="27"/>
    </row>
    <row r="5335" spans="1:8" x14ac:dyDescent="0.25">
      <c r="A5335" s="25"/>
      <c r="B5335" s="26"/>
      <c r="C5335" s="25"/>
      <c r="D5335" s="25"/>
      <c r="E5335" s="25"/>
      <c r="F5335" s="4"/>
      <c r="G5335" s="5"/>
      <c r="H5335" s="27"/>
    </row>
    <row r="5336" spans="1:8" x14ac:dyDescent="0.25">
      <c r="A5336" s="25"/>
      <c r="B5336" s="26"/>
      <c r="C5336" s="25"/>
      <c r="D5336" s="25"/>
      <c r="E5336" s="25"/>
      <c r="F5336" s="4"/>
      <c r="G5336" s="5"/>
      <c r="H5336" s="27"/>
    </row>
    <row r="5337" spans="1:8" x14ac:dyDescent="0.25">
      <c r="A5337" s="25"/>
      <c r="B5337" s="26"/>
      <c r="C5337" s="25"/>
      <c r="D5337" s="25"/>
      <c r="E5337" s="25"/>
      <c r="F5337" s="4"/>
      <c r="G5337" s="5"/>
      <c r="H5337" s="27"/>
    </row>
    <row r="5338" spans="1:8" x14ac:dyDescent="0.25">
      <c r="A5338" s="25"/>
      <c r="B5338" s="26"/>
      <c r="C5338" s="25"/>
      <c r="D5338" s="25"/>
      <c r="E5338" s="25"/>
      <c r="F5338" s="4"/>
      <c r="G5338" s="5"/>
      <c r="H5338" s="27"/>
    </row>
    <row r="5339" spans="1:8" x14ac:dyDescent="0.25">
      <c r="A5339" s="25"/>
      <c r="B5339" s="26"/>
      <c r="C5339" s="25"/>
      <c r="D5339" s="25"/>
      <c r="E5339" s="25"/>
      <c r="F5339" s="4"/>
      <c r="G5339" s="5"/>
      <c r="H5339" s="27"/>
    </row>
    <row r="5340" spans="1:8" x14ac:dyDescent="0.25">
      <c r="A5340" s="25"/>
      <c r="B5340" s="26"/>
      <c r="C5340" s="25"/>
      <c r="D5340" s="25"/>
      <c r="E5340" s="25"/>
      <c r="F5340" s="4"/>
      <c r="G5340" s="5"/>
      <c r="H5340" s="27"/>
    </row>
    <row r="5341" spans="1:8" x14ac:dyDescent="0.25">
      <c r="A5341" s="25"/>
      <c r="B5341" s="26"/>
      <c r="C5341" s="25"/>
      <c r="D5341" s="25"/>
      <c r="E5341" s="25"/>
      <c r="F5341" s="4"/>
      <c r="G5341" s="5"/>
      <c r="H5341" s="27"/>
    </row>
    <row r="5342" spans="1:8" x14ac:dyDescent="0.25">
      <c r="A5342" s="25"/>
      <c r="B5342" s="26"/>
      <c r="C5342" s="25"/>
      <c r="D5342" s="25"/>
      <c r="E5342" s="25"/>
      <c r="F5342" s="4"/>
      <c r="G5342" s="5"/>
      <c r="H5342" s="27"/>
    </row>
    <row r="5343" spans="1:8" x14ac:dyDescent="0.25">
      <c r="A5343" s="25"/>
      <c r="B5343" s="26"/>
      <c r="C5343" s="25"/>
      <c r="D5343" s="25"/>
      <c r="E5343" s="25"/>
      <c r="F5343" s="4"/>
      <c r="G5343" s="5"/>
      <c r="H5343" s="27"/>
    </row>
    <row r="5344" spans="1:8" x14ac:dyDescent="0.25">
      <c r="A5344" s="25"/>
      <c r="B5344" s="26"/>
      <c r="C5344" s="25"/>
      <c r="D5344" s="25"/>
      <c r="E5344" s="25"/>
      <c r="F5344" s="4"/>
      <c r="G5344" s="5"/>
      <c r="H5344" s="27"/>
    </row>
    <row r="5345" spans="1:8" x14ac:dyDescent="0.25">
      <c r="A5345" s="25"/>
      <c r="B5345" s="26"/>
      <c r="C5345" s="25"/>
      <c r="D5345" s="25"/>
      <c r="E5345" s="25"/>
      <c r="F5345" s="4"/>
      <c r="G5345" s="5"/>
      <c r="H5345" s="27"/>
    </row>
    <row r="5346" spans="1:8" x14ac:dyDescent="0.25">
      <c r="A5346" s="25"/>
      <c r="B5346" s="26"/>
      <c r="C5346" s="25"/>
      <c r="D5346" s="25"/>
      <c r="E5346" s="25"/>
      <c r="F5346" s="4"/>
      <c r="G5346" s="5"/>
      <c r="H5346" s="27"/>
    </row>
    <row r="5347" spans="1:8" x14ac:dyDescent="0.25">
      <c r="A5347" s="25"/>
      <c r="B5347" s="26"/>
      <c r="C5347" s="25"/>
      <c r="D5347" s="25"/>
      <c r="E5347" s="25"/>
      <c r="F5347" s="4"/>
      <c r="G5347" s="5"/>
      <c r="H5347" s="27"/>
    </row>
    <row r="5348" spans="1:8" x14ac:dyDescent="0.25">
      <c r="A5348" s="25"/>
      <c r="B5348" s="26"/>
      <c r="C5348" s="25"/>
      <c r="D5348" s="25"/>
      <c r="E5348" s="25"/>
      <c r="F5348" s="4"/>
      <c r="G5348" s="5"/>
      <c r="H5348" s="27"/>
    </row>
    <row r="5349" spans="1:8" x14ac:dyDescent="0.25">
      <c r="A5349" s="25"/>
      <c r="B5349" s="26"/>
      <c r="C5349" s="25"/>
      <c r="D5349" s="25"/>
      <c r="E5349" s="25"/>
      <c r="F5349" s="4"/>
      <c r="G5349" s="5"/>
      <c r="H5349" s="27"/>
    </row>
    <row r="5350" spans="1:8" x14ac:dyDescent="0.25">
      <c r="A5350" s="25"/>
      <c r="B5350" s="26"/>
      <c r="C5350" s="25"/>
      <c r="D5350" s="25"/>
      <c r="E5350" s="25"/>
      <c r="F5350" s="4"/>
      <c r="G5350" s="5"/>
      <c r="H5350" s="27"/>
    </row>
    <row r="5351" spans="1:8" x14ac:dyDescent="0.25">
      <c r="A5351" s="25"/>
      <c r="B5351" s="26"/>
      <c r="C5351" s="25"/>
      <c r="D5351" s="25"/>
      <c r="E5351" s="25"/>
      <c r="F5351" s="4"/>
      <c r="G5351" s="5"/>
      <c r="H5351" s="27"/>
    </row>
    <row r="5352" spans="1:8" x14ac:dyDescent="0.25">
      <c r="A5352" s="25"/>
      <c r="B5352" s="26"/>
      <c r="C5352" s="25"/>
      <c r="D5352" s="25"/>
      <c r="E5352" s="25"/>
      <c r="F5352" s="4"/>
      <c r="G5352" s="5"/>
      <c r="H5352" s="27"/>
    </row>
    <row r="5353" spans="1:8" x14ac:dyDescent="0.25">
      <c r="A5353" s="25"/>
      <c r="B5353" s="26"/>
      <c r="C5353" s="25"/>
      <c r="D5353" s="25"/>
      <c r="E5353" s="25"/>
      <c r="F5353" s="4"/>
      <c r="G5353" s="5"/>
      <c r="H5353" s="27"/>
    </row>
    <row r="5354" spans="1:8" x14ac:dyDescent="0.25">
      <c r="A5354" s="25"/>
      <c r="B5354" s="26"/>
      <c r="C5354" s="25"/>
      <c r="D5354" s="25"/>
      <c r="E5354" s="25"/>
      <c r="F5354" s="4"/>
      <c r="G5354" s="5"/>
      <c r="H5354" s="27"/>
    </row>
    <row r="5355" spans="1:8" x14ac:dyDescent="0.25">
      <c r="A5355" s="25"/>
      <c r="B5355" s="26"/>
      <c r="C5355" s="25"/>
      <c r="D5355" s="25"/>
      <c r="E5355" s="25"/>
      <c r="F5355" s="4"/>
      <c r="G5355" s="5"/>
      <c r="H5355" s="27"/>
    </row>
    <row r="5356" spans="1:8" x14ac:dyDescent="0.25">
      <c r="A5356" s="25"/>
      <c r="B5356" s="26"/>
      <c r="C5356" s="25"/>
      <c r="D5356" s="25"/>
      <c r="E5356" s="25"/>
      <c r="F5356" s="4"/>
      <c r="G5356" s="5"/>
      <c r="H5356" s="27"/>
    </row>
    <row r="5357" spans="1:8" x14ac:dyDescent="0.25">
      <c r="A5357" s="25"/>
      <c r="B5357" s="26"/>
      <c r="C5357" s="25"/>
      <c r="D5357" s="25"/>
      <c r="E5357" s="25"/>
      <c r="F5357" s="4"/>
      <c r="G5357" s="5"/>
      <c r="H5357" s="27"/>
    </row>
    <row r="5358" spans="1:8" x14ac:dyDescent="0.25">
      <c r="A5358" s="25"/>
      <c r="B5358" s="26"/>
      <c r="C5358" s="25"/>
      <c r="D5358" s="25"/>
      <c r="E5358" s="25"/>
      <c r="F5358" s="4"/>
      <c r="G5358" s="5"/>
      <c r="H5358" s="27"/>
    </row>
    <row r="5359" spans="1:8" x14ac:dyDescent="0.25">
      <c r="A5359" s="25"/>
      <c r="B5359" s="26"/>
      <c r="C5359" s="25"/>
      <c r="D5359" s="25"/>
      <c r="E5359" s="25"/>
      <c r="F5359" s="4"/>
      <c r="G5359" s="5"/>
      <c r="H5359" s="27"/>
    </row>
    <row r="5360" spans="1:8" x14ac:dyDescent="0.25">
      <c r="A5360" s="25"/>
      <c r="B5360" s="26"/>
      <c r="C5360" s="25"/>
      <c r="D5360" s="25"/>
      <c r="E5360" s="25"/>
      <c r="F5360" s="4"/>
      <c r="G5360" s="5"/>
      <c r="H5360" s="27"/>
    </row>
    <row r="5361" spans="1:8" x14ac:dyDescent="0.25">
      <c r="A5361" s="25"/>
      <c r="B5361" s="26"/>
      <c r="C5361" s="25"/>
      <c r="D5361" s="25"/>
      <c r="E5361" s="25"/>
      <c r="F5361" s="4"/>
      <c r="G5361" s="5"/>
      <c r="H5361" s="27"/>
    </row>
    <row r="5362" spans="1:8" x14ac:dyDescent="0.25">
      <c r="A5362" s="25"/>
      <c r="B5362" s="26"/>
      <c r="C5362" s="25"/>
      <c r="D5362" s="25"/>
      <c r="E5362" s="25"/>
      <c r="F5362" s="4"/>
      <c r="G5362" s="5"/>
      <c r="H5362" s="27"/>
    </row>
    <row r="5363" spans="1:8" x14ac:dyDescent="0.25">
      <c r="A5363" s="25"/>
      <c r="B5363" s="26"/>
      <c r="C5363" s="25"/>
      <c r="D5363" s="25"/>
      <c r="E5363" s="25"/>
      <c r="F5363" s="4"/>
      <c r="G5363" s="5"/>
      <c r="H5363" s="27"/>
    </row>
    <row r="5364" spans="1:8" x14ac:dyDescent="0.25">
      <c r="A5364" s="25"/>
      <c r="B5364" s="26"/>
      <c r="C5364" s="25"/>
      <c r="D5364" s="25"/>
      <c r="E5364" s="25"/>
      <c r="F5364" s="4"/>
      <c r="G5364" s="5"/>
      <c r="H5364" s="27"/>
    </row>
    <row r="5365" spans="1:8" x14ac:dyDescent="0.25">
      <c r="A5365" s="25"/>
      <c r="B5365" s="26"/>
      <c r="C5365" s="25"/>
      <c r="D5365" s="25"/>
      <c r="E5365" s="25"/>
      <c r="F5365" s="4"/>
      <c r="G5365" s="5"/>
      <c r="H5365" s="27"/>
    </row>
    <row r="5366" spans="1:8" x14ac:dyDescent="0.25">
      <c r="A5366" s="25"/>
      <c r="B5366" s="26"/>
      <c r="C5366" s="25"/>
      <c r="D5366" s="25"/>
      <c r="E5366" s="25"/>
      <c r="F5366" s="4"/>
      <c r="G5366" s="5"/>
      <c r="H5366" s="27"/>
    </row>
    <row r="5367" spans="1:8" x14ac:dyDescent="0.25">
      <c r="A5367" s="25"/>
      <c r="B5367" s="26"/>
      <c r="C5367" s="25"/>
      <c r="D5367" s="25"/>
      <c r="E5367" s="25"/>
      <c r="F5367" s="4"/>
      <c r="G5367" s="5"/>
      <c r="H5367" s="27"/>
    </row>
    <row r="5368" spans="1:8" x14ac:dyDescent="0.25">
      <c r="A5368" s="25"/>
      <c r="B5368" s="26"/>
      <c r="C5368" s="25"/>
      <c r="D5368" s="25"/>
      <c r="E5368" s="25"/>
      <c r="F5368" s="4"/>
      <c r="G5368" s="5"/>
      <c r="H5368" s="27"/>
    </row>
    <row r="5369" spans="1:8" x14ac:dyDescent="0.25">
      <c r="A5369" s="25"/>
      <c r="B5369" s="26"/>
      <c r="C5369" s="25"/>
      <c r="D5369" s="25"/>
      <c r="E5369" s="25"/>
      <c r="F5369" s="4"/>
      <c r="G5369" s="5"/>
      <c r="H5369" s="27"/>
    </row>
    <row r="5370" spans="1:8" x14ac:dyDescent="0.25">
      <c r="A5370" s="25"/>
      <c r="B5370" s="26"/>
      <c r="C5370" s="25"/>
      <c r="D5370" s="25"/>
      <c r="E5370" s="25"/>
      <c r="F5370" s="4"/>
      <c r="G5370" s="5"/>
      <c r="H5370" s="27"/>
    </row>
    <row r="5371" spans="1:8" x14ac:dyDescent="0.25">
      <c r="A5371" s="25"/>
      <c r="B5371" s="26"/>
      <c r="C5371" s="25"/>
      <c r="D5371" s="25"/>
      <c r="E5371" s="25"/>
      <c r="F5371" s="4"/>
      <c r="G5371" s="5"/>
      <c r="H5371" s="27"/>
    </row>
    <row r="5372" spans="1:8" x14ac:dyDescent="0.25">
      <c r="A5372" s="25"/>
      <c r="B5372" s="26"/>
      <c r="C5372" s="25"/>
      <c r="D5372" s="25"/>
      <c r="E5372" s="25"/>
      <c r="F5372" s="4"/>
      <c r="G5372" s="5"/>
      <c r="H5372" s="27"/>
    </row>
    <row r="5373" spans="1:8" x14ac:dyDescent="0.25">
      <c r="A5373" s="25"/>
      <c r="B5373" s="26"/>
      <c r="C5373" s="25"/>
      <c r="D5373" s="25"/>
      <c r="E5373" s="25"/>
      <c r="F5373" s="4"/>
      <c r="G5373" s="5"/>
      <c r="H5373" s="27"/>
    </row>
    <row r="5374" spans="1:8" x14ac:dyDescent="0.25">
      <c r="A5374" s="25"/>
      <c r="B5374" s="26"/>
      <c r="C5374" s="25"/>
      <c r="D5374" s="25"/>
      <c r="E5374" s="25"/>
      <c r="F5374" s="4"/>
      <c r="G5374" s="5"/>
      <c r="H5374" s="27"/>
    </row>
    <row r="5375" spans="1:8" x14ac:dyDescent="0.25">
      <c r="A5375" s="25"/>
      <c r="B5375" s="26"/>
      <c r="C5375" s="25"/>
      <c r="D5375" s="25"/>
      <c r="E5375" s="25"/>
      <c r="F5375" s="4"/>
      <c r="G5375" s="5"/>
      <c r="H5375" s="27"/>
    </row>
    <row r="5376" spans="1:8" x14ac:dyDescent="0.25">
      <c r="A5376" s="25"/>
      <c r="B5376" s="26"/>
      <c r="C5376" s="25"/>
      <c r="D5376" s="25"/>
      <c r="E5376" s="25"/>
      <c r="F5376" s="4"/>
      <c r="G5376" s="5"/>
      <c r="H5376" s="27"/>
    </row>
    <row r="5377" spans="1:8" x14ac:dyDescent="0.25">
      <c r="A5377" s="25"/>
      <c r="B5377" s="26"/>
      <c r="C5377" s="25"/>
      <c r="D5377" s="25"/>
      <c r="E5377" s="25"/>
      <c r="F5377" s="4"/>
      <c r="G5377" s="5"/>
      <c r="H5377" s="27"/>
    </row>
    <row r="5378" spans="1:8" x14ac:dyDescent="0.25">
      <c r="A5378" s="25"/>
      <c r="B5378" s="26"/>
      <c r="C5378" s="25"/>
      <c r="D5378" s="25"/>
      <c r="E5378" s="25"/>
      <c r="F5378" s="4"/>
      <c r="G5378" s="5"/>
      <c r="H5378" s="27"/>
    </row>
    <row r="5379" spans="1:8" x14ac:dyDescent="0.25">
      <c r="A5379" s="25"/>
      <c r="B5379" s="26"/>
      <c r="C5379" s="25"/>
      <c r="D5379" s="25"/>
      <c r="E5379" s="25"/>
      <c r="F5379" s="4"/>
      <c r="G5379" s="5"/>
      <c r="H5379" s="27"/>
    </row>
    <row r="5380" spans="1:8" x14ac:dyDescent="0.25">
      <c r="A5380" s="25"/>
      <c r="B5380" s="26"/>
      <c r="C5380" s="25"/>
      <c r="D5380" s="25"/>
      <c r="E5380" s="25"/>
      <c r="F5380" s="4"/>
      <c r="G5380" s="5"/>
      <c r="H5380" s="27"/>
    </row>
    <row r="5381" spans="1:8" x14ac:dyDescent="0.25">
      <c r="A5381" s="25"/>
      <c r="B5381" s="26"/>
      <c r="C5381" s="25"/>
      <c r="D5381" s="25"/>
      <c r="E5381" s="25"/>
      <c r="F5381" s="4"/>
      <c r="G5381" s="5"/>
      <c r="H5381" s="27"/>
    </row>
    <row r="5382" spans="1:8" x14ac:dyDescent="0.25">
      <c r="A5382" s="25"/>
      <c r="B5382" s="26"/>
      <c r="C5382" s="25"/>
      <c r="D5382" s="25"/>
      <c r="E5382" s="25"/>
      <c r="F5382" s="4"/>
      <c r="G5382" s="5"/>
      <c r="H5382" s="27"/>
    </row>
    <row r="5383" spans="1:8" x14ac:dyDescent="0.25">
      <c r="A5383" s="25"/>
      <c r="B5383" s="26"/>
      <c r="C5383" s="25"/>
      <c r="D5383" s="25"/>
      <c r="E5383" s="25"/>
      <c r="F5383" s="4"/>
      <c r="G5383" s="5"/>
      <c r="H5383" s="27"/>
    </row>
    <row r="5384" spans="1:8" x14ac:dyDescent="0.25">
      <c r="A5384" s="25"/>
      <c r="B5384" s="26"/>
      <c r="C5384" s="25"/>
      <c r="D5384" s="25"/>
      <c r="E5384" s="25"/>
      <c r="F5384" s="4"/>
      <c r="G5384" s="5"/>
      <c r="H5384" s="27"/>
    </row>
    <row r="5385" spans="1:8" x14ac:dyDescent="0.25">
      <c r="A5385" s="25"/>
      <c r="B5385" s="26"/>
      <c r="C5385" s="25"/>
      <c r="D5385" s="25"/>
      <c r="E5385" s="25"/>
      <c r="F5385" s="4"/>
      <c r="G5385" s="5"/>
      <c r="H5385" s="27"/>
    </row>
    <row r="5386" spans="1:8" x14ac:dyDescent="0.25">
      <c r="A5386" s="25"/>
      <c r="B5386" s="26"/>
      <c r="C5386" s="25"/>
      <c r="D5386" s="25"/>
      <c r="E5386" s="25"/>
      <c r="F5386" s="4"/>
      <c r="G5386" s="5"/>
      <c r="H5386" s="27"/>
    </row>
    <row r="5387" spans="1:8" x14ac:dyDescent="0.25">
      <c r="A5387" s="25"/>
      <c r="B5387" s="26"/>
      <c r="C5387" s="25"/>
      <c r="D5387" s="25"/>
      <c r="E5387" s="25"/>
      <c r="F5387" s="4"/>
      <c r="G5387" s="5"/>
      <c r="H5387" s="27"/>
    </row>
    <row r="5388" spans="1:8" x14ac:dyDescent="0.25">
      <c r="A5388" s="25"/>
      <c r="B5388" s="26"/>
      <c r="C5388" s="25"/>
      <c r="D5388" s="25"/>
      <c r="E5388" s="25"/>
      <c r="F5388" s="4"/>
      <c r="G5388" s="5"/>
      <c r="H5388" s="27"/>
    </row>
    <row r="5389" spans="1:8" x14ac:dyDescent="0.25">
      <c r="A5389" s="25"/>
      <c r="B5389" s="26"/>
      <c r="C5389" s="25"/>
      <c r="D5389" s="25"/>
      <c r="E5389" s="25"/>
      <c r="F5389" s="4"/>
      <c r="G5389" s="5"/>
      <c r="H5389" s="27"/>
    </row>
    <row r="5390" spans="1:8" x14ac:dyDescent="0.25">
      <c r="A5390" s="25"/>
      <c r="B5390" s="26"/>
      <c r="C5390" s="25"/>
      <c r="D5390" s="25"/>
      <c r="E5390" s="25"/>
      <c r="F5390" s="4"/>
      <c r="G5390" s="5"/>
      <c r="H5390" s="27"/>
    </row>
    <row r="5391" spans="1:8" x14ac:dyDescent="0.25">
      <c r="A5391" s="25"/>
      <c r="B5391" s="26"/>
      <c r="C5391" s="25"/>
      <c r="D5391" s="25"/>
      <c r="E5391" s="25"/>
      <c r="F5391" s="4"/>
      <c r="G5391" s="5"/>
      <c r="H5391" s="27"/>
    </row>
    <row r="5392" spans="1:8" x14ac:dyDescent="0.25">
      <c r="A5392" s="25"/>
      <c r="B5392" s="26"/>
      <c r="C5392" s="25"/>
      <c r="D5392" s="25"/>
      <c r="E5392" s="25"/>
      <c r="F5392" s="4"/>
      <c r="G5392" s="5"/>
      <c r="H5392" s="27"/>
    </row>
    <row r="5393" spans="1:8" x14ac:dyDescent="0.25">
      <c r="A5393" s="25"/>
      <c r="B5393" s="26"/>
      <c r="C5393" s="25"/>
      <c r="D5393" s="25"/>
      <c r="E5393" s="25"/>
      <c r="F5393" s="4"/>
      <c r="G5393" s="5"/>
      <c r="H5393" s="27"/>
    </row>
    <row r="5394" spans="1:8" x14ac:dyDescent="0.25">
      <c r="A5394" s="25"/>
      <c r="B5394" s="26"/>
      <c r="C5394" s="25"/>
      <c r="D5394" s="25"/>
      <c r="E5394" s="25"/>
      <c r="F5394" s="4"/>
      <c r="G5394" s="5"/>
      <c r="H5394" s="27"/>
    </row>
    <row r="5395" spans="1:8" x14ac:dyDescent="0.25">
      <c r="A5395" s="25"/>
      <c r="B5395" s="26"/>
      <c r="C5395" s="25"/>
      <c r="D5395" s="25"/>
      <c r="E5395" s="25"/>
      <c r="F5395" s="4"/>
      <c r="G5395" s="5"/>
      <c r="H5395" s="27"/>
    </row>
    <row r="5396" spans="1:8" x14ac:dyDescent="0.25">
      <c r="A5396" s="25"/>
      <c r="B5396" s="26"/>
      <c r="C5396" s="25"/>
      <c r="D5396" s="25"/>
      <c r="E5396" s="25"/>
      <c r="F5396" s="4"/>
      <c r="G5396" s="5"/>
      <c r="H5396" s="27"/>
    </row>
    <row r="5397" spans="1:8" x14ac:dyDescent="0.25">
      <c r="A5397" s="25"/>
      <c r="B5397" s="26"/>
      <c r="C5397" s="25"/>
      <c r="D5397" s="25"/>
      <c r="E5397" s="25"/>
      <c r="F5397" s="4"/>
      <c r="G5397" s="5"/>
      <c r="H5397" s="27"/>
    </row>
    <row r="5398" spans="1:8" x14ac:dyDescent="0.25">
      <c r="A5398" s="25"/>
      <c r="B5398" s="26"/>
      <c r="C5398" s="25"/>
      <c r="D5398" s="25"/>
      <c r="E5398" s="25"/>
      <c r="F5398" s="4"/>
      <c r="G5398" s="5"/>
      <c r="H5398" s="27"/>
    </row>
    <row r="5399" spans="1:8" x14ac:dyDescent="0.25">
      <c r="A5399" s="25"/>
      <c r="B5399" s="26"/>
      <c r="C5399" s="25"/>
      <c r="D5399" s="25"/>
      <c r="E5399" s="25"/>
      <c r="F5399" s="4"/>
      <c r="G5399" s="5"/>
      <c r="H5399" s="27"/>
    </row>
    <row r="5400" spans="1:8" x14ac:dyDescent="0.25">
      <c r="A5400" s="25"/>
      <c r="B5400" s="26"/>
      <c r="C5400" s="25"/>
      <c r="D5400" s="25"/>
      <c r="E5400" s="25"/>
      <c r="F5400" s="4"/>
      <c r="G5400" s="5"/>
      <c r="H5400" s="27"/>
    </row>
    <row r="5401" spans="1:8" x14ac:dyDescent="0.25">
      <c r="A5401" s="25"/>
      <c r="B5401" s="26"/>
      <c r="C5401" s="25"/>
      <c r="D5401" s="25"/>
      <c r="E5401" s="25"/>
      <c r="F5401" s="4"/>
      <c r="G5401" s="5"/>
      <c r="H5401" s="27"/>
    </row>
    <row r="5402" spans="1:8" x14ac:dyDescent="0.25">
      <c r="A5402" s="25"/>
      <c r="B5402" s="26"/>
      <c r="C5402" s="25"/>
      <c r="D5402" s="25"/>
      <c r="E5402" s="25"/>
      <c r="F5402" s="4"/>
      <c r="G5402" s="5"/>
      <c r="H5402" s="27"/>
    </row>
    <row r="5403" spans="1:8" x14ac:dyDescent="0.25">
      <c r="A5403" s="25"/>
      <c r="B5403" s="26"/>
      <c r="C5403" s="25"/>
      <c r="D5403" s="25"/>
      <c r="E5403" s="25"/>
      <c r="F5403" s="4"/>
      <c r="G5403" s="5"/>
      <c r="H5403" s="27"/>
    </row>
    <row r="5404" spans="1:8" x14ac:dyDescent="0.25">
      <c r="A5404" s="25"/>
      <c r="B5404" s="26"/>
      <c r="C5404" s="25"/>
      <c r="D5404" s="25"/>
      <c r="E5404" s="25"/>
      <c r="F5404" s="4"/>
      <c r="G5404" s="5"/>
      <c r="H5404" s="27"/>
    </row>
    <row r="5405" spans="1:8" x14ac:dyDescent="0.25">
      <c r="A5405" s="25"/>
      <c r="B5405" s="26"/>
      <c r="C5405" s="25"/>
      <c r="D5405" s="25"/>
      <c r="E5405" s="25"/>
      <c r="F5405" s="4"/>
      <c r="G5405" s="5"/>
      <c r="H5405" s="27"/>
    </row>
    <row r="5406" spans="1:8" x14ac:dyDescent="0.25">
      <c r="A5406" s="25"/>
      <c r="B5406" s="26"/>
      <c r="C5406" s="25"/>
      <c r="D5406" s="25"/>
      <c r="E5406" s="25"/>
      <c r="F5406" s="4"/>
      <c r="G5406" s="5"/>
      <c r="H5406" s="27"/>
    </row>
    <row r="5407" spans="1:8" x14ac:dyDescent="0.25">
      <c r="A5407" s="25"/>
      <c r="B5407" s="26"/>
      <c r="C5407" s="25"/>
      <c r="D5407" s="25"/>
      <c r="E5407" s="25"/>
      <c r="F5407" s="4"/>
      <c r="G5407" s="5"/>
      <c r="H5407" s="27"/>
    </row>
    <row r="5408" spans="1:8" x14ac:dyDescent="0.25">
      <c r="A5408" s="25"/>
      <c r="B5408" s="26"/>
      <c r="C5408" s="25"/>
      <c r="D5408" s="25"/>
      <c r="E5408" s="25"/>
      <c r="F5408" s="4"/>
      <c r="G5408" s="5"/>
      <c r="H5408" s="27"/>
    </row>
    <row r="5409" spans="1:8" x14ac:dyDescent="0.25">
      <c r="A5409" s="25"/>
      <c r="B5409" s="26"/>
      <c r="C5409" s="25"/>
      <c r="D5409" s="25"/>
      <c r="E5409" s="25"/>
      <c r="F5409" s="4"/>
      <c r="G5409" s="5"/>
      <c r="H5409" s="27"/>
    </row>
    <row r="5410" spans="1:8" x14ac:dyDescent="0.25">
      <c r="A5410" s="25"/>
      <c r="B5410" s="26"/>
      <c r="C5410" s="25"/>
      <c r="D5410" s="25"/>
      <c r="E5410" s="25"/>
      <c r="F5410" s="4"/>
      <c r="G5410" s="5"/>
      <c r="H5410" s="27"/>
    </row>
    <row r="5411" spans="1:8" x14ac:dyDescent="0.25">
      <c r="A5411" s="25"/>
      <c r="B5411" s="26"/>
      <c r="C5411" s="25"/>
      <c r="D5411" s="25"/>
      <c r="E5411" s="25"/>
      <c r="F5411" s="4"/>
      <c r="G5411" s="5"/>
      <c r="H5411" s="27"/>
    </row>
    <row r="5412" spans="1:8" x14ac:dyDescent="0.25">
      <c r="A5412" s="25"/>
      <c r="B5412" s="26"/>
      <c r="C5412" s="25"/>
      <c r="D5412" s="25"/>
      <c r="E5412" s="25"/>
      <c r="F5412" s="4"/>
      <c r="G5412" s="5"/>
      <c r="H5412" s="27"/>
    </row>
    <row r="5413" spans="1:8" x14ac:dyDescent="0.25">
      <c r="A5413" s="25"/>
      <c r="B5413" s="26"/>
      <c r="C5413" s="25"/>
      <c r="D5413" s="25"/>
      <c r="E5413" s="25"/>
      <c r="F5413" s="4"/>
      <c r="G5413" s="5"/>
      <c r="H5413" s="27"/>
    </row>
    <row r="5414" spans="1:8" x14ac:dyDescent="0.25">
      <c r="A5414" s="25"/>
      <c r="B5414" s="26"/>
      <c r="C5414" s="25"/>
      <c r="D5414" s="25"/>
      <c r="E5414" s="25"/>
      <c r="F5414" s="4"/>
      <c r="G5414" s="5"/>
      <c r="H5414" s="27"/>
    </row>
    <row r="5415" spans="1:8" x14ac:dyDescent="0.25">
      <c r="A5415" s="25"/>
      <c r="B5415" s="26"/>
      <c r="C5415" s="25"/>
      <c r="D5415" s="25"/>
      <c r="E5415" s="25"/>
      <c r="F5415" s="4"/>
      <c r="G5415" s="5"/>
      <c r="H5415" s="27"/>
    </row>
    <row r="5416" spans="1:8" x14ac:dyDescent="0.25">
      <c r="A5416" s="25"/>
      <c r="B5416" s="26"/>
      <c r="C5416" s="25"/>
      <c r="D5416" s="25"/>
      <c r="E5416" s="25"/>
      <c r="F5416" s="4"/>
      <c r="G5416" s="5"/>
      <c r="H5416" s="27"/>
    </row>
    <row r="5417" spans="1:8" x14ac:dyDescent="0.25">
      <c r="A5417" s="25"/>
      <c r="B5417" s="26"/>
      <c r="C5417" s="25"/>
      <c r="D5417" s="25"/>
      <c r="E5417" s="25"/>
      <c r="F5417" s="4"/>
      <c r="G5417" s="5"/>
      <c r="H5417" s="27"/>
    </row>
    <row r="5418" spans="1:8" x14ac:dyDescent="0.25">
      <c r="A5418" s="25"/>
      <c r="B5418" s="26"/>
      <c r="C5418" s="25"/>
      <c r="D5418" s="25"/>
      <c r="E5418" s="25"/>
      <c r="F5418" s="4"/>
      <c r="G5418" s="5"/>
      <c r="H5418" s="27"/>
    </row>
    <row r="5419" spans="1:8" x14ac:dyDescent="0.25">
      <c r="A5419" s="25"/>
      <c r="B5419" s="26"/>
      <c r="C5419" s="25"/>
      <c r="D5419" s="25"/>
      <c r="E5419" s="25"/>
      <c r="F5419" s="4"/>
      <c r="G5419" s="5"/>
      <c r="H5419" s="27"/>
    </row>
    <row r="5420" spans="1:8" x14ac:dyDescent="0.25">
      <c r="A5420" s="25"/>
      <c r="B5420" s="26"/>
      <c r="C5420" s="25"/>
      <c r="D5420" s="25"/>
      <c r="E5420" s="25"/>
      <c r="F5420" s="4"/>
      <c r="G5420" s="5"/>
      <c r="H5420" s="27"/>
    </row>
    <row r="5421" spans="1:8" x14ac:dyDescent="0.25">
      <c r="A5421" s="25"/>
      <c r="B5421" s="26"/>
      <c r="C5421" s="25"/>
      <c r="D5421" s="25"/>
      <c r="E5421" s="25"/>
      <c r="F5421" s="4"/>
      <c r="G5421" s="5"/>
      <c r="H5421" s="27"/>
    </row>
    <row r="5422" spans="1:8" x14ac:dyDescent="0.25">
      <c r="A5422" s="25"/>
      <c r="B5422" s="26"/>
      <c r="C5422" s="25"/>
      <c r="D5422" s="25"/>
      <c r="E5422" s="25"/>
      <c r="F5422" s="4"/>
      <c r="G5422" s="5"/>
      <c r="H5422" s="27"/>
    </row>
    <row r="5423" spans="1:8" x14ac:dyDescent="0.25">
      <c r="A5423" s="25"/>
      <c r="B5423" s="26"/>
      <c r="C5423" s="25"/>
      <c r="D5423" s="25"/>
      <c r="E5423" s="25"/>
      <c r="F5423" s="4"/>
      <c r="G5423" s="5"/>
      <c r="H5423" s="27"/>
    </row>
    <row r="5424" spans="1:8" x14ac:dyDescent="0.25">
      <c r="A5424" s="25"/>
      <c r="B5424" s="26"/>
      <c r="C5424" s="25"/>
      <c r="D5424" s="25"/>
      <c r="E5424" s="25"/>
      <c r="F5424" s="4"/>
      <c r="G5424" s="5"/>
      <c r="H5424" s="10"/>
    </row>
    <row r="5425" spans="1:8" x14ac:dyDescent="0.25">
      <c r="A5425" s="25"/>
      <c r="B5425" s="26"/>
      <c r="C5425" s="25"/>
      <c r="D5425" s="25"/>
      <c r="E5425" s="25"/>
      <c r="F5425" s="4"/>
      <c r="G5425" s="5"/>
      <c r="H5425" s="27"/>
    </row>
    <row r="5426" spans="1:8" x14ac:dyDescent="0.25">
      <c r="A5426" s="25"/>
      <c r="B5426" s="26"/>
      <c r="C5426" s="25"/>
      <c r="D5426" s="25"/>
      <c r="E5426" s="25"/>
      <c r="F5426" s="4"/>
      <c r="G5426" s="5"/>
      <c r="H5426" s="27"/>
    </row>
    <row r="5427" spans="1:8" x14ac:dyDescent="0.25">
      <c r="A5427" s="25"/>
      <c r="B5427" s="26"/>
      <c r="C5427" s="25"/>
      <c r="D5427" s="25"/>
      <c r="E5427" s="25"/>
      <c r="F5427" s="4"/>
      <c r="G5427" s="5"/>
      <c r="H5427" s="27"/>
    </row>
    <row r="5428" spans="1:8" x14ac:dyDescent="0.25">
      <c r="A5428" s="25"/>
      <c r="B5428" s="26"/>
      <c r="C5428" s="25"/>
      <c r="D5428" s="25"/>
      <c r="E5428" s="25"/>
      <c r="F5428" s="4"/>
      <c r="G5428" s="5"/>
      <c r="H5428" s="27"/>
    </row>
    <row r="5429" spans="1:8" x14ac:dyDescent="0.25">
      <c r="A5429" s="25"/>
      <c r="B5429" s="26"/>
      <c r="C5429" s="25"/>
      <c r="D5429" s="25"/>
      <c r="E5429" s="25"/>
      <c r="F5429" s="4"/>
      <c r="G5429" s="5"/>
      <c r="H5429" s="27"/>
    </row>
    <row r="5430" spans="1:8" x14ac:dyDescent="0.25">
      <c r="A5430" s="25"/>
      <c r="B5430" s="26"/>
      <c r="C5430" s="25"/>
      <c r="D5430" s="25"/>
      <c r="E5430" s="25"/>
      <c r="F5430" s="4"/>
      <c r="G5430" s="5"/>
      <c r="H5430" s="27"/>
    </row>
    <row r="5431" spans="1:8" x14ac:dyDescent="0.25">
      <c r="A5431" s="25"/>
      <c r="B5431" s="26"/>
      <c r="C5431" s="25"/>
      <c r="D5431" s="25"/>
      <c r="E5431" s="25"/>
      <c r="F5431" s="4"/>
      <c r="G5431" s="5"/>
      <c r="H5431" s="27"/>
    </row>
    <row r="5432" spans="1:8" x14ac:dyDescent="0.25">
      <c r="A5432" s="25"/>
      <c r="B5432" s="26"/>
      <c r="C5432" s="25"/>
      <c r="D5432" s="25"/>
      <c r="E5432" s="25"/>
      <c r="F5432" s="4"/>
      <c r="G5432" s="5"/>
      <c r="H5432" s="27"/>
    </row>
    <row r="5433" spans="1:8" x14ac:dyDescent="0.25">
      <c r="A5433" s="25"/>
      <c r="B5433" s="26"/>
      <c r="C5433" s="25"/>
      <c r="D5433" s="25"/>
      <c r="E5433" s="25"/>
      <c r="F5433" s="4"/>
      <c r="G5433" s="5"/>
      <c r="H5433" s="27"/>
    </row>
    <row r="5434" spans="1:8" x14ac:dyDescent="0.25">
      <c r="A5434" s="25"/>
      <c r="B5434" s="26"/>
      <c r="C5434" s="25"/>
      <c r="D5434" s="25"/>
      <c r="E5434" s="25"/>
      <c r="F5434" s="4"/>
      <c r="G5434" s="5"/>
      <c r="H5434" s="27"/>
    </row>
    <row r="5435" spans="1:8" x14ac:dyDescent="0.25">
      <c r="A5435" s="25"/>
      <c r="B5435" s="26"/>
      <c r="C5435" s="25"/>
      <c r="D5435" s="25"/>
      <c r="E5435" s="25"/>
      <c r="F5435" s="4"/>
      <c r="G5435" s="5"/>
      <c r="H5435" s="27"/>
    </row>
    <row r="5436" spans="1:8" x14ac:dyDescent="0.25">
      <c r="A5436" s="25"/>
      <c r="B5436" s="26"/>
      <c r="C5436" s="25"/>
      <c r="D5436" s="25"/>
      <c r="E5436" s="25"/>
      <c r="F5436" s="4"/>
      <c r="G5436" s="5"/>
      <c r="H5436" s="27"/>
    </row>
    <row r="5437" spans="1:8" x14ac:dyDescent="0.25">
      <c r="A5437" s="25"/>
      <c r="B5437" s="26"/>
      <c r="C5437" s="25"/>
      <c r="D5437" s="25"/>
      <c r="E5437" s="25"/>
      <c r="F5437" s="4"/>
      <c r="G5437" s="5"/>
      <c r="H5437" s="27"/>
    </row>
    <row r="5438" spans="1:8" x14ac:dyDescent="0.25">
      <c r="A5438" s="25"/>
      <c r="B5438" s="26"/>
      <c r="C5438" s="25"/>
      <c r="D5438" s="25"/>
      <c r="E5438" s="25"/>
      <c r="F5438" s="4"/>
      <c r="G5438" s="5"/>
      <c r="H5438" s="27"/>
    </row>
    <row r="5439" spans="1:8" x14ac:dyDescent="0.25">
      <c r="A5439" s="25"/>
      <c r="B5439" s="26"/>
      <c r="C5439" s="25"/>
      <c r="D5439" s="25"/>
      <c r="E5439" s="25"/>
      <c r="F5439" s="4"/>
      <c r="G5439" s="5"/>
      <c r="H5439" s="27"/>
    </row>
    <row r="5440" spans="1:8" x14ac:dyDescent="0.25">
      <c r="A5440" s="25"/>
      <c r="B5440" s="26"/>
      <c r="C5440" s="25"/>
      <c r="D5440" s="25"/>
      <c r="E5440" s="25"/>
      <c r="F5440" s="4"/>
      <c r="G5440" s="5"/>
      <c r="H5440" s="27"/>
    </row>
    <row r="5441" spans="1:8" x14ac:dyDescent="0.25">
      <c r="A5441" s="25"/>
      <c r="B5441" s="26"/>
      <c r="C5441" s="25"/>
      <c r="D5441" s="25"/>
      <c r="E5441" s="25"/>
      <c r="F5441" s="4"/>
      <c r="G5441" s="5"/>
      <c r="H5441" s="27"/>
    </row>
    <row r="5442" spans="1:8" x14ac:dyDescent="0.25">
      <c r="A5442" s="25"/>
      <c r="B5442" s="26"/>
      <c r="C5442" s="25"/>
      <c r="D5442" s="25"/>
      <c r="E5442" s="25"/>
      <c r="F5442" s="4"/>
      <c r="G5442" s="5"/>
      <c r="H5442" s="27"/>
    </row>
    <row r="5443" spans="1:8" x14ac:dyDescent="0.25">
      <c r="A5443" s="25"/>
      <c r="B5443" s="26"/>
      <c r="C5443" s="25"/>
      <c r="D5443" s="25"/>
      <c r="E5443" s="25"/>
      <c r="F5443" s="4"/>
      <c r="G5443" s="5"/>
      <c r="H5443" s="27"/>
    </row>
    <row r="5444" spans="1:8" x14ac:dyDescent="0.25">
      <c r="A5444" s="25"/>
      <c r="B5444" s="26"/>
      <c r="C5444" s="25"/>
      <c r="D5444" s="25"/>
      <c r="E5444" s="25"/>
      <c r="F5444" s="4"/>
      <c r="G5444" s="5"/>
      <c r="H5444" s="27"/>
    </row>
    <row r="5445" spans="1:8" x14ac:dyDescent="0.25">
      <c r="A5445" s="25"/>
      <c r="B5445" s="26"/>
      <c r="C5445" s="25"/>
      <c r="D5445" s="25"/>
      <c r="E5445" s="25"/>
      <c r="F5445" s="4"/>
      <c r="G5445" s="5"/>
      <c r="H5445" s="27"/>
    </row>
    <row r="5446" spans="1:8" x14ac:dyDescent="0.25">
      <c r="A5446" s="25"/>
      <c r="B5446" s="26"/>
      <c r="C5446" s="25"/>
      <c r="D5446" s="25"/>
      <c r="E5446" s="25"/>
      <c r="F5446" s="4"/>
      <c r="G5446" s="5"/>
      <c r="H5446" s="27"/>
    </row>
    <row r="5447" spans="1:8" x14ac:dyDescent="0.25">
      <c r="A5447" s="25"/>
      <c r="B5447" s="26"/>
      <c r="C5447" s="25"/>
      <c r="D5447" s="25"/>
      <c r="E5447" s="25"/>
      <c r="F5447" s="4"/>
      <c r="G5447" s="5"/>
      <c r="H5447" s="27"/>
    </row>
    <row r="5448" spans="1:8" x14ac:dyDescent="0.25">
      <c r="A5448" s="25"/>
      <c r="B5448" s="26"/>
      <c r="C5448" s="25"/>
      <c r="D5448" s="25"/>
      <c r="E5448" s="25"/>
      <c r="F5448" s="4"/>
      <c r="G5448" s="5"/>
      <c r="H5448" s="27"/>
    </row>
    <row r="5449" spans="1:8" x14ac:dyDescent="0.25">
      <c r="A5449" s="25"/>
      <c r="B5449" s="26"/>
      <c r="C5449" s="25"/>
      <c r="D5449" s="25"/>
      <c r="E5449" s="25"/>
      <c r="F5449" s="4"/>
      <c r="G5449" s="5"/>
      <c r="H5449" s="27"/>
    </row>
    <row r="5450" spans="1:8" x14ac:dyDescent="0.25">
      <c r="A5450" s="25"/>
      <c r="B5450" s="26"/>
      <c r="C5450" s="25"/>
      <c r="D5450" s="25"/>
      <c r="E5450" s="25"/>
      <c r="F5450" s="4"/>
      <c r="G5450" s="5"/>
      <c r="H5450" s="27"/>
    </row>
    <row r="5451" spans="1:8" x14ac:dyDescent="0.25">
      <c r="A5451" s="25"/>
      <c r="B5451" s="26"/>
      <c r="C5451" s="25"/>
      <c r="D5451" s="25"/>
      <c r="E5451" s="25"/>
      <c r="F5451" s="4"/>
      <c r="G5451" s="5"/>
      <c r="H5451" s="27"/>
    </row>
    <row r="5452" spans="1:8" x14ac:dyDescent="0.25">
      <c r="A5452" s="25"/>
      <c r="B5452" s="26"/>
      <c r="C5452" s="25"/>
      <c r="D5452" s="25"/>
      <c r="E5452" s="25"/>
      <c r="F5452" s="4"/>
      <c r="G5452" s="5"/>
      <c r="H5452" s="27"/>
    </row>
    <row r="5453" spans="1:8" x14ac:dyDescent="0.25">
      <c r="A5453" s="25"/>
      <c r="B5453" s="26"/>
      <c r="C5453" s="25"/>
      <c r="D5453" s="25"/>
      <c r="E5453" s="25"/>
      <c r="F5453" s="4"/>
      <c r="G5453" s="5"/>
      <c r="H5453" s="27"/>
    </row>
    <row r="5454" spans="1:8" x14ac:dyDescent="0.25">
      <c r="A5454" s="25"/>
      <c r="B5454" s="26"/>
      <c r="C5454" s="25"/>
      <c r="D5454" s="25"/>
      <c r="E5454" s="25"/>
      <c r="F5454" s="4"/>
      <c r="G5454" s="5"/>
      <c r="H5454" s="27"/>
    </row>
    <row r="5455" spans="1:8" x14ac:dyDescent="0.25">
      <c r="A5455" s="25"/>
      <c r="B5455" s="26"/>
      <c r="C5455" s="25"/>
      <c r="D5455" s="25"/>
      <c r="E5455" s="25"/>
      <c r="F5455" s="4"/>
      <c r="G5455" s="5"/>
      <c r="H5455" s="27"/>
    </row>
    <row r="5456" spans="1:8" x14ac:dyDescent="0.25">
      <c r="A5456" s="25"/>
      <c r="B5456" s="26"/>
      <c r="C5456" s="25"/>
      <c r="D5456" s="25"/>
      <c r="E5456" s="25"/>
      <c r="F5456" s="4"/>
      <c r="G5456" s="5"/>
      <c r="H5456" s="27"/>
    </row>
    <row r="5457" spans="1:8" x14ac:dyDescent="0.25">
      <c r="A5457" s="25"/>
      <c r="B5457" s="26"/>
      <c r="C5457" s="25"/>
      <c r="D5457" s="25"/>
      <c r="E5457" s="25"/>
      <c r="F5457" s="4"/>
      <c r="G5457" s="5"/>
      <c r="H5457" s="27"/>
    </row>
    <row r="5458" spans="1:8" x14ac:dyDescent="0.25">
      <c r="A5458" s="25"/>
      <c r="B5458" s="26"/>
      <c r="C5458" s="25"/>
      <c r="D5458" s="25"/>
      <c r="E5458" s="25"/>
      <c r="F5458" s="4"/>
      <c r="G5458" s="5"/>
      <c r="H5458" s="27"/>
    </row>
    <row r="5459" spans="1:8" x14ac:dyDescent="0.25">
      <c r="A5459" s="25"/>
      <c r="B5459" s="26"/>
      <c r="C5459" s="25"/>
      <c r="D5459" s="25"/>
      <c r="E5459" s="25"/>
      <c r="F5459" s="4"/>
      <c r="G5459" s="5"/>
      <c r="H5459" s="27"/>
    </row>
    <row r="5460" spans="1:8" x14ac:dyDescent="0.25">
      <c r="A5460" s="25"/>
      <c r="B5460" s="26"/>
      <c r="C5460" s="25"/>
      <c r="D5460" s="25"/>
      <c r="E5460" s="25"/>
      <c r="F5460" s="4"/>
      <c r="G5460" s="5"/>
      <c r="H5460" s="27"/>
    </row>
    <row r="5461" spans="1:8" x14ac:dyDescent="0.25">
      <c r="A5461" s="25"/>
      <c r="B5461" s="26"/>
      <c r="C5461" s="25"/>
      <c r="D5461" s="25"/>
      <c r="E5461" s="25"/>
      <c r="F5461" s="4"/>
      <c r="G5461" s="5"/>
      <c r="H5461" s="27"/>
    </row>
    <row r="5462" spans="1:8" x14ac:dyDescent="0.25">
      <c r="A5462" s="25"/>
      <c r="B5462" s="26"/>
      <c r="C5462" s="25"/>
      <c r="D5462" s="25"/>
      <c r="E5462" s="25"/>
      <c r="F5462" s="4"/>
      <c r="G5462" s="5"/>
      <c r="H5462" s="27"/>
    </row>
    <row r="5463" spans="1:8" x14ac:dyDescent="0.25">
      <c r="A5463" s="25"/>
      <c r="B5463" s="26"/>
      <c r="C5463" s="25"/>
      <c r="D5463" s="25"/>
      <c r="E5463" s="25"/>
      <c r="F5463" s="4"/>
      <c r="G5463" s="5"/>
      <c r="H5463" s="27"/>
    </row>
    <row r="5464" spans="1:8" x14ac:dyDescent="0.25">
      <c r="A5464" s="25"/>
      <c r="B5464" s="26"/>
      <c r="C5464" s="25"/>
      <c r="D5464" s="25"/>
      <c r="E5464" s="25"/>
      <c r="F5464" s="4"/>
      <c r="G5464" s="5"/>
      <c r="H5464" s="27"/>
    </row>
    <row r="5465" spans="1:8" x14ac:dyDescent="0.25">
      <c r="A5465" s="25"/>
      <c r="B5465" s="26"/>
      <c r="C5465" s="25"/>
      <c r="D5465" s="25"/>
      <c r="E5465" s="25"/>
      <c r="F5465" s="4"/>
      <c r="G5465" s="5"/>
      <c r="H5465" s="27"/>
    </row>
    <row r="5466" spans="1:8" x14ac:dyDescent="0.25">
      <c r="A5466" s="25"/>
      <c r="B5466" s="26"/>
      <c r="C5466" s="25"/>
      <c r="D5466" s="25"/>
      <c r="E5466" s="25"/>
      <c r="F5466" s="4"/>
      <c r="G5466" s="5"/>
      <c r="H5466" s="27"/>
    </row>
    <row r="5467" spans="1:8" x14ac:dyDescent="0.25">
      <c r="A5467" s="25"/>
      <c r="B5467" s="26"/>
      <c r="C5467" s="25"/>
      <c r="D5467" s="25"/>
      <c r="E5467" s="25"/>
      <c r="F5467" s="4"/>
      <c r="G5467" s="5"/>
      <c r="H5467" s="27"/>
    </row>
    <row r="5468" spans="1:8" x14ac:dyDescent="0.25">
      <c r="A5468" s="25"/>
      <c r="B5468" s="26"/>
      <c r="C5468" s="25"/>
      <c r="D5468" s="25"/>
      <c r="E5468" s="25"/>
      <c r="F5468" s="4"/>
      <c r="G5468" s="5"/>
      <c r="H5468" s="27"/>
    </row>
    <row r="5469" spans="1:8" x14ac:dyDescent="0.25">
      <c r="A5469" s="25"/>
      <c r="B5469" s="26"/>
      <c r="C5469" s="25"/>
      <c r="D5469" s="25"/>
      <c r="E5469" s="25"/>
      <c r="F5469" s="4"/>
      <c r="G5469" s="5"/>
      <c r="H5469" s="27"/>
    </row>
    <row r="5470" spans="1:8" x14ac:dyDescent="0.25">
      <c r="A5470" s="25"/>
      <c r="B5470" s="26"/>
      <c r="C5470" s="25"/>
      <c r="D5470" s="25"/>
      <c r="E5470" s="25"/>
      <c r="F5470" s="4"/>
      <c r="G5470" s="5"/>
      <c r="H5470" s="27"/>
    </row>
    <row r="5471" spans="1:8" x14ac:dyDescent="0.25">
      <c r="A5471" s="25"/>
      <c r="B5471" s="26"/>
      <c r="C5471" s="25"/>
      <c r="D5471" s="25"/>
      <c r="E5471" s="25"/>
      <c r="F5471" s="4"/>
      <c r="G5471" s="5"/>
      <c r="H5471" s="27"/>
    </row>
    <row r="5472" spans="1:8" x14ac:dyDescent="0.25">
      <c r="A5472" s="25"/>
      <c r="B5472" s="26"/>
      <c r="C5472" s="25"/>
      <c r="D5472" s="25"/>
      <c r="E5472" s="25"/>
      <c r="F5472" s="4"/>
      <c r="G5472" s="5"/>
      <c r="H5472" s="27"/>
    </row>
    <row r="5473" spans="1:8" x14ac:dyDescent="0.25">
      <c r="A5473" s="25"/>
      <c r="B5473" s="26"/>
      <c r="C5473" s="25"/>
      <c r="D5473" s="25"/>
      <c r="E5473" s="25"/>
      <c r="F5473" s="4"/>
      <c r="G5473" s="5"/>
      <c r="H5473" s="27"/>
    </row>
    <row r="5474" spans="1:8" x14ac:dyDescent="0.25">
      <c r="A5474" s="25"/>
      <c r="B5474" s="26"/>
      <c r="C5474" s="25"/>
      <c r="D5474" s="25"/>
      <c r="E5474" s="25"/>
      <c r="F5474" s="4"/>
      <c r="G5474" s="5"/>
      <c r="H5474" s="27"/>
    </row>
    <row r="5475" spans="1:8" x14ac:dyDescent="0.25">
      <c r="A5475" s="25"/>
      <c r="B5475" s="26"/>
      <c r="C5475" s="25"/>
      <c r="D5475" s="25"/>
      <c r="E5475" s="25"/>
      <c r="F5475" s="4"/>
      <c r="G5475" s="5"/>
      <c r="H5475" s="27"/>
    </row>
    <row r="5476" spans="1:8" x14ac:dyDescent="0.25">
      <c r="A5476" s="25"/>
      <c r="B5476" s="26"/>
      <c r="C5476" s="25"/>
      <c r="D5476" s="25"/>
      <c r="E5476" s="25"/>
      <c r="F5476" s="4"/>
      <c r="G5476" s="5"/>
      <c r="H5476" s="27"/>
    </row>
    <row r="5477" spans="1:8" x14ac:dyDescent="0.25">
      <c r="A5477" s="25"/>
      <c r="B5477" s="26"/>
      <c r="C5477" s="25"/>
      <c r="D5477" s="25"/>
      <c r="E5477" s="25"/>
      <c r="F5477" s="4"/>
      <c r="G5477" s="5"/>
      <c r="H5477" s="27"/>
    </row>
    <row r="5478" spans="1:8" x14ac:dyDescent="0.25">
      <c r="A5478" s="25"/>
      <c r="B5478" s="26"/>
      <c r="C5478" s="25"/>
      <c r="D5478" s="25"/>
      <c r="E5478" s="25"/>
      <c r="F5478" s="4"/>
      <c r="G5478" s="5"/>
      <c r="H5478" s="27"/>
    </row>
    <row r="5479" spans="1:8" x14ac:dyDescent="0.25">
      <c r="A5479" s="25"/>
      <c r="B5479" s="26"/>
      <c r="C5479" s="25"/>
      <c r="D5479" s="25"/>
      <c r="E5479" s="25"/>
      <c r="F5479" s="4"/>
      <c r="G5479" s="5"/>
      <c r="H5479" s="27"/>
    </row>
    <row r="5480" spans="1:8" x14ac:dyDescent="0.25">
      <c r="A5480" s="25"/>
      <c r="B5480" s="26"/>
      <c r="C5480" s="25"/>
      <c r="D5480" s="25"/>
      <c r="E5480" s="25"/>
      <c r="F5480" s="4"/>
      <c r="G5480" s="5"/>
      <c r="H5480" s="27"/>
    </row>
    <row r="5481" spans="1:8" x14ac:dyDescent="0.25">
      <c r="A5481" s="25"/>
      <c r="B5481" s="26"/>
      <c r="C5481" s="25"/>
      <c r="D5481" s="25"/>
      <c r="E5481" s="25"/>
      <c r="F5481" s="4"/>
      <c r="G5481" s="5"/>
      <c r="H5481" s="27"/>
    </row>
    <row r="5482" spans="1:8" x14ac:dyDescent="0.25">
      <c r="A5482" s="25"/>
      <c r="B5482" s="26"/>
      <c r="C5482" s="25"/>
      <c r="D5482" s="25"/>
      <c r="E5482" s="25"/>
      <c r="F5482" s="4"/>
      <c r="G5482" s="5"/>
      <c r="H5482" s="27"/>
    </row>
    <row r="5483" spans="1:8" x14ac:dyDescent="0.25">
      <c r="A5483" s="25"/>
      <c r="B5483" s="26"/>
      <c r="C5483" s="25"/>
      <c r="D5483" s="25"/>
      <c r="E5483" s="25"/>
      <c r="F5483" s="4"/>
      <c r="G5483" s="5"/>
      <c r="H5483" s="27"/>
    </row>
    <row r="5484" spans="1:8" x14ac:dyDescent="0.25">
      <c r="A5484" s="25"/>
      <c r="B5484" s="26"/>
      <c r="C5484" s="25"/>
      <c r="D5484" s="25"/>
      <c r="E5484" s="25"/>
      <c r="F5484" s="4"/>
      <c r="G5484" s="5"/>
      <c r="H5484" s="27"/>
    </row>
    <row r="5485" spans="1:8" x14ac:dyDescent="0.25">
      <c r="A5485" s="25"/>
      <c r="B5485" s="26"/>
      <c r="C5485" s="25"/>
      <c r="D5485" s="25"/>
      <c r="E5485" s="25"/>
      <c r="F5485" s="4"/>
      <c r="G5485" s="5"/>
      <c r="H5485" s="27"/>
    </row>
    <row r="5486" spans="1:8" x14ac:dyDescent="0.25">
      <c r="A5486" s="25"/>
      <c r="B5486" s="26"/>
      <c r="C5486" s="25"/>
      <c r="D5486" s="25"/>
      <c r="E5486" s="25"/>
      <c r="F5486" s="4"/>
      <c r="G5486" s="5"/>
      <c r="H5486" s="27"/>
    </row>
    <row r="5487" spans="1:8" x14ac:dyDescent="0.25">
      <c r="A5487" s="25"/>
      <c r="B5487" s="26"/>
      <c r="C5487" s="25"/>
      <c r="D5487" s="25"/>
      <c r="E5487" s="25"/>
      <c r="F5487" s="4"/>
      <c r="G5487" s="5"/>
      <c r="H5487" s="27"/>
    </row>
    <row r="5488" spans="1:8" x14ac:dyDescent="0.25">
      <c r="A5488" s="25"/>
      <c r="B5488" s="26"/>
      <c r="C5488" s="25"/>
      <c r="D5488" s="25"/>
      <c r="E5488" s="25"/>
      <c r="F5488" s="4"/>
      <c r="G5488" s="5"/>
      <c r="H5488" s="27"/>
    </row>
    <row r="5489" spans="1:8" x14ac:dyDescent="0.25">
      <c r="A5489" s="25"/>
      <c r="B5489" s="26"/>
      <c r="C5489" s="25"/>
      <c r="D5489" s="25"/>
      <c r="E5489" s="25"/>
      <c r="F5489" s="4"/>
      <c r="G5489" s="5"/>
      <c r="H5489" s="27"/>
    </row>
    <row r="5490" spans="1:8" x14ac:dyDescent="0.25">
      <c r="A5490" s="25"/>
      <c r="B5490" s="26"/>
      <c r="C5490" s="25"/>
      <c r="D5490" s="25"/>
      <c r="E5490" s="25"/>
      <c r="F5490" s="4"/>
      <c r="G5490" s="5"/>
      <c r="H5490" s="27"/>
    </row>
    <row r="5491" spans="1:8" x14ac:dyDescent="0.25">
      <c r="A5491" s="25"/>
      <c r="B5491" s="26"/>
      <c r="C5491" s="25"/>
      <c r="D5491" s="25"/>
      <c r="E5491" s="25"/>
      <c r="F5491" s="4"/>
      <c r="G5491" s="5"/>
      <c r="H5491" s="27"/>
    </row>
    <row r="5492" spans="1:8" x14ac:dyDescent="0.25">
      <c r="A5492" s="25"/>
      <c r="B5492" s="26"/>
      <c r="C5492" s="25"/>
      <c r="D5492" s="25"/>
      <c r="E5492" s="25"/>
      <c r="F5492" s="4"/>
      <c r="G5492" s="5"/>
      <c r="H5492" s="27"/>
    </row>
    <row r="5493" spans="1:8" x14ac:dyDescent="0.25">
      <c r="A5493" s="25"/>
      <c r="B5493" s="26"/>
      <c r="C5493" s="25"/>
      <c r="D5493" s="25"/>
      <c r="E5493" s="25"/>
      <c r="F5493" s="4"/>
      <c r="G5493" s="5"/>
      <c r="H5493" s="27"/>
    </row>
    <row r="5494" spans="1:8" x14ac:dyDescent="0.25">
      <c r="A5494" s="25"/>
      <c r="B5494" s="26"/>
      <c r="C5494" s="25"/>
      <c r="D5494" s="25"/>
      <c r="E5494" s="25"/>
      <c r="F5494" s="4"/>
      <c r="G5494" s="5"/>
      <c r="H5494" s="27"/>
    </row>
    <row r="5495" spans="1:8" x14ac:dyDescent="0.25">
      <c r="A5495" s="25"/>
      <c r="B5495" s="26"/>
      <c r="C5495" s="25"/>
      <c r="D5495" s="25"/>
      <c r="E5495" s="25"/>
      <c r="F5495" s="4"/>
      <c r="G5495" s="5"/>
      <c r="H5495" s="27"/>
    </row>
    <row r="5496" spans="1:8" x14ac:dyDescent="0.25">
      <c r="A5496" s="25"/>
      <c r="B5496" s="26"/>
      <c r="C5496" s="25"/>
      <c r="D5496" s="25"/>
      <c r="E5496" s="25"/>
      <c r="F5496" s="4"/>
      <c r="G5496" s="5"/>
      <c r="H5496" s="27"/>
    </row>
    <row r="5497" spans="1:8" x14ac:dyDescent="0.25">
      <c r="A5497" s="25"/>
      <c r="B5497" s="26"/>
      <c r="C5497" s="25"/>
      <c r="D5497" s="25"/>
      <c r="E5497" s="25"/>
      <c r="F5497" s="4"/>
      <c r="G5497" s="5"/>
      <c r="H5497" s="27"/>
    </row>
    <row r="5498" spans="1:8" x14ac:dyDescent="0.25">
      <c r="A5498" s="25"/>
      <c r="B5498" s="26"/>
      <c r="C5498" s="25"/>
      <c r="D5498" s="25"/>
      <c r="E5498" s="25"/>
      <c r="F5498" s="4"/>
      <c r="G5498" s="5"/>
      <c r="H5498" s="27"/>
    </row>
    <row r="5499" spans="1:8" x14ac:dyDescent="0.25">
      <c r="A5499" s="25"/>
      <c r="B5499" s="26"/>
      <c r="C5499" s="25"/>
      <c r="D5499" s="25"/>
      <c r="E5499" s="25"/>
      <c r="F5499" s="4"/>
      <c r="G5499" s="5"/>
      <c r="H5499" s="27"/>
    </row>
    <row r="5500" spans="1:8" x14ac:dyDescent="0.25">
      <c r="A5500" s="25"/>
      <c r="B5500" s="26"/>
      <c r="C5500" s="25"/>
      <c r="D5500" s="25"/>
      <c r="E5500" s="25"/>
      <c r="F5500" s="4"/>
      <c r="G5500" s="5"/>
      <c r="H5500" s="27"/>
    </row>
    <row r="5501" spans="1:8" x14ac:dyDescent="0.25">
      <c r="A5501" s="25"/>
      <c r="B5501" s="26"/>
      <c r="C5501" s="25"/>
      <c r="D5501" s="25"/>
      <c r="E5501" s="25"/>
      <c r="F5501" s="4"/>
      <c r="G5501" s="5"/>
      <c r="H5501" s="27"/>
    </row>
    <row r="5502" spans="1:8" x14ac:dyDescent="0.25">
      <c r="A5502" s="25"/>
      <c r="B5502" s="26"/>
      <c r="C5502" s="25"/>
      <c r="D5502" s="25"/>
      <c r="E5502" s="25"/>
      <c r="F5502" s="4"/>
      <c r="G5502" s="5"/>
      <c r="H5502" s="27"/>
    </row>
    <row r="5503" spans="1:8" x14ac:dyDescent="0.25">
      <c r="A5503" s="25"/>
      <c r="B5503" s="26"/>
      <c r="C5503" s="25"/>
      <c r="D5503" s="25"/>
      <c r="E5503" s="25"/>
      <c r="F5503" s="4"/>
      <c r="G5503" s="5"/>
      <c r="H5503" s="27"/>
    </row>
    <row r="5504" spans="1:8" x14ac:dyDescent="0.25">
      <c r="A5504" s="25"/>
      <c r="B5504" s="26"/>
      <c r="C5504" s="25"/>
      <c r="D5504" s="25"/>
      <c r="E5504" s="25"/>
      <c r="F5504" s="4"/>
      <c r="G5504" s="5"/>
      <c r="H5504" s="27"/>
    </row>
    <row r="5505" spans="1:8" x14ac:dyDescent="0.25">
      <c r="A5505" s="25"/>
      <c r="B5505" s="26"/>
      <c r="C5505" s="25"/>
      <c r="D5505" s="25"/>
      <c r="E5505" s="25"/>
      <c r="F5505" s="4"/>
      <c r="G5505" s="5"/>
      <c r="H5505" s="27"/>
    </row>
    <row r="5506" spans="1:8" x14ac:dyDescent="0.25">
      <c r="A5506" s="25"/>
      <c r="B5506" s="26"/>
      <c r="C5506" s="25"/>
      <c r="D5506" s="25"/>
      <c r="E5506" s="25"/>
      <c r="F5506" s="4"/>
      <c r="G5506" s="5"/>
      <c r="H5506" s="27"/>
    </row>
    <row r="5507" spans="1:8" x14ac:dyDescent="0.25">
      <c r="A5507" s="25"/>
      <c r="B5507" s="26"/>
      <c r="C5507" s="25"/>
      <c r="D5507" s="25"/>
      <c r="E5507" s="25"/>
      <c r="F5507" s="4"/>
      <c r="G5507" s="5"/>
      <c r="H5507" s="27"/>
    </row>
    <row r="5508" spans="1:8" x14ac:dyDescent="0.25">
      <c r="A5508" s="25"/>
      <c r="B5508" s="26"/>
      <c r="C5508" s="25"/>
      <c r="D5508" s="25"/>
      <c r="E5508" s="25"/>
      <c r="F5508" s="4"/>
      <c r="G5508" s="5"/>
      <c r="H5508" s="27"/>
    </row>
    <row r="5509" spans="1:8" x14ac:dyDescent="0.25">
      <c r="A5509" s="25"/>
      <c r="B5509" s="26"/>
      <c r="C5509" s="25"/>
      <c r="D5509" s="25"/>
      <c r="E5509" s="25"/>
      <c r="F5509" s="4"/>
      <c r="G5509" s="5"/>
      <c r="H5509" s="27"/>
    </row>
    <row r="5510" spans="1:8" x14ac:dyDescent="0.25">
      <c r="A5510" s="25"/>
      <c r="B5510" s="26"/>
      <c r="C5510" s="25"/>
      <c r="D5510" s="25"/>
      <c r="E5510" s="25"/>
      <c r="F5510" s="4"/>
      <c r="G5510" s="5"/>
      <c r="H5510" s="27"/>
    </row>
    <row r="5511" spans="1:8" x14ac:dyDescent="0.25">
      <c r="A5511" s="25"/>
      <c r="B5511" s="26"/>
      <c r="C5511" s="25"/>
      <c r="D5511" s="25"/>
      <c r="E5511" s="25"/>
      <c r="F5511" s="4"/>
      <c r="G5511" s="5"/>
      <c r="H5511" s="27"/>
    </row>
    <row r="5512" spans="1:8" x14ac:dyDescent="0.25">
      <c r="A5512" s="25"/>
      <c r="B5512" s="26"/>
      <c r="C5512" s="25"/>
      <c r="D5512" s="25"/>
      <c r="E5512" s="25"/>
      <c r="F5512" s="4"/>
      <c r="G5512" s="5"/>
      <c r="H5512" s="27"/>
    </row>
    <row r="5513" spans="1:8" x14ac:dyDescent="0.25">
      <c r="A5513" s="25"/>
      <c r="B5513" s="26"/>
      <c r="C5513" s="25"/>
      <c r="D5513" s="25"/>
      <c r="E5513" s="25"/>
      <c r="F5513" s="4"/>
      <c r="G5513" s="5"/>
      <c r="H5513" s="27"/>
    </row>
    <row r="5514" spans="1:8" x14ac:dyDescent="0.25">
      <c r="A5514" s="25"/>
      <c r="B5514" s="26"/>
      <c r="C5514" s="25"/>
      <c r="D5514" s="25"/>
      <c r="E5514" s="25"/>
      <c r="F5514" s="4"/>
      <c r="G5514" s="5"/>
      <c r="H5514" s="27"/>
    </row>
    <row r="5515" spans="1:8" x14ac:dyDescent="0.25">
      <c r="A5515" s="25"/>
      <c r="B5515" s="26"/>
      <c r="C5515" s="25"/>
      <c r="D5515" s="25"/>
      <c r="E5515" s="25"/>
      <c r="F5515" s="4"/>
      <c r="G5515" s="5"/>
      <c r="H5515" s="27"/>
    </row>
    <row r="5516" spans="1:8" x14ac:dyDescent="0.25">
      <c r="A5516" s="25"/>
      <c r="B5516" s="26"/>
      <c r="C5516" s="25"/>
      <c r="D5516" s="25"/>
      <c r="E5516" s="25"/>
      <c r="F5516" s="4"/>
      <c r="G5516" s="5"/>
      <c r="H5516" s="27"/>
    </row>
    <row r="5517" spans="1:8" x14ac:dyDescent="0.25">
      <c r="A5517" s="25"/>
      <c r="B5517" s="26"/>
      <c r="C5517" s="25"/>
      <c r="D5517" s="25"/>
      <c r="E5517" s="25"/>
      <c r="F5517" s="4"/>
      <c r="G5517" s="5"/>
      <c r="H5517" s="27"/>
    </row>
    <row r="5518" spans="1:8" x14ac:dyDescent="0.25">
      <c r="A5518" s="25"/>
      <c r="B5518" s="26"/>
      <c r="C5518" s="25"/>
      <c r="D5518" s="25"/>
      <c r="E5518" s="25"/>
      <c r="F5518" s="4"/>
      <c r="G5518" s="5"/>
      <c r="H5518" s="27"/>
    </row>
    <row r="5519" spans="1:8" x14ac:dyDescent="0.25">
      <c r="A5519" s="25"/>
      <c r="B5519" s="26"/>
      <c r="C5519" s="25"/>
      <c r="D5519" s="25"/>
      <c r="E5519" s="25"/>
      <c r="F5519" s="4"/>
      <c r="G5519" s="5"/>
      <c r="H5519" s="27"/>
    </row>
    <row r="5520" spans="1:8" x14ac:dyDescent="0.25">
      <c r="A5520" s="25"/>
      <c r="B5520" s="26"/>
      <c r="C5520" s="25"/>
      <c r="D5520" s="25"/>
      <c r="E5520" s="25"/>
      <c r="F5520" s="4"/>
      <c r="G5520" s="5"/>
      <c r="H5520" s="27"/>
    </row>
    <row r="5521" spans="1:8" x14ac:dyDescent="0.25">
      <c r="A5521" s="25"/>
      <c r="B5521" s="26"/>
      <c r="C5521" s="25"/>
      <c r="D5521" s="25"/>
      <c r="E5521" s="25"/>
      <c r="F5521" s="4"/>
      <c r="G5521" s="5"/>
      <c r="H5521" s="27"/>
    </row>
    <row r="5522" spans="1:8" x14ac:dyDescent="0.25">
      <c r="A5522" s="25"/>
      <c r="B5522" s="26"/>
      <c r="C5522" s="25"/>
      <c r="D5522" s="25"/>
      <c r="E5522" s="25"/>
      <c r="F5522" s="4"/>
      <c r="G5522" s="5"/>
      <c r="H5522" s="27"/>
    </row>
    <row r="5523" spans="1:8" x14ac:dyDescent="0.25">
      <c r="A5523" s="25"/>
      <c r="B5523" s="26"/>
      <c r="C5523" s="25"/>
      <c r="D5523" s="25"/>
      <c r="E5523" s="25"/>
      <c r="F5523" s="4"/>
      <c r="G5523" s="5"/>
      <c r="H5523" s="27"/>
    </row>
    <row r="5524" spans="1:8" x14ac:dyDescent="0.25">
      <c r="A5524" s="25"/>
      <c r="B5524" s="26"/>
      <c r="C5524" s="25"/>
      <c r="D5524" s="25"/>
      <c r="E5524" s="25"/>
      <c r="F5524" s="4"/>
      <c r="G5524" s="5"/>
      <c r="H5524" s="27"/>
    </row>
    <row r="5525" spans="1:8" x14ac:dyDescent="0.25">
      <c r="A5525" s="25"/>
      <c r="B5525" s="26"/>
      <c r="C5525" s="25"/>
      <c r="D5525" s="25"/>
      <c r="E5525" s="25"/>
      <c r="F5525" s="4"/>
      <c r="G5525" s="5"/>
      <c r="H5525" s="27"/>
    </row>
    <row r="5526" spans="1:8" x14ac:dyDescent="0.25">
      <c r="A5526" s="25"/>
      <c r="B5526" s="26"/>
      <c r="C5526" s="25"/>
      <c r="D5526" s="25"/>
      <c r="E5526" s="25"/>
      <c r="F5526" s="4"/>
      <c r="G5526" s="5"/>
      <c r="H5526" s="27"/>
    </row>
    <row r="5527" spans="1:8" x14ac:dyDescent="0.25">
      <c r="A5527" s="25"/>
      <c r="B5527" s="26"/>
      <c r="C5527" s="25"/>
      <c r="D5527" s="25"/>
      <c r="E5527" s="25"/>
      <c r="F5527" s="4"/>
      <c r="G5527" s="5"/>
      <c r="H5527" s="27"/>
    </row>
    <row r="5528" spans="1:8" x14ac:dyDescent="0.25">
      <c r="A5528" s="25"/>
      <c r="B5528" s="26"/>
      <c r="C5528" s="25"/>
      <c r="D5528" s="25"/>
      <c r="E5528" s="25"/>
      <c r="F5528" s="4"/>
      <c r="G5528" s="5"/>
      <c r="H5528" s="27"/>
    </row>
    <row r="5529" spans="1:8" x14ac:dyDescent="0.25">
      <c r="A5529" s="25"/>
      <c r="B5529" s="26"/>
      <c r="C5529" s="25"/>
      <c r="D5529" s="25"/>
      <c r="E5529" s="25"/>
      <c r="F5529" s="4"/>
      <c r="G5529" s="5"/>
      <c r="H5529" s="27"/>
    </row>
    <row r="5530" spans="1:8" x14ac:dyDescent="0.25">
      <c r="A5530" s="25"/>
      <c r="B5530" s="26"/>
      <c r="C5530" s="25"/>
      <c r="D5530" s="25"/>
      <c r="E5530" s="25"/>
      <c r="F5530" s="4"/>
      <c r="G5530" s="5"/>
      <c r="H5530" s="27"/>
    </row>
    <row r="5531" spans="1:8" x14ac:dyDescent="0.25">
      <c r="A5531" s="25"/>
      <c r="B5531" s="26"/>
      <c r="C5531" s="25"/>
      <c r="D5531" s="25"/>
      <c r="E5531" s="25"/>
      <c r="F5531" s="4"/>
      <c r="G5531" s="5"/>
      <c r="H5531" s="27"/>
    </row>
    <row r="5532" spans="1:8" x14ac:dyDescent="0.25">
      <c r="A5532" s="25"/>
      <c r="B5532" s="26"/>
      <c r="C5532" s="25"/>
      <c r="D5532" s="25"/>
      <c r="E5532" s="25"/>
      <c r="F5532" s="4"/>
      <c r="G5532" s="5"/>
      <c r="H5532" s="27"/>
    </row>
    <row r="5533" spans="1:8" x14ac:dyDescent="0.25">
      <c r="A5533" s="25"/>
      <c r="B5533" s="26"/>
      <c r="C5533" s="25"/>
      <c r="D5533" s="25"/>
      <c r="E5533" s="25"/>
      <c r="F5533" s="4"/>
      <c r="G5533" s="5"/>
      <c r="H5533" s="27"/>
    </row>
    <row r="5534" spans="1:8" x14ac:dyDescent="0.25">
      <c r="A5534" s="25"/>
      <c r="B5534" s="26"/>
      <c r="C5534" s="25"/>
      <c r="D5534" s="25"/>
      <c r="E5534" s="25"/>
      <c r="F5534" s="4"/>
      <c r="G5534" s="5"/>
      <c r="H5534" s="27"/>
    </row>
    <row r="5535" spans="1:8" x14ac:dyDescent="0.25">
      <c r="A5535" s="25"/>
      <c r="B5535" s="26"/>
      <c r="C5535" s="25"/>
      <c r="D5535" s="25"/>
      <c r="E5535" s="25"/>
      <c r="F5535" s="4"/>
      <c r="G5535" s="5"/>
      <c r="H5535" s="27"/>
    </row>
    <row r="5536" spans="1:8" x14ac:dyDescent="0.25">
      <c r="A5536" s="25"/>
      <c r="B5536" s="26"/>
      <c r="C5536" s="25"/>
      <c r="D5536" s="25"/>
      <c r="E5536" s="25"/>
      <c r="F5536" s="4"/>
      <c r="G5536" s="5"/>
      <c r="H5536" s="27"/>
    </row>
    <row r="5537" spans="1:8" x14ac:dyDescent="0.25">
      <c r="A5537" s="25"/>
      <c r="B5537" s="26"/>
      <c r="C5537" s="25"/>
      <c r="D5537" s="25"/>
      <c r="E5537" s="25"/>
      <c r="F5537" s="4"/>
      <c r="G5537" s="5"/>
      <c r="H5537" s="27"/>
    </row>
    <row r="5538" spans="1:8" x14ac:dyDescent="0.25">
      <c r="A5538" s="25"/>
      <c r="B5538" s="26"/>
      <c r="C5538" s="25"/>
      <c r="D5538" s="25"/>
      <c r="E5538" s="25"/>
      <c r="F5538" s="4"/>
      <c r="G5538" s="5"/>
      <c r="H5538" s="27"/>
    </row>
    <row r="5539" spans="1:8" x14ac:dyDescent="0.25">
      <c r="A5539" s="25"/>
      <c r="B5539" s="26"/>
      <c r="C5539" s="25"/>
      <c r="D5539" s="25"/>
      <c r="E5539" s="25"/>
      <c r="F5539" s="4"/>
      <c r="G5539" s="5"/>
      <c r="H5539" s="27"/>
    </row>
    <row r="5540" spans="1:8" x14ac:dyDescent="0.25">
      <c r="A5540" s="25"/>
      <c r="B5540" s="26"/>
      <c r="C5540" s="25"/>
      <c r="D5540" s="25"/>
      <c r="E5540" s="25"/>
      <c r="F5540" s="4"/>
      <c r="G5540" s="5"/>
      <c r="H5540" s="27"/>
    </row>
    <row r="5541" spans="1:8" x14ac:dyDescent="0.25">
      <c r="A5541" s="25"/>
      <c r="B5541" s="26"/>
      <c r="C5541" s="25"/>
      <c r="D5541" s="25"/>
      <c r="E5541" s="25"/>
      <c r="F5541" s="4"/>
      <c r="G5541" s="5"/>
      <c r="H5541" s="27"/>
    </row>
    <row r="5542" spans="1:8" x14ac:dyDescent="0.25">
      <c r="A5542" s="25"/>
      <c r="B5542" s="26"/>
      <c r="C5542" s="25"/>
      <c r="D5542" s="25"/>
      <c r="E5542" s="25"/>
      <c r="F5542" s="4"/>
      <c r="G5542" s="5"/>
      <c r="H5542" s="27"/>
    </row>
    <row r="5543" spans="1:8" x14ac:dyDescent="0.25">
      <c r="A5543" s="25"/>
      <c r="B5543" s="26"/>
      <c r="C5543" s="25"/>
      <c r="D5543" s="25"/>
      <c r="E5543" s="25"/>
      <c r="F5543" s="4"/>
      <c r="G5543" s="5"/>
      <c r="H5543" s="27"/>
    </row>
    <row r="5544" spans="1:8" x14ac:dyDescent="0.25">
      <c r="A5544" s="25"/>
      <c r="B5544" s="26"/>
      <c r="C5544" s="25"/>
      <c r="D5544" s="25"/>
      <c r="E5544" s="25"/>
      <c r="F5544" s="4"/>
      <c r="G5544" s="5"/>
      <c r="H5544" s="27"/>
    </row>
    <row r="5545" spans="1:8" x14ac:dyDescent="0.25">
      <c r="A5545" s="25"/>
      <c r="B5545" s="26"/>
      <c r="C5545" s="25"/>
      <c r="D5545" s="25"/>
      <c r="E5545" s="25"/>
      <c r="F5545" s="4"/>
      <c r="G5545" s="5"/>
      <c r="H5545" s="27"/>
    </row>
    <row r="5546" spans="1:8" x14ac:dyDescent="0.25">
      <c r="A5546" s="25"/>
      <c r="B5546" s="26"/>
      <c r="C5546" s="25"/>
      <c r="D5546" s="25"/>
      <c r="E5546" s="25"/>
      <c r="F5546" s="4"/>
      <c r="G5546" s="5"/>
      <c r="H5546" s="27"/>
    </row>
    <row r="5547" spans="1:8" x14ac:dyDescent="0.25">
      <c r="A5547" s="25"/>
      <c r="B5547" s="26"/>
      <c r="C5547" s="25"/>
      <c r="D5547" s="25"/>
      <c r="E5547" s="25"/>
      <c r="F5547" s="4"/>
      <c r="G5547" s="5"/>
      <c r="H5547" s="27"/>
    </row>
    <row r="5548" spans="1:8" x14ac:dyDescent="0.25">
      <c r="A5548" s="25"/>
      <c r="B5548" s="26"/>
      <c r="C5548" s="25"/>
      <c r="D5548" s="25"/>
      <c r="E5548" s="25"/>
      <c r="F5548" s="4"/>
      <c r="G5548" s="5"/>
      <c r="H5548" s="27"/>
    </row>
    <row r="5549" spans="1:8" x14ac:dyDescent="0.25">
      <c r="A5549" s="25"/>
      <c r="B5549" s="26"/>
      <c r="C5549" s="25"/>
      <c r="D5549" s="25"/>
      <c r="E5549" s="25"/>
      <c r="F5549" s="4"/>
      <c r="G5549" s="5"/>
      <c r="H5549" s="27"/>
    </row>
    <row r="5550" spans="1:8" x14ac:dyDescent="0.25">
      <c r="A5550" s="25"/>
      <c r="B5550" s="26"/>
      <c r="C5550" s="25"/>
      <c r="D5550" s="25"/>
      <c r="E5550" s="25"/>
      <c r="F5550" s="4"/>
      <c r="G5550" s="5"/>
      <c r="H5550" s="27"/>
    </row>
    <row r="5551" spans="1:8" x14ac:dyDescent="0.25">
      <c r="A5551" s="25"/>
      <c r="B5551" s="26"/>
      <c r="C5551" s="25"/>
      <c r="D5551" s="25"/>
      <c r="E5551" s="25"/>
      <c r="F5551" s="4"/>
      <c r="G5551" s="5"/>
      <c r="H5551" s="27"/>
    </row>
    <row r="5552" spans="1:8" x14ac:dyDescent="0.25">
      <c r="A5552" s="25"/>
      <c r="B5552" s="26"/>
      <c r="C5552" s="25"/>
      <c r="D5552" s="25"/>
      <c r="E5552" s="25"/>
      <c r="F5552" s="4"/>
      <c r="G5552" s="5"/>
      <c r="H5552" s="27"/>
    </row>
    <row r="5553" spans="1:8" x14ac:dyDescent="0.25">
      <c r="A5553" s="25"/>
      <c r="B5553" s="26"/>
      <c r="C5553" s="25"/>
      <c r="D5553" s="25"/>
      <c r="E5553" s="25"/>
      <c r="F5553" s="4"/>
      <c r="G5553" s="5"/>
      <c r="H5553" s="27"/>
    </row>
    <row r="5554" spans="1:8" x14ac:dyDescent="0.25">
      <c r="A5554" s="25"/>
      <c r="B5554" s="26"/>
      <c r="C5554" s="25"/>
      <c r="D5554" s="25"/>
      <c r="E5554" s="25"/>
      <c r="F5554" s="4"/>
      <c r="G5554" s="5"/>
      <c r="H5554" s="27"/>
    </row>
    <row r="5555" spans="1:8" x14ac:dyDescent="0.25">
      <c r="A5555" s="25"/>
      <c r="B5555" s="26"/>
      <c r="C5555" s="25"/>
      <c r="D5555" s="25"/>
      <c r="E5555" s="25"/>
      <c r="F5555" s="4"/>
      <c r="G5555" s="5"/>
      <c r="H5555" s="27"/>
    </row>
    <row r="5556" spans="1:8" x14ac:dyDescent="0.25">
      <c r="A5556" s="25"/>
      <c r="B5556" s="26"/>
      <c r="C5556" s="25"/>
      <c r="D5556" s="25"/>
      <c r="E5556" s="25"/>
      <c r="F5556" s="4"/>
      <c r="G5556" s="5"/>
      <c r="H5556" s="27"/>
    </row>
    <row r="5557" spans="1:8" x14ac:dyDescent="0.25">
      <c r="A5557" s="25"/>
      <c r="B5557" s="26"/>
      <c r="C5557" s="25"/>
      <c r="D5557" s="25"/>
      <c r="E5557" s="25"/>
      <c r="F5557" s="4"/>
      <c r="G5557" s="5"/>
      <c r="H5557" s="27"/>
    </row>
    <row r="5558" spans="1:8" x14ac:dyDescent="0.25">
      <c r="A5558" s="25"/>
      <c r="B5558" s="26"/>
      <c r="C5558" s="25"/>
      <c r="D5558" s="25"/>
      <c r="E5558" s="25"/>
      <c r="F5558" s="4"/>
      <c r="G5558" s="5"/>
      <c r="H5558" s="27"/>
    </row>
    <row r="5559" spans="1:8" x14ac:dyDescent="0.25">
      <c r="A5559" s="25"/>
      <c r="B5559" s="26"/>
      <c r="C5559" s="25"/>
      <c r="D5559" s="25"/>
      <c r="E5559" s="25"/>
      <c r="F5559" s="4"/>
      <c r="G5559" s="5"/>
      <c r="H5559" s="27"/>
    </row>
    <row r="5560" spans="1:8" x14ac:dyDescent="0.25">
      <c r="A5560" s="25"/>
      <c r="B5560" s="26"/>
      <c r="C5560" s="25"/>
      <c r="D5560" s="25"/>
      <c r="E5560" s="25"/>
      <c r="F5560" s="4"/>
      <c r="G5560" s="5"/>
      <c r="H5560" s="27"/>
    </row>
    <row r="5561" spans="1:8" x14ac:dyDescent="0.25">
      <c r="A5561" s="25"/>
      <c r="B5561" s="26"/>
      <c r="C5561" s="25"/>
      <c r="D5561" s="25"/>
      <c r="E5561" s="25"/>
      <c r="F5561" s="4"/>
      <c r="G5561" s="5"/>
      <c r="H5561" s="27"/>
    </row>
    <row r="5562" spans="1:8" x14ac:dyDescent="0.25">
      <c r="A5562" s="25"/>
      <c r="B5562" s="26"/>
      <c r="C5562" s="25"/>
      <c r="D5562" s="25"/>
      <c r="E5562" s="25"/>
      <c r="F5562" s="4"/>
      <c r="G5562" s="5"/>
      <c r="H5562" s="27"/>
    </row>
    <row r="5563" spans="1:8" x14ac:dyDescent="0.25">
      <c r="A5563" s="25"/>
      <c r="B5563" s="26"/>
      <c r="C5563" s="25"/>
      <c r="D5563" s="25"/>
      <c r="E5563" s="25"/>
      <c r="F5563" s="4"/>
      <c r="G5563" s="5"/>
      <c r="H5563" s="27"/>
    </row>
    <row r="5564" spans="1:8" x14ac:dyDescent="0.25">
      <c r="A5564" s="25"/>
      <c r="B5564" s="26"/>
      <c r="C5564" s="25"/>
      <c r="D5564" s="25"/>
      <c r="E5564" s="25"/>
      <c r="F5564" s="4"/>
      <c r="G5564" s="5"/>
      <c r="H5564" s="27"/>
    </row>
    <row r="5565" spans="1:8" x14ac:dyDescent="0.25">
      <c r="A5565" s="25"/>
      <c r="B5565" s="26"/>
      <c r="C5565" s="25"/>
      <c r="D5565" s="25"/>
      <c r="E5565" s="25"/>
      <c r="F5565" s="4"/>
      <c r="G5565" s="5"/>
      <c r="H5565" s="27"/>
    </row>
    <row r="5566" spans="1:8" x14ac:dyDescent="0.25">
      <c r="A5566" s="25"/>
      <c r="B5566" s="26"/>
      <c r="C5566" s="25"/>
      <c r="D5566" s="25"/>
      <c r="E5566" s="25"/>
      <c r="F5566" s="4"/>
      <c r="G5566" s="5"/>
      <c r="H5566" s="27"/>
    </row>
    <row r="5567" spans="1:8" x14ac:dyDescent="0.25">
      <c r="A5567" s="25"/>
      <c r="B5567" s="26"/>
      <c r="C5567" s="25"/>
      <c r="D5567" s="25"/>
      <c r="E5567" s="25"/>
      <c r="F5567" s="4"/>
      <c r="G5567" s="5"/>
      <c r="H5567" s="27"/>
    </row>
    <row r="5568" spans="1:8" x14ac:dyDescent="0.25">
      <c r="A5568" s="25"/>
      <c r="B5568" s="26"/>
      <c r="C5568" s="25"/>
      <c r="D5568" s="25"/>
      <c r="E5568" s="25"/>
      <c r="F5568" s="4"/>
      <c r="G5568" s="5"/>
      <c r="H5568" s="27"/>
    </row>
    <row r="5569" spans="1:8" x14ac:dyDescent="0.25">
      <c r="A5569" s="25"/>
      <c r="B5569" s="26"/>
      <c r="C5569" s="25"/>
      <c r="D5569" s="25"/>
      <c r="E5569" s="25"/>
      <c r="F5569" s="4"/>
      <c r="G5569" s="5"/>
      <c r="H5569" s="27"/>
    </row>
    <row r="5570" spans="1:8" x14ac:dyDescent="0.25">
      <c r="A5570" s="25"/>
      <c r="B5570" s="26"/>
      <c r="C5570" s="25"/>
      <c r="D5570" s="25"/>
      <c r="E5570" s="25"/>
      <c r="F5570" s="4"/>
      <c r="G5570" s="5"/>
      <c r="H5570" s="27"/>
    </row>
    <row r="5571" spans="1:8" x14ac:dyDescent="0.25">
      <c r="A5571" s="25"/>
      <c r="B5571" s="26"/>
      <c r="C5571" s="25"/>
      <c r="D5571" s="25"/>
      <c r="E5571" s="25"/>
      <c r="F5571" s="4"/>
      <c r="G5571" s="5"/>
      <c r="H5571" s="27"/>
    </row>
    <row r="5572" spans="1:8" x14ac:dyDescent="0.25">
      <c r="A5572" s="25"/>
      <c r="B5572" s="26"/>
      <c r="C5572" s="25"/>
      <c r="D5572" s="25"/>
      <c r="E5572" s="25"/>
      <c r="F5572" s="4"/>
      <c r="G5572" s="5"/>
      <c r="H5572" s="27"/>
    </row>
    <row r="5573" spans="1:8" x14ac:dyDescent="0.25">
      <c r="A5573" s="25"/>
      <c r="B5573" s="26"/>
      <c r="C5573" s="25"/>
      <c r="D5573" s="25"/>
      <c r="E5573" s="25"/>
      <c r="F5573" s="4"/>
      <c r="G5573" s="5"/>
      <c r="H5573" s="27"/>
    </row>
    <row r="5574" spans="1:8" x14ac:dyDescent="0.25">
      <c r="A5574" s="25"/>
      <c r="B5574" s="26"/>
      <c r="C5574" s="25"/>
      <c r="D5574" s="25"/>
      <c r="E5574" s="25"/>
      <c r="F5574" s="4"/>
      <c r="G5574" s="5"/>
      <c r="H5574" s="27"/>
    </row>
    <row r="5575" spans="1:8" x14ac:dyDescent="0.25">
      <c r="A5575" s="25"/>
      <c r="B5575" s="26"/>
      <c r="C5575" s="25"/>
      <c r="D5575" s="25"/>
      <c r="E5575" s="25"/>
      <c r="F5575" s="4"/>
      <c r="G5575" s="5"/>
      <c r="H5575" s="27"/>
    </row>
    <row r="5576" spans="1:8" x14ac:dyDescent="0.25">
      <c r="A5576" s="25"/>
      <c r="B5576" s="26"/>
      <c r="C5576" s="25"/>
      <c r="D5576" s="25"/>
      <c r="E5576" s="25"/>
      <c r="F5576" s="4"/>
      <c r="G5576" s="5"/>
      <c r="H5576" s="27"/>
    </row>
    <row r="5577" spans="1:8" x14ac:dyDescent="0.25">
      <c r="A5577" s="25"/>
      <c r="B5577" s="26"/>
      <c r="C5577" s="25"/>
      <c r="D5577" s="25"/>
      <c r="E5577" s="25"/>
      <c r="F5577" s="4"/>
      <c r="G5577" s="5"/>
      <c r="H5577" s="27"/>
    </row>
    <row r="5578" spans="1:8" x14ac:dyDescent="0.25">
      <c r="A5578" s="25"/>
      <c r="B5578" s="26"/>
      <c r="C5578" s="25"/>
      <c r="D5578" s="25"/>
      <c r="E5578" s="25"/>
      <c r="F5578" s="4"/>
      <c r="G5578" s="5"/>
      <c r="H5578" s="27"/>
    </row>
    <row r="5579" spans="1:8" x14ac:dyDescent="0.25">
      <c r="A5579" s="25"/>
      <c r="B5579" s="26"/>
      <c r="C5579" s="25"/>
      <c r="D5579" s="25"/>
      <c r="E5579" s="25"/>
      <c r="F5579" s="4"/>
      <c r="G5579" s="5"/>
      <c r="H5579" s="27"/>
    </row>
    <row r="5580" spans="1:8" x14ac:dyDescent="0.25">
      <c r="A5580" s="25"/>
      <c r="B5580" s="26"/>
      <c r="C5580" s="25"/>
      <c r="D5580" s="25"/>
      <c r="E5580" s="25"/>
      <c r="F5580" s="4"/>
      <c r="G5580" s="5"/>
      <c r="H5580" s="27"/>
    </row>
    <row r="5581" spans="1:8" x14ac:dyDescent="0.25">
      <c r="A5581" s="25"/>
      <c r="B5581" s="26"/>
      <c r="C5581" s="25"/>
      <c r="D5581" s="25"/>
      <c r="E5581" s="25"/>
      <c r="F5581" s="4"/>
      <c r="G5581" s="5"/>
      <c r="H5581" s="27"/>
    </row>
    <row r="5582" spans="1:8" x14ac:dyDescent="0.25">
      <c r="A5582" s="25"/>
      <c r="B5582" s="26"/>
      <c r="C5582" s="25"/>
      <c r="D5582" s="25"/>
      <c r="E5582" s="25"/>
      <c r="F5582" s="4"/>
      <c r="G5582" s="5"/>
      <c r="H5582" s="27"/>
    </row>
    <row r="5583" spans="1:8" x14ac:dyDescent="0.25">
      <c r="A5583" s="25"/>
      <c r="B5583" s="26"/>
      <c r="C5583" s="25"/>
      <c r="D5583" s="25"/>
      <c r="E5583" s="25"/>
      <c r="F5583" s="4"/>
      <c r="G5583" s="5"/>
      <c r="H5583" s="27"/>
    </row>
    <row r="5584" spans="1:8" x14ac:dyDescent="0.25">
      <c r="A5584" s="25"/>
      <c r="B5584" s="26"/>
      <c r="C5584" s="25"/>
      <c r="D5584" s="25"/>
      <c r="E5584" s="25"/>
      <c r="F5584" s="4"/>
      <c r="G5584" s="5"/>
      <c r="H5584" s="27"/>
    </row>
    <row r="5585" spans="1:8" x14ac:dyDescent="0.25">
      <c r="A5585" s="25"/>
      <c r="B5585" s="26"/>
      <c r="C5585" s="25"/>
      <c r="D5585" s="25"/>
      <c r="E5585" s="25"/>
      <c r="F5585" s="4"/>
      <c r="G5585" s="5"/>
      <c r="H5585" s="27"/>
    </row>
    <row r="5586" spans="1:8" x14ac:dyDescent="0.25">
      <c r="A5586" s="25"/>
      <c r="B5586" s="26"/>
      <c r="C5586" s="25"/>
      <c r="D5586" s="25"/>
      <c r="E5586" s="25"/>
      <c r="F5586" s="4"/>
      <c r="G5586" s="5"/>
      <c r="H5586" s="27"/>
    </row>
    <row r="5587" spans="1:8" x14ac:dyDescent="0.25">
      <c r="A5587" s="25"/>
      <c r="B5587" s="26"/>
      <c r="C5587" s="25"/>
      <c r="D5587" s="25"/>
      <c r="E5587" s="25"/>
      <c r="F5587" s="4"/>
      <c r="G5587" s="5"/>
      <c r="H5587" s="27"/>
    </row>
    <row r="5588" spans="1:8" x14ac:dyDescent="0.25">
      <c r="A5588" s="25"/>
      <c r="B5588" s="26"/>
      <c r="C5588" s="25"/>
      <c r="D5588" s="25"/>
      <c r="E5588" s="25"/>
      <c r="F5588" s="4"/>
      <c r="G5588" s="5"/>
      <c r="H5588" s="27"/>
    </row>
    <row r="5589" spans="1:8" x14ac:dyDescent="0.25">
      <c r="A5589" s="25"/>
      <c r="B5589" s="26"/>
      <c r="C5589" s="25"/>
      <c r="D5589" s="25"/>
      <c r="E5589" s="25"/>
      <c r="F5589" s="4"/>
      <c r="G5589" s="5"/>
      <c r="H5589" s="27"/>
    </row>
    <row r="5590" spans="1:8" x14ac:dyDescent="0.25">
      <c r="A5590" s="25"/>
      <c r="B5590" s="26"/>
      <c r="C5590" s="25"/>
      <c r="D5590" s="25"/>
      <c r="E5590" s="25"/>
      <c r="F5590" s="4"/>
      <c r="G5590" s="5"/>
      <c r="H5590" s="27"/>
    </row>
    <row r="5591" spans="1:8" x14ac:dyDescent="0.25">
      <c r="A5591" s="25"/>
      <c r="B5591" s="26"/>
      <c r="C5591" s="25"/>
      <c r="D5591" s="25"/>
      <c r="E5591" s="25"/>
      <c r="F5591" s="4"/>
      <c r="G5591" s="5"/>
      <c r="H5591" s="27"/>
    </row>
    <row r="5592" spans="1:8" x14ac:dyDescent="0.25">
      <c r="A5592" s="25"/>
      <c r="B5592" s="26"/>
      <c r="C5592" s="25"/>
      <c r="D5592" s="25"/>
      <c r="E5592" s="25"/>
      <c r="F5592" s="4"/>
      <c r="G5592" s="5"/>
      <c r="H5592" s="27"/>
    </row>
    <row r="5593" spans="1:8" x14ac:dyDescent="0.25">
      <c r="A5593" s="25"/>
      <c r="B5593" s="26"/>
      <c r="C5593" s="25"/>
      <c r="D5593" s="25"/>
      <c r="E5593" s="25"/>
      <c r="F5593" s="4"/>
      <c r="G5593" s="5"/>
      <c r="H5593" s="27"/>
    </row>
    <row r="5594" spans="1:8" x14ac:dyDescent="0.25">
      <c r="A5594" s="25"/>
      <c r="B5594" s="26"/>
      <c r="C5594" s="25"/>
      <c r="D5594" s="25"/>
      <c r="E5594" s="25"/>
      <c r="F5594" s="4"/>
      <c r="G5594" s="5"/>
      <c r="H5594" s="27"/>
    </row>
    <row r="5595" spans="1:8" x14ac:dyDescent="0.25">
      <c r="A5595" s="25"/>
      <c r="B5595" s="26"/>
      <c r="C5595" s="25"/>
      <c r="D5595" s="25"/>
      <c r="E5595" s="25"/>
      <c r="F5595" s="4"/>
      <c r="G5595" s="5"/>
      <c r="H5595" s="27"/>
    </row>
    <row r="5596" spans="1:8" x14ac:dyDescent="0.25">
      <c r="A5596" s="25"/>
      <c r="B5596" s="26"/>
      <c r="C5596" s="25"/>
      <c r="D5596" s="25"/>
      <c r="E5596" s="25"/>
      <c r="F5596" s="4"/>
      <c r="G5596" s="5"/>
      <c r="H5596" s="27"/>
    </row>
    <row r="5597" spans="1:8" x14ac:dyDescent="0.25">
      <c r="A5597" s="25"/>
      <c r="B5597" s="26"/>
      <c r="C5597" s="25"/>
      <c r="D5597" s="25"/>
      <c r="E5597" s="25"/>
      <c r="F5597" s="4"/>
      <c r="G5597" s="5"/>
      <c r="H5597" s="27"/>
    </row>
    <row r="5598" spans="1:8" x14ac:dyDescent="0.25">
      <c r="A5598" s="25"/>
      <c r="B5598" s="26"/>
      <c r="C5598" s="25"/>
      <c r="D5598" s="25"/>
      <c r="E5598" s="25"/>
      <c r="F5598" s="4"/>
      <c r="G5598" s="5"/>
      <c r="H5598" s="27"/>
    </row>
    <row r="5599" spans="1:8" x14ac:dyDescent="0.25">
      <c r="A5599" s="25"/>
      <c r="B5599" s="26"/>
      <c r="C5599" s="25"/>
      <c r="D5599" s="25"/>
      <c r="E5599" s="25"/>
      <c r="F5599" s="4"/>
      <c r="G5599" s="5"/>
      <c r="H5599" s="27"/>
    </row>
    <row r="5600" spans="1:8" x14ac:dyDescent="0.25">
      <c r="A5600" s="25"/>
      <c r="B5600" s="26"/>
      <c r="C5600" s="25"/>
      <c r="D5600" s="25"/>
      <c r="E5600" s="25"/>
      <c r="F5600" s="4"/>
      <c r="G5600" s="5"/>
      <c r="H5600" s="27"/>
    </row>
    <row r="5601" spans="1:8" x14ac:dyDescent="0.25">
      <c r="A5601" s="25"/>
      <c r="B5601" s="26"/>
      <c r="C5601" s="25"/>
      <c r="D5601" s="25"/>
      <c r="E5601" s="25"/>
      <c r="F5601" s="4"/>
      <c r="G5601" s="5"/>
      <c r="H5601" s="27"/>
    </row>
    <row r="5602" spans="1:8" x14ac:dyDescent="0.25">
      <c r="A5602" s="25"/>
      <c r="B5602" s="26"/>
      <c r="C5602" s="25"/>
      <c r="D5602" s="25"/>
      <c r="E5602" s="25"/>
      <c r="F5602" s="4"/>
      <c r="G5602" s="5"/>
      <c r="H5602" s="27"/>
    </row>
    <row r="5603" spans="1:8" x14ac:dyDescent="0.25">
      <c r="A5603" s="25"/>
      <c r="B5603" s="26"/>
      <c r="C5603" s="25"/>
      <c r="D5603" s="25"/>
      <c r="E5603" s="25"/>
      <c r="F5603" s="4"/>
      <c r="G5603" s="5"/>
      <c r="H5603" s="27"/>
    </row>
    <row r="5604" spans="1:8" x14ac:dyDescent="0.25">
      <c r="A5604" s="25"/>
      <c r="B5604" s="26"/>
      <c r="C5604" s="25"/>
      <c r="D5604" s="25"/>
      <c r="E5604" s="25"/>
      <c r="F5604" s="4"/>
      <c r="G5604" s="5"/>
      <c r="H5604" s="27"/>
    </row>
    <row r="5605" spans="1:8" x14ac:dyDescent="0.25">
      <c r="A5605" s="25"/>
      <c r="B5605" s="26"/>
      <c r="C5605" s="25"/>
      <c r="D5605" s="25"/>
      <c r="E5605" s="25"/>
      <c r="F5605" s="4"/>
      <c r="G5605" s="5"/>
      <c r="H5605" s="27"/>
    </row>
    <row r="5606" spans="1:8" x14ac:dyDescent="0.25">
      <c r="A5606" s="25"/>
      <c r="B5606" s="26"/>
      <c r="C5606" s="25"/>
      <c r="D5606" s="25"/>
      <c r="E5606" s="25"/>
      <c r="F5606" s="4"/>
      <c r="G5606" s="5"/>
      <c r="H5606" s="27"/>
    </row>
    <row r="5607" spans="1:8" x14ac:dyDescent="0.25">
      <c r="A5607" s="25"/>
      <c r="B5607" s="26"/>
      <c r="C5607" s="25"/>
      <c r="D5607" s="25"/>
      <c r="E5607" s="25"/>
      <c r="F5607" s="4"/>
      <c r="G5607" s="5"/>
      <c r="H5607" s="27"/>
    </row>
    <row r="5608" spans="1:8" x14ac:dyDescent="0.25">
      <c r="A5608" s="25"/>
      <c r="B5608" s="26"/>
      <c r="C5608" s="25"/>
      <c r="D5608" s="25"/>
      <c r="E5608" s="25"/>
      <c r="F5608" s="4"/>
      <c r="G5608" s="5"/>
      <c r="H5608" s="27"/>
    </row>
    <row r="5609" spans="1:8" x14ac:dyDescent="0.25">
      <c r="A5609" s="25"/>
      <c r="B5609" s="26"/>
      <c r="C5609" s="25"/>
      <c r="D5609" s="25"/>
      <c r="E5609" s="25"/>
      <c r="F5609" s="4"/>
      <c r="G5609" s="5"/>
      <c r="H5609" s="27"/>
    </row>
    <row r="5610" spans="1:8" x14ac:dyDescent="0.25">
      <c r="A5610" s="25"/>
      <c r="B5610" s="26"/>
      <c r="C5610" s="25"/>
      <c r="D5610" s="25"/>
      <c r="E5610" s="25"/>
      <c r="F5610" s="4"/>
      <c r="G5610" s="5"/>
      <c r="H5610" s="27"/>
    </row>
    <row r="5611" spans="1:8" x14ac:dyDescent="0.25">
      <c r="A5611" s="25"/>
      <c r="B5611" s="26"/>
      <c r="C5611" s="25"/>
      <c r="D5611" s="25"/>
      <c r="E5611" s="25"/>
      <c r="F5611" s="4"/>
      <c r="G5611" s="5"/>
      <c r="H5611" s="27"/>
    </row>
    <row r="5612" spans="1:8" x14ac:dyDescent="0.25">
      <c r="A5612" s="25"/>
      <c r="B5612" s="26"/>
      <c r="C5612" s="25"/>
      <c r="D5612" s="25"/>
      <c r="E5612" s="25"/>
      <c r="F5612" s="4"/>
      <c r="G5612" s="5"/>
      <c r="H5612" s="27"/>
    </row>
    <row r="5613" spans="1:8" x14ac:dyDescent="0.25">
      <c r="A5613" s="25"/>
      <c r="B5613" s="26"/>
      <c r="C5613" s="25"/>
      <c r="D5613" s="25"/>
      <c r="E5613" s="25"/>
      <c r="F5613" s="4"/>
      <c r="G5613" s="5"/>
      <c r="H5613" s="27"/>
    </row>
    <row r="5614" spans="1:8" x14ac:dyDescent="0.25">
      <c r="A5614" s="25"/>
      <c r="B5614" s="26"/>
      <c r="C5614" s="25"/>
      <c r="D5614" s="25"/>
      <c r="E5614" s="25"/>
      <c r="F5614" s="4"/>
      <c r="G5614" s="5"/>
      <c r="H5614" s="27"/>
    </row>
    <row r="5615" spans="1:8" x14ac:dyDescent="0.25">
      <c r="A5615" s="25"/>
      <c r="B5615" s="26"/>
      <c r="C5615" s="25"/>
      <c r="D5615" s="25"/>
      <c r="E5615" s="25"/>
      <c r="F5615" s="4"/>
      <c r="G5615" s="5"/>
      <c r="H5615" s="27"/>
    </row>
    <row r="5616" spans="1:8" x14ac:dyDescent="0.25">
      <c r="A5616" s="25"/>
      <c r="B5616" s="26"/>
      <c r="C5616" s="25"/>
      <c r="D5616" s="25"/>
      <c r="E5616" s="25"/>
      <c r="F5616" s="4"/>
      <c r="G5616" s="5"/>
      <c r="H5616" s="27"/>
    </row>
    <row r="5617" spans="1:8" x14ac:dyDescent="0.25">
      <c r="A5617" s="25"/>
      <c r="B5617" s="26"/>
      <c r="C5617" s="25"/>
      <c r="D5617" s="25"/>
      <c r="E5617" s="25"/>
      <c r="F5617" s="4"/>
      <c r="G5617" s="5"/>
      <c r="H5617" s="27"/>
    </row>
    <row r="5618" spans="1:8" x14ac:dyDescent="0.25">
      <c r="A5618" s="25"/>
      <c r="B5618" s="26"/>
      <c r="C5618" s="25"/>
      <c r="D5618" s="25"/>
      <c r="E5618" s="25"/>
      <c r="F5618" s="4"/>
      <c r="G5618" s="5"/>
      <c r="H5618" s="27"/>
    </row>
    <row r="5619" spans="1:8" x14ac:dyDescent="0.25">
      <c r="A5619" s="25"/>
      <c r="B5619" s="26"/>
      <c r="C5619" s="25"/>
      <c r="D5619" s="25"/>
      <c r="E5619" s="25"/>
      <c r="F5619" s="4"/>
      <c r="G5619" s="5"/>
      <c r="H5619" s="27"/>
    </row>
    <row r="5620" spans="1:8" x14ac:dyDescent="0.25">
      <c r="A5620" s="25"/>
      <c r="B5620" s="26"/>
      <c r="C5620" s="25"/>
      <c r="D5620" s="25"/>
      <c r="E5620" s="25"/>
      <c r="F5620" s="4"/>
      <c r="G5620" s="5"/>
      <c r="H5620" s="27"/>
    </row>
    <row r="5621" spans="1:8" x14ac:dyDescent="0.25">
      <c r="A5621" s="25"/>
      <c r="B5621" s="26"/>
      <c r="C5621" s="25"/>
      <c r="D5621" s="25"/>
      <c r="E5621" s="25"/>
      <c r="F5621" s="4"/>
      <c r="G5621" s="5"/>
      <c r="H5621" s="27"/>
    </row>
    <row r="5622" spans="1:8" x14ac:dyDescent="0.25">
      <c r="A5622" s="25"/>
      <c r="B5622" s="26"/>
      <c r="C5622" s="25"/>
      <c r="D5622" s="25"/>
      <c r="E5622" s="25"/>
      <c r="F5622" s="4"/>
      <c r="G5622" s="5"/>
      <c r="H5622" s="27"/>
    </row>
    <row r="5623" spans="1:8" x14ac:dyDescent="0.25">
      <c r="A5623" s="25"/>
      <c r="B5623" s="26"/>
      <c r="C5623" s="25"/>
      <c r="D5623" s="25"/>
      <c r="E5623" s="25"/>
      <c r="F5623" s="4"/>
      <c r="G5623" s="5"/>
      <c r="H5623" s="27"/>
    </row>
    <row r="5624" spans="1:8" x14ac:dyDescent="0.25">
      <c r="A5624" s="25"/>
      <c r="B5624" s="26"/>
      <c r="C5624" s="25"/>
      <c r="D5624" s="25"/>
      <c r="E5624" s="25"/>
      <c r="F5624" s="4"/>
      <c r="G5624" s="5"/>
      <c r="H5624" s="27"/>
    </row>
    <row r="5625" spans="1:8" x14ac:dyDescent="0.25">
      <c r="A5625" s="25"/>
      <c r="B5625" s="26"/>
      <c r="C5625" s="25"/>
      <c r="D5625" s="25"/>
      <c r="E5625" s="25"/>
      <c r="F5625" s="4"/>
      <c r="G5625" s="5"/>
      <c r="H5625" s="27"/>
    </row>
    <row r="5626" spans="1:8" x14ac:dyDescent="0.25">
      <c r="A5626" s="25"/>
      <c r="B5626" s="26"/>
      <c r="C5626" s="25"/>
      <c r="D5626" s="25"/>
      <c r="E5626" s="25"/>
      <c r="F5626" s="4"/>
      <c r="G5626" s="5"/>
      <c r="H5626" s="27"/>
    </row>
    <row r="5627" spans="1:8" x14ac:dyDescent="0.25">
      <c r="A5627" s="25"/>
      <c r="B5627" s="26"/>
      <c r="C5627" s="25"/>
      <c r="D5627" s="25"/>
      <c r="E5627" s="25"/>
      <c r="F5627" s="4"/>
      <c r="G5627" s="5"/>
      <c r="H5627" s="27"/>
    </row>
    <row r="5628" spans="1:8" x14ac:dyDescent="0.25">
      <c r="A5628" s="25"/>
      <c r="B5628" s="26"/>
      <c r="C5628" s="25"/>
      <c r="D5628" s="25"/>
      <c r="E5628" s="25"/>
      <c r="F5628" s="4"/>
      <c r="G5628" s="5"/>
      <c r="H5628" s="27"/>
    </row>
    <row r="5629" spans="1:8" x14ac:dyDescent="0.25">
      <c r="A5629" s="25"/>
      <c r="B5629" s="26"/>
      <c r="C5629" s="25"/>
      <c r="D5629" s="25"/>
      <c r="E5629" s="25"/>
      <c r="F5629" s="4"/>
      <c r="G5629" s="5"/>
      <c r="H5629" s="27"/>
    </row>
    <row r="5630" spans="1:8" x14ac:dyDescent="0.25">
      <c r="A5630" s="25"/>
      <c r="B5630" s="26"/>
      <c r="C5630" s="25"/>
      <c r="D5630" s="25"/>
      <c r="E5630" s="25"/>
      <c r="F5630" s="4"/>
      <c r="G5630" s="5"/>
      <c r="H5630" s="27"/>
    </row>
    <row r="5631" spans="1:8" x14ac:dyDescent="0.25">
      <c r="A5631" s="25"/>
      <c r="B5631" s="26"/>
      <c r="C5631" s="25"/>
      <c r="D5631" s="25"/>
      <c r="E5631" s="25"/>
      <c r="F5631" s="4"/>
      <c r="G5631" s="5"/>
      <c r="H5631" s="27"/>
    </row>
    <row r="5632" spans="1:8" x14ac:dyDescent="0.25">
      <c r="A5632" s="25"/>
      <c r="B5632" s="26"/>
      <c r="C5632" s="25"/>
      <c r="D5632" s="25"/>
      <c r="E5632" s="25"/>
      <c r="F5632" s="4"/>
      <c r="G5632" s="5"/>
      <c r="H5632" s="27"/>
    </row>
    <row r="5633" spans="1:8" x14ac:dyDescent="0.25">
      <c r="A5633" s="25"/>
      <c r="B5633" s="26"/>
      <c r="C5633" s="25"/>
      <c r="D5633" s="25"/>
      <c r="E5633" s="25"/>
      <c r="F5633" s="4"/>
      <c r="G5633" s="5"/>
      <c r="H5633" s="27"/>
    </row>
    <row r="5634" spans="1:8" x14ac:dyDescent="0.25">
      <c r="A5634" s="25"/>
      <c r="B5634" s="26"/>
      <c r="C5634" s="25"/>
      <c r="D5634" s="25"/>
      <c r="E5634" s="25"/>
      <c r="F5634" s="4"/>
      <c r="G5634" s="5"/>
      <c r="H5634" s="27"/>
    </row>
    <row r="5635" spans="1:8" x14ac:dyDescent="0.25">
      <c r="A5635" s="25"/>
      <c r="B5635" s="26"/>
      <c r="C5635" s="25"/>
      <c r="D5635" s="25"/>
      <c r="E5635" s="25"/>
      <c r="F5635" s="4"/>
      <c r="G5635" s="5"/>
      <c r="H5635" s="27"/>
    </row>
    <row r="5636" spans="1:8" x14ac:dyDescent="0.25">
      <c r="A5636" s="25"/>
      <c r="B5636" s="26"/>
      <c r="C5636" s="25"/>
      <c r="D5636" s="25"/>
      <c r="E5636" s="25"/>
      <c r="F5636" s="4"/>
      <c r="G5636" s="5"/>
      <c r="H5636" s="27"/>
    </row>
    <row r="5637" spans="1:8" x14ac:dyDescent="0.25">
      <c r="A5637" s="25"/>
      <c r="B5637" s="26"/>
      <c r="C5637" s="25"/>
      <c r="D5637" s="25"/>
      <c r="E5637" s="25"/>
      <c r="F5637" s="4"/>
      <c r="G5637" s="5"/>
      <c r="H5637" s="27"/>
    </row>
    <row r="5638" spans="1:8" x14ac:dyDescent="0.25">
      <c r="A5638" s="25"/>
      <c r="B5638" s="26"/>
      <c r="C5638" s="25"/>
      <c r="D5638" s="25"/>
      <c r="E5638" s="25"/>
      <c r="F5638" s="4"/>
      <c r="G5638" s="5"/>
      <c r="H5638" s="27"/>
    </row>
    <row r="5639" spans="1:8" x14ac:dyDescent="0.25">
      <c r="A5639" s="25"/>
      <c r="B5639" s="26"/>
      <c r="C5639" s="25"/>
      <c r="D5639" s="25"/>
      <c r="E5639" s="25"/>
      <c r="F5639" s="4"/>
      <c r="G5639" s="5"/>
      <c r="H5639" s="27"/>
    </row>
    <row r="5640" spans="1:8" x14ac:dyDescent="0.25">
      <c r="A5640" s="25"/>
      <c r="B5640" s="26"/>
      <c r="C5640" s="25"/>
      <c r="D5640" s="25"/>
      <c r="E5640" s="25"/>
      <c r="F5640" s="4"/>
      <c r="G5640" s="5"/>
      <c r="H5640" s="27"/>
    </row>
    <row r="5641" spans="1:8" x14ac:dyDescent="0.25">
      <c r="A5641" s="25"/>
      <c r="B5641" s="26"/>
      <c r="C5641" s="25"/>
      <c r="D5641" s="25"/>
      <c r="E5641" s="25"/>
      <c r="F5641" s="4"/>
      <c r="G5641" s="5"/>
      <c r="H5641" s="27"/>
    </row>
    <row r="5642" spans="1:8" x14ac:dyDescent="0.25">
      <c r="A5642" s="25"/>
      <c r="B5642" s="26"/>
      <c r="C5642" s="25"/>
      <c r="D5642" s="25"/>
      <c r="E5642" s="25"/>
      <c r="F5642" s="4"/>
      <c r="G5642" s="5"/>
      <c r="H5642" s="27"/>
    </row>
    <row r="5643" spans="1:8" x14ac:dyDescent="0.25">
      <c r="A5643" s="25"/>
      <c r="B5643" s="26"/>
      <c r="C5643" s="25"/>
      <c r="D5643" s="25"/>
      <c r="E5643" s="25"/>
      <c r="F5643" s="4"/>
      <c r="G5643" s="5"/>
      <c r="H5643" s="27"/>
    </row>
    <row r="5644" spans="1:8" x14ac:dyDescent="0.25">
      <c r="A5644" s="25"/>
      <c r="B5644" s="26"/>
      <c r="C5644" s="25"/>
      <c r="D5644" s="25"/>
      <c r="E5644" s="25"/>
      <c r="F5644" s="4"/>
      <c r="G5644" s="5"/>
      <c r="H5644" s="27"/>
    </row>
    <row r="5645" spans="1:8" x14ac:dyDescent="0.25">
      <c r="A5645" s="25"/>
      <c r="B5645" s="26"/>
      <c r="C5645" s="25"/>
      <c r="D5645" s="25"/>
      <c r="E5645" s="25"/>
      <c r="F5645" s="4"/>
      <c r="G5645" s="5"/>
      <c r="H5645" s="27"/>
    </row>
    <row r="5646" spans="1:8" x14ac:dyDescent="0.25">
      <c r="A5646" s="25"/>
      <c r="B5646" s="26"/>
      <c r="C5646" s="25"/>
      <c r="D5646" s="25"/>
      <c r="E5646" s="25"/>
      <c r="F5646" s="4"/>
      <c r="G5646" s="5"/>
      <c r="H5646" s="27"/>
    </row>
    <row r="5647" spans="1:8" x14ac:dyDescent="0.25">
      <c r="A5647" s="25"/>
      <c r="B5647" s="26"/>
      <c r="C5647" s="25"/>
      <c r="D5647" s="25"/>
      <c r="E5647" s="25"/>
      <c r="F5647" s="4"/>
      <c r="G5647" s="5"/>
      <c r="H5647" s="27"/>
    </row>
    <row r="5648" spans="1:8" x14ac:dyDescent="0.25">
      <c r="A5648" s="25"/>
      <c r="B5648" s="26"/>
      <c r="C5648" s="25"/>
      <c r="D5648" s="25"/>
      <c r="E5648" s="25"/>
      <c r="F5648" s="4"/>
      <c r="G5648" s="5"/>
      <c r="H5648" s="27"/>
    </row>
    <row r="5649" spans="1:8" x14ac:dyDescent="0.25">
      <c r="A5649" s="25"/>
      <c r="B5649" s="26"/>
      <c r="C5649" s="25"/>
      <c r="D5649" s="25"/>
      <c r="E5649" s="25"/>
      <c r="F5649" s="4"/>
      <c r="G5649" s="5"/>
      <c r="H5649" s="27"/>
    </row>
    <row r="5650" spans="1:8" x14ac:dyDescent="0.25">
      <c r="A5650" s="25"/>
      <c r="B5650" s="26"/>
      <c r="C5650" s="25"/>
      <c r="D5650" s="25"/>
      <c r="E5650" s="25"/>
      <c r="F5650" s="4"/>
      <c r="G5650" s="5"/>
      <c r="H5650" s="27"/>
    </row>
    <row r="5651" spans="1:8" x14ac:dyDescent="0.25">
      <c r="A5651" s="25"/>
      <c r="B5651" s="26"/>
      <c r="C5651" s="25"/>
      <c r="D5651" s="25"/>
      <c r="E5651" s="25"/>
      <c r="F5651" s="4"/>
      <c r="G5651" s="5"/>
      <c r="H5651" s="27"/>
    </row>
    <row r="5652" spans="1:8" x14ac:dyDescent="0.25">
      <c r="A5652" s="25"/>
      <c r="B5652" s="26"/>
      <c r="C5652" s="25"/>
      <c r="D5652" s="25"/>
      <c r="E5652" s="25"/>
      <c r="F5652" s="4"/>
      <c r="G5652" s="5"/>
      <c r="H5652" s="27"/>
    </row>
    <row r="5653" spans="1:8" x14ac:dyDescent="0.25">
      <c r="A5653" s="25"/>
      <c r="B5653" s="26"/>
      <c r="C5653" s="25"/>
      <c r="D5653" s="25"/>
      <c r="E5653" s="25"/>
      <c r="F5653" s="4"/>
      <c r="G5653" s="5"/>
      <c r="H5653" s="27"/>
    </row>
    <row r="5654" spans="1:8" x14ac:dyDescent="0.25">
      <c r="A5654" s="25"/>
      <c r="B5654" s="26"/>
      <c r="C5654" s="25"/>
      <c r="D5654" s="25"/>
      <c r="E5654" s="25"/>
      <c r="F5654" s="4"/>
      <c r="G5654" s="5"/>
      <c r="H5654" s="27"/>
    </row>
    <row r="5655" spans="1:8" x14ac:dyDescent="0.25">
      <c r="A5655" s="25"/>
      <c r="B5655" s="26"/>
      <c r="C5655" s="25"/>
      <c r="D5655" s="25"/>
      <c r="E5655" s="25"/>
      <c r="F5655" s="4"/>
      <c r="G5655" s="5"/>
      <c r="H5655" s="27"/>
    </row>
    <row r="5656" spans="1:8" x14ac:dyDescent="0.25">
      <c r="A5656" s="25"/>
      <c r="B5656" s="26"/>
      <c r="C5656" s="25"/>
      <c r="D5656" s="25"/>
      <c r="E5656" s="25"/>
      <c r="F5656" s="4"/>
      <c r="G5656" s="5"/>
      <c r="H5656" s="27"/>
    </row>
    <row r="5657" spans="1:8" x14ac:dyDescent="0.25">
      <c r="A5657" s="25"/>
      <c r="B5657" s="26"/>
      <c r="C5657" s="25"/>
      <c r="D5657" s="25"/>
      <c r="E5657" s="25"/>
      <c r="F5657" s="4"/>
      <c r="G5657" s="5"/>
      <c r="H5657" s="27"/>
    </row>
    <row r="5658" spans="1:8" x14ac:dyDescent="0.25">
      <c r="A5658" s="25"/>
      <c r="B5658" s="26"/>
      <c r="C5658" s="25"/>
      <c r="D5658" s="25"/>
      <c r="E5658" s="25"/>
      <c r="F5658" s="4"/>
      <c r="G5658" s="5"/>
      <c r="H5658" s="27"/>
    </row>
    <row r="5659" spans="1:8" x14ac:dyDescent="0.25">
      <c r="A5659" s="25"/>
      <c r="B5659" s="26"/>
      <c r="C5659" s="25"/>
      <c r="D5659" s="25"/>
      <c r="E5659" s="25"/>
      <c r="F5659" s="4"/>
      <c r="G5659" s="5"/>
      <c r="H5659" s="27"/>
    </row>
    <row r="5660" spans="1:8" x14ac:dyDescent="0.25">
      <c r="A5660" s="25"/>
      <c r="B5660" s="26"/>
      <c r="C5660" s="25"/>
      <c r="D5660" s="25"/>
      <c r="E5660" s="25"/>
      <c r="F5660" s="4"/>
      <c r="G5660" s="5"/>
      <c r="H5660" s="27"/>
    </row>
    <row r="5661" spans="1:8" x14ac:dyDescent="0.25">
      <c r="A5661" s="25"/>
      <c r="B5661" s="26"/>
      <c r="C5661" s="25"/>
      <c r="D5661" s="25"/>
      <c r="E5661" s="25"/>
      <c r="F5661" s="4"/>
      <c r="G5661" s="5"/>
      <c r="H5661" s="27"/>
    </row>
    <row r="5662" spans="1:8" x14ac:dyDescent="0.25">
      <c r="A5662" s="25"/>
      <c r="B5662" s="26"/>
      <c r="C5662" s="25"/>
      <c r="D5662" s="25"/>
      <c r="E5662" s="25"/>
      <c r="F5662" s="4"/>
      <c r="G5662" s="5"/>
      <c r="H5662" s="27"/>
    </row>
    <row r="5663" spans="1:8" x14ac:dyDescent="0.25">
      <c r="A5663" s="25"/>
      <c r="B5663" s="26"/>
      <c r="C5663" s="25"/>
      <c r="D5663" s="25"/>
      <c r="E5663" s="25"/>
      <c r="F5663" s="4"/>
      <c r="G5663" s="5"/>
      <c r="H5663" s="27"/>
    </row>
    <row r="5664" spans="1:8" x14ac:dyDescent="0.25">
      <c r="A5664" s="25"/>
      <c r="B5664" s="26"/>
      <c r="C5664" s="25"/>
      <c r="D5664" s="25"/>
      <c r="E5664" s="25"/>
      <c r="F5664" s="4"/>
      <c r="G5664" s="5"/>
      <c r="H5664" s="27"/>
    </row>
    <row r="5665" spans="1:8" x14ac:dyDescent="0.25">
      <c r="A5665" s="25"/>
      <c r="B5665" s="26"/>
      <c r="C5665" s="25"/>
      <c r="D5665" s="25"/>
      <c r="E5665" s="25"/>
      <c r="F5665" s="4"/>
      <c r="G5665" s="5"/>
      <c r="H5665" s="27"/>
    </row>
    <row r="5666" spans="1:8" x14ac:dyDescent="0.25">
      <c r="A5666" s="25"/>
      <c r="B5666" s="26"/>
      <c r="C5666" s="25"/>
      <c r="D5666" s="25"/>
      <c r="E5666" s="25"/>
      <c r="F5666" s="4"/>
      <c r="G5666" s="5"/>
      <c r="H5666" s="27"/>
    </row>
    <row r="5667" spans="1:8" x14ac:dyDescent="0.25">
      <c r="A5667" s="25"/>
      <c r="B5667" s="26"/>
      <c r="C5667" s="25"/>
      <c r="D5667" s="25"/>
      <c r="E5667" s="25"/>
      <c r="F5667" s="4"/>
      <c r="G5667" s="5"/>
      <c r="H5667" s="27"/>
    </row>
    <row r="5668" spans="1:8" x14ac:dyDescent="0.25">
      <c r="A5668" s="25"/>
      <c r="B5668" s="26"/>
      <c r="C5668" s="25"/>
      <c r="D5668" s="25"/>
      <c r="E5668" s="25"/>
      <c r="F5668" s="4"/>
      <c r="G5668" s="5"/>
      <c r="H5668" s="27"/>
    </row>
    <row r="5669" spans="1:8" x14ac:dyDescent="0.25">
      <c r="A5669" s="25"/>
      <c r="B5669" s="26"/>
      <c r="C5669" s="25"/>
      <c r="D5669" s="25"/>
      <c r="E5669" s="25"/>
      <c r="F5669" s="4"/>
      <c r="G5669" s="5"/>
      <c r="H5669" s="27"/>
    </row>
    <row r="5670" spans="1:8" x14ac:dyDescent="0.25">
      <c r="A5670" s="25"/>
      <c r="B5670" s="26"/>
      <c r="C5670" s="25"/>
      <c r="D5670" s="25"/>
      <c r="E5670" s="25"/>
      <c r="F5670" s="4"/>
      <c r="G5670" s="5"/>
      <c r="H5670" s="27"/>
    </row>
    <row r="5671" spans="1:8" x14ac:dyDescent="0.25">
      <c r="A5671" s="25"/>
      <c r="B5671" s="26"/>
      <c r="C5671" s="25"/>
      <c r="D5671" s="25"/>
      <c r="E5671" s="25"/>
      <c r="F5671" s="4"/>
      <c r="G5671" s="5"/>
      <c r="H5671" s="27"/>
    </row>
    <row r="5672" spans="1:8" x14ac:dyDescent="0.25">
      <c r="A5672" s="25"/>
      <c r="B5672" s="26"/>
      <c r="C5672" s="25"/>
      <c r="D5672" s="25"/>
      <c r="E5672" s="25"/>
      <c r="F5672" s="4"/>
      <c r="G5672" s="5"/>
      <c r="H5672" s="27"/>
    </row>
    <row r="5673" spans="1:8" x14ac:dyDescent="0.25">
      <c r="A5673" s="25"/>
      <c r="B5673" s="26"/>
      <c r="C5673" s="25"/>
      <c r="D5673" s="25"/>
      <c r="E5673" s="25"/>
      <c r="F5673" s="4"/>
      <c r="G5673" s="5"/>
      <c r="H5673" s="27"/>
    </row>
    <row r="5674" spans="1:8" x14ac:dyDescent="0.25">
      <c r="A5674" s="25"/>
      <c r="B5674" s="26"/>
      <c r="C5674" s="25"/>
      <c r="D5674" s="25"/>
      <c r="E5674" s="25"/>
      <c r="F5674" s="4"/>
      <c r="G5674" s="5"/>
      <c r="H5674" s="27"/>
    </row>
    <row r="5675" spans="1:8" x14ac:dyDescent="0.25">
      <c r="A5675" s="25"/>
      <c r="B5675" s="26"/>
      <c r="C5675" s="25"/>
      <c r="D5675" s="25"/>
      <c r="E5675" s="25"/>
      <c r="F5675" s="4"/>
      <c r="G5675" s="5"/>
      <c r="H5675" s="27"/>
    </row>
    <row r="5676" spans="1:8" x14ac:dyDescent="0.25">
      <c r="A5676" s="25"/>
      <c r="B5676" s="26"/>
      <c r="C5676" s="25"/>
      <c r="D5676" s="25"/>
      <c r="E5676" s="25"/>
      <c r="F5676" s="4"/>
      <c r="G5676" s="5"/>
      <c r="H5676" s="27"/>
    </row>
    <row r="5677" spans="1:8" x14ac:dyDescent="0.25">
      <c r="A5677" s="25"/>
      <c r="B5677" s="26"/>
      <c r="C5677" s="25"/>
      <c r="D5677" s="25"/>
      <c r="E5677" s="25"/>
      <c r="F5677" s="4"/>
      <c r="G5677" s="5"/>
      <c r="H5677" s="27"/>
    </row>
    <row r="5678" spans="1:8" x14ac:dyDescent="0.25">
      <c r="A5678" s="25"/>
      <c r="B5678" s="26"/>
      <c r="C5678" s="25"/>
      <c r="D5678" s="25"/>
      <c r="E5678" s="25"/>
      <c r="F5678" s="4"/>
      <c r="G5678" s="5"/>
      <c r="H5678" s="27"/>
    </row>
    <row r="5679" spans="1:8" x14ac:dyDescent="0.25">
      <c r="A5679" s="25"/>
      <c r="B5679" s="26"/>
      <c r="C5679" s="25"/>
      <c r="D5679" s="25"/>
      <c r="E5679" s="25"/>
      <c r="F5679" s="4"/>
      <c r="G5679" s="5"/>
      <c r="H5679" s="27"/>
    </row>
    <row r="5680" spans="1:8" x14ac:dyDescent="0.25">
      <c r="A5680" s="25"/>
      <c r="B5680" s="26"/>
      <c r="C5680" s="25"/>
      <c r="D5680" s="25"/>
      <c r="E5680" s="25"/>
      <c r="F5680" s="4"/>
      <c r="G5680" s="5"/>
      <c r="H5680" s="27"/>
    </row>
    <row r="5681" spans="1:8" x14ac:dyDescent="0.25">
      <c r="A5681" s="25"/>
      <c r="B5681" s="26"/>
      <c r="C5681" s="25"/>
      <c r="D5681" s="25"/>
      <c r="E5681" s="25"/>
      <c r="F5681" s="4"/>
      <c r="G5681" s="5"/>
      <c r="H5681" s="27"/>
    </row>
    <row r="5682" spans="1:8" x14ac:dyDescent="0.25">
      <c r="A5682" s="25"/>
      <c r="B5682" s="26"/>
      <c r="C5682" s="25"/>
      <c r="D5682" s="25"/>
      <c r="E5682" s="25"/>
      <c r="F5682" s="4"/>
      <c r="G5682" s="5"/>
      <c r="H5682" s="27"/>
    </row>
    <row r="5683" spans="1:8" x14ac:dyDescent="0.25">
      <c r="A5683" s="25"/>
      <c r="B5683" s="26"/>
      <c r="C5683" s="25"/>
      <c r="D5683" s="25"/>
      <c r="E5683" s="25"/>
      <c r="F5683" s="4"/>
      <c r="G5683" s="5"/>
      <c r="H5683" s="27"/>
    </row>
    <row r="5684" spans="1:8" x14ac:dyDescent="0.25">
      <c r="A5684" s="25"/>
      <c r="B5684" s="26"/>
      <c r="C5684" s="25"/>
      <c r="D5684" s="25"/>
      <c r="E5684" s="25"/>
      <c r="F5684" s="4"/>
      <c r="G5684" s="5"/>
      <c r="H5684" s="27"/>
    </row>
    <row r="5685" spans="1:8" x14ac:dyDescent="0.25">
      <c r="A5685" s="25"/>
      <c r="B5685" s="26"/>
      <c r="C5685" s="25"/>
      <c r="D5685" s="25"/>
      <c r="E5685" s="25"/>
      <c r="F5685" s="4"/>
      <c r="G5685" s="5"/>
      <c r="H5685" s="27"/>
    </row>
    <row r="5686" spans="1:8" x14ac:dyDescent="0.25">
      <c r="A5686" s="25"/>
      <c r="B5686" s="26"/>
      <c r="C5686" s="25"/>
      <c r="D5686" s="25"/>
      <c r="E5686" s="25"/>
      <c r="F5686" s="4"/>
      <c r="G5686" s="5"/>
      <c r="H5686" s="27"/>
    </row>
    <row r="5687" spans="1:8" x14ac:dyDescent="0.25">
      <c r="A5687" s="25"/>
      <c r="B5687" s="26"/>
      <c r="C5687" s="25"/>
      <c r="D5687" s="25"/>
      <c r="E5687" s="25"/>
      <c r="F5687" s="4"/>
      <c r="G5687" s="5"/>
      <c r="H5687" s="27"/>
    </row>
    <row r="5688" spans="1:8" x14ac:dyDescent="0.25">
      <c r="A5688" s="25"/>
      <c r="B5688" s="26"/>
      <c r="C5688" s="25"/>
      <c r="D5688" s="25"/>
      <c r="E5688" s="25"/>
      <c r="F5688" s="4"/>
      <c r="G5688" s="5"/>
      <c r="H5688" s="27"/>
    </row>
    <row r="5689" spans="1:8" x14ac:dyDescent="0.25">
      <c r="A5689" s="25"/>
      <c r="B5689" s="26"/>
      <c r="C5689" s="25"/>
      <c r="D5689" s="25"/>
      <c r="E5689" s="25"/>
      <c r="F5689" s="4"/>
      <c r="G5689" s="5"/>
      <c r="H5689" s="27"/>
    </row>
    <row r="5690" spans="1:8" x14ac:dyDescent="0.25">
      <c r="A5690" s="25"/>
      <c r="B5690" s="26"/>
      <c r="C5690" s="25"/>
      <c r="D5690" s="25"/>
      <c r="E5690" s="25"/>
      <c r="F5690" s="4"/>
      <c r="G5690" s="5"/>
      <c r="H5690" s="27"/>
    </row>
    <row r="5691" spans="1:8" x14ac:dyDescent="0.25">
      <c r="A5691" s="25"/>
      <c r="B5691" s="26"/>
      <c r="C5691" s="25"/>
      <c r="D5691" s="25"/>
      <c r="E5691" s="25"/>
      <c r="F5691" s="4"/>
      <c r="G5691" s="5"/>
      <c r="H5691" s="27"/>
    </row>
    <row r="5692" spans="1:8" x14ac:dyDescent="0.25">
      <c r="A5692" s="29"/>
      <c r="B5692" s="26"/>
      <c r="C5692" s="25"/>
      <c r="D5692" s="25"/>
      <c r="E5692" s="25"/>
      <c r="F5692" s="4"/>
      <c r="G5692" s="5"/>
      <c r="H5692" s="27"/>
    </row>
    <row r="5693" spans="1:8" x14ac:dyDescent="0.25">
      <c r="A5693" s="29"/>
      <c r="B5693" s="26"/>
      <c r="C5693" s="25"/>
      <c r="D5693" s="25"/>
      <c r="E5693" s="25"/>
      <c r="F5693" s="4"/>
      <c r="G5693" s="5"/>
      <c r="H5693" s="27"/>
    </row>
    <row r="5694" spans="1:8" x14ac:dyDescent="0.25">
      <c r="A5694" s="29"/>
      <c r="B5694" s="26"/>
      <c r="C5694" s="25"/>
      <c r="D5694" s="25"/>
      <c r="E5694" s="25"/>
      <c r="F5694" s="4"/>
      <c r="G5694" s="5"/>
      <c r="H5694" s="27"/>
    </row>
    <row r="5695" spans="1:8" x14ac:dyDescent="0.25">
      <c r="A5695" s="29"/>
      <c r="B5695" s="26"/>
      <c r="C5695" s="25"/>
      <c r="D5695" s="25"/>
      <c r="E5695" s="25"/>
      <c r="F5695" s="4"/>
      <c r="G5695" s="5"/>
      <c r="H5695" s="27"/>
    </row>
    <row r="5696" spans="1:8" x14ac:dyDescent="0.25">
      <c r="A5696" s="29"/>
      <c r="B5696" s="26"/>
      <c r="C5696" s="25"/>
      <c r="D5696" s="25"/>
      <c r="E5696" s="25"/>
      <c r="F5696" s="4"/>
      <c r="G5696" s="5"/>
      <c r="H5696" s="27"/>
    </row>
    <row r="5697" spans="1:8" x14ac:dyDescent="0.25">
      <c r="A5697" s="29"/>
      <c r="B5697" s="26"/>
      <c r="C5697" s="25"/>
      <c r="D5697" s="25"/>
      <c r="E5697" s="25"/>
      <c r="F5697" s="4"/>
      <c r="G5697" s="5"/>
      <c r="H5697" s="27"/>
    </row>
    <row r="5698" spans="1:8" x14ac:dyDescent="0.25">
      <c r="A5698" s="29"/>
      <c r="B5698" s="26"/>
      <c r="C5698" s="25"/>
      <c r="D5698" s="25"/>
      <c r="E5698" s="25"/>
      <c r="F5698" s="4"/>
      <c r="G5698" s="5"/>
      <c r="H5698" s="27"/>
    </row>
    <row r="5699" spans="1:8" x14ac:dyDescent="0.25">
      <c r="A5699" s="29"/>
      <c r="B5699" s="26"/>
      <c r="C5699" s="25"/>
      <c r="D5699" s="25"/>
      <c r="E5699" s="25"/>
      <c r="F5699" s="4"/>
      <c r="G5699" s="5"/>
      <c r="H5699" s="27"/>
    </row>
    <row r="5700" spans="1:8" x14ac:dyDescent="0.25">
      <c r="A5700" s="29"/>
      <c r="B5700" s="26"/>
      <c r="C5700" s="25"/>
      <c r="D5700" s="25"/>
      <c r="E5700" s="25"/>
      <c r="F5700" s="4"/>
      <c r="G5700" s="5"/>
      <c r="H5700" s="27"/>
    </row>
    <row r="5701" spans="1:8" x14ac:dyDescent="0.25">
      <c r="A5701" s="29"/>
      <c r="B5701" s="26"/>
      <c r="C5701" s="25"/>
      <c r="D5701" s="25"/>
      <c r="E5701" s="25"/>
      <c r="F5701" s="4"/>
      <c r="G5701" s="5"/>
      <c r="H5701" s="27"/>
    </row>
    <row r="5702" spans="1:8" x14ac:dyDescent="0.25">
      <c r="A5702" s="29"/>
      <c r="B5702" s="26"/>
      <c r="C5702" s="25"/>
      <c r="D5702" s="25"/>
      <c r="E5702" s="25"/>
      <c r="F5702" s="4"/>
      <c r="G5702" s="5"/>
      <c r="H5702" s="27"/>
    </row>
    <row r="5703" spans="1:8" x14ac:dyDescent="0.25">
      <c r="A5703" s="29"/>
      <c r="B5703" s="26"/>
      <c r="C5703" s="25"/>
      <c r="D5703" s="25"/>
      <c r="E5703" s="25"/>
      <c r="F5703" s="4"/>
      <c r="G5703" s="5"/>
      <c r="H5703" s="27"/>
    </row>
    <row r="5704" spans="1:8" x14ac:dyDescent="0.25">
      <c r="A5704" s="29"/>
      <c r="B5704" s="26"/>
      <c r="C5704" s="25"/>
      <c r="D5704" s="25"/>
      <c r="E5704" s="25"/>
      <c r="F5704" s="4"/>
      <c r="G5704" s="5"/>
      <c r="H5704" s="27"/>
    </row>
    <row r="5705" spans="1:8" x14ac:dyDescent="0.25">
      <c r="A5705" s="29"/>
      <c r="B5705" s="26"/>
      <c r="C5705" s="25"/>
      <c r="D5705" s="25"/>
      <c r="E5705" s="25"/>
      <c r="F5705" s="4"/>
      <c r="G5705" s="5"/>
      <c r="H5705" s="27"/>
    </row>
    <row r="5706" spans="1:8" x14ac:dyDescent="0.25">
      <c r="A5706" s="29"/>
      <c r="B5706" s="26"/>
      <c r="C5706" s="25"/>
      <c r="D5706" s="25"/>
      <c r="E5706" s="25"/>
      <c r="F5706" s="4"/>
      <c r="G5706" s="5"/>
      <c r="H5706" s="27"/>
    </row>
    <row r="5707" spans="1:8" x14ac:dyDescent="0.25">
      <c r="A5707" s="29"/>
      <c r="B5707" s="26"/>
      <c r="C5707" s="25"/>
      <c r="D5707" s="25"/>
      <c r="E5707" s="25"/>
      <c r="F5707" s="4"/>
      <c r="G5707" s="5"/>
      <c r="H5707" s="27"/>
    </row>
    <row r="5708" spans="1:8" x14ac:dyDescent="0.25">
      <c r="A5708" s="29"/>
      <c r="B5708" s="26"/>
      <c r="C5708" s="25"/>
      <c r="D5708" s="25"/>
      <c r="E5708" s="25"/>
      <c r="F5708" s="4"/>
      <c r="G5708" s="5"/>
      <c r="H5708" s="27"/>
    </row>
    <row r="5709" spans="1:8" x14ac:dyDescent="0.25">
      <c r="A5709" s="29"/>
      <c r="B5709" s="26"/>
      <c r="C5709" s="25"/>
      <c r="D5709" s="25"/>
      <c r="E5709" s="25"/>
      <c r="F5709" s="4"/>
      <c r="G5709" s="5"/>
      <c r="H5709" s="27"/>
    </row>
    <row r="5710" spans="1:8" x14ac:dyDescent="0.25">
      <c r="A5710" s="29"/>
      <c r="B5710" s="26"/>
      <c r="C5710" s="25"/>
      <c r="D5710" s="25"/>
      <c r="E5710" s="25"/>
      <c r="F5710" s="4"/>
      <c r="G5710" s="5"/>
      <c r="H5710" s="27"/>
    </row>
    <row r="5711" spans="1:8" x14ac:dyDescent="0.25">
      <c r="A5711" s="29"/>
      <c r="B5711" s="26"/>
      <c r="C5711" s="25"/>
      <c r="D5711" s="25"/>
      <c r="E5711" s="25"/>
      <c r="F5711" s="4"/>
      <c r="G5711" s="5"/>
      <c r="H5711" s="27"/>
    </row>
    <row r="5712" spans="1:8" x14ac:dyDescent="0.25">
      <c r="A5712" s="29"/>
      <c r="B5712" s="26"/>
      <c r="C5712" s="25"/>
      <c r="D5712" s="25"/>
      <c r="E5712" s="25"/>
      <c r="F5712" s="4"/>
      <c r="G5712" s="5"/>
      <c r="H5712" s="27"/>
    </row>
    <row r="5713" spans="1:8" x14ac:dyDescent="0.25">
      <c r="A5713" s="29"/>
      <c r="B5713" s="26"/>
      <c r="C5713" s="25"/>
      <c r="D5713" s="25"/>
      <c r="E5713" s="25"/>
      <c r="F5713" s="4"/>
      <c r="G5713" s="5"/>
      <c r="H5713" s="27"/>
    </row>
    <row r="5714" spans="1:8" x14ac:dyDescent="0.25">
      <c r="A5714" s="29"/>
      <c r="B5714" s="26"/>
      <c r="C5714" s="25"/>
      <c r="D5714" s="25"/>
      <c r="E5714" s="25"/>
      <c r="F5714" s="4"/>
      <c r="G5714" s="5"/>
      <c r="H5714" s="27"/>
    </row>
    <row r="5715" spans="1:8" x14ac:dyDescent="0.25">
      <c r="A5715" s="29"/>
      <c r="B5715" s="26"/>
      <c r="C5715" s="25"/>
      <c r="D5715" s="25"/>
      <c r="E5715" s="25"/>
      <c r="F5715" s="4"/>
      <c r="G5715" s="5"/>
      <c r="H5715" s="27"/>
    </row>
    <row r="5716" spans="1:8" x14ac:dyDescent="0.25">
      <c r="A5716" s="29"/>
      <c r="B5716" s="26"/>
      <c r="C5716" s="25"/>
      <c r="D5716" s="25"/>
      <c r="E5716" s="25"/>
      <c r="F5716" s="4"/>
      <c r="G5716" s="5"/>
      <c r="H5716" s="27"/>
    </row>
    <row r="5717" spans="1:8" x14ac:dyDescent="0.25">
      <c r="A5717" s="29"/>
      <c r="B5717" s="26"/>
      <c r="C5717" s="25"/>
      <c r="D5717" s="25"/>
      <c r="E5717" s="25"/>
      <c r="F5717" s="4"/>
      <c r="G5717" s="5"/>
      <c r="H5717" s="27"/>
    </row>
    <row r="5718" spans="1:8" x14ac:dyDescent="0.25">
      <c r="A5718" s="29"/>
      <c r="B5718" s="26"/>
      <c r="C5718" s="25"/>
      <c r="D5718" s="25"/>
      <c r="E5718" s="25"/>
      <c r="F5718" s="4"/>
      <c r="G5718" s="5"/>
      <c r="H5718" s="27"/>
    </row>
    <row r="5719" spans="1:8" x14ac:dyDescent="0.25">
      <c r="A5719" s="29"/>
      <c r="B5719" s="26"/>
      <c r="C5719" s="25"/>
      <c r="D5719" s="25"/>
      <c r="E5719" s="25"/>
      <c r="F5719" s="4"/>
      <c r="G5719" s="5"/>
      <c r="H5719" s="27"/>
    </row>
    <row r="5720" spans="1:8" x14ac:dyDescent="0.25">
      <c r="A5720" s="29"/>
      <c r="B5720" s="26"/>
      <c r="C5720" s="25"/>
      <c r="D5720" s="25"/>
      <c r="E5720" s="25"/>
      <c r="F5720" s="4"/>
      <c r="G5720" s="5"/>
      <c r="H5720" s="27"/>
    </row>
    <row r="5721" spans="1:8" x14ac:dyDescent="0.25">
      <c r="A5721" s="29"/>
      <c r="B5721" s="26"/>
      <c r="C5721" s="25"/>
      <c r="D5721" s="25"/>
      <c r="E5721" s="25"/>
      <c r="F5721" s="4"/>
      <c r="G5721" s="5"/>
      <c r="H5721" s="27"/>
    </row>
    <row r="5722" spans="1:8" x14ac:dyDescent="0.25">
      <c r="A5722" s="29"/>
      <c r="B5722" s="26"/>
      <c r="C5722" s="25"/>
      <c r="D5722" s="25"/>
      <c r="E5722" s="25"/>
      <c r="F5722" s="4"/>
      <c r="G5722" s="5"/>
      <c r="H5722" s="27"/>
    </row>
    <row r="5723" spans="1:8" x14ac:dyDescent="0.25">
      <c r="A5723" s="29"/>
      <c r="B5723" s="26"/>
      <c r="C5723" s="25"/>
      <c r="D5723" s="25"/>
      <c r="E5723" s="25"/>
      <c r="F5723" s="4"/>
      <c r="G5723" s="5"/>
      <c r="H5723" s="27"/>
    </row>
    <row r="5724" spans="1:8" x14ac:dyDescent="0.25">
      <c r="A5724" s="29"/>
      <c r="B5724" s="26"/>
      <c r="C5724" s="25"/>
      <c r="D5724" s="25"/>
      <c r="E5724" s="25"/>
      <c r="F5724" s="4"/>
      <c r="G5724" s="5"/>
      <c r="H5724" s="27"/>
    </row>
    <row r="5725" spans="1:8" x14ac:dyDescent="0.25">
      <c r="A5725" s="29"/>
      <c r="B5725" s="26"/>
      <c r="C5725" s="25"/>
      <c r="D5725" s="25"/>
      <c r="E5725" s="25"/>
      <c r="F5725" s="4"/>
      <c r="G5725" s="5"/>
      <c r="H5725" s="27"/>
    </row>
    <row r="5726" spans="1:8" x14ac:dyDescent="0.25">
      <c r="A5726" s="29"/>
      <c r="B5726" s="26"/>
      <c r="C5726" s="25"/>
      <c r="D5726" s="25"/>
      <c r="E5726" s="25"/>
      <c r="F5726" s="4"/>
      <c r="G5726" s="5"/>
      <c r="H5726" s="27"/>
    </row>
    <row r="5727" spans="1:8" x14ac:dyDescent="0.25">
      <c r="A5727" s="29"/>
      <c r="B5727" s="26"/>
      <c r="C5727" s="25"/>
      <c r="D5727" s="25"/>
      <c r="E5727" s="25"/>
      <c r="F5727" s="4"/>
      <c r="G5727" s="5"/>
      <c r="H5727" s="27"/>
    </row>
    <row r="5728" spans="1:8" x14ac:dyDescent="0.25">
      <c r="A5728" s="29"/>
      <c r="B5728" s="26"/>
      <c r="C5728" s="25"/>
      <c r="D5728" s="25"/>
      <c r="E5728" s="25"/>
      <c r="F5728" s="4"/>
      <c r="G5728" s="5"/>
      <c r="H5728" s="27"/>
    </row>
    <row r="5729" spans="1:8" x14ac:dyDescent="0.25">
      <c r="A5729" s="29"/>
      <c r="B5729" s="26"/>
      <c r="C5729" s="25"/>
      <c r="D5729" s="25"/>
      <c r="E5729" s="25"/>
      <c r="F5729" s="4"/>
      <c r="G5729" s="5"/>
      <c r="H5729" s="27"/>
    </row>
    <row r="5730" spans="1:8" x14ac:dyDescent="0.25">
      <c r="A5730" s="29"/>
      <c r="B5730" s="26"/>
      <c r="C5730" s="25"/>
      <c r="D5730" s="25"/>
      <c r="E5730" s="25"/>
      <c r="F5730" s="4"/>
      <c r="G5730" s="5"/>
      <c r="H5730" s="27"/>
    </row>
    <row r="5731" spans="1:8" x14ac:dyDescent="0.25">
      <c r="A5731" s="29"/>
      <c r="B5731" s="26"/>
      <c r="C5731" s="25"/>
      <c r="D5731" s="25"/>
      <c r="E5731" s="25"/>
      <c r="F5731" s="4"/>
      <c r="G5731" s="5"/>
      <c r="H5731" s="27"/>
    </row>
    <row r="5732" spans="1:8" x14ac:dyDescent="0.25">
      <c r="A5732" s="29"/>
      <c r="B5732" s="26"/>
      <c r="C5732" s="25"/>
      <c r="D5732" s="25"/>
      <c r="E5732" s="25"/>
      <c r="F5732" s="4"/>
      <c r="G5732" s="5"/>
      <c r="H5732" s="27"/>
    </row>
    <row r="5733" spans="1:8" x14ac:dyDescent="0.25">
      <c r="A5733" s="29"/>
      <c r="B5733" s="26"/>
      <c r="C5733" s="25"/>
      <c r="D5733" s="25"/>
      <c r="E5733" s="25"/>
      <c r="F5733" s="4"/>
      <c r="G5733" s="5"/>
      <c r="H5733" s="27"/>
    </row>
    <row r="5734" spans="1:8" x14ac:dyDescent="0.25">
      <c r="A5734" s="29"/>
      <c r="B5734" s="26"/>
      <c r="C5734" s="25"/>
      <c r="D5734" s="25"/>
      <c r="E5734" s="25"/>
      <c r="F5734" s="4"/>
      <c r="G5734" s="5"/>
      <c r="H5734" s="27"/>
    </row>
    <row r="5735" spans="1:8" x14ac:dyDescent="0.25">
      <c r="A5735" s="29"/>
      <c r="B5735" s="26"/>
      <c r="C5735" s="25"/>
      <c r="D5735" s="25"/>
      <c r="E5735" s="25"/>
      <c r="F5735" s="4"/>
      <c r="G5735" s="5"/>
      <c r="H5735" s="27"/>
    </row>
    <row r="5736" spans="1:8" x14ac:dyDescent="0.25">
      <c r="A5736" s="29"/>
      <c r="B5736" s="26"/>
      <c r="C5736" s="25"/>
      <c r="D5736" s="25"/>
      <c r="E5736" s="25"/>
      <c r="F5736" s="4"/>
      <c r="G5736" s="5"/>
      <c r="H5736" s="27"/>
    </row>
    <row r="5737" spans="1:8" x14ac:dyDescent="0.25">
      <c r="A5737" s="29"/>
      <c r="B5737" s="26"/>
      <c r="C5737" s="25"/>
      <c r="D5737" s="25"/>
      <c r="E5737" s="25"/>
      <c r="F5737" s="4"/>
      <c r="G5737" s="5"/>
      <c r="H5737" s="27"/>
    </row>
    <row r="5738" spans="1:8" x14ac:dyDescent="0.25">
      <c r="A5738" s="29"/>
      <c r="B5738" s="26"/>
      <c r="C5738" s="25"/>
      <c r="D5738" s="25"/>
      <c r="E5738" s="25"/>
      <c r="F5738" s="4"/>
      <c r="G5738" s="5"/>
      <c r="H5738" s="27"/>
    </row>
    <row r="5739" spans="1:8" x14ac:dyDescent="0.25">
      <c r="A5739" s="29"/>
      <c r="B5739" s="26"/>
      <c r="C5739" s="25"/>
      <c r="D5739" s="25"/>
      <c r="E5739" s="25"/>
      <c r="F5739" s="4"/>
      <c r="G5739" s="5"/>
      <c r="H5739" s="27"/>
    </row>
    <row r="5740" spans="1:8" x14ac:dyDescent="0.25">
      <c r="A5740" s="29"/>
      <c r="B5740" s="26"/>
      <c r="C5740" s="25"/>
      <c r="D5740" s="25"/>
      <c r="E5740" s="25"/>
      <c r="F5740" s="4"/>
      <c r="G5740" s="5"/>
      <c r="H5740" s="27"/>
    </row>
    <row r="5741" spans="1:8" x14ac:dyDescent="0.25">
      <c r="A5741" s="29"/>
      <c r="B5741" s="26"/>
      <c r="C5741" s="25"/>
      <c r="D5741" s="25"/>
      <c r="E5741" s="25"/>
      <c r="F5741" s="4"/>
      <c r="G5741" s="5"/>
      <c r="H5741" s="27"/>
    </row>
    <row r="5742" spans="1:8" x14ac:dyDescent="0.25">
      <c r="A5742" s="29"/>
      <c r="B5742" s="26"/>
      <c r="C5742" s="25"/>
      <c r="D5742" s="25"/>
      <c r="E5742" s="25"/>
      <c r="F5742" s="4"/>
      <c r="G5742" s="5"/>
      <c r="H5742" s="27"/>
    </row>
    <row r="5743" spans="1:8" x14ac:dyDescent="0.25">
      <c r="A5743" s="29"/>
      <c r="B5743" s="26"/>
      <c r="C5743" s="25"/>
      <c r="D5743" s="25"/>
      <c r="E5743" s="25"/>
      <c r="F5743" s="4"/>
      <c r="G5743" s="5"/>
      <c r="H5743" s="27"/>
    </row>
    <row r="5744" spans="1:8" x14ac:dyDescent="0.25">
      <c r="A5744" s="29"/>
      <c r="B5744" s="26"/>
      <c r="C5744" s="25"/>
      <c r="D5744" s="25"/>
      <c r="E5744" s="25"/>
      <c r="F5744" s="4"/>
      <c r="G5744" s="5"/>
      <c r="H5744" s="27"/>
    </row>
    <row r="5745" spans="1:8" x14ac:dyDescent="0.25">
      <c r="A5745" s="29"/>
      <c r="B5745" s="26"/>
      <c r="C5745" s="25"/>
      <c r="D5745" s="25"/>
      <c r="E5745" s="25"/>
      <c r="F5745" s="4"/>
      <c r="G5745" s="5"/>
      <c r="H5745" s="27"/>
    </row>
    <row r="5746" spans="1:8" x14ac:dyDescent="0.25">
      <c r="A5746" s="29"/>
      <c r="B5746" s="26"/>
      <c r="C5746" s="25"/>
      <c r="D5746" s="25"/>
      <c r="E5746" s="25"/>
      <c r="F5746" s="4"/>
      <c r="G5746" s="5"/>
      <c r="H5746" s="27"/>
    </row>
    <row r="5747" spans="1:8" x14ac:dyDescent="0.25">
      <c r="A5747" s="29"/>
      <c r="B5747" s="26"/>
      <c r="C5747" s="25"/>
      <c r="D5747" s="25"/>
      <c r="E5747" s="25"/>
      <c r="F5747" s="4"/>
      <c r="G5747" s="5"/>
      <c r="H5747" s="27"/>
    </row>
    <row r="5748" spans="1:8" x14ac:dyDescent="0.25">
      <c r="A5748" s="29"/>
      <c r="B5748" s="26"/>
      <c r="C5748" s="25"/>
      <c r="D5748" s="25"/>
      <c r="E5748" s="25"/>
      <c r="F5748" s="4"/>
      <c r="G5748" s="5"/>
      <c r="H5748" s="27"/>
    </row>
    <row r="5749" spans="1:8" x14ac:dyDescent="0.25">
      <c r="A5749" s="29"/>
      <c r="B5749" s="26"/>
      <c r="C5749" s="25"/>
      <c r="D5749" s="25"/>
      <c r="E5749" s="25"/>
      <c r="F5749" s="4"/>
      <c r="G5749" s="5"/>
      <c r="H5749" s="27"/>
    </row>
    <row r="5750" spans="1:8" x14ac:dyDescent="0.25">
      <c r="A5750" s="29"/>
      <c r="B5750" s="26"/>
      <c r="C5750" s="25"/>
      <c r="D5750" s="25"/>
      <c r="E5750" s="25"/>
      <c r="F5750" s="4"/>
      <c r="G5750" s="5"/>
      <c r="H5750" s="27"/>
    </row>
    <row r="5751" spans="1:8" x14ac:dyDescent="0.25">
      <c r="A5751" s="29"/>
      <c r="B5751" s="26"/>
      <c r="C5751" s="25"/>
      <c r="D5751" s="25"/>
      <c r="E5751" s="25"/>
      <c r="F5751" s="4"/>
      <c r="G5751" s="5"/>
      <c r="H5751" s="27"/>
    </row>
    <row r="5752" spans="1:8" x14ac:dyDescent="0.25">
      <c r="A5752" s="29"/>
      <c r="B5752" s="26"/>
      <c r="C5752" s="25"/>
      <c r="D5752" s="25"/>
      <c r="E5752" s="25"/>
      <c r="F5752" s="4"/>
      <c r="G5752" s="5"/>
      <c r="H5752" s="27"/>
    </row>
    <row r="5753" spans="1:8" x14ac:dyDescent="0.25">
      <c r="A5753" s="29"/>
      <c r="B5753" s="26"/>
      <c r="C5753" s="25"/>
      <c r="D5753" s="25"/>
      <c r="E5753" s="25"/>
      <c r="F5753" s="4"/>
      <c r="G5753" s="5"/>
      <c r="H5753" s="27"/>
    </row>
    <row r="5754" spans="1:8" x14ac:dyDescent="0.25">
      <c r="A5754" s="29"/>
      <c r="B5754" s="26"/>
      <c r="C5754" s="25"/>
      <c r="D5754" s="25"/>
      <c r="E5754" s="25"/>
      <c r="F5754" s="4"/>
      <c r="G5754" s="5"/>
      <c r="H5754" s="27"/>
    </row>
    <row r="5755" spans="1:8" x14ac:dyDescent="0.25">
      <c r="A5755" s="29"/>
      <c r="B5755" s="26"/>
      <c r="C5755" s="25"/>
      <c r="D5755" s="25"/>
      <c r="E5755" s="25"/>
      <c r="F5755" s="4"/>
      <c r="G5755" s="5"/>
      <c r="H5755" s="27"/>
    </row>
    <row r="5756" spans="1:8" x14ac:dyDescent="0.25">
      <c r="A5756" s="29"/>
      <c r="B5756" s="26"/>
      <c r="C5756" s="25"/>
      <c r="D5756" s="25"/>
      <c r="E5756" s="25"/>
      <c r="F5756" s="4"/>
      <c r="G5756" s="5"/>
      <c r="H5756" s="27"/>
    </row>
    <row r="5757" spans="1:8" x14ac:dyDescent="0.25">
      <c r="A5757" s="29"/>
      <c r="B5757" s="26"/>
      <c r="C5757" s="25"/>
      <c r="D5757" s="25"/>
      <c r="E5757" s="25"/>
      <c r="F5757" s="4"/>
      <c r="G5757" s="5"/>
      <c r="H5757" s="27"/>
    </row>
    <row r="5758" spans="1:8" x14ac:dyDescent="0.25">
      <c r="A5758" s="29"/>
      <c r="B5758" s="26"/>
      <c r="C5758" s="25"/>
      <c r="D5758" s="25"/>
      <c r="E5758" s="25"/>
      <c r="F5758" s="4"/>
      <c r="G5758" s="5"/>
      <c r="H5758" s="27"/>
    </row>
    <row r="5759" spans="1:8" x14ac:dyDescent="0.25">
      <c r="A5759" s="29"/>
      <c r="B5759" s="26"/>
      <c r="C5759" s="25"/>
      <c r="D5759" s="25"/>
      <c r="E5759" s="25"/>
      <c r="F5759" s="4"/>
      <c r="G5759" s="5"/>
      <c r="H5759" s="27"/>
    </row>
    <row r="5760" spans="1:8" x14ac:dyDescent="0.25">
      <c r="A5760" s="29"/>
      <c r="B5760" s="26"/>
      <c r="C5760" s="25"/>
      <c r="D5760" s="25"/>
      <c r="E5760" s="25"/>
      <c r="F5760" s="4"/>
      <c r="G5760" s="5"/>
      <c r="H5760" s="27"/>
    </row>
    <row r="5761" spans="1:8" x14ac:dyDescent="0.25">
      <c r="A5761" s="29"/>
      <c r="B5761" s="26"/>
      <c r="C5761" s="25"/>
      <c r="D5761" s="25"/>
      <c r="E5761" s="25"/>
      <c r="F5761" s="4"/>
      <c r="G5761" s="5"/>
      <c r="H5761" s="27"/>
    </row>
    <row r="5762" spans="1:8" x14ac:dyDescent="0.25">
      <c r="A5762" s="29"/>
      <c r="B5762" s="26"/>
      <c r="C5762" s="25"/>
      <c r="D5762" s="25"/>
      <c r="E5762" s="25"/>
      <c r="F5762" s="4"/>
      <c r="G5762" s="5"/>
      <c r="H5762" s="27"/>
    </row>
    <row r="5763" spans="1:8" x14ac:dyDescent="0.25">
      <c r="A5763" s="29"/>
      <c r="B5763" s="26"/>
      <c r="C5763" s="25"/>
      <c r="D5763" s="25"/>
      <c r="E5763" s="25"/>
      <c r="F5763" s="4"/>
      <c r="G5763" s="5"/>
      <c r="H5763" s="27"/>
    </row>
    <row r="5764" spans="1:8" x14ac:dyDescent="0.25">
      <c r="A5764" s="25"/>
      <c r="B5764" s="26"/>
      <c r="C5764" s="25"/>
      <c r="D5764" s="25"/>
      <c r="E5764" s="25"/>
      <c r="F5764" s="4"/>
      <c r="G5764" s="5"/>
      <c r="H5764" s="27"/>
    </row>
    <row r="5765" spans="1:8" x14ac:dyDescent="0.25">
      <c r="A5765" s="25"/>
      <c r="B5765" s="26"/>
      <c r="C5765" s="25"/>
      <c r="D5765" s="25"/>
      <c r="E5765" s="25"/>
      <c r="F5765" s="4"/>
      <c r="G5765" s="5"/>
      <c r="H5765" s="27"/>
    </row>
    <row r="5766" spans="1:8" x14ac:dyDescent="0.25">
      <c r="A5766" s="25"/>
      <c r="B5766" s="26"/>
      <c r="C5766" s="25"/>
      <c r="D5766" s="25"/>
      <c r="E5766" s="25"/>
      <c r="F5766" s="4"/>
      <c r="G5766" s="5"/>
      <c r="H5766" s="27"/>
    </row>
    <row r="5767" spans="1:8" x14ac:dyDescent="0.25">
      <c r="A5767" s="25"/>
      <c r="B5767" s="26"/>
      <c r="C5767" s="25"/>
      <c r="D5767" s="25"/>
      <c r="E5767" s="25"/>
      <c r="F5767" s="4"/>
      <c r="G5767" s="5"/>
      <c r="H5767" s="27"/>
    </row>
    <row r="5768" spans="1:8" x14ac:dyDescent="0.25">
      <c r="A5768" s="25"/>
      <c r="B5768" s="26"/>
      <c r="C5768" s="25"/>
      <c r="D5768" s="25"/>
      <c r="E5768" s="25"/>
      <c r="F5768" s="4"/>
      <c r="G5768" s="5"/>
      <c r="H5768" s="27"/>
    </row>
    <row r="5769" spans="1:8" x14ac:dyDescent="0.25">
      <c r="A5769" s="25"/>
      <c r="B5769" s="26"/>
      <c r="C5769" s="25"/>
      <c r="D5769" s="25"/>
      <c r="E5769" s="25"/>
      <c r="F5769" s="4"/>
      <c r="G5769" s="5"/>
      <c r="H5769" s="27"/>
    </row>
    <row r="5770" spans="1:8" x14ac:dyDescent="0.25">
      <c r="A5770" s="25"/>
      <c r="B5770" s="26"/>
      <c r="C5770" s="25"/>
      <c r="D5770" s="25"/>
      <c r="E5770" s="25"/>
      <c r="F5770" s="4"/>
      <c r="G5770" s="5"/>
      <c r="H5770" s="27"/>
    </row>
    <row r="5771" spans="1:8" x14ac:dyDescent="0.25">
      <c r="A5771" s="25"/>
      <c r="B5771" s="26"/>
      <c r="C5771" s="25"/>
      <c r="D5771" s="25"/>
      <c r="E5771" s="25"/>
      <c r="F5771" s="4"/>
      <c r="G5771" s="5"/>
      <c r="H5771" s="27"/>
    </row>
    <row r="5772" spans="1:8" x14ac:dyDescent="0.25">
      <c r="A5772" s="25"/>
      <c r="B5772" s="26"/>
      <c r="C5772" s="25"/>
      <c r="D5772" s="25"/>
      <c r="E5772" s="25"/>
      <c r="F5772" s="4"/>
      <c r="G5772" s="5"/>
      <c r="H5772" s="27"/>
    </row>
    <row r="5773" spans="1:8" x14ac:dyDescent="0.25">
      <c r="A5773" s="25"/>
      <c r="B5773" s="26"/>
      <c r="C5773" s="25"/>
      <c r="D5773" s="25"/>
      <c r="E5773" s="25"/>
      <c r="F5773" s="4"/>
      <c r="G5773" s="5"/>
      <c r="H5773" s="27"/>
    </row>
    <row r="5774" spans="1:8" x14ac:dyDescent="0.25">
      <c r="A5774" s="25"/>
      <c r="B5774" s="26"/>
      <c r="C5774" s="25"/>
      <c r="D5774" s="25"/>
      <c r="E5774" s="25"/>
      <c r="F5774" s="4"/>
      <c r="G5774" s="5"/>
      <c r="H5774" s="27"/>
    </row>
    <row r="5775" spans="1:8" x14ac:dyDescent="0.25">
      <c r="A5775" s="25"/>
      <c r="B5775" s="26"/>
      <c r="C5775" s="25"/>
      <c r="D5775" s="25"/>
      <c r="E5775" s="25"/>
      <c r="F5775" s="4"/>
      <c r="G5775" s="5"/>
      <c r="H5775" s="27"/>
    </row>
    <row r="5776" spans="1:8" x14ac:dyDescent="0.25">
      <c r="A5776" s="25"/>
      <c r="B5776" s="26"/>
      <c r="C5776" s="25"/>
      <c r="D5776" s="25"/>
      <c r="E5776" s="25"/>
      <c r="F5776" s="4"/>
      <c r="G5776" s="5"/>
      <c r="H5776" s="27"/>
    </row>
    <row r="5777" spans="1:8" x14ac:dyDescent="0.25">
      <c r="A5777" s="25"/>
      <c r="B5777" s="26"/>
      <c r="C5777" s="25"/>
      <c r="D5777" s="25"/>
      <c r="E5777" s="25"/>
      <c r="F5777" s="4"/>
      <c r="G5777" s="5"/>
      <c r="H5777" s="27"/>
    </row>
    <row r="5778" spans="1:8" x14ac:dyDescent="0.25">
      <c r="A5778" s="25"/>
      <c r="B5778" s="26"/>
      <c r="C5778" s="25"/>
      <c r="D5778" s="25"/>
      <c r="E5778" s="25"/>
      <c r="F5778" s="4"/>
      <c r="G5778" s="5"/>
      <c r="H5778" s="27"/>
    </row>
    <row r="5779" spans="1:8" x14ac:dyDescent="0.25">
      <c r="A5779" s="25"/>
      <c r="B5779" s="26"/>
      <c r="C5779" s="25"/>
      <c r="D5779" s="25"/>
      <c r="E5779" s="25"/>
      <c r="F5779" s="4"/>
      <c r="G5779" s="5"/>
      <c r="H5779" s="27"/>
    </row>
    <row r="5780" spans="1:8" x14ac:dyDescent="0.25">
      <c r="A5780" s="25"/>
      <c r="B5780" s="26"/>
      <c r="C5780" s="25"/>
      <c r="D5780" s="25"/>
      <c r="E5780" s="25"/>
      <c r="F5780" s="4"/>
      <c r="G5780" s="5"/>
      <c r="H5780" s="27"/>
    </row>
    <row r="5781" spans="1:8" x14ac:dyDescent="0.25">
      <c r="A5781" s="25"/>
      <c r="B5781" s="26"/>
      <c r="C5781" s="25"/>
      <c r="D5781" s="25"/>
      <c r="E5781" s="25"/>
      <c r="F5781" s="4"/>
      <c r="G5781" s="5"/>
      <c r="H5781" s="27"/>
    </row>
    <row r="5782" spans="1:8" x14ac:dyDescent="0.25">
      <c r="A5782" s="25"/>
      <c r="B5782" s="26"/>
      <c r="C5782" s="25"/>
      <c r="D5782" s="25"/>
      <c r="E5782" s="25"/>
      <c r="F5782" s="4"/>
      <c r="G5782" s="5"/>
      <c r="H5782" s="27"/>
    </row>
    <row r="5783" spans="1:8" x14ac:dyDescent="0.25">
      <c r="A5783" s="25"/>
      <c r="B5783" s="26"/>
      <c r="C5783" s="25"/>
      <c r="D5783" s="25"/>
      <c r="E5783" s="25"/>
      <c r="F5783" s="4"/>
      <c r="G5783" s="5"/>
      <c r="H5783" s="27"/>
    </row>
    <row r="5784" spans="1:8" x14ac:dyDescent="0.25">
      <c r="A5784" s="25"/>
      <c r="B5784" s="26"/>
      <c r="C5784" s="25"/>
      <c r="D5784" s="25"/>
      <c r="E5784" s="25"/>
      <c r="F5784" s="4"/>
      <c r="G5784" s="5"/>
      <c r="H5784" s="27"/>
    </row>
    <row r="5785" spans="1:8" x14ac:dyDescent="0.25">
      <c r="A5785" s="25"/>
      <c r="B5785" s="26"/>
      <c r="C5785" s="25"/>
      <c r="D5785" s="25"/>
      <c r="E5785" s="25"/>
      <c r="F5785" s="4"/>
      <c r="G5785" s="5"/>
      <c r="H5785" s="27"/>
    </row>
    <row r="5786" spans="1:8" x14ac:dyDescent="0.25">
      <c r="A5786" s="25"/>
      <c r="B5786" s="26"/>
      <c r="C5786" s="25"/>
      <c r="D5786" s="25"/>
      <c r="E5786" s="25"/>
      <c r="F5786" s="4"/>
      <c r="G5786" s="5"/>
      <c r="H5786" s="27"/>
    </row>
    <row r="5787" spans="1:8" x14ac:dyDescent="0.25">
      <c r="A5787" s="25"/>
      <c r="B5787" s="26"/>
      <c r="C5787" s="25"/>
      <c r="D5787" s="25"/>
      <c r="E5787" s="25"/>
      <c r="F5787" s="4"/>
      <c r="G5787" s="5"/>
      <c r="H5787" s="27"/>
    </row>
    <row r="5788" spans="1:8" x14ac:dyDescent="0.25">
      <c r="A5788" s="29"/>
      <c r="B5788" s="26"/>
      <c r="C5788" s="25"/>
      <c r="D5788" s="25"/>
      <c r="E5788" s="25"/>
      <c r="F5788" s="4"/>
      <c r="G5788" s="5"/>
      <c r="H5788" s="27"/>
    </row>
    <row r="5789" spans="1:8" x14ac:dyDescent="0.25">
      <c r="A5789" s="29"/>
      <c r="B5789" s="26"/>
      <c r="C5789" s="25"/>
      <c r="D5789" s="25"/>
      <c r="E5789" s="25"/>
      <c r="F5789" s="4"/>
      <c r="G5789" s="5"/>
      <c r="H5789" s="27"/>
    </row>
    <row r="5790" spans="1:8" x14ac:dyDescent="0.25">
      <c r="A5790" s="29"/>
      <c r="B5790" s="26"/>
      <c r="C5790" s="25"/>
      <c r="D5790" s="25"/>
      <c r="E5790" s="25"/>
      <c r="F5790" s="4"/>
      <c r="G5790" s="5"/>
      <c r="H5790" s="27"/>
    </row>
    <row r="5791" spans="1:8" x14ac:dyDescent="0.25">
      <c r="A5791" s="25"/>
      <c r="B5791" s="26"/>
      <c r="C5791" s="25"/>
      <c r="D5791" s="25"/>
      <c r="E5791" s="25"/>
      <c r="F5791" s="4"/>
      <c r="G5791" s="5"/>
      <c r="H5791" s="27"/>
    </row>
    <row r="5792" spans="1:8" x14ac:dyDescent="0.25">
      <c r="A5792" s="25"/>
      <c r="B5792" s="26"/>
      <c r="C5792" s="25"/>
      <c r="D5792" s="25"/>
      <c r="E5792" s="25"/>
      <c r="F5792" s="4"/>
      <c r="G5792" s="5"/>
      <c r="H5792" s="27"/>
    </row>
    <row r="5793" spans="1:8" x14ac:dyDescent="0.25">
      <c r="A5793" s="25"/>
      <c r="B5793" s="26"/>
      <c r="C5793" s="25"/>
      <c r="D5793" s="25"/>
      <c r="E5793" s="25"/>
      <c r="F5793" s="4"/>
      <c r="G5793" s="5"/>
      <c r="H5793" s="27"/>
    </row>
    <row r="5794" spans="1:8" x14ac:dyDescent="0.25">
      <c r="A5794" s="29"/>
      <c r="B5794" s="26"/>
      <c r="C5794" s="25"/>
      <c r="D5794" s="25"/>
      <c r="E5794" s="25"/>
      <c r="F5794" s="4"/>
      <c r="G5794" s="5"/>
      <c r="H5794" s="27"/>
    </row>
    <row r="5795" spans="1:8" x14ac:dyDescent="0.25">
      <c r="A5795" s="29"/>
      <c r="B5795" s="26"/>
      <c r="C5795" s="25"/>
      <c r="D5795" s="25"/>
      <c r="E5795" s="25"/>
      <c r="F5795" s="4"/>
      <c r="G5795" s="5"/>
      <c r="H5795" s="27"/>
    </row>
    <row r="5796" spans="1:8" x14ac:dyDescent="0.25">
      <c r="A5796" s="29"/>
      <c r="B5796" s="26"/>
      <c r="C5796" s="25"/>
      <c r="D5796" s="25"/>
      <c r="E5796" s="25"/>
      <c r="F5796" s="4"/>
      <c r="G5796" s="5"/>
      <c r="H5796" s="27"/>
    </row>
    <row r="5797" spans="1:8" x14ac:dyDescent="0.25">
      <c r="A5797" s="29"/>
      <c r="B5797" s="26"/>
      <c r="C5797" s="25"/>
      <c r="D5797" s="25"/>
      <c r="E5797" s="25"/>
      <c r="F5797" s="4"/>
      <c r="G5797" s="5"/>
      <c r="H5797" s="27"/>
    </row>
    <row r="5798" spans="1:8" x14ac:dyDescent="0.25">
      <c r="A5798" s="29"/>
      <c r="B5798" s="26"/>
      <c r="C5798" s="25"/>
      <c r="D5798" s="25"/>
      <c r="E5798" s="25"/>
      <c r="F5798" s="4"/>
      <c r="G5798" s="5"/>
      <c r="H5798" s="27"/>
    </row>
    <row r="5799" spans="1:8" x14ac:dyDescent="0.25">
      <c r="A5799" s="29"/>
      <c r="B5799" s="26"/>
      <c r="C5799" s="25"/>
      <c r="D5799" s="25"/>
      <c r="E5799" s="25"/>
      <c r="F5799" s="4"/>
      <c r="G5799" s="5"/>
      <c r="H5799" s="27"/>
    </row>
    <row r="5800" spans="1:8" x14ac:dyDescent="0.25">
      <c r="A5800" s="25"/>
      <c r="B5800" s="26"/>
      <c r="C5800" s="25"/>
      <c r="D5800" s="25"/>
      <c r="E5800" s="25"/>
      <c r="F5800" s="4"/>
      <c r="G5800" s="5"/>
      <c r="H5800" s="27"/>
    </row>
    <row r="5801" spans="1:8" x14ac:dyDescent="0.25">
      <c r="A5801" s="25"/>
      <c r="B5801" s="26"/>
      <c r="C5801" s="25"/>
      <c r="D5801" s="25"/>
      <c r="E5801" s="25"/>
      <c r="F5801" s="4"/>
      <c r="G5801" s="5"/>
      <c r="H5801" s="27"/>
    </row>
    <row r="5802" spans="1:8" x14ac:dyDescent="0.25">
      <c r="A5802" s="25"/>
      <c r="B5802" s="26"/>
      <c r="C5802" s="25"/>
      <c r="D5802" s="25"/>
      <c r="E5802" s="25"/>
      <c r="F5802" s="4"/>
      <c r="G5802" s="5"/>
      <c r="H5802" s="27"/>
    </row>
    <row r="5803" spans="1:8" x14ac:dyDescent="0.25">
      <c r="A5803" s="29"/>
      <c r="B5803" s="26"/>
      <c r="C5803" s="25"/>
      <c r="D5803" s="25"/>
      <c r="E5803" s="25"/>
      <c r="F5803" s="4"/>
      <c r="G5803" s="5"/>
      <c r="H5803" s="27"/>
    </row>
    <row r="5804" spans="1:8" x14ac:dyDescent="0.25">
      <c r="A5804" s="29"/>
      <c r="B5804" s="26"/>
      <c r="C5804" s="25"/>
      <c r="D5804" s="25"/>
      <c r="E5804" s="25"/>
      <c r="F5804" s="4"/>
      <c r="G5804" s="5"/>
      <c r="H5804" s="27"/>
    </row>
    <row r="5805" spans="1:8" x14ac:dyDescent="0.25">
      <c r="A5805" s="29"/>
      <c r="B5805" s="26"/>
      <c r="C5805" s="25"/>
      <c r="D5805" s="25"/>
      <c r="E5805" s="25"/>
      <c r="F5805" s="4"/>
      <c r="G5805" s="5"/>
      <c r="H5805" s="27"/>
    </row>
    <row r="5806" spans="1:8" x14ac:dyDescent="0.25">
      <c r="A5806" s="29"/>
      <c r="B5806" s="26"/>
      <c r="C5806" s="25"/>
      <c r="D5806" s="25"/>
      <c r="E5806" s="25"/>
      <c r="F5806" s="4"/>
      <c r="G5806" s="5"/>
      <c r="H5806" s="27"/>
    </row>
    <row r="5807" spans="1:8" x14ac:dyDescent="0.25">
      <c r="A5807" s="29"/>
      <c r="B5807" s="26"/>
      <c r="C5807" s="25"/>
      <c r="D5807" s="25"/>
      <c r="E5807" s="25"/>
      <c r="F5807" s="4"/>
      <c r="G5807" s="5"/>
      <c r="H5807" s="27"/>
    </row>
    <row r="5808" spans="1:8" x14ac:dyDescent="0.25">
      <c r="A5808" s="29"/>
      <c r="B5808" s="26"/>
      <c r="C5808" s="25"/>
      <c r="D5808" s="25"/>
      <c r="E5808" s="25"/>
      <c r="F5808" s="4"/>
      <c r="G5808" s="5"/>
      <c r="H5808" s="27"/>
    </row>
    <row r="5809" spans="1:8" x14ac:dyDescent="0.25">
      <c r="A5809" s="25"/>
      <c r="B5809" s="26"/>
      <c r="C5809" s="25"/>
      <c r="D5809" s="25"/>
      <c r="E5809" s="25"/>
      <c r="F5809" s="4"/>
      <c r="G5809" s="5"/>
      <c r="H5809" s="27"/>
    </row>
    <row r="5810" spans="1:8" x14ac:dyDescent="0.25">
      <c r="A5810" s="25"/>
      <c r="B5810" s="26"/>
      <c r="C5810" s="25"/>
      <c r="D5810" s="25"/>
      <c r="E5810" s="25"/>
      <c r="F5810" s="4"/>
      <c r="G5810" s="5"/>
      <c r="H5810" s="27"/>
    </row>
    <row r="5811" spans="1:8" x14ac:dyDescent="0.25">
      <c r="A5811" s="25"/>
      <c r="B5811" s="26"/>
      <c r="C5811" s="25"/>
      <c r="D5811" s="25"/>
      <c r="E5811" s="25"/>
      <c r="F5811" s="4"/>
      <c r="G5811" s="5"/>
      <c r="H5811" s="27"/>
    </row>
    <row r="5812" spans="1:8" x14ac:dyDescent="0.25">
      <c r="A5812" s="29"/>
      <c r="B5812" s="26"/>
      <c r="C5812" s="25"/>
      <c r="D5812" s="25"/>
      <c r="E5812" s="25"/>
      <c r="F5812" s="4"/>
      <c r="G5812" s="5"/>
      <c r="H5812" s="27"/>
    </row>
    <row r="5813" spans="1:8" x14ac:dyDescent="0.25">
      <c r="A5813" s="29"/>
      <c r="B5813" s="26"/>
      <c r="C5813" s="25"/>
      <c r="D5813" s="25"/>
      <c r="E5813" s="25"/>
      <c r="F5813" s="4"/>
      <c r="G5813" s="5"/>
      <c r="H5813" s="27"/>
    </row>
    <row r="5814" spans="1:8" x14ac:dyDescent="0.25">
      <c r="A5814" s="29"/>
      <c r="B5814" s="26"/>
      <c r="C5814" s="25"/>
      <c r="D5814" s="25"/>
      <c r="E5814" s="25"/>
      <c r="F5814" s="4"/>
      <c r="G5814" s="5"/>
      <c r="H5814" s="27"/>
    </row>
    <row r="5815" spans="1:8" x14ac:dyDescent="0.25">
      <c r="A5815" s="29"/>
      <c r="B5815" s="26"/>
      <c r="C5815" s="25"/>
      <c r="D5815" s="25"/>
      <c r="E5815" s="25"/>
      <c r="F5815" s="4"/>
      <c r="G5815" s="5"/>
      <c r="H5815" s="27"/>
    </row>
    <row r="5816" spans="1:8" x14ac:dyDescent="0.25">
      <c r="A5816" s="29"/>
      <c r="B5816" s="26"/>
      <c r="C5816" s="25"/>
      <c r="D5816" s="25"/>
      <c r="E5816" s="25"/>
      <c r="F5816" s="4"/>
      <c r="G5816" s="5"/>
      <c r="H5816" s="27"/>
    </row>
    <row r="5817" spans="1:8" x14ac:dyDescent="0.25">
      <c r="A5817" s="29"/>
      <c r="B5817" s="26"/>
      <c r="C5817" s="25"/>
      <c r="D5817" s="25"/>
      <c r="E5817" s="25"/>
      <c r="F5817" s="4"/>
      <c r="G5817" s="5"/>
      <c r="H5817" s="27"/>
    </row>
    <row r="5818" spans="1:8" x14ac:dyDescent="0.25">
      <c r="A5818" s="25"/>
      <c r="B5818" s="26"/>
      <c r="C5818" s="25"/>
      <c r="D5818" s="25"/>
      <c r="E5818" s="25"/>
      <c r="F5818" s="4"/>
      <c r="G5818" s="5"/>
      <c r="H5818" s="27"/>
    </row>
    <row r="5819" spans="1:8" x14ac:dyDescent="0.25">
      <c r="A5819" s="25"/>
      <c r="B5819" s="26"/>
      <c r="C5819" s="25"/>
      <c r="D5819" s="25"/>
      <c r="E5819" s="25"/>
      <c r="F5819" s="4"/>
      <c r="G5819" s="5"/>
      <c r="H5819" s="27"/>
    </row>
    <row r="5820" spans="1:8" x14ac:dyDescent="0.25">
      <c r="A5820" s="25"/>
      <c r="B5820" s="26"/>
      <c r="C5820" s="25"/>
      <c r="D5820" s="25"/>
      <c r="E5820" s="25"/>
      <c r="F5820" s="4"/>
      <c r="G5820" s="5"/>
      <c r="H5820" s="27"/>
    </row>
    <row r="5821" spans="1:8" x14ac:dyDescent="0.25">
      <c r="A5821" s="29"/>
      <c r="B5821" s="26"/>
      <c r="C5821" s="25"/>
      <c r="D5821" s="25"/>
      <c r="E5821" s="25"/>
      <c r="F5821" s="4"/>
      <c r="G5821" s="5"/>
      <c r="H5821" s="27"/>
    </row>
    <row r="5822" spans="1:8" x14ac:dyDescent="0.25">
      <c r="A5822" s="29"/>
      <c r="B5822" s="26"/>
      <c r="C5822" s="25"/>
      <c r="D5822" s="25"/>
      <c r="E5822" s="25"/>
      <c r="F5822" s="4"/>
      <c r="G5822" s="5"/>
      <c r="H5822" s="27"/>
    </row>
    <row r="5823" spans="1:8" x14ac:dyDescent="0.25">
      <c r="A5823" s="29"/>
      <c r="B5823" s="26"/>
      <c r="C5823" s="25"/>
      <c r="D5823" s="25"/>
      <c r="E5823" s="25"/>
      <c r="F5823" s="4"/>
      <c r="G5823" s="5"/>
      <c r="H5823" s="27"/>
    </row>
    <row r="5824" spans="1:8" x14ac:dyDescent="0.25">
      <c r="A5824" s="29"/>
      <c r="B5824" s="26"/>
      <c r="C5824" s="25"/>
      <c r="D5824" s="25"/>
      <c r="E5824" s="25"/>
      <c r="F5824" s="4"/>
      <c r="G5824" s="5"/>
      <c r="H5824" s="27"/>
    </row>
    <row r="5825" spans="1:8" x14ac:dyDescent="0.25">
      <c r="A5825" s="29"/>
      <c r="B5825" s="26"/>
      <c r="C5825" s="25"/>
      <c r="D5825" s="25"/>
      <c r="E5825" s="25"/>
      <c r="F5825" s="4"/>
      <c r="G5825" s="5"/>
      <c r="H5825" s="27"/>
    </row>
    <row r="5826" spans="1:8" x14ac:dyDescent="0.25">
      <c r="A5826" s="29"/>
      <c r="B5826" s="26"/>
      <c r="C5826" s="25"/>
      <c r="D5826" s="25"/>
      <c r="E5826" s="25"/>
      <c r="F5826" s="4"/>
      <c r="G5826" s="5"/>
      <c r="H5826" s="27"/>
    </row>
    <row r="5827" spans="1:8" x14ac:dyDescent="0.25">
      <c r="A5827" s="25"/>
      <c r="B5827" s="26"/>
      <c r="C5827" s="25"/>
      <c r="D5827" s="25"/>
      <c r="E5827" s="25"/>
      <c r="F5827" s="4"/>
      <c r="G5827" s="5"/>
      <c r="H5827" s="27"/>
    </row>
    <row r="5828" spans="1:8" x14ac:dyDescent="0.25">
      <c r="A5828" s="25"/>
      <c r="B5828" s="26"/>
      <c r="C5828" s="25"/>
      <c r="D5828" s="25"/>
      <c r="E5828" s="25"/>
      <c r="F5828" s="4"/>
      <c r="G5828" s="5"/>
      <c r="H5828" s="27"/>
    </row>
    <row r="5829" spans="1:8" x14ac:dyDescent="0.25">
      <c r="A5829" s="25"/>
      <c r="B5829" s="26"/>
      <c r="C5829" s="25"/>
      <c r="D5829" s="25"/>
      <c r="E5829" s="25"/>
      <c r="F5829" s="4"/>
      <c r="G5829" s="5"/>
      <c r="H5829" s="27"/>
    </row>
    <row r="5830" spans="1:8" x14ac:dyDescent="0.25">
      <c r="A5830" s="29"/>
      <c r="B5830" s="26"/>
      <c r="C5830" s="25"/>
      <c r="D5830" s="25"/>
      <c r="E5830" s="25"/>
      <c r="F5830" s="4"/>
      <c r="G5830" s="5"/>
      <c r="H5830" s="27"/>
    </row>
    <row r="5831" spans="1:8" x14ac:dyDescent="0.25">
      <c r="A5831" s="29"/>
      <c r="B5831" s="26"/>
      <c r="C5831" s="25"/>
      <c r="D5831" s="25"/>
      <c r="E5831" s="25"/>
      <c r="F5831" s="4"/>
      <c r="G5831" s="5"/>
      <c r="H5831" s="27"/>
    </row>
    <row r="5832" spans="1:8" x14ac:dyDescent="0.25">
      <c r="A5832" s="29"/>
      <c r="B5832" s="26"/>
      <c r="C5832" s="25"/>
      <c r="D5832" s="25"/>
      <c r="E5832" s="25"/>
      <c r="F5832" s="4"/>
      <c r="G5832" s="5"/>
      <c r="H5832" s="27"/>
    </row>
    <row r="5833" spans="1:8" x14ac:dyDescent="0.25">
      <c r="A5833" s="29"/>
      <c r="B5833" s="26"/>
      <c r="C5833" s="25"/>
      <c r="D5833" s="25"/>
      <c r="E5833" s="25"/>
      <c r="F5833" s="4"/>
      <c r="G5833" s="5"/>
      <c r="H5833" s="27"/>
    </row>
    <row r="5834" spans="1:8" x14ac:dyDescent="0.25">
      <c r="A5834" s="29"/>
      <c r="B5834" s="26"/>
      <c r="C5834" s="25"/>
      <c r="D5834" s="25"/>
      <c r="E5834" s="25"/>
      <c r="F5834" s="4"/>
      <c r="G5834" s="5"/>
      <c r="H5834" s="27"/>
    </row>
    <row r="5835" spans="1:8" x14ac:dyDescent="0.25">
      <c r="A5835" s="29"/>
      <c r="B5835" s="26"/>
      <c r="C5835" s="25"/>
      <c r="D5835" s="25"/>
      <c r="E5835" s="25"/>
      <c r="F5835" s="4"/>
      <c r="G5835" s="5"/>
      <c r="H5835" s="27"/>
    </row>
    <row r="5836" spans="1:8" x14ac:dyDescent="0.25">
      <c r="A5836" s="25"/>
      <c r="B5836" s="26"/>
      <c r="C5836" s="25"/>
      <c r="D5836" s="25"/>
      <c r="E5836" s="25"/>
      <c r="F5836" s="4"/>
      <c r="G5836" s="5"/>
      <c r="H5836" s="27"/>
    </row>
    <row r="5837" spans="1:8" x14ac:dyDescent="0.25">
      <c r="A5837" s="25"/>
      <c r="B5837" s="26"/>
      <c r="C5837" s="25"/>
      <c r="D5837" s="25"/>
      <c r="E5837" s="25"/>
      <c r="F5837" s="4"/>
      <c r="G5837" s="5"/>
      <c r="H5837" s="27"/>
    </row>
    <row r="5838" spans="1:8" x14ac:dyDescent="0.25">
      <c r="A5838" s="25"/>
      <c r="B5838" s="26"/>
      <c r="C5838" s="25"/>
      <c r="D5838" s="25"/>
      <c r="E5838" s="25"/>
      <c r="F5838" s="4"/>
      <c r="G5838" s="5"/>
      <c r="H5838" s="27"/>
    </row>
    <row r="5839" spans="1:8" x14ac:dyDescent="0.25">
      <c r="A5839" s="29"/>
      <c r="B5839" s="26"/>
      <c r="C5839" s="25"/>
      <c r="D5839" s="25"/>
      <c r="E5839" s="25"/>
      <c r="F5839" s="4"/>
      <c r="G5839" s="5"/>
      <c r="H5839" s="27"/>
    </row>
    <row r="5840" spans="1:8" x14ac:dyDescent="0.25">
      <c r="A5840" s="29"/>
      <c r="B5840" s="26"/>
      <c r="C5840" s="25"/>
      <c r="D5840" s="25"/>
      <c r="E5840" s="25"/>
      <c r="F5840" s="4"/>
      <c r="G5840" s="5"/>
      <c r="H5840" s="27"/>
    </row>
    <row r="5841" spans="1:8" x14ac:dyDescent="0.25">
      <c r="A5841" s="29"/>
      <c r="B5841" s="26"/>
      <c r="C5841" s="25"/>
      <c r="D5841" s="25"/>
      <c r="E5841" s="25"/>
      <c r="F5841" s="4"/>
      <c r="G5841" s="5"/>
      <c r="H5841" s="27"/>
    </row>
    <row r="5842" spans="1:8" x14ac:dyDescent="0.25">
      <c r="A5842" s="29"/>
      <c r="B5842" s="26"/>
      <c r="C5842" s="25"/>
      <c r="D5842" s="25"/>
      <c r="E5842" s="25"/>
      <c r="F5842" s="4"/>
      <c r="G5842" s="5"/>
      <c r="H5842" s="27"/>
    </row>
    <row r="5843" spans="1:8" x14ac:dyDescent="0.25">
      <c r="A5843" s="29"/>
      <c r="B5843" s="26"/>
      <c r="C5843" s="25"/>
      <c r="D5843" s="25"/>
      <c r="E5843" s="25"/>
      <c r="F5843" s="4"/>
      <c r="G5843" s="5"/>
      <c r="H5843" s="27"/>
    </row>
    <row r="5844" spans="1:8" x14ac:dyDescent="0.25">
      <c r="A5844" s="29"/>
      <c r="B5844" s="26"/>
      <c r="C5844" s="25"/>
      <c r="D5844" s="25"/>
      <c r="E5844" s="25"/>
      <c r="F5844" s="4"/>
      <c r="G5844" s="5"/>
      <c r="H5844" s="27"/>
    </row>
    <row r="5845" spans="1:8" x14ac:dyDescent="0.25">
      <c r="A5845" s="29"/>
      <c r="B5845" s="26"/>
      <c r="C5845" s="25"/>
      <c r="D5845" s="25"/>
      <c r="E5845" s="25"/>
      <c r="F5845" s="4"/>
      <c r="G5845" s="5"/>
      <c r="H5845" s="27"/>
    </row>
    <row r="5846" spans="1:8" x14ac:dyDescent="0.25">
      <c r="A5846" s="29"/>
      <c r="B5846" s="26"/>
      <c r="C5846" s="25"/>
      <c r="D5846" s="25"/>
      <c r="E5846" s="25"/>
      <c r="F5846" s="4"/>
      <c r="G5846" s="5"/>
      <c r="H5846" s="27"/>
    </row>
    <row r="5847" spans="1:8" x14ac:dyDescent="0.25">
      <c r="A5847" s="29"/>
      <c r="B5847" s="26"/>
      <c r="C5847" s="25"/>
      <c r="D5847" s="25"/>
      <c r="E5847" s="25"/>
      <c r="F5847" s="4"/>
      <c r="G5847" s="5"/>
      <c r="H5847" s="27"/>
    </row>
    <row r="5848" spans="1:8" x14ac:dyDescent="0.25">
      <c r="A5848" s="29"/>
      <c r="B5848" s="26"/>
      <c r="C5848" s="25"/>
      <c r="D5848" s="25"/>
      <c r="E5848" s="25"/>
      <c r="F5848" s="4"/>
      <c r="G5848" s="5"/>
      <c r="H5848" s="27"/>
    </row>
    <row r="5849" spans="1:8" x14ac:dyDescent="0.25">
      <c r="A5849" s="29"/>
      <c r="B5849" s="26"/>
      <c r="C5849" s="25"/>
      <c r="D5849" s="25"/>
      <c r="E5849" s="25"/>
      <c r="F5849" s="4"/>
      <c r="G5849" s="5"/>
      <c r="H5849" s="27"/>
    </row>
    <row r="5850" spans="1:8" x14ac:dyDescent="0.25">
      <c r="A5850" s="29"/>
      <c r="B5850" s="26"/>
      <c r="C5850" s="25"/>
      <c r="D5850" s="25"/>
      <c r="E5850" s="25"/>
      <c r="F5850" s="4"/>
      <c r="G5850" s="5"/>
      <c r="H5850" s="27"/>
    </row>
    <row r="5851" spans="1:8" x14ac:dyDescent="0.25">
      <c r="A5851" s="29"/>
      <c r="B5851" s="26"/>
      <c r="C5851" s="25"/>
      <c r="D5851" s="25"/>
      <c r="E5851" s="25"/>
      <c r="F5851" s="4"/>
      <c r="G5851" s="5"/>
      <c r="H5851" s="27"/>
    </row>
    <row r="5852" spans="1:8" x14ac:dyDescent="0.25">
      <c r="A5852" s="29"/>
      <c r="B5852" s="26"/>
      <c r="C5852" s="25"/>
      <c r="D5852" s="25"/>
      <c r="E5852" s="25"/>
      <c r="F5852" s="4"/>
      <c r="G5852" s="5"/>
      <c r="H5852" s="27"/>
    </row>
    <row r="5853" spans="1:8" x14ac:dyDescent="0.25">
      <c r="A5853" s="29"/>
      <c r="B5853" s="26"/>
      <c r="C5853" s="25"/>
      <c r="D5853" s="25"/>
      <c r="E5853" s="25"/>
      <c r="F5853" s="4"/>
      <c r="G5853" s="5"/>
      <c r="H5853" s="27"/>
    </row>
    <row r="5854" spans="1:8" x14ac:dyDescent="0.25">
      <c r="A5854" s="29"/>
      <c r="B5854" s="26"/>
      <c r="C5854" s="25"/>
      <c r="D5854" s="25"/>
      <c r="E5854" s="25"/>
      <c r="F5854" s="4"/>
      <c r="G5854" s="5"/>
      <c r="H5854" s="27"/>
    </row>
    <row r="5855" spans="1:8" x14ac:dyDescent="0.25">
      <c r="A5855" s="29"/>
      <c r="B5855" s="26"/>
      <c r="C5855" s="25"/>
      <c r="D5855" s="25"/>
      <c r="E5855" s="25"/>
      <c r="F5855" s="4"/>
      <c r="G5855" s="5"/>
      <c r="H5855" s="27"/>
    </row>
    <row r="5856" spans="1:8" x14ac:dyDescent="0.25">
      <c r="A5856" s="29"/>
      <c r="B5856" s="26"/>
      <c r="C5856" s="25"/>
      <c r="D5856" s="25"/>
      <c r="E5856" s="25"/>
      <c r="F5856" s="4"/>
      <c r="G5856" s="5"/>
      <c r="H5856" s="27"/>
    </row>
    <row r="5857" spans="1:8" x14ac:dyDescent="0.25">
      <c r="A5857" s="29"/>
      <c r="B5857" s="26"/>
      <c r="C5857" s="25"/>
      <c r="D5857" s="25"/>
      <c r="E5857" s="25"/>
      <c r="F5857" s="4"/>
      <c r="G5857" s="5"/>
      <c r="H5857" s="27"/>
    </row>
    <row r="5858" spans="1:8" x14ac:dyDescent="0.25">
      <c r="A5858" s="29"/>
      <c r="B5858" s="26"/>
      <c r="C5858" s="25"/>
      <c r="D5858" s="25"/>
      <c r="E5858" s="25"/>
      <c r="F5858" s="4"/>
      <c r="G5858" s="5"/>
      <c r="H5858" s="27"/>
    </row>
    <row r="5859" spans="1:8" x14ac:dyDescent="0.25">
      <c r="A5859" s="29"/>
      <c r="B5859" s="26"/>
      <c r="C5859" s="25"/>
      <c r="D5859" s="25"/>
      <c r="E5859" s="25"/>
      <c r="F5859" s="4"/>
      <c r="G5859" s="5"/>
      <c r="H5859" s="27"/>
    </row>
    <row r="5860" spans="1:8" x14ac:dyDescent="0.25">
      <c r="A5860" s="29"/>
      <c r="B5860" s="26"/>
      <c r="C5860" s="25"/>
      <c r="D5860" s="25"/>
      <c r="E5860" s="25"/>
      <c r="F5860" s="4"/>
      <c r="G5860" s="5"/>
      <c r="H5860" s="27"/>
    </row>
    <row r="5861" spans="1:8" x14ac:dyDescent="0.25">
      <c r="A5861" s="29"/>
      <c r="B5861" s="26"/>
      <c r="C5861" s="25"/>
      <c r="D5861" s="25"/>
      <c r="E5861" s="25"/>
      <c r="F5861" s="4"/>
      <c r="G5861" s="5"/>
      <c r="H5861" s="27"/>
    </row>
    <row r="5862" spans="1:8" x14ac:dyDescent="0.25">
      <c r="A5862" s="29"/>
      <c r="B5862" s="26"/>
      <c r="C5862" s="25"/>
      <c r="D5862" s="25"/>
      <c r="E5862" s="25"/>
      <c r="F5862" s="4"/>
      <c r="G5862" s="5"/>
      <c r="H5862" s="27"/>
    </row>
    <row r="5863" spans="1:8" x14ac:dyDescent="0.25">
      <c r="A5863" s="29"/>
      <c r="B5863" s="26"/>
      <c r="C5863" s="25"/>
      <c r="D5863" s="25"/>
      <c r="E5863" s="25"/>
      <c r="F5863" s="4"/>
      <c r="G5863" s="5"/>
      <c r="H5863" s="27"/>
    </row>
    <row r="5864" spans="1:8" x14ac:dyDescent="0.25">
      <c r="A5864" s="29"/>
      <c r="B5864" s="26"/>
      <c r="C5864" s="25"/>
      <c r="D5864" s="25"/>
      <c r="E5864" s="25"/>
      <c r="F5864" s="4"/>
      <c r="G5864" s="5"/>
      <c r="H5864" s="27"/>
    </row>
    <row r="5865" spans="1:8" x14ac:dyDescent="0.25">
      <c r="A5865" s="29"/>
      <c r="B5865" s="26"/>
      <c r="C5865" s="25"/>
      <c r="D5865" s="25"/>
      <c r="E5865" s="25"/>
      <c r="F5865" s="4"/>
      <c r="G5865" s="5"/>
      <c r="H5865" s="27"/>
    </row>
    <row r="5866" spans="1:8" x14ac:dyDescent="0.25">
      <c r="A5866" s="29"/>
      <c r="B5866" s="26"/>
      <c r="C5866" s="25"/>
      <c r="D5866" s="25"/>
      <c r="E5866" s="25"/>
      <c r="F5866" s="4"/>
      <c r="G5866" s="5"/>
      <c r="H5866" s="27"/>
    </row>
    <row r="5867" spans="1:8" x14ac:dyDescent="0.25">
      <c r="A5867" s="29"/>
      <c r="B5867" s="26"/>
      <c r="C5867" s="25"/>
      <c r="D5867" s="25"/>
      <c r="E5867" s="25"/>
      <c r="F5867" s="4"/>
      <c r="G5867" s="5"/>
      <c r="H5867" s="27"/>
    </row>
    <row r="5868" spans="1:8" x14ac:dyDescent="0.25">
      <c r="A5868" s="29"/>
      <c r="B5868" s="26"/>
      <c r="C5868" s="25"/>
      <c r="D5868" s="25"/>
      <c r="E5868" s="25"/>
      <c r="F5868" s="4"/>
      <c r="G5868" s="5"/>
      <c r="H5868" s="27"/>
    </row>
    <row r="5869" spans="1:8" x14ac:dyDescent="0.25">
      <c r="A5869" s="29"/>
      <c r="B5869" s="26"/>
      <c r="C5869" s="25"/>
      <c r="D5869" s="25"/>
      <c r="E5869" s="25"/>
      <c r="F5869" s="4"/>
      <c r="G5869" s="5"/>
      <c r="H5869" s="27"/>
    </row>
    <row r="5870" spans="1:8" x14ac:dyDescent="0.25">
      <c r="A5870" s="29"/>
      <c r="B5870" s="26"/>
      <c r="C5870" s="25"/>
      <c r="D5870" s="25"/>
      <c r="E5870" s="25"/>
      <c r="F5870" s="4"/>
      <c r="G5870" s="5"/>
      <c r="H5870" s="27"/>
    </row>
    <row r="5871" spans="1:8" x14ac:dyDescent="0.25">
      <c r="A5871" s="29"/>
      <c r="B5871" s="26"/>
      <c r="C5871" s="25"/>
      <c r="D5871" s="25"/>
      <c r="E5871" s="25"/>
      <c r="F5871" s="4"/>
      <c r="G5871" s="5"/>
      <c r="H5871" s="27"/>
    </row>
    <row r="5872" spans="1:8" x14ac:dyDescent="0.25">
      <c r="A5872" s="29"/>
      <c r="B5872" s="26"/>
      <c r="C5872" s="25"/>
      <c r="D5872" s="25"/>
      <c r="E5872" s="25"/>
      <c r="F5872" s="4"/>
      <c r="G5872" s="5"/>
      <c r="H5872" s="27"/>
    </row>
    <row r="5873" spans="1:8" x14ac:dyDescent="0.25">
      <c r="A5873" s="29"/>
      <c r="B5873" s="26"/>
      <c r="C5873" s="25"/>
      <c r="D5873" s="25"/>
      <c r="E5873" s="25"/>
      <c r="F5873" s="4"/>
      <c r="G5873" s="5"/>
      <c r="H5873" s="27"/>
    </row>
    <row r="5874" spans="1:8" x14ac:dyDescent="0.25">
      <c r="A5874" s="29"/>
      <c r="B5874" s="26"/>
      <c r="C5874" s="25"/>
      <c r="D5874" s="25"/>
      <c r="E5874" s="25"/>
      <c r="F5874" s="4"/>
      <c r="G5874" s="5"/>
      <c r="H5874" s="27"/>
    </row>
    <row r="5875" spans="1:8" x14ac:dyDescent="0.25">
      <c r="A5875" s="29"/>
      <c r="B5875" s="26"/>
      <c r="C5875" s="25"/>
      <c r="D5875" s="25"/>
      <c r="E5875" s="25"/>
      <c r="F5875" s="4"/>
      <c r="G5875" s="5"/>
      <c r="H5875" s="27"/>
    </row>
    <row r="5876" spans="1:8" x14ac:dyDescent="0.25">
      <c r="A5876" s="29"/>
      <c r="B5876" s="26"/>
      <c r="C5876" s="25"/>
      <c r="D5876" s="25"/>
      <c r="E5876" s="25"/>
      <c r="F5876" s="4"/>
      <c r="G5876" s="5"/>
      <c r="H5876" s="27"/>
    </row>
    <row r="5877" spans="1:8" x14ac:dyDescent="0.25">
      <c r="A5877" s="29"/>
      <c r="B5877" s="26"/>
      <c r="C5877" s="25"/>
      <c r="D5877" s="25"/>
      <c r="E5877" s="25"/>
      <c r="F5877" s="4"/>
      <c r="G5877" s="5"/>
      <c r="H5877" s="27"/>
    </row>
    <row r="5878" spans="1:8" x14ac:dyDescent="0.25">
      <c r="A5878" s="29"/>
      <c r="B5878" s="26"/>
      <c r="C5878" s="25"/>
      <c r="D5878" s="25"/>
      <c r="E5878" s="25"/>
      <c r="F5878" s="4"/>
      <c r="G5878" s="5"/>
      <c r="H5878" s="27"/>
    </row>
    <row r="5879" spans="1:8" x14ac:dyDescent="0.25">
      <c r="A5879" s="29"/>
      <c r="B5879" s="26"/>
      <c r="C5879" s="25"/>
      <c r="D5879" s="25"/>
      <c r="E5879" s="25"/>
      <c r="F5879" s="4"/>
      <c r="G5879" s="5"/>
      <c r="H5879" s="27"/>
    </row>
    <row r="5880" spans="1:8" x14ac:dyDescent="0.25">
      <c r="A5880" s="29"/>
      <c r="B5880" s="26"/>
      <c r="C5880" s="25"/>
      <c r="D5880" s="25"/>
      <c r="E5880" s="25"/>
      <c r="F5880" s="4"/>
      <c r="G5880" s="5"/>
      <c r="H5880" s="27"/>
    </row>
    <row r="5881" spans="1:8" x14ac:dyDescent="0.25">
      <c r="A5881" s="29"/>
      <c r="B5881" s="26"/>
      <c r="C5881" s="25"/>
      <c r="D5881" s="25"/>
      <c r="E5881" s="25"/>
      <c r="F5881" s="4"/>
      <c r="G5881" s="5"/>
      <c r="H5881" s="27"/>
    </row>
    <row r="5882" spans="1:8" x14ac:dyDescent="0.25">
      <c r="A5882" s="29"/>
      <c r="B5882" s="26"/>
      <c r="C5882" s="25"/>
      <c r="D5882" s="25"/>
      <c r="E5882" s="25"/>
      <c r="F5882" s="4"/>
      <c r="G5882" s="5"/>
      <c r="H5882" s="27"/>
    </row>
    <row r="5883" spans="1:8" x14ac:dyDescent="0.25">
      <c r="A5883" s="29"/>
      <c r="B5883" s="26"/>
      <c r="C5883" s="25"/>
      <c r="D5883" s="25"/>
      <c r="E5883" s="25"/>
      <c r="F5883" s="4"/>
      <c r="G5883" s="5"/>
      <c r="H5883" s="27"/>
    </row>
    <row r="5884" spans="1:8" x14ac:dyDescent="0.25">
      <c r="A5884" s="29"/>
      <c r="B5884" s="26"/>
      <c r="C5884" s="25"/>
      <c r="D5884" s="25"/>
      <c r="E5884" s="25"/>
      <c r="F5884" s="4"/>
      <c r="G5884" s="5"/>
      <c r="H5884" s="27"/>
    </row>
    <row r="5885" spans="1:8" x14ac:dyDescent="0.25">
      <c r="A5885" s="29"/>
      <c r="B5885" s="26"/>
      <c r="C5885" s="25"/>
      <c r="D5885" s="25"/>
      <c r="E5885" s="25"/>
      <c r="F5885" s="4"/>
      <c r="G5885" s="5"/>
      <c r="H5885" s="27"/>
    </row>
    <row r="5886" spans="1:8" x14ac:dyDescent="0.25">
      <c r="A5886" s="29"/>
      <c r="B5886" s="26"/>
      <c r="C5886" s="25"/>
      <c r="D5886" s="25"/>
      <c r="E5886" s="25"/>
      <c r="F5886" s="4"/>
      <c r="G5886" s="5"/>
      <c r="H5886" s="27"/>
    </row>
    <row r="5887" spans="1:8" x14ac:dyDescent="0.25">
      <c r="A5887" s="29"/>
      <c r="B5887" s="26"/>
      <c r="C5887" s="25"/>
      <c r="D5887" s="25"/>
      <c r="E5887" s="25"/>
      <c r="F5887" s="4"/>
      <c r="G5887" s="5"/>
      <c r="H5887" s="27"/>
    </row>
    <row r="5888" spans="1:8" x14ac:dyDescent="0.25">
      <c r="A5888" s="29"/>
      <c r="B5888" s="26"/>
      <c r="C5888" s="25"/>
      <c r="D5888" s="25"/>
      <c r="E5888" s="25"/>
      <c r="F5888" s="4"/>
      <c r="G5888" s="5"/>
      <c r="H5888" s="27"/>
    </row>
    <row r="5889" spans="1:8" x14ac:dyDescent="0.25">
      <c r="A5889" s="29"/>
      <c r="B5889" s="26"/>
      <c r="C5889" s="25"/>
      <c r="D5889" s="25"/>
      <c r="E5889" s="25"/>
      <c r="F5889" s="4"/>
      <c r="G5889" s="5"/>
      <c r="H5889" s="27"/>
    </row>
    <row r="5890" spans="1:8" x14ac:dyDescent="0.25">
      <c r="A5890" s="29"/>
      <c r="B5890" s="26"/>
      <c r="C5890" s="25"/>
      <c r="D5890" s="25"/>
      <c r="E5890" s="25"/>
      <c r="F5890" s="4"/>
      <c r="G5890" s="5"/>
      <c r="H5890" s="27"/>
    </row>
    <row r="5891" spans="1:8" x14ac:dyDescent="0.25">
      <c r="A5891" s="29"/>
      <c r="B5891" s="26"/>
      <c r="C5891" s="25"/>
      <c r="D5891" s="25"/>
      <c r="E5891" s="25"/>
      <c r="F5891" s="4"/>
      <c r="G5891" s="5"/>
      <c r="H5891" s="27"/>
    </row>
    <row r="5892" spans="1:8" x14ac:dyDescent="0.25">
      <c r="A5892" s="29"/>
      <c r="B5892" s="26"/>
      <c r="C5892" s="25"/>
      <c r="D5892" s="25"/>
      <c r="E5892" s="25"/>
      <c r="F5892" s="4"/>
      <c r="G5892" s="5"/>
      <c r="H5892" s="27"/>
    </row>
    <row r="5893" spans="1:8" x14ac:dyDescent="0.25">
      <c r="A5893" s="29"/>
      <c r="B5893" s="26"/>
      <c r="C5893" s="25"/>
      <c r="D5893" s="25"/>
      <c r="E5893" s="25"/>
      <c r="F5893" s="4"/>
      <c r="G5893" s="5"/>
      <c r="H5893" s="27"/>
    </row>
    <row r="5894" spans="1:8" x14ac:dyDescent="0.25">
      <c r="A5894" s="29"/>
      <c r="B5894" s="26"/>
      <c r="C5894" s="25"/>
      <c r="D5894" s="25"/>
      <c r="E5894" s="25"/>
      <c r="F5894" s="4"/>
      <c r="G5894" s="5"/>
      <c r="H5894" s="27"/>
    </row>
    <row r="5895" spans="1:8" x14ac:dyDescent="0.25">
      <c r="A5895" s="29"/>
      <c r="B5895" s="26"/>
      <c r="C5895" s="25"/>
      <c r="D5895" s="25"/>
      <c r="E5895" s="25"/>
      <c r="F5895" s="4"/>
      <c r="G5895" s="5"/>
      <c r="H5895" s="27"/>
    </row>
    <row r="5896" spans="1:8" x14ac:dyDescent="0.25">
      <c r="A5896" s="29"/>
      <c r="B5896" s="26"/>
      <c r="C5896" s="25"/>
      <c r="D5896" s="25"/>
      <c r="E5896" s="25"/>
      <c r="F5896" s="4"/>
      <c r="G5896" s="5"/>
      <c r="H5896" s="27"/>
    </row>
    <row r="5897" spans="1:8" x14ac:dyDescent="0.25">
      <c r="A5897" s="29"/>
      <c r="B5897" s="26"/>
      <c r="C5897" s="25"/>
      <c r="D5897" s="25"/>
      <c r="E5897" s="25"/>
      <c r="F5897" s="4"/>
      <c r="G5897" s="5"/>
      <c r="H5897" s="27"/>
    </row>
    <row r="5898" spans="1:8" x14ac:dyDescent="0.25">
      <c r="A5898" s="29"/>
      <c r="B5898" s="26"/>
      <c r="C5898" s="25"/>
      <c r="D5898" s="25"/>
      <c r="E5898" s="25"/>
      <c r="F5898" s="4"/>
      <c r="G5898" s="5"/>
      <c r="H5898" s="27"/>
    </row>
    <row r="5899" spans="1:8" x14ac:dyDescent="0.25">
      <c r="A5899" s="29"/>
      <c r="B5899" s="26"/>
      <c r="C5899" s="25"/>
      <c r="D5899" s="25"/>
      <c r="E5899" s="25"/>
      <c r="F5899" s="4"/>
      <c r="G5899" s="5"/>
      <c r="H5899" s="27"/>
    </row>
    <row r="5900" spans="1:8" x14ac:dyDescent="0.25">
      <c r="A5900" s="29"/>
      <c r="B5900" s="26"/>
      <c r="C5900" s="25"/>
      <c r="D5900" s="25"/>
      <c r="E5900" s="25"/>
      <c r="F5900" s="4"/>
      <c r="G5900" s="5"/>
      <c r="H5900" s="27"/>
    </row>
    <row r="5901" spans="1:8" x14ac:dyDescent="0.25">
      <c r="A5901" s="29"/>
      <c r="B5901" s="26"/>
      <c r="C5901" s="25"/>
      <c r="D5901" s="25"/>
      <c r="E5901" s="25"/>
      <c r="F5901" s="4"/>
      <c r="G5901" s="5"/>
      <c r="H5901" s="27"/>
    </row>
    <row r="5902" spans="1:8" x14ac:dyDescent="0.25">
      <c r="A5902" s="29"/>
      <c r="B5902" s="26"/>
      <c r="C5902" s="25"/>
      <c r="D5902" s="25"/>
      <c r="E5902" s="25"/>
      <c r="F5902" s="4"/>
      <c r="G5902" s="5"/>
      <c r="H5902" s="27"/>
    </row>
    <row r="5903" spans="1:8" x14ac:dyDescent="0.25">
      <c r="A5903" s="29"/>
      <c r="B5903" s="26"/>
      <c r="C5903" s="25"/>
      <c r="D5903" s="25"/>
      <c r="E5903" s="25"/>
      <c r="F5903" s="4"/>
      <c r="G5903" s="5"/>
      <c r="H5903" s="27"/>
    </row>
    <row r="5904" spans="1:8" x14ac:dyDescent="0.25">
      <c r="A5904" s="29"/>
      <c r="B5904" s="26"/>
      <c r="C5904" s="25"/>
      <c r="D5904" s="25"/>
      <c r="E5904" s="25"/>
      <c r="F5904" s="4"/>
      <c r="G5904" s="5"/>
      <c r="H5904" s="27"/>
    </row>
    <row r="5905" spans="1:8" x14ac:dyDescent="0.25">
      <c r="A5905" s="29"/>
      <c r="B5905" s="26"/>
      <c r="C5905" s="25"/>
      <c r="D5905" s="25"/>
      <c r="E5905" s="25"/>
      <c r="F5905" s="4"/>
      <c r="G5905" s="5"/>
      <c r="H5905" s="27"/>
    </row>
    <row r="5906" spans="1:8" x14ac:dyDescent="0.25">
      <c r="A5906" s="29"/>
      <c r="B5906" s="26"/>
      <c r="C5906" s="25"/>
      <c r="D5906" s="25"/>
      <c r="E5906" s="25"/>
      <c r="F5906" s="4"/>
      <c r="G5906" s="5"/>
      <c r="H5906" s="27"/>
    </row>
    <row r="5907" spans="1:8" x14ac:dyDescent="0.25">
      <c r="A5907" s="29"/>
      <c r="B5907" s="26"/>
      <c r="C5907" s="25"/>
      <c r="D5907" s="25"/>
      <c r="E5907" s="25"/>
      <c r="F5907" s="4"/>
      <c r="G5907" s="5"/>
      <c r="H5907" s="27"/>
    </row>
    <row r="5908" spans="1:8" x14ac:dyDescent="0.25">
      <c r="A5908" s="29"/>
      <c r="B5908" s="26"/>
      <c r="C5908" s="25"/>
      <c r="D5908" s="25"/>
      <c r="E5908" s="25"/>
      <c r="F5908" s="4"/>
      <c r="G5908" s="5"/>
      <c r="H5908" s="27"/>
    </row>
    <row r="5909" spans="1:8" x14ac:dyDescent="0.25">
      <c r="A5909" s="29"/>
      <c r="B5909" s="26"/>
      <c r="C5909" s="25"/>
      <c r="D5909" s="25"/>
      <c r="E5909" s="25"/>
      <c r="F5909" s="4"/>
      <c r="G5909" s="5"/>
      <c r="H5909" s="27"/>
    </row>
    <row r="5910" spans="1:8" x14ac:dyDescent="0.25">
      <c r="A5910" s="29"/>
      <c r="B5910" s="26"/>
      <c r="C5910" s="25"/>
      <c r="D5910" s="25"/>
      <c r="E5910" s="25"/>
      <c r="F5910" s="4"/>
      <c r="G5910" s="5"/>
      <c r="H5910" s="27"/>
    </row>
    <row r="5911" spans="1:8" x14ac:dyDescent="0.25">
      <c r="A5911" s="29"/>
      <c r="B5911" s="26"/>
      <c r="C5911" s="25"/>
      <c r="D5911" s="25"/>
      <c r="E5911" s="25"/>
      <c r="F5911" s="4"/>
      <c r="G5911" s="5"/>
      <c r="H5911" s="27"/>
    </row>
    <row r="5912" spans="1:8" x14ac:dyDescent="0.25">
      <c r="A5912" s="29"/>
      <c r="B5912" s="26"/>
      <c r="C5912" s="25"/>
      <c r="D5912" s="25"/>
      <c r="E5912" s="25"/>
      <c r="F5912" s="4"/>
      <c r="G5912" s="5"/>
      <c r="H5912" s="27"/>
    </row>
    <row r="5913" spans="1:8" x14ac:dyDescent="0.25">
      <c r="A5913" s="29"/>
      <c r="B5913" s="26"/>
      <c r="C5913" s="25"/>
      <c r="D5913" s="25"/>
      <c r="E5913" s="25"/>
      <c r="F5913" s="4"/>
      <c r="G5913" s="5"/>
      <c r="H5913" s="27"/>
    </row>
    <row r="5914" spans="1:8" x14ac:dyDescent="0.25">
      <c r="A5914" s="29"/>
      <c r="B5914" s="26"/>
      <c r="C5914" s="25"/>
      <c r="D5914" s="25"/>
      <c r="E5914" s="25"/>
      <c r="F5914" s="4"/>
      <c r="G5914" s="5"/>
      <c r="H5914" s="27"/>
    </row>
    <row r="5915" spans="1:8" x14ac:dyDescent="0.25">
      <c r="A5915" s="29"/>
      <c r="B5915" s="26"/>
      <c r="C5915" s="25"/>
      <c r="D5915" s="25"/>
      <c r="E5915" s="25"/>
      <c r="F5915" s="4"/>
      <c r="G5915" s="5"/>
      <c r="H5915" s="27"/>
    </row>
    <row r="5916" spans="1:8" x14ac:dyDescent="0.25">
      <c r="A5916" s="29"/>
      <c r="B5916" s="26"/>
      <c r="C5916" s="25"/>
      <c r="D5916" s="25"/>
      <c r="E5916" s="25"/>
      <c r="F5916" s="4"/>
      <c r="G5916" s="5"/>
      <c r="H5916" s="27"/>
    </row>
    <row r="5917" spans="1:8" x14ac:dyDescent="0.25">
      <c r="A5917" s="29"/>
      <c r="B5917" s="26"/>
      <c r="C5917" s="25"/>
      <c r="D5917" s="25"/>
      <c r="E5917" s="25"/>
      <c r="F5917" s="4"/>
      <c r="G5917" s="5"/>
      <c r="H5917" s="27"/>
    </row>
    <row r="5918" spans="1:8" x14ac:dyDescent="0.25">
      <c r="A5918" s="29"/>
      <c r="B5918" s="26"/>
      <c r="C5918" s="25"/>
      <c r="D5918" s="25"/>
      <c r="E5918" s="25"/>
      <c r="F5918" s="4"/>
      <c r="G5918" s="5"/>
      <c r="H5918" s="27"/>
    </row>
    <row r="5919" spans="1:8" x14ac:dyDescent="0.25">
      <c r="A5919" s="29"/>
      <c r="B5919" s="26"/>
      <c r="C5919" s="25"/>
      <c r="D5919" s="25"/>
      <c r="E5919" s="25"/>
      <c r="F5919" s="4"/>
      <c r="G5919" s="5"/>
      <c r="H5919" s="27"/>
    </row>
    <row r="5920" spans="1:8" x14ac:dyDescent="0.25">
      <c r="A5920" s="29"/>
      <c r="B5920" s="26"/>
      <c r="C5920" s="25"/>
      <c r="D5920" s="25"/>
      <c r="E5920" s="25"/>
      <c r="F5920" s="4"/>
      <c r="G5920" s="5"/>
      <c r="H5920" s="27"/>
    </row>
    <row r="5921" spans="1:8" x14ac:dyDescent="0.25">
      <c r="A5921" s="29"/>
      <c r="B5921" s="26"/>
      <c r="C5921" s="25"/>
      <c r="D5921" s="25"/>
      <c r="E5921" s="25"/>
      <c r="F5921" s="4"/>
      <c r="G5921" s="5"/>
      <c r="H5921" s="27"/>
    </row>
    <row r="5922" spans="1:8" x14ac:dyDescent="0.25">
      <c r="A5922" s="29"/>
      <c r="B5922" s="26"/>
      <c r="C5922" s="25"/>
      <c r="D5922" s="25"/>
      <c r="E5922" s="25"/>
      <c r="F5922" s="4"/>
      <c r="G5922" s="5"/>
      <c r="H5922" s="27"/>
    </row>
    <row r="5923" spans="1:8" x14ac:dyDescent="0.25">
      <c r="A5923" s="29"/>
      <c r="B5923" s="26"/>
      <c r="C5923" s="25"/>
      <c r="D5923" s="25"/>
      <c r="E5923" s="25"/>
      <c r="F5923" s="4"/>
      <c r="G5923" s="5"/>
      <c r="H5923" s="27"/>
    </row>
    <row r="5924" spans="1:8" x14ac:dyDescent="0.25">
      <c r="A5924" s="29"/>
      <c r="B5924" s="26"/>
      <c r="C5924" s="25"/>
      <c r="D5924" s="25"/>
      <c r="E5924" s="25"/>
      <c r="F5924" s="4"/>
      <c r="G5924" s="5"/>
      <c r="H5924" s="27"/>
    </row>
    <row r="5925" spans="1:8" x14ac:dyDescent="0.25">
      <c r="A5925" s="29"/>
      <c r="B5925" s="26"/>
      <c r="C5925" s="25"/>
      <c r="D5925" s="25"/>
      <c r="E5925" s="25"/>
      <c r="F5925" s="4"/>
      <c r="G5925" s="5"/>
      <c r="H5925" s="27"/>
    </row>
    <row r="5926" spans="1:8" x14ac:dyDescent="0.25">
      <c r="A5926" s="29"/>
      <c r="B5926" s="26"/>
      <c r="C5926" s="25"/>
      <c r="D5926" s="25"/>
      <c r="E5926" s="25"/>
      <c r="F5926" s="4"/>
      <c r="G5926" s="5"/>
      <c r="H5926" s="27"/>
    </row>
    <row r="5927" spans="1:8" x14ac:dyDescent="0.25">
      <c r="A5927" s="29"/>
      <c r="B5927" s="26"/>
      <c r="C5927" s="25"/>
      <c r="D5927" s="25"/>
      <c r="E5927" s="25"/>
      <c r="F5927" s="4"/>
      <c r="G5927" s="5"/>
      <c r="H5927" s="27"/>
    </row>
    <row r="5928" spans="1:8" x14ac:dyDescent="0.25">
      <c r="A5928" s="29"/>
      <c r="B5928" s="26"/>
      <c r="C5928" s="25"/>
      <c r="D5928" s="25"/>
      <c r="E5928" s="25"/>
      <c r="F5928" s="4"/>
      <c r="G5928" s="5"/>
      <c r="H5928" s="27"/>
    </row>
    <row r="5929" spans="1:8" x14ac:dyDescent="0.25">
      <c r="A5929" s="29"/>
      <c r="B5929" s="26"/>
      <c r="C5929" s="25"/>
      <c r="D5929" s="25"/>
      <c r="E5929" s="25"/>
      <c r="F5929" s="4"/>
      <c r="G5929" s="5"/>
      <c r="H5929" s="27"/>
    </row>
    <row r="5930" spans="1:8" x14ac:dyDescent="0.25">
      <c r="A5930" s="29"/>
      <c r="B5930" s="26"/>
      <c r="C5930" s="25"/>
      <c r="D5930" s="25"/>
      <c r="E5930" s="25"/>
      <c r="F5930" s="4"/>
      <c r="G5930" s="5"/>
      <c r="H5930" s="27"/>
    </row>
    <row r="5931" spans="1:8" x14ac:dyDescent="0.25">
      <c r="A5931" s="29"/>
      <c r="B5931" s="26"/>
      <c r="C5931" s="25"/>
      <c r="D5931" s="25"/>
      <c r="E5931" s="25"/>
      <c r="F5931" s="4"/>
      <c r="G5931" s="5"/>
      <c r="H5931" s="27"/>
    </row>
    <row r="5932" spans="1:8" x14ac:dyDescent="0.25">
      <c r="A5932" s="29"/>
      <c r="B5932" s="26"/>
      <c r="C5932" s="25"/>
      <c r="D5932" s="25"/>
      <c r="E5932" s="25"/>
      <c r="F5932" s="4"/>
      <c r="G5932" s="5"/>
      <c r="H5932" s="27"/>
    </row>
    <row r="5933" spans="1:8" x14ac:dyDescent="0.25">
      <c r="A5933" s="29"/>
      <c r="B5933" s="26"/>
      <c r="C5933" s="25"/>
      <c r="D5933" s="25"/>
      <c r="E5933" s="25"/>
      <c r="F5933" s="4"/>
      <c r="G5933" s="5"/>
      <c r="H5933" s="27"/>
    </row>
    <row r="5934" spans="1:8" x14ac:dyDescent="0.25">
      <c r="A5934" s="29"/>
      <c r="B5934" s="26"/>
      <c r="C5934" s="25"/>
      <c r="D5934" s="25"/>
      <c r="E5934" s="25"/>
      <c r="F5934" s="4"/>
      <c r="G5934" s="5"/>
      <c r="H5934" s="27"/>
    </row>
    <row r="5935" spans="1:8" x14ac:dyDescent="0.25">
      <c r="A5935" s="29"/>
      <c r="B5935" s="26"/>
      <c r="C5935" s="25"/>
      <c r="D5935" s="25"/>
      <c r="E5935" s="25"/>
      <c r="F5935" s="4"/>
      <c r="G5935" s="5"/>
      <c r="H5935" s="27"/>
    </row>
    <row r="5936" spans="1:8" x14ac:dyDescent="0.25">
      <c r="A5936" s="29"/>
      <c r="B5936" s="26"/>
      <c r="C5936" s="25"/>
      <c r="D5936" s="25"/>
      <c r="E5936" s="25"/>
      <c r="F5936" s="4"/>
      <c r="G5936" s="5"/>
      <c r="H5936" s="27"/>
    </row>
    <row r="5937" spans="1:8" x14ac:dyDescent="0.25">
      <c r="A5937" s="29"/>
      <c r="B5937" s="26"/>
      <c r="C5937" s="25"/>
      <c r="D5937" s="25"/>
      <c r="E5937" s="25"/>
      <c r="F5937" s="4"/>
      <c r="G5937" s="5"/>
      <c r="H5937" s="27"/>
    </row>
    <row r="5938" spans="1:8" x14ac:dyDescent="0.25">
      <c r="A5938" s="29"/>
      <c r="B5938" s="26"/>
      <c r="C5938" s="25"/>
      <c r="D5938" s="25"/>
      <c r="E5938" s="25"/>
      <c r="F5938" s="4"/>
      <c r="G5938" s="5"/>
      <c r="H5938" s="27"/>
    </row>
    <row r="5939" spans="1:8" x14ac:dyDescent="0.25">
      <c r="A5939" s="29"/>
      <c r="B5939" s="26"/>
      <c r="C5939" s="25"/>
      <c r="D5939" s="25"/>
      <c r="E5939" s="25"/>
      <c r="F5939" s="4"/>
      <c r="G5939" s="5"/>
      <c r="H5939" s="27"/>
    </row>
    <row r="5940" spans="1:8" x14ac:dyDescent="0.25">
      <c r="A5940" s="29"/>
      <c r="B5940" s="26"/>
      <c r="C5940" s="25"/>
      <c r="D5940" s="25"/>
      <c r="E5940" s="25"/>
      <c r="F5940" s="4"/>
      <c r="G5940" s="5"/>
      <c r="H5940" s="27"/>
    </row>
    <row r="5941" spans="1:8" x14ac:dyDescent="0.25">
      <c r="A5941" s="29"/>
      <c r="B5941" s="26"/>
      <c r="C5941" s="25"/>
      <c r="D5941" s="25"/>
      <c r="E5941" s="25"/>
      <c r="F5941" s="4"/>
      <c r="G5941" s="5"/>
      <c r="H5941" s="27"/>
    </row>
    <row r="5942" spans="1:8" x14ac:dyDescent="0.25">
      <c r="A5942" s="29"/>
      <c r="B5942" s="26"/>
      <c r="C5942" s="25"/>
      <c r="D5942" s="25"/>
      <c r="E5942" s="25"/>
      <c r="F5942" s="4"/>
      <c r="G5942" s="5"/>
      <c r="H5942" s="27"/>
    </row>
    <row r="5943" spans="1:8" x14ac:dyDescent="0.25">
      <c r="A5943" s="29"/>
      <c r="B5943" s="26"/>
      <c r="C5943" s="25"/>
      <c r="D5943" s="25"/>
      <c r="E5943" s="25"/>
      <c r="F5943" s="4"/>
      <c r="G5943" s="5"/>
      <c r="H5943" s="27"/>
    </row>
    <row r="5944" spans="1:8" x14ac:dyDescent="0.25">
      <c r="A5944" s="29"/>
      <c r="B5944" s="26"/>
      <c r="C5944" s="25"/>
      <c r="D5944" s="25"/>
      <c r="E5944" s="25"/>
      <c r="F5944" s="4"/>
      <c r="G5944" s="5"/>
      <c r="H5944" s="27"/>
    </row>
    <row r="5945" spans="1:8" x14ac:dyDescent="0.25">
      <c r="A5945" s="29"/>
      <c r="B5945" s="26"/>
      <c r="C5945" s="25"/>
      <c r="D5945" s="25"/>
      <c r="E5945" s="25"/>
      <c r="F5945" s="4"/>
      <c r="G5945" s="5"/>
      <c r="H5945" s="27"/>
    </row>
    <row r="5946" spans="1:8" x14ac:dyDescent="0.25">
      <c r="A5946" s="29"/>
      <c r="B5946" s="26"/>
      <c r="C5946" s="25"/>
      <c r="D5946" s="25"/>
      <c r="E5946" s="25"/>
      <c r="F5946" s="4"/>
      <c r="G5946" s="5"/>
      <c r="H5946" s="27"/>
    </row>
    <row r="5947" spans="1:8" x14ac:dyDescent="0.25">
      <c r="A5947" s="29"/>
      <c r="B5947" s="26"/>
      <c r="C5947" s="25"/>
      <c r="D5947" s="25"/>
      <c r="E5947" s="25"/>
      <c r="F5947" s="4"/>
      <c r="G5947" s="5"/>
      <c r="H5947" s="27"/>
    </row>
    <row r="5948" spans="1:8" x14ac:dyDescent="0.25">
      <c r="A5948" s="29"/>
      <c r="B5948" s="26"/>
      <c r="C5948" s="25"/>
      <c r="D5948" s="25"/>
      <c r="E5948" s="25"/>
      <c r="F5948" s="4"/>
      <c r="G5948" s="5"/>
      <c r="H5948" s="27"/>
    </row>
    <row r="5949" spans="1:8" x14ac:dyDescent="0.25">
      <c r="A5949" s="29"/>
      <c r="B5949" s="26"/>
      <c r="C5949" s="25"/>
      <c r="D5949" s="25"/>
      <c r="E5949" s="25"/>
      <c r="F5949" s="4"/>
      <c r="G5949" s="5"/>
      <c r="H5949" s="27"/>
    </row>
    <row r="5950" spans="1:8" x14ac:dyDescent="0.25">
      <c r="A5950" s="29"/>
      <c r="B5950" s="26"/>
      <c r="C5950" s="25"/>
      <c r="D5950" s="25"/>
      <c r="E5950" s="25"/>
      <c r="F5950" s="4"/>
      <c r="G5950" s="5"/>
      <c r="H5950" s="27"/>
    </row>
    <row r="5951" spans="1:8" x14ac:dyDescent="0.25">
      <c r="A5951" s="29"/>
      <c r="B5951" s="26"/>
      <c r="C5951" s="25"/>
      <c r="D5951" s="25"/>
      <c r="E5951" s="25"/>
      <c r="F5951" s="4"/>
      <c r="G5951" s="5"/>
      <c r="H5951" s="27"/>
    </row>
    <row r="5952" spans="1:8" x14ac:dyDescent="0.25">
      <c r="A5952" s="29"/>
      <c r="B5952" s="26"/>
      <c r="C5952" s="25"/>
      <c r="D5952" s="25"/>
      <c r="E5952" s="25"/>
      <c r="F5952" s="4"/>
      <c r="G5952" s="5"/>
      <c r="H5952" s="27"/>
    </row>
    <row r="5953" spans="1:8" x14ac:dyDescent="0.25">
      <c r="A5953" s="29"/>
      <c r="B5953" s="26"/>
      <c r="C5953" s="25"/>
      <c r="D5953" s="25"/>
      <c r="E5953" s="25"/>
      <c r="F5953" s="4"/>
      <c r="G5953" s="5"/>
      <c r="H5953" s="27"/>
    </row>
    <row r="5954" spans="1:8" x14ac:dyDescent="0.25">
      <c r="A5954" s="29"/>
      <c r="B5954" s="26"/>
      <c r="C5954" s="25"/>
      <c r="D5954" s="25"/>
      <c r="E5954" s="25"/>
      <c r="F5954" s="4"/>
      <c r="G5954" s="5"/>
      <c r="H5954" s="27"/>
    </row>
    <row r="5955" spans="1:8" x14ac:dyDescent="0.25">
      <c r="A5955" s="29"/>
      <c r="B5955" s="26"/>
      <c r="C5955" s="25"/>
      <c r="D5955" s="25"/>
      <c r="E5955" s="25"/>
      <c r="F5955" s="4"/>
      <c r="G5955" s="5"/>
      <c r="H5955" s="27"/>
    </row>
    <row r="5956" spans="1:8" x14ac:dyDescent="0.25">
      <c r="A5956" s="29"/>
      <c r="B5956" s="26"/>
      <c r="C5956" s="25"/>
      <c r="D5956" s="25"/>
      <c r="E5956" s="25"/>
      <c r="F5956" s="4"/>
      <c r="G5956" s="5"/>
      <c r="H5956" s="27"/>
    </row>
    <row r="5957" spans="1:8" x14ac:dyDescent="0.25">
      <c r="A5957" s="29"/>
      <c r="B5957" s="26"/>
      <c r="C5957" s="25"/>
      <c r="D5957" s="25"/>
      <c r="E5957" s="25"/>
      <c r="F5957" s="4"/>
      <c r="G5957" s="5"/>
      <c r="H5957" s="27"/>
    </row>
    <row r="5958" spans="1:8" x14ac:dyDescent="0.25">
      <c r="A5958" s="29"/>
      <c r="B5958" s="26"/>
      <c r="C5958" s="25"/>
      <c r="D5958" s="25"/>
      <c r="E5958" s="25"/>
      <c r="F5958" s="4"/>
      <c r="G5958" s="5"/>
      <c r="H5958" s="27"/>
    </row>
    <row r="5959" spans="1:8" x14ac:dyDescent="0.25">
      <c r="A5959" s="29"/>
      <c r="B5959" s="26"/>
      <c r="C5959" s="25"/>
      <c r="D5959" s="25"/>
      <c r="E5959" s="25"/>
      <c r="F5959" s="4"/>
      <c r="G5959" s="5"/>
      <c r="H5959" s="27"/>
    </row>
    <row r="5960" spans="1:8" x14ac:dyDescent="0.25">
      <c r="A5960" s="29"/>
      <c r="B5960" s="26"/>
      <c r="C5960" s="25"/>
      <c r="D5960" s="25"/>
      <c r="E5960" s="25"/>
      <c r="F5960" s="4"/>
      <c r="G5960" s="5"/>
      <c r="H5960" s="27"/>
    </row>
    <row r="5961" spans="1:8" x14ac:dyDescent="0.25">
      <c r="A5961" s="29"/>
      <c r="B5961" s="26"/>
      <c r="C5961" s="25"/>
      <c r="D5961" s="25"/>
      <c r="E5961" s="25"/>
      <c r="F5961" s="4"/>
      <c r="G5961" s="5"/>
      <c r="H5961" s="27"/>
    </row>
    <row r="5962" spans="1:8" x14ac:dyDescent="0.25">
      <c r="A5962" s="29"/>
      <c r="B5962" s="26"/>
      <c r="C5962" s="25"/>
      <c r="D5962" s="25"/>
      <c r="E5962" s="25"/>
      <c r="F5962" s="4"/>
      <c r="G5962" s="5"/>
      <c r="H5962" s="27"/>
    </row>
    <row r="5963" spans="1:8" x14ac:dyDescent="0.25">
      <c r="A5963" s="29"/>
      <c r="B5963" s="26"/>
      <c r="C5963" s="25"/>
      <c r="D5963" s="25"/>
      <c r="E5963" s="25"/>
      <c r="F5963" s="4"/>
      <c r="G5963" s="5"/>
      <c r="H5963" s="27"/>
    </row>
    <row r="5964" spans="1:8" x14ac:dyDescent="0.25">
      <c r="A5964" s="29"/>
      <c r="B5964" s="26"/>
      <c r="C5964" s="25"/>
      <c r="D5964" s="25"/>
      <c r="E5964" s="25"/>
      <c r="F5964" s="4"/>
      <c r="G5964" s="5"/>
      <c r="H5964" s="27"/>
    </row>
    <row r="5965" spans="1:8" x14ac:dyDescent="0.25">
      <c r="A5965" s="29"/>
      <c r="B5965" s="26"/>
      <c r="C5965" s="25"/>
      <c r="D5965" s="25"/>
      <c r="E5965" s="25"/>
      <c r="F5965" s="4"/>
      <c r="G5965" s="5"/>
      <c r="H5965" s="27"/>
    </row>
    <row r="5966" spans="1:8" x14ac:dyDescent="0.25">
      <c r="A5966" s="29"/>
      <c r="B5966" s="26"/>
      <c r="C5966" s="25"/>
      <c r="D5966" s="25"/>
      <c r="E5966" s="25"/>
      <c r="F5966" s="4"/>
      <c r="G5966" s="5"/>
      <c r="H5966" s="27"/>
    </row>
    <row r="5967" spans="1:8" x14ac:dyDescent="0.25">
      <c r="A5967" s="29"/>
      <c r="B5967" s="26"/>
      <c r="C5967" s="25"/>
      <c r="D5967" s="25"/>
      <c r="E5967" s="25"/>
      <c r="F5967" s="4"/>
      <c r="G5967" s="5"/>
      <c r="H5967" s="27"/>
    </row>
    <row r="5968" spans="1:8" x14ac:dyDescent="0.25">
      <c r="A5968" s="29"/>
      <c r="B5968" s="26"/>
      <c r="C5968" s="25"/>
      <c r="D5968" s="25"/>
      <c r="E5968" s="25"/>
      <c r="F5968" s="4"/>
      <c r="G5968" s="5"/>
      <c r="H5968" s="27"/>
    </row>
    <row r="5969" spans="1:8" x14ac:dyDescent="0.25">
      <c r="A5969" s="29"/>
      <c r="B5969" s="26"/>
      <c r="C5969" s="25"/>
      <c r="D5969" s="25"/>
      <c r="E5969" s="25"/>
      <c r="F5969" s="4"/>
      <c r="G5969" s="5"/>
      <c r="H5969" s="27"/>
    </row>
    <row r="5970" spans="1:8" x14ac:dyDescent="0.25">
      <c r="A5970" s="29"/>
      <c r="B5970" s="26"/>
      <c r="C5970" s="25"/>
      <c r="D5970" s="25"/>
      <c r="E5970" s="25"/>
      <c r="F5970" s="4"/>
      <c r="G5970" s="5"/>
      <c r="H5970" s="27"/>
    </row>
    <row r="5971" spans="1:8" x14ac:dyDescent="0.25">
      <c r="A5971" s="29"/>
      <c r="B5971" s="26"/>
      <c r="C5971" s="25"/>
      <c r="D5971" s="25"/>
      <c r="E5971" s="25"/>
      <c r="F5971" s="4"/>
      <c r="G5971" s="5"/>
      <c r="H5971" s="27"/>
    </row>
    <row r="5972" spans="1:8" x14ac:dyDescent="0.25">
      <c r="A5972" s="29"/>
      <c r="B5972" s="26"/>
      <c r="C5972" s="25"/>
      <c r="D5972" s="25"/>
      <c r="E5972" s="25"/>
      <c r="F5972" s="4"/>
      <c r="G5972" s="5"/>
      <c r="H5972" s="27"/>
    </row>
    <row r="5973" spans="1:8" x14ac:dyDescent="0.25">
      <c r="A5973" s="29"/>
      <c r="B5973" s="26"/>
      <c r="C5973" s="25"/>
      <c r="D5973" s="25"/>
      <c r="E5973" s="25"/>
      <c r="F5973" s="4"/>
      <c r="G5973" s="5"/>
      <c r="H5973" s="27"/>
    </row>
    <row r="5974" spans="1:8" x14ac:dyDescent="0.25">
      <c r="A5974" s="29"/>
      <c r="B5974" s="26"/>
      <c r="C5974" s="25"/>
      <c r="D5974" s="25"/>
      <c r="E5974" s="25"/>
      <c r="F5974" s="4"/>
      <c r="G5974" s="5"/>
      <c r="H5974" s="27"/>
    </row>
    <row r="5975" spans="1:8" x14ac:dyDescent="0.25">
      <c r="A5975" s="29"/>
      <c r="B5975" s="26"/>
      <c r="C5975" s="25"/>
      <c r="D5975" s="25"/>
      <c r="E5975" s="25"/>
      <c r="F5975" s="4"/>
      <c r="G5975" s="5"/>
      <c r="H5975" s="27"/>
    </row>
    <row r="5976" spans="1:8" x14ac:dyDescent="0.25">
      <c r="A5976" s="29"/>
      <c r="B5976" s="26"/>
      <c r="C5976" s="25"/>
      <c r="D5976" s="25"/>
      <c r="E5976" s="25"/>
      <c r="F5976" s="4"/>
      <c r="G5976" s="5"/>
      <c r="H5976" s="27"/>
    </row>
    <row r="5977" spans="1:8" x14ac:dyDescent="0.25">
      <c r="A5977" s="29"/>
      <c r="B5977" s="26"/>
      <c r="C5977" s="25"/>
      <c r="D5977" s="25"/>
      <c r="E5977" s="25"/>
      <c r="F5977" s="4"/>
      <c r="G5977" s="5"/>
      <c r="H5977" s="27"/>
    </row>
    <row r="5978" spans="1:8" x14ac:dyDescent="0.25">
      <c r="A5978" s="29"/>
      <c r="B5978" s="26"/>
      <c r="C5978" s="25"/>
      <c r="D5978" s="25"/>
      <c r="E5978" s="25"/>
      <c r="F5978" s="4"/>
      <c r="G5978" s="5"/>
      <c r="H5978" s="27"/>
    </row>
    <row r="5979" spans="1:8" x14ac:dyDescent="0.25">
      <c r="A5979" s="29"/>
      <c r="B5979" s="26"/>
      <c r="C5979" s="25"/>
      <c r="D5979" s="25"/>
      <c r="E5979" s="25"/>
      <c r="F5979" s="4"/>
      <c r="G5979" s="5"/>
      <c r="H5979" s="27"/>
    </row>
    <row r="5980" spans="1:8" x14ac:dyDescent="0.25">
      <c r="A5980" s="25"/>
      <c r="B5980" s="26"/>
      <c r="C5980" s="25"/>
      <c r="D5980" s="25"/>
      <c r="E5980" s="25"/>
      <c r="F5980" s="4"/>
      <c r="G5980" s="5"/>
      <c r="H5980" s="27"/>
    </row>
    <row r="5981" spans="1:8" x14ac:dyDescent="0.25">
      <c r="A5981" s="25"/>
      <c r="B5981" s="26"/>
      <c r="C5981" s="25"/>
      <c r="D5981" s="25"/>
      <c r="E5981" s="25"/>
      <c r="F5981" s="4"/>
      <c r="G5981" s="5"/>
      <c r="H5981" s="27"/>
    </row>
    <row r="5982" spans="1:8" x14ac:dyDescent="0.25">
      <c r="A5982" s="25"/>
      <c r="B5982" s="26"/>
      <c r="C5982" s="25"/>
      <c r="D5982" s="25"/>
      <c r="E5982" s="25"/>
      <c r="F5982" s="4"/>
      <c r="G5982" s="5"/>
      <c r="H5982" s="27"/>
    </row>
    <row r="5983" spans="1:8" x14ac:dyDescent="0.25">
      <c r="A5983" s="25"/>
      <c r="B5983" s="26"/>
      <c r="C5983" s="25"/>
      <c r="D5983" s="25"/>
      <c r="E5983" s="25"/>
      <c r="F5983" s="4"/>
      <c r="G5983" s="5"/>
      <c r="H5983" s="27"/>
    </row>
    <row r="5984" spans="1:8" x14ac:dyDescent="0.25">
      <c r="A5984" s="25"/>
      <c r="B5984" s="26"/>
      <c r="C5984" s="25"/>
      <c r="D5984" s="25"/>
      <c r="E5984" s="25"/>
      <c r="F5984" s="4"/>
      <c r="G5984" s="5"/>
      <c r="H5984" s="27"/>
    </row>
    <row r="5985" spans="1:8" x14ac:dyDescent="0.25">
      <c r="A5985" s="25"/>
      <c r="B5985" s="26"/>
      <c r="C5985" s="25"/>
      <c r="D5985" s="25"/>
      <c r="E5985" s="25"/>
      <c r="F5985" s="4"/>
      <c r="G5985" s="5"/>
      <c r="H5985" s="27"/>
    </row>
    <row r="5986" spans="1:8" x14ac:dyDescent="0.25">
      <c r="A5986" s="25"/>
      <c r="B5986" s="26"/>
      <c r="C5986" s="25"/>
      <c r="D5986" s="25"/>
      <c r="E5986" s="25"/>
      <c r="F5986" s="4"/>
      <c r="G5986" s="5"/>
      <c r="H5986" s="27"/>
    </row>
    <row r="5987" spans="1:8" x14ac:dyDescent="0.25">
      <c r="A5987" s="25"/>
      <c r="B5987" s="26"/>
      <c r="C5987" s="25"/>
      <c r="D5987" s="25"/>
      <c r="E5987" s="25"/>
      <c r="F5987" s="4"/>
      <c r="G5987" s="5"/>
      <c r="H5987" s="27"/>
    </row>
    <row r="5988" spans="1:8" x14ac:dyDescent="0.25">
      <c r="A5988" s="25"/>
      <c r="B5988" s="26"/>
      <c r="C5988" s="25"/>
      <c r="D5988" s="25"/>
      <c r="E5988" s="25"/>
      <c r="F5988" s="4"/>
      <c r="G5988" s="5"/>
      <c r="H5988" s="27"/>
    </row>
    <row r="5989" spans="1:8" x14ac:dyDescent="0.25">
      <c r="A5989" s="25"/>
      <c r="B5989" s="26"/>
      <c r="C5989" s="25"/>
      <c r="D5989" s="25"/>
      <c r="E5989" s="25"/>
      <c r="F5989" s="4"/>
      <c r="G5989" s="5"/>
      <c r="H5989" s="27"/>
    </row>
    <row r="5990" spans="1:8" x14ac:dyDescent="0.25">
      <c r="A5990" s="25"/>
      <c r="B5990" s="26"/>
      <c r="C5990" s="25"/>
      <c r="D5990" s="25"/>
      <c r="E5990" s="25"/>
      <c r="F5990" s="4"/>
      <c r="G5990" s="5"/>
      <c r="H5990" s="27"/>
    </row>
    <row r="5991" spans="1:8" x14ac:dyDescent="0.25">
      <c r="A5991" s="25"/>
      <c r="B5991" s="26"/>
      <c r="C5991" s="25"/>
      <c r="D5991" s="25"/>
      <c r="E5991" s="25"/>
      <c r="F5991" s="4"/>
      <c r="G5991" s="5"/>
      <c r="H5991" s="27"/>
    </row>
    <row r="5992" spans="1:8" x14ac:dyDescent="0.25">
      <c r="A5992" s="25"/>
      <c r="B5992" s="26"/>
      <c r="C5992" s="25"/>
      <c r="D5992" s="25"/>
      <c r="E5992" s="25"/>
      <c r="F5992" s="4"/>
      <c r="G5992" s="5"/>
      <c r="H5992" s="27"/>
    </row>
    <row r="5993" spans="1:8" x14ac:dyDescent="0.25">
      <c r="A5993" s="25"/>
      <c r="B5993" s="26"/>
      <c r="C5993" s="25"/>
      <c r="D5993" s="25"/>
      <c r="E5993" s="25"/>
      <c r="F5993" s="4"/>
      <c r="G5993" s="5"/>
      <c r="H5993" s="27"/>
    </row>
    <row r="5994" spans="1:8" x14ac:dyDescent="0.25">
      <c r="A5994" s="25"/>
      <c r="B5994" s="26"/>
      <c r="C5994" s="25"/>
      <c r="D5994" s="25"/>
      <c r="E5994" s="25"/>
      <c r="F5994" s="4"/>
      <c r="G5994" s="5"/>
      <c r="H5994" s="27"/>
    </row>
    <row r="5995" spans="1:8" x14ac:dyDescent="0.25">
      <c r="A5995" s="25"/>
      <c r="B5995" s="26"/>
      <c r="C5995" s="25"/>
      <c r="D5995" s="25"/>
      <c r="E5995" s="25"/>
      <c r="F5995" s="4"/>
      <c r="G5995" s="5"/>
      <c r="H5995" s="27"/>
    </row>
    <row r="5996" spans="1:8" x14ac:dyDescent="0.25">
      <c r="A5996" s="25"/>
      <c r="B5996" s="26"/>
      <c r="C5996" s="25"/>
      <c r="D5996" s="25"/>
      <c r="E5996" s="25"/>
      <c r="F5996" s="4"/>
      <c r="G5996" s="5"/>
      <c r="H5996" s="27"/>
    </row>
    <row r="5997" spans="1:8" x14ac:dyDescent="0.25">
      <c r="A5997" s="25"/>
      <c r="B5997" s="26"/>
      <c r="C5997" s="25"/>
      <c r="D5997" s="25"/>
      <c r="E5997" s="25"/>
      <c r="F5997" s="4"/>
      <c r="G5997" s="5"/>
      <c r="H5997" s="27"/>
    </row>
    <row r="5998" spans="1:8" x14ac:dyDescent="0.25">
      <c r="A5998" s="25"/>
      <c r="B5998" s="26"/>
      <c r="C5998" s="25"/>
      <c r="D5998" s="25"/>
      <c r="E5998" s="25"/>
      <c r="F5998" s="4"/>
      <c r="G5998" s="5"/>
      <c r="H5998" s="27"/>
    </row>
    <row r="5999" spans="1:8" x14ac:dyDescent="0.25">
      <c r="A5999" s="25"/>
      <c r="B5999" s="26"/>
      <c r="C5999" s="25"/>
      <c r="D5999" s="25"/>
      <c r="E5999" s="25"/>
      <c r="F5999" s="4"/>
      <c r="G5999" s="5"/>
      <c r="H5999" s="27"/>
    </row>
    <row r="6000" spans="1:8" x14ac:dyDescent="0.25">
      <c r="A6000" s="25"/>
      <c r="B6000" s="26"/>
      <c r="C6000" s="25"/>
      <c r="D6000" s="25"/>
      <c r="E6000" s="25"/>
      <c r="F6000" s="4"/>
      <c r="G6000" s="5"/>
      <c r="H6000" s="27"/>
    </row>
    <row r="6001" spans="1:8" x14ac:dyDescent="0.25">
      <c r="A6001" s="25"/>
      <c r="B6001" s="26"/>
      <c r="C6001" s="25"/>
      <c r="D6001" s="25"/>
      <c r="E6001" s="25"/>
      <c r="F6001" s="4"/>
      <c r="G6001" s="5"/>
      <c r="H6001" s="27"/>
    </row>
    <row r="6002" spans="1:8" x14ac:dyDescent="0.25">
      <c r="A6002" s="25"/>
      <c r="B6002" s="26"/>
      <c r="C6002" s="25"/>
      <c r="D6002" s="25"/>
      <c r="E6002" s="25"/>
      <c r="F6002" s="4"/>
      <c r="G6002" s="5"/>
      <c r="H6002" s="27"/>
    </row>
    <row r="6003" spans="1:8" x14ac:dyDescent="0.25">
      <c r="A6003" s="25"/>
      <c r="B6003" s="26"/>
      <c r="C6003" s="25"/>
      <c r="D6003" s="25"/>
      <c r="E6003" s="25"/>
      <c r="F6003" s="4"/>
      <c r="G6003" s="5"/>
      <c r="H6003" s="27"/>
    </row>
    <row r="6004" spans="1:8" x14ac:dyDescent="0.25">
      <c r="F6004" s="6"/>
      <c r="G6004" s="7"/>
      <c r="H6004" s="11"/>
    </row>
    <row r="6005" spans="1:8" x14ac:dyDescent="0.25">
      <c r="F6005" s="6"/>
      <c r="G6005" s="7"/>
    </row>
    <row r="6006" spans="1:8" x14ac:dyDescent="0.25">
      <c r="G6006" s="31"/>
    </row>
    <row r="6007" spans="1:8" x14ac:dyDescent="0.25">
      <c r="G6007" s="31"/>
    </row>
    <row r="6008" spans="1:8" x14ac:dyDescent="0.25">
      <c r="G6008" s="9"/>
      <c r="H6008" s="12"/>
    </row>
    <row r="6009" spans="1:8" x14ac:dyDescent="0.25">
      <c r="G6009" s="9"/>
      <c r="H6009" s="27"/>
    </row>
    <row r="6010" spans="1:8" x14ac:dyDescent="0.25">
      <c r="G6010" s="9"/>
      <c r="H6010" s="27"/>
    </row>
    <row r="6011" spans="1:8" x14ac:dyDescent="0.25">
      <c r="G6011" s="9"/>
      <c r="H6011" s="27"/>
    </row>
    <row r="6012" spans="1:8" x14ac:dyDescent="0.25">
      <c r="G6012" s="9"/>
      <c r="H6012" s="27"/>
    </row>
    <row r="6013" spans="1:8" x14ac:dyDescent="0.25">
      <c r="G6013" s="9"/>
      <c r="H6013" s="27"/>
    </row>
    <row r="6014" spans="1:8" x14ac:dyDescent="0.25">
      <c r="G6014" s="9"/>
      <c r="H6014" s="27"/>
    </row>
    <row r="6015" spans="1:8" x14ac:dyDescent="0.25"/>
    <row r="6016" spans="1:8"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sheetData>
  <autoFilter ref="A4:H4337" xr:uid="{387E6564-D409-4730-9CF7-F9D9FEA0CC79}"/>
  <mergeCells count="3">
    <mergeCell ref="A1:H1"/>
    <mergeCell ref="A2:H2"/>
    <mergeCell ref="A3:H3"/>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E6564-D409-4730-9CF7-F9D9FEA0CC79}">
  <dimension ref="A1:O8310"/>
  <sheetViews>
    <sheetView tabSelected="1" zoomScaleNormal="100" workbookViewId="0">
      <selection activeCell="N224" sqref="N224"/>
    </sheetView>
  </sheetViews>
  <sheetFormatPr baseColWidth="10" defaultColWidth="8.85546875" defaultRowHeight="15" zeroHeight="1" x14ac:dyDescent="0.25"/>
  <cols>
    <col min="1" max="1" width="36.7109375" customWidth="1"/>
    <col min="2" max="2" width="9.140625" bestFit="1" customWidth="1"/>
    <col min="3" max="3" width="9.42578125" customWidth="1"/>
    <col min="4" max="4" width="19.140625" bestFit="1" customWidth="1"/>
    <col min="5" max="5" width="27.85546875" bestFit="1" customWidth="1"/>
    <col min="6" max="6" width="14.7109375" style="30" bestFit="1" customWidth="1"/>
    <col min="7" max="7" width="13" style="13" customWidth="1"/>
    <col min="8" max="8" width="15.140625" style="28" bestFit="1" customWidth="1"/>
  </cols>
  <sheetData>
    <row r="1" spans="1:8" ht="28.5" x14ac:dyDescent="0.45">
      <c r="A1" s="65" t="s">
        <v>0</v>
      </c>
      <c r="B1" s="65"/>
      <c r="C1" s="65"/>
      <c r="D1" s="65"/>
      <c r="E1" s="65"/>
      <c r="F1" s="66"/>
      <c r="G1" s="74"/>
      <c r="H1" s="66"/>
    </row>
    <row r="2" spans="1:8" ht="15.75" x14ac:dyDescent="0.25">
      <c r="A2" s="75" t="s">
        <v>47</v>
      </c>
      <c r="B2" s="75"/>
      <c r="C2" s="75"/>
      <c r="D2" s="75"/>
      <c r="E2" s="75"/>
      <c r="F2" s="76"/>
      <c r="G2" s="77"/>
      <c r="H2" s="76"/>
    </row>
    <row r="3" spans="1:8" hidden="1" x14ac:dyDescent="0.25">
      <c r="A3" s="71"/>
      <c r="B3" s="71"/>
      <c r="C3" s="71"/>
      <c r="D3" s="71"/>
      <c r="E3" s="71"/>
      <c r="F3" s="72"/>
      <c r="G3" s="73"/>
      <c r="H3" s="72"/>
    </row>
    <row r="4" spans="1:8" s="24" customFormat="1" ht="45" x14ac:dyDescent="0.25">
      <c r="A4" s="1" t="s">
        <v>8</v>
      </c>
      <c r="B4" s="1" t="s">
        <v>1</v>
      </c>
      <c r="C4" s="1" t="s">
        <v>2</v>
      </c>
      <c r="D4" s="1" t="s">
        <v>3</v>
      </c>
      <c r="E4" s="1" t="s">
        <v>4</v>
      </c>
      <c r="F4" s="2" t="s">
        <v>5</v>
      </c>
      <c r="G4" s="3" t="s">
        <v>6</v>
      </c>
      <c r="H4" s="2" t="s">
        <v>7</v>
      </c>
    </row>
    <row r="5" spans="1:8" x14ac:dyDescent="0.25">
      <c r="A5" s="8" t="s">
        <v>9</v>
      </c>
      <c r="B5" s="8">
        <v>2008</v>
      </c>
      <c r="C5" s="8" t="s">
        <v>10</v>
      </c>
      <c r="D5" s="8" t="s">
        <v>41</v>
      </c>
      <c r="E5" s="8" t="s">
        <v>40</v>
      </c>
      <c r="F5" s="78">
        <f t="shared" ref="F5:F18" si="0">+SUMIFS($F$5:$F$4362,$A$5:$A$4362,$A$5,$B$5:$B$4362,$B5,$D$5:$D$4362,$D$21,$E$5:$E$4362,$E$5)+SUMIFS($F$5:$F$4362,$A$5:$A$4362,$A$5,$B$5:$B$4362,$B5,$D$5:$D$4362,$D$85,$E$5:$E$4362,$E$5)+SUMIFS($F$5:$F$4362,$A$5:$A$4362,$A$5,$B$5:$B$4362,$B5,$D$5:$D$4362,$D$133,$E$5:$E$4362,$E$5)+SUMIFS($F$5:$F$4362,$A$5:$A$4362,$A$5,$B$5:$B$4362,$B5,$D$5:$D$4362,$D$213,$E$5:$E$4362,$E$5)</f>
        <v>16200.07066661</v>
      </c>
      <c r="G5" s="78">
        <f>+F5/INDEX(TdC_ExRate!$C$8:$R$29,MATCH(A5,TdC_ExRate!$B$8:$B$29,0),MATCH(B5,TdC_ExRate!$C$7:$R$7,0))</f>
        <v>5122.030037532013</v>
      </c>
      <c r="H5" s="78">
        <f>+G5*100/INDEX(PBI_GDP!$C$8:$R$29,MATCH($A5,PBI_GDP!$B$8:$B$29,0),MATCH($B5,PBI_GDP!$C$7:$R$7,0))</f>
        <v>1.3991090763656169</v>
      </c>
    </row>
    <row r="6" spans="1:8" x14ac:dyDescent="0.25">
      <c r="A6" s="8" t="s">
        <v>9</v>
      </c>
      <c r="B6" s="8">
        <v>2009</v>
      </c>
      <c r="C6" s="8" t="s">
        <v>10</v>
      </c>
      <c r="D6" s="8" t="s">
        <v>41</v>
      </c>
      <c r="E6" s="8" t="s">
        <v>40</v>
      </c>
      <c r="F6" s="78">
        <f t="shared" si="0"/>
        <v>22509.052136419999</v>
      </c>
      <c r="G6" s="78">
        <f>+F6/INDEX(TdC_ExRate!$C$8:$R$29,MATCH(A6,TdC_ExRate!$B$8:$B$29,0),MATCH(B6,TdC_ExRate!$C$7:$R$7,0))</f>
        <v>6035.9259691713951</v>
      </c>
      <c r="H6" s="78">
        <f>+G6*100/INDEX(PBI_GDP!$C$8:$R$29,MATCH($A6,PBI_GDP!$B$8:$B$29,0),MATCH($B6,PBI_GDP!$C$7:$R$7,0))</f>
        <v>1.7964137561777092</v>
      </c>
    </row>
    <row r="7" spans="1:8" x14ac:dyDescent="0.25">
      <c r="A7" s="8" t="s">
        <v>9</v>
      </c>
      <c r="B7" s="8">
        <v>2010</v>
      </c>
      <c r="C7" s="8" t="s">
        <v>10</v>
      </c>
      <c r="D7" s="8" t="s">
        <v>41</v>
      </c>
      <c r="E7" s="8" t="s">
        <v>40</v>
      </c>
      <c r="F7" s="78">
        <f t="shared" si="0"/>
        <v>32324.915399950005</v>
      </c>
      <c r="G7" s="78">
        <f>+F7/INDEX(TdC_ExRate!$C$8:$R$29,MATCH(A7,TdC_ExRate!$B$8:$B$29,0),MATCH(B7,TdC_ExRate!$C$7:$R$7,0))</f>
        <v>8263.8407650593053</v>
      </c>
      <c r="H7" s="78">
        <f>+G7*100/INDEX(PBI_GDP!$C$8:$R$29,MATCH($A7,PBI_GDP!$B$8:$B$29,0),MATCH($B7,PBI_GDP!$C$7:$R$7,0))</f>
        <v>1.939254763417813</v>
      </c>
    </row>
    <row r="8" spans="1:8" x14ac:dyDescent="0.25">
      <c r="A8" s="8" t="s">
        <v>9</v>
      </c>
      <c r="B8" s="8">
        <v>2011</v>
      </c>
      <c r="C8" s="8" t="s">
        <v>10</v>
      </c>
      <c r="D8" s="8" t="s">
        <v>41</v>
      </c>
      <c r="E8" s="8" t="s">
        <v>40</v>
      </c>
      <c r="F8" s="78">
        <f t="shared" si="0"/>
        <v>32149.889723259999</v>
      </c>
      <c r="G8" s="78">
        <f>+F8/INDEX(TdC_ExRate!$C$8:$R$29,MATCH(A8,TdC_ExRate!$B$8:$B$29,0),MATCH(B8,TdC_ExRate!$C$7:$R$7,0))</f>
        <v>7786.0486038071376</v>
      </c>
      <c r="H8" s="78">
        <f>+G8*100/INDEX(PBI_GDP!$C$8:$R$29,MATCH($A8,PBI_GDP!$B$8:$B$29,0),MATCH($B8,PBI_GDP!$C$7:$R$7,0))</f>
        <v>1.4701309535248619</v>
      </c>
    </row>
    <row r="9" spans="1:8" x14ac:dyDescent="0.25">
      <c r="A9" s="8" t="s">
        <v>9</v>
      </c>
      <c r="B9" s="8">
        <v>2012</v>
      </c>
      <c r="C9" s="8" t="s">
        <v>10</v>
      </c>
      <c r="D9" s="8" t="s">
        <v>41</v>
      </c>
      <c r="E9" s="8" t="s">
        <v>40</v>
      </c>
      <c r="F9" s="78">
        <f t="shared" si="0"/>
        <v>35659.964507150005</v>
      </c>
      <c r="G9" s="78">
        <f>+F9/INDEX(TdC_ExRate!$C$8:$R$29,MATCH(A9,TdC_ExRate!$B$8:$B$29,0),MATCH(B9,TdC_ExRate!$C$7:$R$7,0))</f>
        <v>7836.3488810545168</v>
      </c>
      <c r="H9" s="78">
        <f>+G9*100/INDEX(PBI_GDP!$C$8:$R$29,MATCH($A9,PBI_GDP!$B$8:$B$29,0),MATCH($B9,PBI_GDP!$C$7:$R$7,0))</f>
        <v>1.3491140886612418</v>
      </c>
    </row>
    <row r="10" spans="1:8" x14ac:dyDescent="0.25">
      <c r="A10" s="8" t="s">
        <v>9</v>
      </c>
      <c r="B10" s="8">
        <v>2013</v>
      </c>
      <c r="C10" s="8" t="s">
        <v>10</v>
      </c>
      <c r="D10" s="8" t="s">
        <v>41</v>
      </c>
      <c r="E10" s="8" t="s">
        <v>40</v>
      </c>
      <c r="F10" s="78">
        <f t="shared" si="0"/>
        <v>48578.58443327</v>
      </c>
      <c r="G10" s="78">
        <f>+F10/INDEX(TdC_ExRate!$C$8:$R$29,MATCH(A10,TdC_ExRate!$B$8:$B$29,0),MATCH(B10,TdC_ExRate!$C$7:$R$7,0))</f>
        <v>8867.9663098322944</v>
      </c>
      <c r="H10" s="78">
        <f>+G10*100/INDEX(PBI_GDP!$C$8:$R$29,MATCH($A10,PBI_GDP!$B$8:$B$29,0),MATCH($B10,PBI_GDP!$C$7:$R$7,0))</f>
        <v>1.4465541336089476</v>
      </c>
    </row>
    <row r="11" spans="1:8" x14ac:dyDescent="0.25">
      <c r="A11" s="8" t="s">
        <v>9</v>
      </c>
      <c r="B11" s="8">
        <v>2014</v>
      </c>
      <c r="C11" s="8" t="s">
        <v>10</v>
      </c>
      <c r="D11" s="8" t="s">
        <v>41</v>
      </c>
      <c r="E11" s="8" t="s">
        <v>40</v>
      </c>
      <c r="F11" s="78">
        <f t="shared" si="0"/>
        <v>67399.534066580003</v>
      </c>
      <c r="G11" s="78">
        <f>+F11/INDEX(TdC_ExRate!$C$8:$R$29,MATCH(A11,TdC_ExRate!$B$8:$B$29,0),MATCH(B11,TdC_ExRate!$C$7:$R$7,0))</f>
        <v>8300.0440920950787</v>
      </c>
      <c r="H11" s="78">
        <f>+G11*100/INDEX(PBI_GDP!$C$8:$R$29,MATCH($A11,PBI_GDP!$B$8:$B$29,0),MATCH($B11,PBI_GDP!$C$7:$R$7,0))</f>
        <v>1.4663855412212266</v>
      </c>
    </row>
    <row r="12" spans="1:8" x14ac:dyDescent="0.25">
      <c r="A12" s="8" t="s">
        <v>9</v>
      </c>
      <c r="B12" s="8">
        <v>2015</v>
      </c>
      <c r="C12" s="8" t="s">
        <v>10</v>
      </c>
      <c r="D12" s="8" t="s">
        <v>41</v>
      </c>
      <c r="E12" s="8" t="s">
        <v>40</v>
      </c>
      <c r="F12" s="78">
        <f t="shared" si="0"/>
        <v>88372.761112759996</v>
      </c>
      <c r="G12" s="78">
        <f>+F12/INDEX(TdC_ExRate!$C$8:$R$29,MATCH(A12,TdC_ExRate!$B$8:$B$29,0),MATCH(B12,TdC_ExRate!$C$7:$R$7,0))</f>
        <v>9547.4290380769271</v>
      </c>
      <c r="H12" s="78">
        <f>+G12*100/INDEX(PBI_GDP!$C$8:$R$29,MATCH($A12,PBI_GDP!$B$8:$B$29,0),MATCH($B12,PBI_GDP!$C$7:$R$7,0))</f>
        <v>1.4819914676824235</v>
      </c>
    </row>
    <row r="13" spans="1:8" x14ac:dyDescent="0.25">
      <c r="A13" s="8" t="s">
        <v>9</v>
      </c>
      <c r="B13" s="8">
        <v>2016</v>
      </c>
      <c r="C13" s="8" t="s">
        <v>10</v>
      </c>
      <c r="D13" s="8" t="s">
        <v>41</v>
      </c>
      <c r="E13" s="8" t="s">
        <v>40</v>
      </c>
      <c r="F13" s="78">
        <f t="shared" si="0"/>
        <v>88212.241912569996</v>
      </c>
      <c r="G13" s="78">
        <f>+F13/INDEX(TdC_ExRate!$C$8:$R$29,MATCH(A13,TdC_ExRate!$B$8:$B$29,0),MATCH(B13,TdC_ExRate!$C$7:$R$7,0))</f>
        <v>5978.454761081327</v>
      </c>
      <c r="H13" s="78">
        <f>+G13*100/INDEX(PBI_GDP!$C$8:$R$29,MATCH($A13,PBI_GDP!$B$8:$B$29,0),MATCH($B13,PBI_GDP!$C$7:$R$7,0))</f>
        <v>1.0730720595788128</v>
      </c>
    </row>
    <row r="14" spans="1:8" x14ac:dyDescent="0.25">
      <c r="A14" s="8" t="s">
        <v>9</v>
      </c>
      <c r="B14" s="8">
        <v>2017</v>
      </c>
      <c r="C14" s="8" t="s">
        <v>10</v>
      </c>
      <c r="D14" s="8" t="s">
        <v>41</v>
      </c>
      <c r="E14" s="8" t="s">
        <v>40</v>
      </c>
      <c r="F14" s="78">
        <f t="shared" si="0"/>
        <v>126555.87169633999</v>
      </c>
      <c r="G14" s="78">
        <f>+F14/INDEX(TdC_ExRate!$C$8:$R$29,MATCH(A14,TdC_ExRate!$B$8:$B$29,0),MATCH(B14,TdC_ExRate!$C$7:$R$7,0))</f>
        <v>7643.3201805733715</v>
      </c>
      <c r="H14" s="78">
        <f>+G14*100/INDEX(PBI_GDP!$C$8:$R$29,MATCH($A14,PBI_GDP!$B$8:$B$29,0),MATCH($B14,PBI_GDP!$C$7:$R$7,0))</f>
        <v>1.1889025180863917</v>
      </c>
    </row>
    <row r="15" spans="1:8" x14ac:dyDescent="0.25">
      <c r="A15" s="8" t="s">
        <v>9</v>
      </c>
      <c r="B15" s="8">
        <v>2018</v>
      </c>
      <c r="C15" s="8" t="s">
        <v>10</v>
      </c>
      <c r="D15" s="8" t="s">
        <v>41</v>
      </c>
      <c r="E15" s="8" t="s">
        <v>40</v>
      </c>
      <c r="F15" s="78">
        <f t="shared" si="0"/>
        <v>167009.35839904001</v>
      </c>
      <c r="G15" s="78">
        <f>+F15/INDEX(TdC_ExRate!$C$8:$R$29,MATCH(A15,TdC_ExRate!$B$8:$B$29,0),MATCH(B15,TdC_ExRate!$C$7:$R$7,0))</f>
        <v>5940.1402745590121</v>
      </c>
      <c r="H15" s="78">
        <f>+G15*100/INDEX(PBI_GDP!$C$8:$R$29,MATCH($A15,PBI_GDP!$B$8:$B$29,0),MATCH($B15,PBI_GDP!$C$7:$R$7,0))</f>
        <v>1.0932324682521033</v>
      </c>
    </row>
    <row r="16" spans="1:8" x14ac:dyDescent="0.25">
      <c r="A16" s="8" t="s">
        <v>9</v>
      </c>
      <c r="B16" s="8">
        <v>2019</v>
      </c>
      <c r="C16" s="8" t="s">
        <v>10</v>
      </c>
      <c r="D16" s="8" t="s">
        <v>41</v>
      </c>
      <c r="E16" s="8" t="s">
        <v>40</v>
      </c>
      <c r="F16" s="78">
        <f t="shared" si="0"/>
        <v>136651.38631119</v>
      </c>
      <c r="G16" s="78">
        <f>+F16/INDEX(TdC_ExRate!$C$8:$R$29,MATCH(A16,TdC_ExRate!$B$8:$B$29,0),MATCH(B16,TdC_ExRate!$C$7:$R$7,0))</f>
        <v>2830.2875417146565</v>
      </c>
      <c r="H16" s="78">
        <f>+G16*100/INDEX(PBI_GDP!$C$8:$R$29,MATCH($A16,PBI_GDP!$B$8:$B$29,0),MATCH($B16,PBI_GDP!$C$7:$R$7,0))</f>
        <v>0.62901078184178727</v>
      </c>
    </row>
    <row r="17" spans="1:8" x14ac:dyDescent="0.25">
      <c r="A17" s="8" t="s">
        <v>9</v>
      </c>
      <c r="B17" s="8">
        <v>2020</v>
      </c>
      <c r="C17" s="8" t="s">
        <v>10</v>
      </c>
      <c r="D17" s="8" t="s">
        <v>41</v>
      </c>
      <c r="E17" s="8" t="s">
        <v>40</v>
      </c>
      <c r="F17" s="78">
        <f t="shared" si="0"/>
        <v>196403.07045480004</v>
      </c>
      <c r="G17" s="78">
        <f>+F17/INDEX(TdC_ExRate!$C$8:$R$29,MATCH(A17,TdC_ExRate!$B$8:$B$29,0),MATCH(B17,TdC_ExRate!$C$7:$R$7,0))</f>
        <v>2779.7564688245293</v>
      </c>
      <c r="H17" s="78">
        <f>+G17*100/INDEX(PBI_GDP!$C$8:$R$29,MATCH($A17,PBI_GDP!$B$8:$B$29,0),MATCH($B17,PBI_GDP!$C$7:$R$7,0))</f>
        <v>0.72086985100818057</v>
      </c>
    </row>
    <row r="18" spans="1:8" x14ac:dyDescent="0.25">
      <c r="A18" s="8" t="s">
        <v>9</v>
      </c>
      <c r="B18" s="8">
        <v>2021</v>
      </c>
      <c r="C18" s="8" t="s">
        <v>10</v>
      </c>
      <c r="D18" s="8" t="s">
        <v>41</v>
      </c>
      <c r="E18" s="8" t="s">
        <v>40</v>
      </c>
      <c r="F18" s="78">
        <f t="shared" si="0"/>
        <v>465498.95178092003</v>
      </c>
      <c r="G18" s="78">
        <f>+F18/INDEX(TdC_ExRate!$C$8:$R$29,MATCH(A18,TdC_ExRate!$B$8:$B$29,0),MATCH(B18,TdC_ExRate!$C$7:$R$7,0))</f>
        <v>4890.1267727438362</v>
      </c>
      <c r="H18" s="78">
        <f>+G18*100/INDEX(PBI_GDP!$C$8:$R$29,MATCH($A18,PBI_GDP!$B$8:$B$29,0),MATCH($B18,PBI_GDP!$C$7:$R$7,0))</f>
        <v>1.0090924451111969</v>
      </c>
    </row>
    <row r="19" spans="1:8" x14ac:dyDescent="0.25">
      <c r="A19" s="8" t="s">
        <v>9</v>
      </c>
      <c r="B19" s="8">
        <v>2022</v>
      </c>
      <c r="C19" s="8" t="s">
        <v>10</v>
      </c>
      <c r="D19" s="8" t="s">
        <v>41</v>
      </c>
      <c r="E19" s="8" t="s">
        <v>40</v>
      </c>
      <c r="F19" s="78">
        <f>F80+F129+F207+F227</f>
        <v>901447.02856744989</v>
      </c>
      <c r="G19" s="78">
        <f>+F19/INDEX(TdC_ExRate!$C$8:$R$29,MATCH(A19,TdC_ExRate!$B$8:$B$29,0),MATCH(B19,TdC_ExRate!$C$7:$R$7,0))</f>
        <v>6891.1836369168623</v>
      </c>
      <c r="H19" s="78">
        <f>+G19*100/INDEX(PBI_GDP!$C$8:$R$29,MATCH($A19,PBI_GDP!$B$8:$B$29,0),MATCH($B19,PBI_GDP!$C$7:$R$7,0))</f>
        <v>1.0942439075202377</v>
      </c>
    </row>
    <row r="20" spans="1:8" x14ac:dyDescent="0.25">
      <c r="A20" s="8" t="s">
        <v>9</v>
      </c>
      <c r="B20" s="8">
        <v>2023</v>
      </c>
      <c r="C20" s="8" t="s">
        <v>10</v>
      </c>
      <c r="D20" s="8" t="s">
        <v>41</v>
      </c>
      <c r="E20" s="8" t="s">
        <v>40</v>
      </c>
      <c r="F20" s="78">
        <f>F84+F132+F212+F228</f>
        <v>1389007.2843786601</v>
      </c>
      <c r="G20" s="78">
        <f>+F20/INDEX(TdC_ExRate!$C$8:$R$29,MATCH(A20,TdC_ExRate!$B$8:$B$29,0),MATCH(B20,TdC_ExRate!$C$7:$R$7,0))</f>
        <v>4703.7971124076157</v>
      </c>
      <c r="H20" s="78">
        <f>+G20*100/INDEX(PBI_GDP!$C$8:$R$29,MATCH($A20,PBI_GDP!$B$8:$B$29,0),MATCH($B20,PBI_GDP!$C$7:$R$7,0))</f>
        <v>0.7259827423507329</v>
      </c>
    </row>
    <row r="21" spans="1:8" x14ac:dyDescent="0.25">
      <c r="A21" s="8" t="s">
        <v>9</v>
      </c>
      <c r="B21" s="8">
        <v>2008</v>
      </c>
      <c r="C21" s="8" t="s">
        <v>10</v>
      </c>
      <c r="D21" s="8" t="s">
        <v>25</v>
      </c>
      <c r="E21" s="8" t="s">
        <v>26</v>
      </c>
      <c r="F21" s="78">
        <v>1508.3282182799996</v>
      </c>
      <c r="G21" s="78">
        <f>+IF(F21=0," ",+F21/INDEX(TdC_ExRate!$C$8:$R$29,MATCH(A21,TdC_ExRate!$B$8:$B$29,0),MATCH(B21,TdC_ExRate!$C$7:$R$7,0)))</f>
        <v>476.89313210285951</v>
      </c>
      <c r="H21" s="78">
        <f>+IF(F21=0,"",+G21*100/INDEX(PBI_GDP!$C$8:$R$29,MATCH($A21,PBI_GDP!$B$8:$B$29,0),MATCH($B21,PBI_GDP!$C$7:$R$7,0)))</f>
        <v>0.13026583301784625</v>
      </c>
    </row>
    <row r="22" spans="1:8" x14ac:dyDescent="0.25">
      <c r="A22" s="8" t="s">
        <v>9</v>
      </c>
      <c r="B22" s="8">
        <v>2008</v>
      </c>
      <c r="C22" s="8" t="s">
        <v>10</v>
      </c>
      <c r="D22" s="8" t="s">
        <v>25</v>
      </c>
      <c r="E22" s="8" t="s">
        <v>27</v>
      </c>
      <c r="F22" s="78"/>
      <c r="G22" s="78" t="str">
        <f>+IF(F22=0," ", +F22/INDEX(TdC_ExRate!$C$8:$R$29,MATCH(A22,TdC_ExRate!$B$8:$B$29,0),MATCH(B22,TdC_ExRate!$C$7:$R$7,0)))</f>
        <v xml:space="preserve"> </v>
      </c>
      <c r="H22" s="78"/>
    </row>
    <row r="23" spans="1:8" x14ac:dyDescent="0.25">
      <c r="A23" s="8" t="s">
        <v>9</v>
      </c>
      <c r="B23" s="8">
        <v>2008</v>
      </c>
      <c r="C23" s="8" t="s">
        <v>10</v>
      </c>
      <c r="D23" s="8" t="s">
        <v>25</v>
      </c>
      <c r="E23" s="8" t="s">
        <v>28</v>
      </c>
      <c r="F23" s="78"/>
      <c r="G23" s="78"/>
      <c r="H23" s="78"/>
    </row>
    <row r="24" spans="1:8" x14ac:dyDescent="0.25">
      <c r="A24" s="8" t="s">
        <v>9</v>
      </c>
      <c r="B24" s="8">
        <v>2008</v>
      </c>
      <c r="C24" s="8" t="s">
        <v>10</v>
      </c>
      <c r="D24" s="8" t="s">
        <v>25</v>
      </c>
      <c r="E24" s="8" t="s">
        <v>40</v>
      </c>
      <c r="F24" s="78">
        <f>+SUMIFS($F$5:$F$4362,$A$5:$A$4362,$A24,$B$5:$B$4362,$B24,$D$5:$D$4362,$D$24,$E$5:$E$4362,$E$21)+SUMIFS($F$5:$F$4362,$A$5:$A$4362,$A24,$B$5:$B$4362,$B24,$D$5:$D$4362,$D24,$E$5:$E$4362,$E$22)+SUMIFS($F$5:$F$4362,$A$5:$A$4362,$A24,$B$5:$B$4362,$B24,$D$5:$D$4362,$D24,$E$5:$E$4362,$E$23)</f>
        <v>1508.3282182799996</v>
      </c>
      <c r="G24" s="78">
        <f>+IF(F24=0," ", +F24/INDEX(TdC_ExRate!$C$8:$R$29,MATCH(A24,TdC_ExRate!$B$8:$B$29,0),MATCH(B24,TdC_ExRate!$C$7:$R$7,0)))</f>
        <v>476.89313210285951</v>
      </c>
      <c r="H24" s="78">
        <f>+IF(F24=0,"",+G24*100/INDEX(PBI_GDP!$C$8:$R$29,MATCH($A24,PBI_GDP!$B$8:$B$29,0),MATCH($B24,PBI_GDP!$C$7:$R$7,0)))</f>
        <v>0.13026583301784625</v>
      </c>
    </row>
    <row r="25" spans="1:8" x14ac:dyDescent="0.25">
      <c r="A25" s="8" t="s">
        <v>9</v>
      </c>
      <c r="B25" s="8">
        <v>2009</v>
      </c>
      <c r="C25" s="8" t="s">
        <v>10</v>
      </c>
      <c r="D25" s="8" t="s">
        <v>25</v>
      </c>
      <c r="E25" s="8" t="s">
        <v>26</v>
      </c>
      <c r="F25" s="78">
        <v>3368.7823968200005</v>
      </c>
      <c r="G25" s="78">
        <f>+IF(F25=0," ", +F25/INDEX(TdC_ExRate!$C$8:$R$29,MATCH(A25,TdC_ExRate!$B$8:$B$29,0),MATCH(B25,TdC_ExRate!$C$7:$R$7,0)))</f>
        <v>903.3575039151923</v>
      </c>
      <c r="H25" s="78">
        <f>+IF(F25=0,"",+G25*100/INDEX(PBI_GDP!$C$8:$R$29,MATCH($A25,PBI_GDP!$B$8:$B$29,0),MATCH($B25,PBI_GDP!$C$7:$R$7,0)))</f>
        <v>0.26885748020570688</v>
      </c>
    </row>
    <row r="26" spans="1:8" x14ac:dyDescent="0.25">
      <c r="A26" s="8" t="s">
        <v>9</v>
      </c>
      <c r="B26" s="8">
        <v>2009</v>
      </c>
      <c r="C26" s="8" t="s">
        <v>10</v>
      </c>
      <c r="D26" s="8" t="s">
        <v>25</v>
      </c>
      <c r="E26" s="8" t="s">
        <v>27</v>
      </c>
      <c r="F26" s="78"/>
      <c r="G26" s="78" t="str">
        <f>+IF(F26=0," ", +F26/INDEX(TdC_ExRate!$C$8:$R$29,MATCH(A26,TdC_ExRate!$B$8:$B$29,0),MATCH(B26,TdC_ExRate!$C$7:$R$7,0)))</f>
        <v xml:space="preserve"> </v>
      </c>
      <c r="H26" s="78" t="str">
        <f>+IF(F26=0,"",+G26*100/INDEX(PBI_GDP!$C$8:$R$29,MATCH($A26,PBI_GDP!$B$8:$B$29,0),MATCH($B26,PBI_GDP!$C$7:$R$7,0)))</f>
        <v/>
      </c>
    </row>
    <row r="27" spans="1:8" x14ac:dyDescent="0.25">
      <c r="A27" s="8" t="s">
        <v>9</v>
      </c>
      <c r="B27" s="8">
        <v>2009</v>
      </c>
      <c r="C27" s="8" t="s">
        <v>10</v>
      </c>
      <c r="D27" s="8" t="s">
        <v>25</v>
      </c>
      <c r="E27" s="8" t="s">
        <v>28</v>
      </c>
      <c r="F27" s="78"/>
      <c r="G27" s="78" t="str">
        <f>+IF(F27=0," ", +F27/INDEX(TdC_ExRate!$C$8:$R$29,MATCH(A27,TdC_ExRate!$B$8:$B$29,0),MATCH(B27,TdC_ExRate!$C$7:$R$7,0)))</f>
        <v xml:space="preserve"> </v>
      </c>
      <c r="H27" s="78" t="str">
        <f>+IF(F27=0,"",+G27*100/INDEX(PBI_GDP!$C$8:$R$29,MATCH($A27,PBI_GDP!$B$8:$B$29,0),MATCH($B27,PBI_GDP!$C$7:$R$7,0)))</f>
        <v/>
      </c>
    </row>
    <row r="28" spans="1:8" x14ac:dyDescent="0.25">
      <c r="A28" s="8" t="s">
        <v>9</v>
      </c>
      <c r="B28" s="8">
        <v>2009</v>
      </c>
      <c r="C28" s="8" t="s">
        <v>10</v>
      </c>
      <c r="D28" s="8" t="s">
        <v>25</v>
      </c>
      <c r="E28" s="8" t="s">
        <v>40</v>
      </c>
      <c r="F28" s="78">
        <f>+SUMIFS($F$5:$F$4362,$A$5:$A$4362,$A28,$B$5:$B$4362,$B28,$D$5:$D$4362,$D$24,$E$5:$E$4362,$E$21)+SUMIFS($F$5:$F$4362,$A$5:$A$4362,$A28,$B$5:$B$4362,$B28,$D$5:$D$4362,$D28,$E$5:$E$4362,$E$22)+SUMIFS($F$5:$F$4362,$A$5:$A$4362,$A28,$B$5:$B$4362,$B28,$D$5:$D$4362,$D28,$E$5:$E$4362,$E$23)</f>
        <v>3368.7823968200005</v>
      </c>
      <c r="G28" s="78">
        <f>+IF(F28=0," ", +F28/INDEX(TdC_ExRate!$C$8:$R$29,MATCH(A28,TdC_ExRate!$B$8:$B$29,0),MATCH(B28,TdC_ExRate!$C$7:$R$7,0)))</f>
        <v>903.3575039151923</v>
      </c>
      <c r="H28" s="78">
        <f>+IF(F28=0,"",+G28*100/INDEX(PBI_GDP!$C$8:$R$29,MATCH($A28,PBI_GDP!$B$8:$B$29,0),MATCH($B28,PBI_GDP!$C$7:$R$7,0)))</f>
        <v>0.26885748020570688</v>
      </c>
    </row>
    <row r="29" spans="1:8" x14ac:dyDescent="0.25">
      <c r="A29" s="8" t="s">
        <v>9</v>
      </c>
      <c r="B29" s="8">
        <v>2010</v>
      </c>
      <c r="C29" s="8" t="s">
        <v>10</v>
      </c>
      <c r="D29" s="8" t="s">
        <v>25</v>
      </c>
      <c r="E29" s="8" t="s">
        <v>26</v>
      </c>
      <c r="F29" s="78">
        <v>4691.8354532400017</v>
      </c>
      <c r="G29" s="78">
        <f>+IF(F29=0," ", +F29/INDEX(TdC_ExRate!$C$8:$R$29,MATCH(A29,TdC_ExRate!$B$8:$B$29,0),MATCH(B29,TdC_ExRate!$C$7:$R$7,0)))</f>
        <v>1199.4642708792735</v>
      </c>
      <c r="H29" s="78">
        <f>+IF(F29=0,"",+G29*100/INDEX(PBI_GDP!$C$8:$R$29,MATCH($A29,PBI_GDP!$B$8:$B$29,0),MATCH($B29,PBI_GDP!$C$7:$R$7,0)))</f>
        <v>0.28147526882258511</v>
      </c>
    </row>
    <row r="30" spans="1:8" x14ac:dyDescent="0.25">
      <c r="A30" s="8" t="s">
        <v>9</v>
      </c>
      <c r="B30" s="8">
        <v>2010</v>
      </c>
      <c r="C30" s="8" t="s">
        <v>10</v>
      </c>
      <c r="D30" s="8" t="s">
        <v>25</v>
      </c>
      <c r="E30" s="8" t="s">
        <v>27</v>
      </c>
      <c r="F30" s="78"/>
      <c r="G30" s="78" t="str">
        <f>+IF(F30=0," ", +F30/INDEX(TdC_ExRate!$C$8:$R$29,MATCH(A30,TdC_ExRate!$B$8:$B$29,0),MATCH(B30,TdC_ExRate!$C$7:$R$7,0)))</f>
        <v xml:space="preserve"> </v>
      </c>
      <c r="H30" s="78" t="str">
        <f>+IF(F30=0,"",+G30*100/INDEX(PBI_GDP!$C$8:$R$29,MATCH($A30,PBI_GDP!$B$8:$B$29,0),MATCH($B30,PBI_GDP!$C$7:$R$7,0)))</f>
        <v/>
      </c>
    </row>
    <row r="31" spans="1:8" x14ac:dyDescent="0.25">
      <c r="A31" s="8" t="s">
        <v>9</v>
      </c>
      <c r="B31" s="8">
        <v>2010</v>
      </c>
      <c r="C31" s="8" t="s">
        <v>10</v>
      </c>
      <c r="D31" s="8" t="s">
        <v>25</v>
      </c>
      <c r="E31" s="8" t="s">
        <v>28</v>
      </c>
      <c r="F31" s="78"/>
      <c r="G31" s="78" t="str">
        <f>+IF(F31=0," ", +F31/INDEX(TdC_ExRate!$C$8:$R$29,MATCH(A31,TdC_ExRate!$B$8:$B$29,0),MATCH(B31,TdC_ExRate!$C$7:$R$7,0)))</f>
        <v xml:space="preserve"> </v>
      </c>
      <c r="H31" s="78" t="str">
        <f>+IF(F31=0,"",+G31*100/INDEX(PBI_GDP!$C$8:$R$29,MATCH($A31,PBI_GDP!$B$8:$B$29,0),MATCH($B31,PBI_GDP!$C$7:$R$7,0)))</f>
        <v/>
      </c>
    </row>
    <row r="32" spans="1:8" x14ac:dyDescent="0.25">
      <c r="A32" s="8" t="s">
        <v>9</v>
      </c>
      <c r="B32" s="8">
        <v>2010</v>
      </c>
      <c r="C32" s="8" t="s">
        <v>10</v>
      </c>
      <c r="D32" s="8" t="s">
        <v>25</v>
      </c>
      <c r="E32" s="8" t="s">
        <v>40</v>
      </c>
      <c r="F32" s="78">
        <f>+SUMIFS($F$5:$F$4362,$A$5:$A$4362,$A32,$B$5:$B$4362,$B32,$D$5:$D$4362,$D$24,$E$5:$E$4362,$E$21)+SUMIFS($F$5:$F$4362,$A$5:$A$4362,$A32,$B$5:$B$4362,$B32,$D$5:$D$4362,$D32,$E$5:$E$4362,$E$22)+SUMIFS($F$5:$F$4362,$A$5:$A$4362,$A32,$B$5:$B$4362,$B32,$D$5:$D$4362,$D32,$E$5:$E$4362,$E$23)</f>
        <v>4691.8354532400017</v>
      </c>
      <c r="G32" s="78">
        <f>+IF(F32=0," ", +F32/INDEX(TdC_ExRate!$C$8:$R$29,MATCH(A32,TdC_ExRate!$B$8:$B$29,0),MATCH(B32,TdC_ExRate!$C$7:$R$7,0)))</f>
        <v>1199.4642708792735</v>
      </c>
      <c r="H32" s="78">
        <f>+IF(F32=0,"",+G32*100/INDEX(PBI_GDP!$C$8:$R$29,MATCH($A32,PBI_GDP!$B$8:$B$29,0),MATCH($B32,PBI_GDP!$C$7:$R$7,0)))</f>
        <v>0.28147526882258511</v>
      </c>
    </row>
    <row r="33" spans="1:8" x14ac:dyDescent="0.25">
      <c r="A33" s="8" t="s">
        <v>9</v>
      </c>
      <c r="B33" s="8">
        <v>2011</v>
      </c>
      <c r="C33" s="8" t="s">
        <v>10</v>
      </c>
      <c r="D33" s="8" t="s">
        <v>25</v>
      </c>
      <c r="E33" s="8" t="s">
        <v>26</v>
      </c>
      <c r="F33" s="78">
        <v>4535.5076718899991</v>
      </c>
      <c r="G33" s="78">
        <f>+IF(F33=0," ", +F33/INDEX(TdC_ExRate!$C$8:$R$29,MATCH(A33,TdC_ExRate!$B$8:$B$29,0),MATCH(B33,TdC_ExRate!$C$7:$R$7,0)))</f>
        <v>1098.4075989139935</v>
      </c>
      <c r="H33" s="78">
        <f>+IF(F33=0,"",+G33*100/INDEX(PBI_GDP!$C$8:$R$29,MATCH($A33,PBI_GDP!$B$8:$B$29,0),MATCH($B33,PBI_GDP!$C$7:$R$7,0)))</f>
        <v>0.20739698567522358</v>
      </c>
    </row>
    <row r="34" spans="1:8" x14ac:dyDescent="0.25">
      <c r="A34" s="8" t="s">
        <v>9</v>
      </c>
      <c r="B34" s="8">
        <v>2011</v>
      </c>
      <c r="C34" s="8" t="s">
        <v>10</v>
      </c>
      <c r="D34" s="8" t="s">
        <v>25</v>
      </c>
      <c r="E34" s="8" t="s">
        <v>27</v>
      </c>
      <c r="F34" s="78"/>
      <c r="G34" s="78" t="str">
        <f>+IF(F34=0," ", +F34/INDEX(TdC_ExRate!$C$8:$R$29,MATCH(A34,TdC_ExRate!$B$8:$B$29,0),MATCH(B34,TdC_ExRate!$C$7:$R$7,0)))</f>
        <v xml:space="preserve"> </v>
      </c>
      <c r="H34" s="78" t="str">
        <f>+IF(F34=0,"",+G34*100/INDEX(PBI_GDP!$C$8:$R$29,MATCH($A34,PBI_GDP!$B$8:$B$29,0),MATCH($B34,PBI_GDP!$C$7:$R$7,0)))</f>
        <v/>
      </c>
    </row>
    <row r="35" spans="1:8" x14ac:dyDescent="0.25">
      <c r="A35" s="8" t="s">
        <v>9</v>
      </c>
      <c r="B35" s="8">
        <v>2011</v>
      </c>
      <c r="C35" s="8" t="s">
        <v>10</v>
      </c>
      <c r="D35" s="8" t="s">
        <v>25</v>
      </c>
      <c r="E35" s="8" t="s">
        <v>28</v>
      </c>
      <c r="F35" s="78"/>
      <c r="G35" s="78" t="str">
        <f>+IF(F35=0," ", +F35/INDEX(TdC_ExRate!$C$8:$R$29,MATCH(A35,TdC_ExRate!$B$8:$B$29,0),MATCH(B35,TdC_ExRate!$C$7:$R$7,0)))</f>
        <v xml:space="preserve"> </v>
      </c>
      <c r="H35" s="78" t="str">
        <f>+IF(F35=0,"",+G35*100/INDEX(PBI_GDP!$C$8:$R$29,MATCH($A35,PBI_GDP!$B$8:$B$29,0),MATCH($B35,PBI_GDP!$C$7:$R$7,0)))</f>
        <v/>
      </c>
    </row>
    <row r="36" spans="1:8" x14ac:dyDescent="0.25">
      <c r="A36" s="8" t="s">
        <v>9</v>
      </c>
      <c r="B36" s="8">
        <v>2011</v>
      </c>
      <c r="C36" s="8" t="s">
        <v>10</v>
      </c>
      <c r="D36" s="8" t="s">
        <v>25</v>
      </c>
      <c r="E36" s="8" t="s">
        <v>40</v>
      </c>
      <c r="F36" s="78">
        <f>+SUMIFS($F$5:$F$4362,$A$5:$A$4362,$A36,$B$5:$B$4362,$B36,$D$5:$D$4362,$D$24,$E$5:$E$4362,$E$21)+SUMIFS($F$5:$F$4362,$A$5:$A$4362,$A36,$B$5:$B$4362,$B36,$D$5:$D$4362,$D36,$E$5:$E$4362,$E$22)+SUMIFS($F$5:$F$4362,$A$5:$A$4362,$A36,$B$5:$B$4362,$B36,$D$5:$D$4362,$D36,$E$5:$E$4362,$E$23)</f>
        <v>4535.5076718899991</v>
      </c>
      <c r="G36" s="78">
        <f>+IF(F36=0," ", +F36/INDEX(TdC_ExRate!$C$8:$R$29,MATCH(A36,TdC_ExRate!$B$8:$B$29,0),MATCH(B36,TdC_ExRate!$C$7:$R$7,0)))</f>
        <v>1098.4075989139935</v>
      </c>
      <c r="H36" s="78">
        <f>+IF(F36=0,"",+G36*100/INDEX(PBI_GDP!$C$8:$R$29,MATCH($A36,PBI_GDP!$B$8:$B$29,0),MATCH($B36,PBI_GDP!$C$7:$R$7,0)))</f>
        <v>0.20739698567522358</v>
      </c>
    </row>
    <row r="37" spans="1:8" x14ac:dyDescent="0.25">
      <c r="A37" s="8" t="s">
        <v>9</v>
      </c>
      <c r="B37" s="8">
        <v>2012</v>
      </c>
      <c r="C37" s="8" t="s">
        <v>10</v>
      </c>
      <c r="D37" s="8" t="s">
        <v>25</v>
      </c>
      <c r="E37" s="8" t="s">
        <v>26</v>
      </c>
      <c r="F37" s="78">
        <v>5983.96762451</v>
      </c>
      <c r="G37" s="78">
        <f>+IF(F37=0," ", +F37/INDEX(TdC_ExRate!$C$8:$R$29,MATCH(A37,TdC_ExRate!$B$8:$B$29,0),MATCH(B37,TdC_ExRate!$C$7:$R$7,0)))</f>
        <v>1314.9889139455877</v>
      </c>
      <c r="H37" s="78">
        <f>+IF(F37=0,"",+G37*100/INDEX(PBI_GDP!$C$8:$R$29,MATCH($A37,PBI_GDP!$B$8:$B$29,0),MATCH($B37,PBI_GDP!$C$7:$R$7,0)))</f>
        <v>0.22638987839431235</v>
      </c>
    </row>
    <row r="38" spans="1:8" x14ac:dyDescent="0.25">
      <c r="A38" s="8" t="s">
        <v>9</v>
      </c>
      <c r="B38" s="8">
        <v>2012</v>
      </c>
      <c r="C38" s="8" t="s">
        <v>10</v>
      </c>
      <c r="D38" s="8" t="s">
        <v>25</v>
      </c>
      <c r="E38" s="8" t="s">
        <v>27</v>
      </c>
      <c r="F38" s="78"/>
      <c r="G38" s="78" t="str">
        <f>+IF(F38=0," ", +F38/INDEX(TdC_ExRate!$C$8:$R$29,MATCH(A38,TdC_ExRate!$B$8:$B$29,0),MATCH(B38,TdC_ExRate!$C$7:$R$7,0)))</f>
        <v xml:space="preserve"> </v>
      </c>
      <c r="H38" s="78" t="str">
        <f>+IF(F38=0,"",+G38*100/INDEX(PBI_GDP!$C$8:$R$29,MATCH($A38,PBI_GDP!$B$8:$B$29,0),MATCH($B38,PBI_GDP!$C$7:$R$7,0)))</f>
        <v/>
      </c>
    </row>
    <row r="39" spans="1:8" x14ac:dyDescent="0.25">
      <c r="A39" s="8" t="s">
        <v>9</v>
      </c>
      <c r="B39" s="8">
        <v>2012</v>
      </c>
      <c r="C39" s="8" t="s">
        <v>10</v>
      </c>
      <c r="D39" s="8" t="s">
        <v>25</v>
      </c>
      <c r="E39" s="8" t="s">
        <v>28</v>
      </c>
      <c r="F39" s="78"/>
      <c r="G39" s="78" t="str">
        <f>+IF(F39=0," ", +F39/INDEX(TdC_ExRate!$C$8:$R$29,MATCH(A39,TdC_ExRate!$B$8:$B$29,0),MATCH(B39,TdC_ExRate!$C$7:$R$7,0)))</f>
        <v xml:space="preserve"> </v>
      </c>
      <c r="H39" s="78" t="str">
        <f>+IF(F39=0,"",+G39*100/INDEX(PBI_GDP!$C$8:$R$29,MATCH($A39,PBI_GDP!$B$8:$B$29,0),MATCH($B39,PBI_GDP!$C$7:$R$7,0)))</f>
        <v/>
      </c>
    </row>
    <row r="40" spans="1:8" x14ac:dyDescent="0.25">
      <c r="A40" s="8" t="s">
        <v>9</v>
      </c>
      <c r="B40" s="8">
        <v>2012</v>
      </c>
      <c r="C40" s="8" t="s">
        <v>10</v>
      </c>
      <c r="D40" s="8" t="s">
        <v>25</v>
      </c>
      <c r="E40" s="8" t="s">
        <v>40</v>
      </c>
      <c r="F40" s="78">
        <f>+SUMIFS($F$5:$F$4362,$A$5:$A$4362,$A40,$B$5:$B$4362,$B40,$D$5:$D$4362,$D$24,$E$5:$E$4362,$E$21)+SUMIFS($F$5:$F$4362,$A$5:$A$4362,$A40,$B$5:$B$4362,$B40,$D$5:$D$4362,$D40,$E$5:$E$4362,$E$22)+SUMIFS($F$5:$F$4362,$A$5:$A$4362,$A40,$B$5:$B$4362,$B40,$D$5:$D$4362,$D40,$E$5:$E$4362,$E$23)</f>
        <v>5983.96762451</v>
      </c>
      <c r="G40" s="78">
        <f>+IF(F40=0," ", +F40/INDEX(TdC_ExRate!$C$8:$R$29,MATCH(A40,TdC_ExRate!$B$8:$B$29,0),MATCH(B40,TdC_ExRate!$C$7:$R$7,0)))</f>
        <v>1314.9889139455877</v>
      </c>
      <c r="H40" s="78">
        <f>+IF(F40=0,"",+G40*100/INDEX(PBI_GDP!$C$8:$R$29,MATCH($A40,PBI_GDP!$B$8:$B$29,0),MATCH($B40,PBI_GDP!$C$7:$R$7,0)))</f>
        <v>0.22638987839431235</v>
      </c>
    </row>
    <row r="41" spans="1:8" x14ac:dyDescent="0.25">
      <c r="A41" s="8" t="s">
        <v>9</v>
      </c>
      <c r="B41" s="8">
        <v>2013</v>
      </c>
      <c r="C41" s="8" t="s">
        <v>10</v>
      </c>
      <c r="D41" s="8" t="s">
        <v>25</v>
      </c>
      <c r="E41" s="8" t="s">
        <v>26</v>
      </c>
      <c r="F41" s="78">
        <v>7930.7727633800005</v>
      </c>
      <c r="G41" s="78">
        <f>+IF(F41=0," ", +F41/INDEX(TdC_ExRate!$C$8:$R$29,MATCH(A41,TdC_ExRate!$B$8:$B$29,0),MATCH(B41,TdC_ExRate!$C$7:$R$7,0)))</f>
        <v>1447.7537066399705</v>
      </c>
      <c r="H41" s="78">
        <f>+IF(F41=0,"",+G41*100/INDEX(PBI_GDP!$C$8:$R$29,MATCH($A41,PBI_GDP!$B$8:$B$29,0),MATCH($B41,PBI_GDP!$C$7:$R$7,0)))</f>
        <v>0.23615945704098307</v>
      </c>
    </row>
    <row r="42" spans="1:8" x14ac:dyDescent="0.25">
      <c r="A42" s="8" t="s">
        <v>9</v>
      </c>
      <c r="B42" s="8">
        <v>2013</v>
      </c>
      <c r="C42" s="8" t="s">
        <v>10</v>
      </c>
      <c r="D42" s="8" t="s">
        <v>25</v>
      </c>
      <c r="E42" s="8" t="s">
        <v>27</v>
      </c>
      <c r="F42" s="78"/>
      <c r="G42" s="78" t="str">
        <f>+IF(F42=0," ", +F42/INDEX(TdC_ExRate!$C$8:$R$29,MATCH(A42,TdC_ExRate!$B$8:$B$29,0),MATCH(B42,TdC_ExRate!$C$7:$R$7,0)))</f>
        <v xml:space="preserve"> </v>
      </c>
      <c r="H42" s="78" t="str">
        <f>+IF(F42=0,"",+G42*100/INDEX(PBI_GDP!$C$8:$R$29,MATCH($A42,PBI_GDP!$B$8:$B$29,0),MATCH($B42,PBI_GDP!$C$7:$R$7,0)))</f>
        <v/>
      </c>
    </row>
    <row r="43" spans="1:8" x14ac:dyDescent="0.25">
      <c r="A43" s="8" t="s">
        <v>9</v>
      </c>
      <c r="B43" s="8">
        <v>2013</v>
      </c>
      <c r="C43" s="8" t="s">
        <v>10</v>
      </c>
      <c r="D43" s="8" t="s">
        <v>25</v>
      </c>
      <c r="E43" s="8" t="s">
        <v>28</v>
      </c>
      <c r="F43" s="78"/>
      <c r="G43" s="78" t="str">
        <f>+IF(F43=0," ", +F43/INDEX(TdC_ExRate!$C$8:$R$29,MATCH(A43,TdC_ExRate!$B$8:$B$29,0),MATCH(B43,TdC_ExRate!$C$7:$R$7,0)))</f>
        <v xml:space="preserve"> </v>
      </c>
      <c r="H43" s="78" t="str">
        <f>+IF(F43=0,"",+G43*100/INDEX(PBI_GDP!$C$8:$R$29,MATCH($A43,PBI_GDP!$B$8:$B$29,0),MATCH($B43,PBI_GDP!$C$7:$R$7,0)))</f>
        <v/>
      </c>
    </row>
    <row r="44" spans="1:8" x14ac:dyDescent="0.25">
      <c r="A44" s="8" t="s">
        <v>9</v>
      </c>
      <c r="B44" s="8">
        <v>2013</v>
      </c>
      <c r="C44" s="8" t="s">
        <v>10</v>
      </c>
      <c r="D44" s="8" t="s">
        <v>25</v>
      </c>
      <c r="E44" s="8" t="s">
        <v>40</v>
      </c>
      <c r="F44" s="78">
        <f>+SUMIFS($F$5:$F$4362,$A$5:$A$4362,$A44,$B$5:$B$4362,$B44,$D$5:$D$4362,$D$24,$E$5:$E$4362,$E$21)+SUMIFS($F$5:$F$4362,$A$5:$A$4362,$A44,$B$5:$B$4362,$B44,$D$5:$D$4362,$D44,$E$5:$E$4362,$E$22)+SUMIFS($F$5:$F$4362,$A$5:$A$4362,$A44,$B$5:$B$4362,$B44,$D$5:$D$4362,$D44,$E$5:$E$4362,$E$23)</f>
        <v>7930.7727633800005</v>
      </c>
      <c r="G44" s="78">
        <f>+IF(F44=0," ", +F44/INDEX(TdC_ExRate!$C$8:$R$29,MATCH(A44,TdC_ExRate!$B$8:$B$29,0),MATCH(B44,TdC_ExRate!$C$7:$R$7,0)))</f>
        <v>1447.7537066399705</v>
      </c>
      <c r="H44" s="78">
        <f>+IF(F44=0,"",+G44*100/INDEX(PBI_GDP!$C$8:$R$29,MATCH($A44,PBI_GDP!$B$8:$B$29,0),MATCH($B44,PBI_GDP!$C$7:$R$7,0)))</f>
        <v>0.23615945704098307</v>
      </c>
    </row>
    <row r="45" spans="1:8" x14ac:dyDescent="0.25">
      <c r="A45" s="8" t="s">
        <v>9</v>
      </c>
      <c r="B45" s="8">
        <v>2014</v>
      </c>
      <c r="C45" s="8" t="s">
        <v>10</v>
      </c>
      <c r="D45" s="8" t="s">
        <v>25</v>
      </c>
      <c r="E45" s="8" t="s">
        <v>26</v>
      </c>
      <c r="F45" s="78">
        <v>11574.27035054</v>
      </c>
      <c r="G45" s="78">
        <f>+IF(F45=0," ", +F45/INDEX(TdC_ExRate!$C$8:$R$29,MATCH(A45,TdC_ExRate!$B$8:$B$29,0),MATCH(B45,TdC_ExRate!$C$7:$R$7,0)))</f>
        <v>1425.335583899021</v>
      </c>
      <c r="H45" s="78">
        <f>+IF(F45=0,"",+G45*100/INDEX(PBI_GDP!$C$8:$R$29,MATCH($A45,PBI_GDP!$B$8:$B$29,0),MATCH($B45,PBI_GDP!$C$7:$R$7,0)))</f>
        <v>0.25181691427497738</v>
      </c>
    </row>
    <row r="46" spans="1:8" x14ac:dyDescent="0.25">
      <c r="A46" s="8" t="s">
        <v>9</v>
      </c>
      <c r="B46" s="8">
        <v>2014</v>
      </c>
      <c r="C46" s="8" t="s">
        <v>10</v>
      </c>
      <c r="D46" s="8" t="s">
        <v>25</v>
      </c>
      <c r="E46" s="8" t="s">
        <v>27</v>
      </c>
      <c r="F46" s="78"/>
      <c r="G46" s="78" t="str">
        <f>+IF(F46=0," ", +F46/INDEX(TdC_ExRate!$C$8:$R$29,MATCH(A46,TdC_ExRate!$B$8:$B$29,0),MATCH(B46,TdC_ExRate!$C$7:$R$7,0)))</f>
        <v xml:space="preserve"> </v>
      </c>
      <c r="H46" s="78" t="str">
        <f>+IF(F46=0,"",+G46*100/INDEX(PBI_GDP!$C$8:$R$29,MATCH($A46,PBI_GDP!$B$8:$B$29,0),MATCH($B46,PBI_GDP!$C$7:$R$7,0)))</f>
        <v/>
      </c>
    </row>
    <row r="47" spans="1:8" x14ac:dyDescent="0.25">
      <c r="A47" s="8" t="s">
        <v>9</v>
      </c>
      <c r="B47" s="8">
        <v>2014</v>
      </c>
      <c r="C47" s="8" t="s">
        <v>10</v>
      </c>
      <c r="D47" s="8" t="s">
        <v>25</v>
      </c>
      <c r="E47" s="8" t="s">
        <v>28</v>
      </c>
      <c r="F47" s="78"/>
      <c r="G47" s="78" t="str">
        <f>+IF(F47=0," ", +F47/INDEX(TdC_ExRate!$C$8:$R$29,MATCH(A47,TdC_ExRate!$B$8:$B$29,0),MATCH(B47,TdC_ExRate!$C$7:$R$7,0)))</f>
        <v xml:space="preserve"> </v>
      </c>
      <c r="H47" s="78" t="str">
        <f>+IF(F47=0,"",+G47*100/INDEX(PBI_GDP!$C$8:$R$29,MATCH($A47,PBI_GDP!$B$8:$B$29,0),MATCH($B47,PBI_GDP!$C$7:$R$7,0)))</f>
        <v/>
      </c>
    </row>
    <row r="48" spans="1:8" x14ac:dyDescent="0.25">
      <c r="A48" s="8" t="s">
        <v>9</v>
      </c>
      <c r="B48" s="8">
        <v>2014</v>
      </c>
      <c r="C48" s="8" t="s">
        <v>10</v>
      </c>
      <c r="D48" s="8" t="s">
        <v>25</v>
      </c>
      <c r="E48" s="8" t="s">
        <v>40</v>
      </c>
      <c r="F48" s="78">
        <f>+SUMIFS($F$5:$F$4362,$A$5:$A$4362,$A48,$B$5:$B$4362,$B48,$D$5:$D$4362,$D$24,$E$5:$E$4362,$E$21)+SUMIFS($F$5:$F$4362,$A$5:$A$4362,$A48,$B$5:$B$4362,$B48,$D$5:$D$4362,$D48,$E$5:$E$4362,$E$22)+SUMIFS($F$5:$F$4362,$A$5:$A$4362,$A48,$B$5:$B$4362,$B48,$D$5:$D$4362,$D48,$E$5:$E$4362,$E$23)</f>
        <v>11574.27035054</v>
      </c>
      <c r="G48" s="78">
        <f>+IF(F48=0," ", +F48/INDEX(TdC_ExRate!$C$8:$R$29,MATCH(A48,TdC_ExRate!$B$8:$B$29,0),MATCH(B48,TdC_ExRate!$C$7:$R$7,0)))</f>
        <v>1425.335583899021</v>
      </c>
      <c r="H48" s="78">
        <f>+IF(F48=0,"",+G48*100/INDEX(PBI_GDP!$C$8:$R$29,MATCH($A48,PBI_GDP!$B$8:$B$29,0),MATCH($B48,PBI_GDP!$C$7:$R$7,0)))</f>
        <v>0.25181691427497738</v>
      </c>
    </row>
    <row r="49" spans="1:8" x14ac:dyDescent="0.25">
      <c r="A49" s="8" t="s">
        <v>9</v>
      </c>
      <c r="B49" s="8">
        <v>2015</v>
      </c>
      <c r="C49" s="8" t="s">
        <v>10</v>
      </c>
      <c r="D49" s="8" t="s">
        <v>25</v>
      </c>
      <c r="E49" s="8" t="s">
        <v>26</v>
      </c>
      <c r="F49" s="78">
        <v>13466.146287</v>
      </c>
      <c r="G49" s="78">
        <f>+IF(F49=0," ", +F49/INDEX(TdC_ExRate!$C$8:$R$29,MATCH(A49,TdC_ExRate!$B$8:$B$29,0),MATCH(B49,TdC_ExRate!$C$7:$R$7,0)))</f>
        <v>1454.8269678645584</v>
      </c>
      <c r="H49" s="78">
        <f>+IF(F49=0,"",+G49*100/INDEX(PBI_GDP!$C$8:$R$29,MATCH($A49,PBI_GDP!$B$8:$B$29,0),MATCH($B49,PBI_GDP!$C$7:$R$7,0)))</f>
        <v>0.22582426585532847</v>
      </c>
    </row>
    <row r="50" spans="1:8" x14ac:dyDescent="0.25">
      <c r="A50" s="8" t="s">
        <v>9</v>
      </c>
      <c r="B50" s="8">
        <v>2015</v>
      </c>
      <c r="C50" s="8" t="s">
        <v>10</v>
      </c>
      <c r="D50" s="8" t="s">
        <v>25</v>
      </c>
      <c r="E50" s="8" t="s">
        <v>27</v>
      </c>
      <c r="F50" s="78"/>
      <c r="G50" s="78" t="str">
        <f>+IF(F50=0," ", +F50/INDEX(TdC_ExRate!$C$8:$R$29,MATCH(A50,TdC_ExRate!$B$8:$B$29,0),MATCH(B50,TdC_ExRate!$C$7:$R$7,0)))</f>
        <v xml:space="preserve"> </v>
      </c>
      <c r="H50" s="78" t="str">
        <f>+IF(F50=0,"",+G50*100/INDEX(PBI_GDP!$C$8:$R$29,MATCH($A50,PBI_GDP!$B$8:$B$29,0),MATCH($B50,PBI_GDP!$C$7:$R$7,0)))</f>
        <v/>
      </c>
    </row>
    <row r="51" spans="1:8" x14ac:dyDescent="0.25">
      <c r="A51" s="8" t="s">
        <v>9</v>
      </c>
      <c r="B51" s="8">
        <v>2015</v>
      </c>
      <c r="C51" s="8" t="s">
        <v>10</v>
      </c>
      <c r="D51" s="8" t="s">
        <v>25</v>
      </c>
      <c r="E51" s="8" t="s">
        <v>28</v>
      </c>
      <c r="F51" s="78"/>
      <c r="G51" s="78" t="str">
        <f>+IF(F51=0," ", +F51/INDEX(TdC_ExRate!$C$8:$R$29,MATCH(A51,TdC_ExRate!$B$8:$B$29,0),MATCH(B51,TdC_ExRate!$C$7:$R$7,0)))</f>
        <v xml:space="preserve"> </v>
      </c>
      <c r="H51" s="78" t="str">
        <f>+IF(F51=0,"",+G51*100/INDEX(PBI_GDP!$C$8:$R$29,MATCH($A51,PBI_GDP!$B$8:$B$29,0),MATCH($B51,PBI_GDP!$C$7:$R$7,0)))</f>
        <v/>
      </c>
    </row>
    <row r="52" spans="1:8" x14ac:dyDescent="0.25">
      <c r="A52" s="8" t="s">
        <v>9</v>
      </c>
      <c r="B52" s="8">
        <v>2015</v>
      </c>
      <c r="C52" s="8" t="s">
        <v>10</v>
      </c>
      <c r="D52" s="8" t="s">
        <v>25</v>
      </c>
      <c r="E52" s="8" t="s">
        <v>40</v>
      </c>
      <c r="F52" s="78">
        <f>+SUMIFS($F$5:$F$4362,$A$5:$A$4362,$A52,$B$5:$B$4362,$B52,$D$5:$D$4362,$D$24,$E$5:$E$4362,$E$21)+SUMIFS($F$5:$F$4362,$A$5:$A$4362,$A52,$B$5:$B$4362,$B52,$D$5:$D$4362,$D52,$E$5:$E$4362,$E$22)+SUMIFS($F$5:$F$4362,$A$5:$A$4362,$A52,$B$5:$B$4362,$B52,$D$5:$D$4362,$D52,$E$5:$E$4362,$E$23)</f>
        <v>13466.146287</v>
      </c>
      <c r="G52" s="78">
        <f>+IF(F52=0," ", +F52/INDEX(TdC_ExRate!$C$8:$R$29,MATCH(A52,TdC_ExRate!$B$8:$B$29,0),MATCH(B52,TdC_ExRate!$C$7:$R$7,0)))</f>
        <v>1454.8269678645584</v>
      </c>
      <c r="H52" s="78">
        <f>+IF(F52=0,"",+G52*100/INDEX(PBI_GDP!$C$8:$R$29,MATCH($A52,PBI_GDP!$B$8:$B$29,0),MATCH($B52,PBI_GDP!$C$7:$R$7,0)))</f>
        <v>0.22582426585532847</v>
      </c>
    </row>
    <row r="53" spans="1:8" x14ac:dyDescent="0.25">
      <c r="A53" s="8" t="s">
        <v>9</v>
      </c>
      <c r="B53" s="8">
        <v>2016</v>
      </c>
      <c r="C53" s="8" t="s">
        <v>10</v>
      </c>
      <c r="D53" s="8" t="s">
        <v>25</v>
      </c>
      <c r="E53" s="8" t="s">
        <v>26</v>
      </c>
      <c r="F53" s="78">
        <v>14642.303011299999</v>
      </c>
      <c r="G53" s="78">
        <f>+IF(F53=0," ", +F53/INDEX(TdC_ExRate!$C$8:$R$29,MATCH(A53,TdC_ExRate!$B$8:$B$29,0),MATCH(B53,TdC_ExRate!$C$7:$R$7,0)))</f>
        <v>992.36051882531228</v>
      </c>
      <c r="H53" s="78">
        <f>+IF(F53=0,"",+G53*100/INDEX(PBI_GDP!$C$8:$R$29,MATCH($A53,PBI_GDP!$B$8:$B$29,0),MATCH($B53,PBI_GDP!$C$7:$R$7,0)))</f>
        <v>0.17811865914127492</v>
      </c>
    </row>
    <row r="54" spans="1:8" x14ac:dyDescent="0.25">
      <c r="A54" s="8" t="s">
        <v>9</v>
      </c>
      <c r="B54" s="8">
        <v>2016</v>
      </c>
      <c r="C54" s="8" t="s">
        <v>10</v>
      </c>
      <c r="D54" s="8" t="s">
        <v>25</v>
      </c>
      <c r="E54" s="8" t="s">
        <v>27</v>
      </c>
      <c r="F54" s="78"/>
      <c r="G54" s="78" t="str">
        <f>+IF(F54=0," ", +F54/INDEX(TdC_ExRate!$C$8:$R$29,MATCH(A54,TdC_ExRate!$B$8:$B$29,0),MATCH(B54,TdC_ExRate!$C$7:$R$7,0)))</f>
        <v xml:space="preserve"> </v>
      </c>
      <c r="H54" s="78" t="str">
        <f>+IF(F54=0,"",+G54*100/INDEX(PBI_GDP!$C$8:$R$29,MATCH($A54,PBI_GDP!$B$8:$B$29,0),MATCH($B54,PBI_GDP!$C$7:$R$7,0)))</f>
        <v/>
      </c>
    </row>
    <row r="55" spans="1:8" x14ac:dyDescent="0.25">
      <c r="A55" s="8" t="s">
        <v>9</v>
      </c>
      <c r="B55" s="8">
        <v>2016</v>
      </c>
      <c r="C55" s="8" t="s">
        <v>10</v>
      </c>
      <c r="D55" s="8" t="s">
        <v>25</v>
      </c>
      <c r="E55" s="8" t="s">
        <v>28</v>
      </c>
      <c r="F55" s="78"/>
      <c r="G55" s="78" t="str">
        <f>+IF(F55=0," ", +F55/INDEX(TdC_ExRate!$C$8:$R$29,MATCH(A55,TdC_ExRate!$B$8:$B$29,0),MATCH(B55,TdC_ExRate!$C$7:$R$7,0)))</f>
        <v xml:space="preserve"> </v>
      </c>
      <c r="H55" s="78" t="str">
        <f>+IF(F55=0,"",+G55*100/INDEX(PBI_GDP!$C$8:$R$29,MATCH($A55,PBI_GDP!$B$8:$B$29,0),MATCH($B55,PBI_GDP!$C$7:$R$7,0)))</f>
        <v/>
      </c>
    </row>
    <row r="56" spans="1:8" x14ac:dyDescent="0.25">
      <c r="A56" s="8" t="s">
        <v>9</v>
      </c>
      <c r="B56" s="8">
        <v>2016</v>
      </c>
      <c r="C56" s="8" t="s">
        <v>10</v>
      </c>
      <c r="D56" s="8" t="s">
        <v>25</v>
      </c>
      <c r="E56" s="8" t="s">
        <v>40</v>
      </c>
      <c r="F56" s="78">
        <f>+SUMIFS($F$5:$F$4362,$A$5:$A$4362,$A56,$B$5:$B$4362,$B56,$D$5:$D$4362,$D$24,$E$5:$E$4362,$E$21)+SUMIFS($F$5:$F$4362,$A$5:$A$4362,$A56,$B$5:$B$4362,$B56,$D$5:$D$4362,$D56,$E$5:$E$4362,$E$22)+SUMIFS($F$5:$F$4362,$A$5:$A$4362,$A56,$B$5:$B$4362,$B56,$D$5:$D$4362,$D56,$E$5:$E$4362,$E$23)</f>
        <v>14642.303011299999</v>
      </c>
      <c r="G56" s="78">
        <f>+IF(F56=0," ", +F56/INDEX(TdC_ExRate!$C$8:$R$29,MATCH(A56,TdC_ExRate!$B$8:$B$29,0),MATCH(B56,TdC_ExRate!$C$7:$R$7,0)))</f>
        <v>992.36051882531228</v>
      </c>
      <c r="H56" s="78">
        <f>+IF(F56=0,"",+G56*100/INDEX(PBI_GDP!$C$8:$R$29,MATCH($A56,PBI_GDP!$B$8:$B$29,0),MATCH($B56,PBI_GDP!$C$7:$R$7,0)))</f>
        <v>0.17811865914127492</v>
      </c>
    </row>
    <row r="57" spans="1:8" x14ac:dyDescent="0.25">
      <c r="A57" s="8" t="s">
        <v>9</v>
      </c>
      <c r="B57" s="8">
        <v>2017</v>
      </c>
      <c r="C57" s="8" t="s">
        <v>10</v>
      </c>
      <c r="D57" s="8" t="s">
        <v>25</v>
      </c>
      <c r="E57" s="8" t="s">
        <v>26</v>
      </c>
      <c r="F57" s="78">
        <v>16346.32670915</v>
      </c>
      <c r="G57" s="78">
        <f>+IF(F57=0," ", +F57/INDEX(TdC_ExRate!$C$8:$R$29,MATCH(A57,TdC_ExRate!$B$8:$B$29,0),MATCH(B57,TdC_ExRate!$C$7:$R$7,0)))</f>
        <v>987.23359998716671</v>
      </c>
      <c r="H57" s="78">
        <f>+IF(F57=0,"",+G57*100/INDEX(PBI_GDP!$C$8:$R$29,MATCH($A57,PBI_GDP!$B$8:$B$29,0),MATCH($B57,PBI_GDP!$C$7:$R$7,0)))</f>
        <v>0.15356212813738071</v>
      </c>
    </row>
    <row r="58" spans="1:8" x14ac:dyDescent="0.25">
      <c r="A58" s="8" t="s">
        <v>9</v>
      </c>
      <c r="B58" s="8">
        <v>2017</v>
      </c>
      <c r="C58" s="8" t="s">
        <v>10</v>
      </c>
      <c r="D58" s="8" t="s">
        <v>25</v>
      </c>
      <c r="E58" s="8" t="s">
        <v>27</v>
      </c>
      <c r="F58" s="78"/>
      <c r="G58" s="78" t="str">
        <f>+IF(F58=0," ", +F58/INDEX(TdC_ExRate!$C$8:$R$29,MATCH(A58,TdC_ExRate!$B$8:$B$29,0),MATCH(B58,TdC_ExRate!$C$7:$R$7,0)))</f>
        <v xml:space="preserve"> </v>
      </c>
      <c r="H58" s="78" t="str">
        <f>+IF(F58=0,"",+G58*100/INDEX(PBI_GDP!$C$8:$R$29,MATCH($A58,PBI_GDP!$B$8:$B$29,0),MATCH($B58,PBI_GDP!$C$7:$R$7,0)))</f>
        <v/>
      </c>
    </row>
    <row r="59" spans="1:8" x14ac:dyDescent="0.25">
      <c r="A59" s="8" t="s">
        <v>9</v>
      </c>
      <c r="B59" s="8">
        <v>2017</v>
      </c>
      <c r="C59" s="8" t="s">
        <v>10</v>
      </c>
      <c r="D59" s="8" t="s">
        <v>25</v>
      </c>
      <c r="E59" s="8" t="s">
        <v>28</v>
      </c>
      <c r="F59" s="78"/>
      <c r="G59" s="78" t="str">
        <f>+IF(F59=0," ", +F59/INDEX(TdC_ExRate!$C$8:$R$29,MATCH(A59,TdC_ExRate!$B$8:$B$29,0),MATCH(B59,TdC_ExRate!$C$7:$R$7,0)))</f>
        <v xml:space="preserve"> </v>
      </c>
      <c r="H59" s="78" t="str">
        <f>+IF(F59=0,"",+G59*100/INDEX(PBI_GDP!$C$8:$R$29,MATCH($A59,PBI_GDP!$B$8:$B$29,0),MATCH($B59,PBI_GDP!$C$7:$R$7,0)))</f>
        <v/>
      </c>
    </row>
    <row r="60" spans="1:8" x14ac:dyDescent="0.25">
      <c r="A60" s="8" t="s">
        <v>9</v>
      </c>
      <c r="B60" s="8">
        <v>2017</v>
      </c>
      <c r="C60" s="8" t="s">
        <v>10</v>
      </c>
      <c r="D60" s="8" t="s">
        <v>25</v>
      </c>
      <c r="E60" s="8" t="s">
        <v>40</v>
      </c>
      <c r="F60" s="78">
        <f>+SUMIFS($F$5:$F$4362,$A$5:$A$4362,$A60,$B$5:$B$4362,$B60,$D$5:$D$4362,$D$24,$E$5:$E$4362,$E$21)+SUMIFS($F$5:$F$4362,$A$5:$A$4362,$A60,$B$5:$B$4362,$B60,$D$5:$D$4362,$D60,$E$5:$E$4362,$E$22)+SUMIFS($F$5:$F$4362,$A$5:$A$4362,$A60,$B$5:$B$4362,$B60,$D$5:$D$4362,$D60,$E$5:$E$4362,$E$23)</f>
        <v>16346.32670915</v>
      </c>
      <c r="G60" s="78">
        <f>+IF(F60=0," ", +F60/INDEX(TdC_ExRate!$C$8:$R$29,MATCH(A60,TdC_ExRate!$B$8:$B$29,0),MATCH(B60,TdC_ExRate!$C$7:$R$7,0)))</f>
        <v>987.23359998716671</v>
      </c>
      <c r="H60" s="78">
        <f>+IF(F60=0,"",+G60*100/INDEX(PBI_GDP!$C$8:$R$29,MATCH($A60,PBI_GDP!$B$8:$B$29,0),MATCH($B60,PBI_GDP!$C$7:$R$7,0)))</f>
        <v>0.15356212813738071</v>
      </c>
    </row>
    <row r="61" spans="1:8" x14ac:dyDescent="0.25">
      <c r="A61" s="8" t="s">
        <v>9</v>
      </c>
      <c r="B61" s="8">
        <v>2018</v>
      </c>
      <c r="C61" s="8" t="s">
        <v>10</v>
      </c>
      <c r="D61" s="8" t="s">
        <v>25</v>
      </c>
      <c r="E61" s="8" t="s">
        <v>26</v>
      </c>
      <c r="F61" s="78">
        <v>19305.812765520001</v>
      </c>
      <c r="G61" s="78">
        <f>+IF(F61=0," ", +F61/INDEX(TdC_ExRate!$C$8:$R$29,MATCH(A61,TdC_ExRate!$B$8:$B$29,0),MATCH(B61,TdC_ExRate!$C$7:$R$7,0)))</f>
        <v>686.66353215701031</v>
      </c>
      <c r="H61" s="78">
        <f>+IF(F61=0,"",+G61*100/INDEX(PBI_GDP!$C$8:$R$29,MATCH($A61,PBI_GDP!$B$8:$B$29,0),MATCH($B61,PBI_GDP!$C$7:$R$7,0)))</f>
        <v>0.1263746028580858</v>
      </c>
    </row>
    <row r="62" spans="1:8" x14ac:dyDescent="0.25">
      <c r="A62" s="8" t="s">
        <v>9</v>
      </c>
      <c r="B62" s="8">
        <v>2018</v>
      </c>
      <c r="C62" s="8" t="s">
        <v>10</v>
      </c>
      <c r="D62" s="8" t="s">
        <v>25</v>
      </c>
      <c r="E62" s="8" t="s">
        <v>27</v>
      </c>
      <c r="F62" s="78"/>
      <c r="G62" s="78" t="str">
        <f>+IF(F62=0," ", +F62/INDEX(TdC_ExRate!$C$8:$R$29,MATCH(A62,TdC_ExRate!$B$8:$B$29,0),MATCH(B62,TdC_ExRate!$C$7:$R$7,0)))</f>
        <v xml:space="preserve"> </v>
      </c>
      <c r="H62" s="78" t="str">
        <f>+IF(F62=0,"",+G62*100/INDEX(PBI_GDP!$C$8:$R$29,MATCH($A62,PBI_GDP!$B$8:$B$29,0),MATCH($B62,PBI_GDP!$C$7:$R$7,0)))</f>
        <v/>
      </c>
    </row>
    <row r="63" spans="1:8" x14ac:dyDescent="0.25">
      <c r="A63" s="8" t="s">
        <v>9</v>
      </c>
      <c r="B63" s="8">
        <v>2018</v>
      </c>
      <c r="C63" s="8" t="s">
        <v>10</v>
      </c>
      <c r="D63" s="8" t="s">
        <v>25</v>
      </c>
      <c r="E63" s="8" t="s">
        <v>28</v>
      </c>
      <c r="F63" s="78"/>
      <c r="G63" s="78" t="str">
        <f>+IF(F63=0," ", +F63/INDEX(TdC_ExRate!$C$8:$R$29,MATCH(A63,TdC_ExRate!$B$8:$B$29,0),MATCH(B63,TdC_ExRate!$C$7:$R$7,0)))</f>
        <v xml:space="preserve"> </v>
      </c>
      <c r="H63" s="78" t="str">
        <f>+IF(F63=0,"",+G63*100/INDEX(PBI_GDP!$C$8:$R$29,MATCH($A63,PBI_GDP!$B$8:$B$29,0),MATCH($B63,PBI_GDP!$C$7:$R$7,0)))</f>
        <v/>
      </c>
    </row>
    <row r="64" spans="1:8" x14ac:dyDescent="0.25">
      <c r="A64" s="8" t="s">
        <v>9</v>
      </c>
      <c r="B64" s="8">
        <v>2018</v>
      </c>
      <c r="C64" s="8" t="s">
        <v>10</v>
      </c>
      <c r="D64" s="8" t="s">
        <v>25</v>
      </c>
      <c r="E64" s="8" t="s">
        <v>40</v>
      </c>
      <c r="F64" s="78">
        <f>+SUMIFS($F$5:$F$4362,$A$5:$A$4362,$A64,$B$5:$B$4362,$B64,$D$5:$D$4362,$D$24,$E$5:$E$4362,$E$21)+SUMIFS($F$5:$F$4362,$A$5:$A$4362,$A64,$B$5:$B$4362,$B64,$D$5:$D$4362,$D64,$E$5:$E$4362,$E$22)+SUMIFS($F$5:$F$4362,$A$5:$A$4362,$A64,$B$5:$B$4362,$B64,$D$5:$D$4362,$D64,$E$5:$E$4362,$E$23)</f>
        <v>19305.812765520001</v>
      </c>
      <c r="G64" s="78">
        <f>+IF(F64=0," ", +F64/INDEX(TdC_ExRate!$C$8:$R$29,MATCH(A64,TdC_ExRate!$B$8:$B$29,0),MATCH(B64,TdC_ExRate!$C$7:$R$7,0)))</f>
        <v>686.66353215701031</v>
      </c>
      <c r="H64" s="78">
        <f>+IF(F64=0,"",+G64*100/INDEX(PBI_GDP!$C$8:$R$29,MATCH($A64,PBI_GDP!$B$8:$B$29,0),MATCH($B64,PBI_GDP!$C$7:$R$7,0)))</f>
        <v>0.1263746028580858</v>
      </c>
    </row>
    <row r="65" spans="1:8" x14ac:dyDescent="0.25">
      <c r="A65" s="8" t="s">
        <v>9</v>
      </c>
      <c r="B65" s="8">
        <v>2019</v>
      </c>
      <c r="C65" s="8" t="s">
        <v>10</v>
      </c>
      <c r="D65" s="8" t="s">
        <v>25</v>
      </c>
      <c r="E65" s="8" t="s">
        <v>26</v>
      </c>
      <c r="F65" s="78">
        <v>22198.946242890001</v>
      </c>
      <c r="G65" s="78">
        <f>+IF(F65=0," ", +F65/INDEX(TdC_ExRate!$C$8:$R$29,MATCH(A65,TdC_ExRate!$B$8:$B$29,0),MATCH(B65,TdC_ExRate!$C$7:$R$7,0)))</f>
        <v>459.77873102118707</v>
      </c>
      <c r="H65" s="78">
        <f>+IF(F65=0,"",+G65*100/INDEX(PBI_GDP!$C$8:$R$29,MATCH($A65,PBI_GDP!$B$8:$B$29,0),MATCH($B65,PBI_GDP!$C$7:$R$7,0)))</f>
        <v>0.10218247256201178</v>
      </c>
    </row>
    <row r="66" spans="1:8" x14ac:dyDescent="0.25">
      <c r="A66" s="8" t="s">
        <v>9</v>
      </c>
      <c r="B66" s="8">
        <v>2019</v>
      </c>
      <c r="C66" s="8" t="s">
        <v>10</v>
      </c>
      <c r="D66" s="8" t="s">
        <v>25</v>
      </c>
      <c r="E66" s="8" t="s">
        <v>27</v>
      </c>
      <c r="F66" s="78"/>
      <c r="G66" s="78" t="str">
        <f>+IF(F66=0," ", +F66/INDEX(TdC_ExRate!$C$8:$R$29,MATCH(A66,TdC_ExRate!$B$8:$B$29,0),MATCH(B66,TdC_ExRate!$C$7:$R$7,0)))</f>
        <v xml:space="preserve"> </v>
      </c>
      <c r="H66" s="78" t="str">
        <f>+IF(F66=0,"",+G66*100/INDEX(PBI_GDP!$C$8:$R$29,MATCH($A66,PBI_GDP!$B$8:$B$29,0),MATCH($B66,PBI_GDP!$C$7:$R$7,0)))</f>
        <v/>
      </c>
    </row>
    <row r="67" spans="1:8" x14ac:dyDescent="0.25">
      <c r="A67" s="8" t="s">
        <v>9</v>
      </c>
      <c r="B67" s="8">
        <v>2019</v>
      </c>
      <c r="C67" s="8" t="s">
        <v>10</v>
      </c>
      <c r="D67" s="8" t="s">
        <v>25</v>
      </c>
      <c r="E67" s="8" t="s">
        <v>28</v>
      </c>
      <c r="F67" s="78"/>
      <c r="G67" s="78" t="str">
        <f>+IF(F67=0," ", +F67/INDEX(TdC_ExRate!$C$8:$R$29,MATCH(A67,TdC_ExRate!$B$8:$B$29,0),MATCH(B67,TdC_ExRate!$C$7:$R$7,0)))</f>
        <v xml:space="preserve"> </v>
      </c>
      <c r="H67" s="78" t="str">
        <f>+IF(F67=0,"",+G67*100/INDEX(PBI_GDP!$C$8:$R$29,MATCH($A67,PBI_GDP!$B$8:$B$29,0),MATCH($B67,PBI_GDP!$C$7:$R$7,0)))</f>
        <v/>
      </c>
    </row>
    <row r="68" spans="1:8" x14ac:dyDescent="0.25">
      <c r="A68" s="8" t="s">
        <v>9</v>
      </c>
      <c r="B68" s="8">
        <v>2019</v>
      </c>
      <c r="C68" s="8" t="s">
        <v>10</v>
      </c>
      <c r="D68" s="8" t="s">
        <v>25</v>
      </c>
      <c r="E68" s="8" t="s">
        <v>40</v>
      </c>
      <c r="F68" s="78">
        <f>+SUMIFS($F$5:$F$4362,$A$5:$A$4362,$A68,$B$5:$B$4362,$B68,$D$5:$D$4362,$D$24,$E$5:$E$4362,$E$21)+SUMIFS($F$5:$F$4362,$A$5:$A$4362,$A68,$B$5:$B$4362,$B68,$D$5:$D$4362,$D68,$E$5:$E$4362,$E$22)+SUMIFS($F$5:$F$4362,$A$5:$A$4362,$A68,$B$5:$B$4362,$B68,$D$5:$D$4362,$D68,$E$5:$E$4362,$E$23)</f>
        <v>22198.946242890001</v>
      </c>
      <c r="G68" s="78">
        <f>+IF(F68=0," ", +F68/INDEX(TdC_ExRate!$C$8:$R$29,MATCH(A68,TdC_ExRate!$B$8:$B$29,0),MATCH(B68,TdC_ExRate!$C$7:$R$7,0)))</f>
        <v>459.77873102118707</v>
      </c>
      <c r="H68" s="78">
        <f>+IF(F68=0,"",+G68*100/INDEX(PBI_GDP!$C$8:$R$29,MATCH($A68,PBI_GDP!$B$8:$B$29,0),MATCH($B68,PBI_GDP!$C$7:$R$7,0)))</f>
        <v>0.10218247256201178</v>
      </c>
    </row>
    <row r="69" spans="1:8" x14ac:dyDescent="0.25">
      <c r="A69" s="8" t="s">
        <v>9</v>
      </c>
      <c r="B69" s="8">
        <v>2020</v>
      </c>
      <c r="C69" s="8" t="s">
        <v>10</v>
      </c>
      <c r="D69" s="8" t="s">
        <v>25</v>
      </c>
      <c r="E69" s="8" t="s">
        <v>26</v>
      </c>
      <c r="F69" s="78">
        <v>65743.978277610004</v>
      </c>
      <c r="G69" s="78">
        <f>+IF(F69=0," ", +F69/INDEX(TdC_ExRate!$C$8:$R$29,MATCH(A69,TdC_ExRate!$B$8:$B$29,0),MATCH(B69,TdC_ExRate!$C$7:$R$7,0)))</f>
        <v>930.49588522346517</v>
      </c>
      <c r="H69" s="78">
        <f>+IF(F69=0,"",+G69*100/INDEX(PBI_GDP!$C$8:$R$29,MATCH($A69,PBI_GDP!$B$8:$B$29,0),MATCH($B69,PBI_GDP!$C$7:$R$7,0)))</f>
        <v>0.2413040270496826</v>
      </c>
    </row>
    <row r="70" spans="1:8" x14ac:dyDescent="0.25">
      <c r="A70" s="8" t="s">
        <v>9</v>
      </c>
      <c r="B70" s="8">
        <v>2020</v>
      </c>
      <c r="C70" s="8" t="s">
        <v>10</v>
      </c>
      <c r="D70" s="8" t="s">
        <v>25</v>
      </c>
      <c r="E70" s="8" t="s">
        <v>27</v>
      </c>
      <c r="F70" s="78">
        <v>0</v>
      </c>
      <c r="G70" s="78" t="str">
        <f>+IF(F70=0," ", +F70/INDEX(TdC_ExRate!$C$8:$R$29,MATCH(A70,TdC_ExRate!$B$8:$B$29,0),MATCH(B70,TdC_ExRate!$C$7:$R$7,0)))</f>
        <v xml:space="preserve"> </v>
      </c>
      <c r="H70" s="78" t="str">
        <f>+IF(F70=0,"",+G70*100/INDEX(PBI_GDP!$C$8:$R$29,MATCH($A70,PBI_GDP!$B$8:$B$29,0),MATCH($B70,PBI_GDP!$C$7:$R$7,0)))</f>
        <v/>
      </c>
    </row>
    <row r="71" spans="1:8" x14ac:dyDescent="0.25">
      <c r="A71" s="8" t="s">
        <v>9</v>
      </c>
      <c r="B71" s="8">
        <v>2020</v>
      </c>
      <c r="C71" s="8" t="s">
        <v>10</v>
      </c>
      <c r="D71" s="8" t="s">
        <v>25</v>
      </c>
      <c r="E71" s="8" t="s">
        <v>28</v>
      </c>
      <c r="F71" s="78">
        <v>0</v>
      </c>
      <c r="G71" s="78" t="str">
        <f>+IF(F71=0," ", +F71/INDEX(TdC_ExRate!$C$8:$R$29,MATCH(A71,TdC_ExRate!$B$8:$B$29,0),MATCH(B71,TdC_ExRate!$C$7:$R$7,0)))</f>
        <v xml:space="preserve"> </v>
      </c>
      <c r="H71" s="78" t="str">
        <f>+IF(F71=0,"",+G71*100/INDEX(PBI_GDP!$C$8:$R$29,MATCH($A71,PBI_GDP!$B$8:$B$29,0),MATCH($B71,PBI_GDP!$C$7:$R$7,0)))</f>
        <v/>
      </c>
    </row>
    <row r="72" spans="1:8" x14ac:dyDescent="0.25">
      <c r="A72" s="8" t="s">
        <v>9</v>
      </c>
      <c r="B72" s="8">
        <v>2020</v>
      </c>
      <c r="C72" s="8" t="s">
        <v>10</v>
      </c>
      <c r="D72" s="8" t="s">
        <v>25</v>
      </c>
      <c r="E72" s="8" t="s">
        <v>40</v>
      </c>
      <c r="F72" s="78">
        <f>+SUMIFS($F$5:$F$4362,$A$5:$A$4362,$A72,$B$5:$B$4362,$B72,$D$5:$D$4362,$D$24,$E$5:$E$4362,$E$21)+SUMIFS($F$5:$F$4362,$A$5:$A$4362,$A72,$B$5:$B$4362,$B72,$D$5:$D$4362,$D72,$E$5:$E$4362,$E$22)+SUMIFS($F$5:$F$4362,$A$5:$A$4362,$A72,$B$5:$B$4362,$B72,$D$5:$D$4362,$D72,$E$5:$E$4362,$E$23)</f>
        <v>65743.978277610004</v>
      </c>
      <c r="G72" s="78">
        <f>+IF(F72=0," ", +F72/INDEX(TdC_ExRate!$C$8:$R$29,MATCH(A72,TdC_ExRate!$B$8:$B$29,0),MATCH(B72,TdC_ExRate!$C$7:$R$7,0)))</f>
        <v>930.49588522346517</v>
      </c>
      <c r="H72" s="78">
        <f>+IF(F72=0,"",+G72*100/INDEX(PBI_GDP!$C$8:$R$29,MATCH($A72,PBI_GDP!$B$8:$B$29,0),MATCH($B72,PBI_GDP!$C$7:$R$7,0)))</f>
        <v>0.2413040270496826</v>
      </c>
    </row>
    <row r="73" spans="1:8" x14ac:dyDescent="0.25">
      <c r="A73" s="8" t="s">
        <v>9</v>
      </c>
      <c r="B73" s="8">
        <v>2021</v>
      </c>
      <c r="C73" s="8" t="s">
        <v>10</v>
      </c>
      <c r="D73" s="8" t="s">
        <v>25</v>
      </c>
      <c r="E73" s="8" t="s">
        <v>26</v>
      </c>
      <c r="F73" s="78">
        <v>142078.25173972</v>
      </c>
      <c r="G73" s="78">
        <f>+IF(F73=0," ", +F73/INDEX(TdC_ExRate!$C$8:$R$29,MATCH(A73,TdC_ExRate!$B$8:$B$29,0),MATCH(B73,TdC_ExRate!$C$7:$R$7,0)))</f>
        <v>1492.55043432199</v>
      </c>
      <c r="H73" s="78">
        <f>+IF(F73=0,"",+G73*100/INDEX(PBI_GDP!$C$8:$R$29,MATCH($A73,PBI_GDP!$B$8:$B$29,0),MATCH($B73,PBI_GDP!$C$7:$R$7,0)))</f>
        <v>0.30799229492708535</v>
      </c>
    </row>
    <row r="74" spans="1:8" x14ac:dyDescent="0.25">
      <c r="A74" s="8" t="s">
        <v>9</v>
      </c>
      <c r="B74" s="8">
        <v>2021</v>
      </c>
      <c r="C74" s="8" t="s">
        <v>10</v>
      </c>
      <c r="D74" s="8" t="s">
        <v>25</v>
      </c>
      <c r="E74" s="8" t="s">
        <v>27</v>
      </c>
      <c r="F74" s="78">
        <v>0</v>
      </c>
      <c r="G74" s="78" t="str">
        <f>+IF(F74=0," ", +F74/INDEX(TdC_ExRate!$C$8:$R$29,MATCH(A74,TdC_ExRate!$B$8:$B$29,0),MATCH(B74,TdC_ExRate!$C$7:$R$7,0)))</f>
        <v xml:space="preserve"> </v>
      </c>
      <c r="H74" s="78" t="str">
        <f>+IF(F74=0,"",+G74*100/INDEX(PBI_GDP!$C$8:$R$29,MATCH($A74,PBI_GDP!$B$8:$B$29,0),MATCH($B74,PBI_GDP!$C$7:$R$7,0)))</f>
        <v/>
      </c>
    </row>
    <row r="75" spans="1:8" x14ac:dyDescent="0.25">
      <c r="A75" s="8" t="s">
        <v>9</v>
      </c>
      <c r="B75" s="8">
        <v>2021</v>
      </c>
      <c r="C75" s="8" t="s">
        <v>10</v>
      </c>
      <c r="D75" s="8" t="s">
        <v>25</v>
      </c>
      <c r="E75" s="8" t="s">
        <v>28</v>
      </c>
      <c r="F75" s="78">
        <v>0</v>
      </c>
      <c r="G75" s="78" t="str">
        <f>+IF(F75=0," ", +F75/INDEX(TdC_ExRate!$C$8:$R$29,MATCH(A75,TdC_ExRate!$B$8:$B$29,0),MATCH(B75,TdC_ExRate!$C$7:$R$7,0)))</f>
        <v xml:space="preserve"> </v>
      </c>
      <c r="H75" s="78" t="str">
        <f>+IF(F75=0,"",+G75*100/INDEX(PBI_GDP!$C$8:$R$29,MATCH($A75,PBI_GDP!$B$8:$B$29,0),MATCH($B75,PBI_GDP!$C$7:$R$7,0)))</f>
        <v/>
      </c>
    </row>
    <row r="76" spans="1:8" x14ac:dyDescent="0.25">
      <c r="A76" s="8" t="s">
        <v>9</v>
      </c>
      <c r="B76" s="8">
        <v>2021</v>
      </c>
      <c r="C76" s="8" t="s">
        <v>10</v>
      </c>
      <c r="D76" s="8" t="s">
        <v>25</v>
      </c>
      <c r="E76" s="8" t="s">
        <v>40</v>
      </c>
      <c r="F76" s="78">
        <f>+SUMIFS($F$5:$F$4362,$A$5:$A$4362,$A76,$B$5:$B$4362,$B76,$D$5:$D$4362,$D$24,$E$5:$E$4362,$E$21)+SUMIFS($F$5:$F$4362,$A$5:$A$4362,$A76,$B$5:$B$4362,$B76,$D$5:$D$4362,$D76,$E$5:$E$4362,$E$22)+SUMIFS($F$5:$F$4362,$A$5:$A$4362,$A76,$B$5:$B$4362,$B76,$D$5:$D$4362,$D76,$E$5:$E$4362,$E$23)</f>
        <v>142078.25173972</v>
      </c>
      <c r="G76" s="78">
        <f>+IF(F76=0," ", +F76/INDEX(TdC_ExRate!$C$8:$R$29,MATCH(A76,TdC_ExRate!$B$8:$B$29,0),MATCH(B76,TdC_ExRate!$C$7:$R$7,0)))</f>
        <v>1492.55043432199</v>
      </c>
      <c r="H76" s="78">
        <f>+IF(F76=0,"",+G76*100/INDEX(PBI_GDP!$C$8:$R$29,MATCH($A76,PBI_GDP!$B$8:$B$29,0),MATCH($B76,PBI_GDP!$C$7:$R$7,0)))</f>
        <v>0.30799229492708535</v>
      </c>
    </row>
    <row r="77" spans="1:8" x14ac:dyDescent="0.25">
      <c r="A77" s="8" t="s">
        <v>9</v>
      </c>
      <c r="B77" s="8">
        <v>2022</v>
      </c>
      <c r="C77" s="8" t="s">
        <v>10</v>
      </c>
      <c r="D77" s="8" t="s">
        <v>25</v>
      </c>
      <c r="E77" s="8" t="s">
        <v>26</v>
      </c>
      <c r="F77" s="78">
        <v>219517.57809346003</v>
      </c>
      <c r="G77" s="78">
        <f>+IF(F77=0," ", +F77/INDEX(TdC_ExRate!$C$8:$R$29,MATCH(A77,TdC_ExRate!$B$8:$B$29,0),MATCH(B77,TdC_ExRate!$C$7:$R$7,0)))</f>
        <v>1678.1196168312426</v>
      </c>
      <c r="H77" s="78">
        <f>+IF(F77=0,"",+G77*100/INDEX(PBI_GDP!$C$8:$R$29,MATCH($A77,PBI_GDP!$B$8:$B$29,0),MATCH($B77,PBI_GDP!$C$7:$R$7,0)))</f>
        <v>0.26646687471375197</v>
      </c>
    </row>
    <row r="78" spans="1:8" x14ac:dyDescent="0.25">
      <c r="A78" s="8" t="s">
        <v>9</v>
      </c>
      <c r="B78" s="8">
        <v>2022</v>
      </c>
      <c r="C78" s="8" t="s">
        <v>10</v>
      </c>
      <c r="D78" s="8" t="s">
        <v>25</v>
      </c>
      <c r="E78" s="8" t="s">
        <v>27</v>
      </c>
      <c r="F78" s="78"/>
      <c r="G78" s="78" t="str">
        <f>+IF(F78=0," ", +F78/INDEX(TdC_ExRate!$C$8:$R$29,MATCH(A78,TdC_ExRate!$B$8:$B$29,0),MATCH(B78,TdC_ExRate!$C$7:$R$7,0)))</f>
        <v xml:space="preserve"> </v>
      </c>
      <c r="H78" s="78" t="str">
        <f>+IF(F78=0,"",+G78*100/INDEX(PBI_GDP!$C$8:$R$29,MATCH($A78,PBI_GDP!$B$8:$B$29,0),MATCH($B78,PBI_GDP!$C$7:$R$7,0)))</f>
        <v/>
      </c>
    </row>
    <row r="79" spans="1:8" x14ac:dyDescent="0.25">
      <c r="A79" s="8" t="s">
        <v>9</v>
      </c>
      <c r="B79" s="8">
        <v>2022</v>
      </c>
      <c r="C79" s="8" t="s">
        <v>10</v>
      </c>
      <c r="D79" s="8" t="s">
        <v>25</v>
      </c>
      <c r="E79" s="8" t="s">
        <v>28</v>
      </c>
      <c r="F79" s="78"/>
      <c r="G79" s="78" t="str">
        <f>+IF(F79=0," ", +F79/INDEX(TdC_ExRate!$C$8:$R$29,MATCH(A79,TdC_ExRate!$B$8:$B$29,0),MATCH(B79,TdC_ExRate!$C$7:$R$7,0)))</f>
        <v xml:space="preserve"> </v>
      </c>
      <c r="H79" s="78" t="str">
        <f>+IF(F79=0,"",+G79*100/INDEX(PBI_GDP!$C$8:$R$29,MATCH($A79,PBI_GDP!$B$8:$B$29,0),MATCH($B79,PBI_GDP!$C$7:$R$7,0)))</f>
        <v/>
      </c>
    </row>
    <row r="80" spans="1:8" x14ac:dyDescent="0.25">
      <c r="A80" s="8" t="s">
        <v>9</v>
      </c>
      <c r="B80" s="8">
        <v>2022</v>
      </c>
      <c r="C80" s="8" t="s">
        <v>10</v>
      </c>
      <c r="D80" s="8" t="s">
        <v>25</v>
      </c>
      <c r="E80" s="8" t="s">
        <v>40</v>
      </c>
      <c r="F80" s="78">
        <v>219517.57809346003</v>
      </c>
      <c r="G80" s="78">
        <f>+IF(F80=0," ", +F80/INDEX(TdC_ExRate!$C$8:$R$29,MATCH(A80,TdC_ExRate!$B$8:$B$29,0),MATCH(B80,TdC_ExRate!$C$7:$R$7,0)))</f>
        <v>1678.1196168312426</v>
      </c>
      <c r="H80" s="78">
        <f>+IF(F80=0,"",+G80*100/INDEX(PBI_GDP!$C$8:$R$29,MATCH($A80,PBI_GDP!$B$8:$B$29,0),MATCH($B80,PBI_GDP!$C$7:$R$7,0)))</f>
        <v>0.26646687471375197</v>
      </c>
    </row>
    <row r="81" spans="1:8" x14ac:dyDescent="0.25">
      <c r="A81" s="8" t="s">
        <v>9</v>
      </c>
      <c r="B81" s="8">
        <v>2023</v>
      </c>
      <c r="C81" s="8" t="s">
        <v>10</v>
      </c>
      <c r="D81" s="8" t="s">
        <v>25</v>
      </c>
      <c r="E81" s="8" t="s">
        <v>26</v>
      </c>
      <c r="F81" s="78">
        <v>327544.81356556993</v>
      </c>
      <c r="G81" s="78">
        <f>+IF(F81=0," ", +F81/INDEX(TdC_ExRate!$C$8:$R$29,MATCH(A81,TdC_ExRate!$B$8:$B$29,0),MATCH(B81,TdC_ExRate!$C$7:$R$7,0)))</f>
        <v>1109.2125761766733</v>
      </c>
      <c r="H81" s="78">
        <f>+IF(F81=0,"",+G81*100/INDEX(PBI_GDP!$C$8:$R$29,MATCH($A81,PBI_GDP!$B$8:$B$29,0),MATCH($B81,PBI_GDP!$C$7:$R$7,0)))</f>
        <v>0.17119556151317278</v>
      </c>
    </row>
    <row r="82" spans="1:8" x14ac:dyDescent="0.25">
      <c r="A82" s="8" t="s">
        <v>9</v>
      </c>
      <c r="B82" s="8">
        <v>2023</v>
      </c>
      <c r="C82" s="8" t="s">
        <v>10</v>
      </c>
      <c r="D82" s="8" t="s">
        <v>25</v>
      </c>
      <c r="E82" s="8" t="s">
        <v>27</v>
      </c>
      <c r="F82" s="78"/>
      <c r="G82" s="78" t="str">
        <f>+IF(F82=0," ", +F82/INDEX(TdC_ExRate!$C$8:$R$29,MATCH(A82,TdC_ExRate!$B$8:$B$29,0),MATCH(B82,TdC_ExRate!$C$7:$R$7,0)))</f>
        <v xml:space="preserve"> </v>
      </c>
      <c r="H82" s="78" t="str">
        <f>+IF(F82=0,"",+G82*100/INDEX(PBI_GDP!$C$8:$R$29,MATCH($A82,PBI_GDP!$B$8:$B$29,0),MATCH($B82,PBI_GDP!$C$7:$R$7,0)))</f>
        <v/>
      </c>
    </row>
    <row r="83" spans="1:8" x14ac:dyDescent="0.25">
      <c r="A83" s="8" t="s">
        <v>9</v>
      </c>
      <c r="B83" s="8">
        <v>2023</v>
      </c>
      <c r="C83" s="8" t="s">
        <v>10</v>
      </c>
      <c r="D83" s="8" t="s">
        <v>25</v>
      </c>
      <c r="E83" s="8" t="s">
        <v>28</v>
      </c>
      <c r="F83" s="78"/>
      <c r="G83" s="78" t="str">
        <f>+IF(F83=0," ", +F83/INDEX(TdC_ExRate!$C$8:$R$29,MATCH(A83,TdC_ExRate!$B$8:$B$29,0),MATCH(B83,TdC_ExRate!$C$7:$R$7,0)))</f>
        <v xml:space="preserve"> </v>
      </c>
      <c r="H83" s="78" t="str">
        <f>+IF(F83=0,"",+G83*100/INDEX(PBI_GDP!$C$8:$R$29,MATCH($A83,PBI_GDP!$B$8:$B$29,0),MATCH($B83,PBI_GDP!$C$7:$R$7,0)))</f>
        <v/>
      </c>
    </row>
    <row r="84" spans="1:8" x14ac:dyDescent="0.25">
      <c r="A84" s="8" t="s">
        <v>9</v>
      </c>
      <c r="B84" s="8">
        <v>2023</v>
      </c>
      <c r="C84" s="8" t="s">
        <v>10</v>
      </c>
      <c r="D84" s="8" t="s">
        <v>25</v>
      </c>
      <c r="E84" s="8" t="s">
        <v>40</v>
      </c>
      <c r="F84" s="78">
        <v>327544.81356556993</v>
      </c>
      <c r="G84" s="78">
        <f>+IF(F84=0," ", +F84/INDEX(TdC_ExRate!$C$8:$R$29,MATCH(A84,TdC_ExRate!$B$8:$B$29,0),MATCH(B84,TdC_ExRate!$C$7:$R$7,0)))</f>
        <v>1109.2125761766733</v>
      </c>
      <c r="H84" s="78">
        <f>+IF(F84=0,"",+G84*100/INDEX(PBI_GDP!$C$8:$R$29,MATCH($A84,PBI_GDP!$B$8:$B$29,0),MATCH($B84,PBI_GDP!$C$7:$R$7,0)))</f>
        <v>0.17119556151317278</v>
      </c>
    </row>
    <row r="85" spans="1:8" x14ac:dyDescent="0.25">
      <c r="A85" s="8" t="s">
        <v>9</v>
      </c>
      <c r="B85" s="8">
        <v>2008</v>
      </c>
      <c r="C85" s="8" t="s">
        <v>10</v>
      </c>
      <c r="D85" s="8" t="s">
        <v>30</v>
      </c>
      <c r="E85" s="8" t="s">
        <v>31</v>
      </c>
      <c r="F85" s="78">
        <v>6053.1990149899993</v>
      </c>
      <c r="G85" s="78">
        <f>+IF(F85=0," ", +F85/INDEX(TdC_ExRate!$C$8:$R$29,MATCH(A85,TdC_ExRate!$B$8:$B$29,0),MATCH(B85,TdC_ExRate!$C$7:$R$7,0)))</f>
        <v>1913.859995798769</v>
      </c>
      <c r="H85" s="78">
        <f>+IF(F85=0,"",+G85*100/INDEX(PBI_GDP!$C$8:$R$29,MATCH($A85,PBI_GDP!$B$8:$B$29,0),MATCH($B85,PBI_GDP!$C$7:$R$7,0)))</f>
        <v>0.52278078640580083</v>
      </c>
    </row>
    <row r="86" spans="1:8" x14ac:dyDescent="0.25">
      <c r="A86" s="8" t="s">
        <v>9</v>
      </c>
      <c r="B86" s="8">
        <v>2008</v>
      </c>
      <c r="C86" s="8" t="s">
        <v>10</v>
      </c>
      <c r="D86" s="8" t="s">
        <v>30</v>
      </c>
      <c r="E86" s="8" t="s">
        <v>32</v>
      </c>
      <c r="F86" s="78"/>
      <c r="G86" s="78" t="str">
        <f>+IF(F86=0," ", +F86/INDEX(TdC_ExRate!$C$8:$R$29,MATCH(A86,TdC_ExRate!$B$8:$B$29,0),MATCH(B86,TdC_ExRate!$C$7:$R$7,0)))</f>
        <v xml:space="preserve"> </v>
      </c>
      <c r="H86" s="78" t="str">
        <f>+IF(F86=0,"",+G86*100/INDEX(PBI_GDP!$C$8:$R$29,MATCH($A86,PBI_GDP!$B$8:$B$29,0),MATCH($B86,PBI_GDP!$C$7:$R$7,0)))</f>
        <v/>
      </c>
    </row>
    <row r="87" spans="1:8" x14ac:dyDescent="0.25">
      <c r="A87" s="8" t="s">
        <v>9</v>
      </c>
      <c r="B87" s="8">
        <v>2008</v>
      </c>
      <c r="C87" s="8" t="s">
        <v>10</v>
      </c>
      <c r="D87" s="8" t="s">
        <v>30</v>
      </c>
      <c r="E87" s="8" t="s">
        <v>40</v>
      </c>
      <c r="F87" s="78">
        <f>+SUMIFS($F$5:$F$4362,$A$5:$A$4362,$A87,$B$5:$B$4362,$B87,$D$5:$D$4362,$D$87,$E$5:$E$4362,$E$85)+SUMIFS($F$5:$F$4362,$A$5:$A$4362,$A87,$B$5:$B$4362,$B87,$D$5:$D$4362,$D$87,$E$5:$E$4362,$E$86)</f>
        <v>6053.1990149899993</v>
      </c>
      <c r="G87" s="78">
        <f>+IF(F87=0," ", +F87/INDEX(TdC_ExRate!$C$8:$R$29,MATCH(A87,TdC_ExRate!$B$8:$B$29,0),MATCH(B87,TdC_ExRate!$C$7:$R$7,0)))</f>
        <v>1913.859995798769</v>
      </c>
      <c r="H87" s="78">
        <f>+IF(F87=0,"",+G87*100/INDEX(PBI_GDP!$C$8:$R$29,MATCH($A87,PBI_GDP!$B$8:$B$29,0),MATCH($B87,PBI_GDP!$C$7:$R$7,0)))</f>
        <v>0.52278078640580083</v>
      </c>
    </row>
    <row r="88" spans="1:8" x14ac:dyDescent="0.25">
      <c r="A88" s="8" t="s">
        <v>9</v>
      </c>
      <c r="B88" s="8">
        <v>2009</v>
      </c>
      <c r="C88" s="8" t="s">
        <v>10</v>
      </c>
      <c r="D88" s="8" t="s">
        <v>30</v>
      </c>
      <c r="E88" s="8" t="s">
        <v>31</v>
      </c>
      <c r="F88" s="78">
        <v>6933.6917886699994</v>
      </c>
      <c r="G88" s="78">
        <f>+IF(F88=0," ", +F88/INDEX(TdC_ExRate!$C$8:$R$29,MATCH(A88,TdC_ExRate!$B$8:$B$29,0),MATCH(B88,TdC_ExRate!$C$7:$R$7,0)))</f>
        <v>1859.3075388433497</v>
      </c>
      <c r="H88" s="78">
        <f>+IF(F88=0,"",+G88*100/INDEX(PBI_GDP!$C$8:$R$29,MATCH($A88,PBI_GDP!$B$8:$B$29,0),MATCH($B88,PBI_GDP!$C$7:$R$7,0)))</f>
        <v>0.55336756229328588</v>
      </c>
    </row>
    <row r="89" spans="1:8" x14ac:dyDescent="0.25">
      <c r="A89" s="8" t="s">
        <v>9</v>
      </c>
      <c r="B89" s="8">
        <v>2009</v>
      </c>
      <c r="C89" s="8" t="s">
        <v>10</v>
      </c>
      <c r="D89" s="8" t="s">
        <v>30</v>
      </c>
      <c r="E89" s="8" t="s">
        <v>32</v>
      </c>
      <c r="F89" s="78"/>
      <c r="G89" s="78" t="str">
        <f>+IF(F89=0," ", +F89/INDEX(TdC_ExRate!$C$8:$R$29,MATCH(A89,TdC_ExRate!$B$8:$B$29,0),MATCH(B89,TdC_ExRate!$C$7:$R$7,0)))</f>
        <v xml:space="preserve"> </v>
      </c>
      <c r="H89" s="78" t="str">
        <f>+IF(F89=0,"",+G89*100/INDEX(PBI_GDP!$C$8:$R$29,MATCH($A89,PBI_GDP!$B$8:$B$29,0),MATCH($B89,PBI_GDP!$C$7:$R$7,0)))</f>
        <v/>
      </c>
    </row>
    <row r="90" spans="1:8" x14ac:dyDescent="0.25">
      <c r="A90" s="8" t="s">
        <v>9</v>
      </c>
      <c r="B90" s="8">
        <v>2009</v>
      </c>
      <c r="C90" s="8" t="s">
        <v>10</v>
      </c>
      <c r="D90" s="8" t="s">
        <v>30</v>
      </c>
      <c r="E90" s="8" t="s">
        <v>40</v>
      </c>
      <c r="F90" s="78">
        <f>+SUMIFS($F$5:$F$4362,$A$5:$A$4362,$A90,$B$5:$B$4362,$B90,$D$5:$D$4362,$D$87,$E$5:$E$4362,$E$85)+SUMIFS($F$5:$F$4362,$A$5:$A$4362,$A90,$B$5:$B$4362,$B90,$D$5:$D$4362,$D$87,$E$5:$E$4362,$E$86)</f>
        <v>6933.6917886699994</v>
      </c>
      <c r="G90" s="78">
        <f>+IF(F90=0," ", +F90/INDEX(TdC_ExRate!$C$8:$R$29,MATCH(A90,TdC_ExRate!$B$8:$B$29,0),MATCH(B90,TdC_ExRate!$C$7:$R$7,0)))</f>
        <v>1859.3075388433497</v>
      </c>
      <c r="H90" s="78">
        <f>+IF(F90=0,"",+G90*100/INDEX(PBI_GDP!$C$8:$R$29,MATCH($A90,PBI_GDP!$B$8:$B$29,0),MATCH($B90,PBI_GDP!$C$7:$R$7,0)))</f>
        <v>0.55336756229328588</v>
      </c>
    </row>
    <row r="91" spans="1:8" x14ac:dyDescent="0.25">
      <c r="A91" s="8" t="s">
        <v>9</v>
      </c>
      <c r="B91" s="8">
        <v>2010</v>
      </c>
      <c r="C91" s="8" t="s">
        <v>10</v>
      </c>
      <c r="D91" s="8" t="s">
        <v>30</v>
      </c>
      <c r="E91" s="8" t="s">
        <v>31</v>
      </c>
      <c r="F91" s="78">
        <v>9480.100190090001</v>
      </c>
      <c r="G91" s="78">
        <f>+IF(F91=0," ", +F91/INDEX(TdC_ExRate!$C$8:$R$29,MATCH(A91,TdC_ExRate!$B$8:$B$29,0),MATCH(B91,TdC_ExRate!$C$7:$R$7,0)))</f>
        <v>2423.5806169451998</v>
      </c>
      <c r="H91" s="78">
        <f>+IF(F91=0,"",+G91*100/INDEX(PBI_GDP!$C$8:$R$29,MATCH($A91,PBI_GDP!$B$8:$B$29,0),MATCH($B91,PBI_GDP!$C$7:$R$7,0)))</f>
        <v>0.56873557823259091</v>
      </c>
    </row>
    <row r="92" spans="1:8" x14ac:dyDescent="0.25">
      <c r="A92" s="8" t="s">
        <v>9</v>
      </c>
      <c r="B92" s="8">
        <v>2010</v>
      </c>
      <c r="C92" s="8" t="s">
        <v>10</v>
      </c>
      <c r="D92" s="8" t="s">
        <v>30</v>
      </c>
      <c r="E92" s="8" t="s">
        <v>32</v>
      </c>
      <c r="F92" s="78"/>
      <c r="G92" s="78" t="str">
        <f>+IF(F92=0," ", +F92/INDEX(TdC_ExRate!$C$8:$R$29,MATCH(A92,TdC_ExRate!$B$8:$B$29,0),MATCH(B92,TdC_ExRate!$C$7:$R$7,0)))</f>
        <v xml:space="preserve"> </v>
      </c>
      <c r="H92" s="78" t="str">
        <f>+IF(F92=0,"",+G92*100/INDEX(PBI_GDP!$C$8:$R$29,MATCH($A92,PBI_GDP!$B$8:$B$29,0),MATCH($B92,PBI_GDP!$C$7:$R$7,0)))</f>
        <v/>
      </c>
    </row>
    <row r="93" spans="1:8" x14ac:dyDescent="0.25">
      <c r="A93" s="8" t="s">
        <v>9</v>
      </c>
      <c r="B93" s="8">
        <v>2010</v>
      </c>
      <c r="C93" s="8" t="s">
        <v>10</v>
      </c>
      <c r="D93" s="8" t="s">
        <v>30</v>
      </c>
      <c r="E93" s="8" t="s">
        <v>40</v>
      </c>
      <c r="F93" s="78">
        <f>+SUMIFS($F$5:$F$4362,$A$5:$A$4362,$A93,$B$5:$B$4362,$B93,$D$5:$D$4362,$D$87,$E$5:$E$4362,$E$85)+SUMIFS($F$5:$F$4362,$A$5:$A$4362,$A93,$B$5:$B$4362,$B93,$D$5:$D$4362,$D$87,$E$5:$E$4362,$E$86)</f>
        <v>9480.100190090001</v>
      </c>
      <c r="G93" s="78">
        <f>+IF(F93=0," ", +F93/INDEX(TdC_ExRate!$C$8:$R$29,MATCH(A93,TdC_ExRate!$B$8:$B$29,0),MATCH(B93,TdC_ExRate!$C$7:$R$7,0)))</f>
        <v>2423.5806169451998</v>
      </c>
      <c r="H93" s="78">
        <f>+IF(F93=0,"",+G93*100/INDEX(PBI_GDP!$C$8:$R$29,MATCH($A93,PBI_GDP!$B$8:$B$29,0),MATCH($B93,PBI_GDP!$C$7:$R$7,0)))</f>
        <v>0.56873557823259091</v>
      </c>
    </row>
    <row r="94" spans="1:8" x14ac:dyDescent="0.25">
      <c r="A94" s="8" t="s">
        <v>9</v>
      </c>
      <c r="B94" s="8">
        <v>2011</v>
      </c>
      <c r="C94" s="8" t="s">
        <v>10</v>
      </c>
      <c r="D94" s="8" t="s">
        <v>30</v>
      </c>
      <c r="E94" s="8" t="s">
        <v>31</v>
      </c>
      <c r="F94" s="78">
        <v>8916.8436906400002</v>
      </c>
      <c r="G94" s="78">
        <f>+IF(F94=0," ", +F94/INDEX(TdC_ExRate!$C$8:$R$29,MATCH(A94,TdC_ExRate!$B$8:$B$29,0),MATCH(B94,TdC_ExRate!$C$7:$R$7,0)))</f>
        <v>2159.4779629257828</v>
      </c>
      <c r="H94" s="78">
        <f>+IF(F94=0,"",+G94*100/INDEX(PBI_GDP!$C$8:$R$29,MATCH($A94,PBI_GDP!$B$8:$B$29,0),MATCH($B94,PBI_GDP!$C$7:$R$7,0)))</f>
        <v>0.40774410208532086</v>
      </c>
    </row>
    <row r="95" spans="1:8" x14ac:dyDescent="0.25">
      <c r="A95" s="8" t="s">
        <v>9</v>
      </c>
      <c r="B95" s="8">
        <v>2011</v>
      </c>
      <c r="C95" s="8" t="s">
        <v>10</v>
      </c>
      <c r="D95" s="8" t="s">
        <v>30</v>
      </c>
      <c r="E95" s="8" t="s">
        <v>32</v>
      </c>
      <c r="F95" s="78"/>
      <c r="G95" s="78" t="str">
        <f>+IF(F95=0," ", +F95/INDEX(TdC_ExRate!$C$8:$R$29,MATCH(A95,TdC_ExRate!$B$8:$B$29,0),MATCH(B95,TdC_ExRate!$C$7:$R$7,0)))</f>
        <v xml:space="preserve"> </v>
      </c>
      <c r="H95" s="78" t="str">
        <f>+IF(F95=0,"",+G95*100/INDEX(PBI_GDP!$C$8:$R$29,MATCH($A95,PBI_GDP!$B$8:$B$29,0),MATCH($B95,PBI_GDP!$C$7:$R$7,0)))</f>
        <v/>
      </c>
    </row>
    <row r="96" spans="1:8" x14ac:dyDescent="0.25">
      <c r="A96" s="8" t="s">
        <v>9</v>
      </c>
      <c r="B96" s="8">
        <v>2011</v>
      </c>
      <c r="C96" s="8" t="s">
        <v>10</v>
      </c>
      <c r="D96" s="8" t="s">
        <v>30</v>
      </c>
      <c r="E96" s="8" t="s">
        <v>40</v>
      </c>
      <c r="F96" s="78">
        <f>+SUMIFS($F$5:$F$4362,$A$5:$A$4362,$A96,$B$5:$B$4362,$B96,$D$5:$D$4362,$D$87,$E$5:$E$4362,$E$85)+SUMIFS($F$5:$F$4362,$A$5:$A$4362,$A96,$B$5:$B$4362,$B96,$D$5:$D$4362,$D$87,$E$5:$E$4362,$E$86)</f>
        <v>8916.8436906400002</v>
      </c>
      <c r="G96" s="78">
        <f>+IF(F96=0," ", +F96/INDEX(TdC_ExRate!$C$8:$R$29,MATCH(A96,TdC_ExRate!$B$8:$B$29,0),MATCH(B96,TdC_ExRate!$C$7:$R$7,0)))</f>
        <v>2159.4779629257828</v>
      </c>
      <c r="H96" s="78">
        <f>+IF(F96=0,"",+G96*100/INDEX(PBI_GDP!$C$8:$R$29,MATCH($A96,PBI_GDP!$B$8:$B$29,0),MATCH($B96,PBI_GDP!$C$7:$R$7,0)))</f>
        <v>0.40774410208532086</v>
      </c>
    </row>
    <row r="97" spans="1:8" x14ac:dyDescent="0.25">
      <c r="A97" s="8" t="s">
        <v>9</v>
      </c>
      <c r="B97" s="8">
        <v>2012</v>
      </c>
      <c r="C97" s="8" t="s">
        <v>10</v>
      </c>
      <c r="D97" s="8" t="s">
        <v>30</v>
      </c>
      <c r="E97" s="8" t="s">
        <v>31</v>
      </c>
      <c r="F97" s="78">
        <v>10601.575227880001</v>
      </c>
      <c r="G97" s="78">
        <f>+IF(F97=0," ", +F97/INDEX(TdC_ExRate!$C$8:$R$29,MATCH(A97,TdC_ExRate!$B$8:$B$29,0),MATCH(B97,TdC_ExRate!$C$7:$R$7,0)))</f>
        <v>2329.7174667057011</v>
      </c>
      <c r="H97" s="78">
        <f>+IF(F97=0,"",+G97*100/INDEX(PBI_GDP!$C$8:$R$29,MATCH($A97,PBI_GDP!$B$8:$B$29,0),MATCH($B97,PBI_GDP!$C$7:$R$7,0)))</f>
        <v>0.40108661631076925</v>
      </c>
    </row>
    <row r="98" spans="1:8" x14ac:dyDescent="0.25">
      <c r="A98" s="8" t="s">
        <v>9</v>
      </c>
      <c r="B98" s="8">
        <v>2012</v>
      </c>
      <c r="C98" s="8" t="s">
        <v>10</v>
      </c>
      <c r="D98" s="8" t="s">
        <v>30</v>
      </c>
      <c r="E98" s="8" t="s">
        <v>32</v>
      </c>
      <c r="F98" s="78"/>
      <c r="G98" s="78" t="str">
        <f>+IF(F98=0," ", +F98/INDEX(TdC_ExRate!$C$8:$R$29,MATCH(A98,TdC_ExRate!$B$8:$B$29,0),MATCH(B98,TdC_ExRate!$C$7:$R$7,0)))</f>
        <v xml:space="preserve"> </v>
      </c>
      <c r="H98" s="78" t="str">
        <f>+IF(F98=0,"",+G98*100/INDEX(PBI_GDP!$C$8:$R$29,MATCH($A98,PBI_GDP!$B$8:$B$29,0),MATCH($B98,PBI_GDP!$C$7:$R$7,0)))</f>
        <v/>
      </c>
    </row>
    <row r="99" spans="1:8" x14ac:dyDescent="0.25">
      <c r="A99" s="8" t="s">
        <v>9</v>
      </c>
      <c r="B99" s="8">
        <v>2012</v>
      </c>
      <c r="C99" s="8" t="s">
        <v>10</v>
      </c>
      <c r="D99" s="8" t="s">
        <v>30</v>
      </c>
      <c r="E99" s="8" t="s">
        <v>40</v>
      </c>
      <c r="F99" s="78">
        <f>+SUMIFS($F$5:$F$4362,$A$5:$A$4362,$A99,$B$5:$B$4362,$B99,$D$5:$D$4362,$D$87,$E$5:$E$4362,$E$85)+SUMIFS($F$5:$F$4362,$A$5:$A$4362,$A99,$B$5:$B$4362,$B99,$D$5:$D$4362,$D$87,$E$5:$E$4362,$E$86)</f>
        <v>10601.575227880001</v>
      </c>
      <c r="G99" s="78">
        <f>+IF(F99=0," ", +F99/INDEX(TdC_ExRate!$C$8:$R$29,MATCH(A99,TdC_ExRate!$B$8:$B$29,0),MATCH(B99,TdC_ExRate!$C$7:$R$7,0)))</f>
        <v>2329.7174667057011</v>
      </c>
      <c r="H99" s="78">
        <f>+IF(F99=0,"",+G99*100/INDEX(PBI_GDP!$C$8:$R$29,MATCH($A99,PBI_GDP!$B$8:$B$29,0),MATCH($B99,PBI_GDP!$C$7:$R$7,0)))</f>
        <v>0.40108661631076925</v>
      </c>
    </row>
    <row r="100" spans="1:8" x14ac:dyDescent="0.25">
      <c r="A100" s="8" t="s">
        <v>9</v>
      </c>
      <c r="B100" s="8">
        <v>2013</v>
      </c>
      <c r="C100" s="8" t="s">
        <v>10</v>
      </c>
      <c r="D100" s="8" t="s">
        <v>30</v>
      </c>
      <c r="E100" s="8" t="s">
        <v>31</v>
      </c>
      <c r="F100" s="78">
        <v>13929.496653100001</v>
      </c>
      <c r="G100" s="78">
        <f>+IF(F100=0," ", +F100/INDEX(TdC_ExRate!$C$8:$R$29,MATCH(A100,TdC_ExRate!$B$8:$B$29,0),MATCH(B100,TdC_ExRate!$C$7:$R$7,0)))</f>
        <v>2542.8140501354974</v>
      </c>
      <c r="H100" s="78">
        <f>+IF(F100=0,"",+G100*100/INDEX(PBI_GDP!$C$8:$R$29,MATCH($A100,PBI_GDP!$B$8:$B$29,0),MATCH($B100,PBI_GDP!$C$7:$R$7,0)))</f>
        <v>0.4147871165392345</v>
      </c>
    </row>
    <row r="101" spans="1:8" x14ac:dyDescent="0.25">
      <c r="A101" s="8" t="s">
        <v>9</v>
      </c>
      <c r="B101" s="8">
        <v>2013</v>
      </c>
      <c r="C101" s="8" t="s">
        <v>10</v>
      </c>
      <c r="D101" s="8" t="s">
        <v>30</v>
      </c>
      <c r="E101" s="8" t="s">
        <v>32</v>
      </c>
      <c r="F101" s="78"/>
      <c r="G101" s="78" t="str">
        <f>+IF(F101=0," ", +F101/INDEX(TdC_ExRate!$C$8:$R$29,MATCH(A101,TdC_ExRate!$B$8:$B$29,0),MATCH(B101,TdC_ExRate!$C$7:$R$7,0)))</f>
        <v xml:space="preserve"> </v>
      </c>
      <c r="H101" s="78" t="str">
        <f>+IF(F101=0,"",+G101*100/INDEX(PBI_GDP!$C$8:$R$29,MATCH($A101,PBI_GDP!$B$8:$B$29,0),MATCH($B101,PBI_GDP!$C$7:$R$7,0)))</f>
        <v/>
      </c>
    </row>
    <row r="102" spans="1:8" x14ac:dyDescent="0.25">
      <c r="A102" s="8" t="s">
        <v>9</v>
      </c>
      <c r="B102" s="8">
        <v>2013</v>
      </c>
      <c r="C102" s="8" t="s">
        <v>10</v>
      </c>
      <c r="D102" s="8" t="s">
        <v>30</v>
      </c>
      <c r="E102" s="8" t="s">
        <v>40</v>
      </c>
      <c r="F102" s="78">
        <f>+SUMIFS($F$5:$F$4362,$A$5:$A$4362,$A102,$B$5:$B$4362,$B102,$D$5:$D$4362,$D$87,$E$5:$E$4362,$E$85)+SUMIFS($F$5:$F$4362,$A$5:$A$4362,$A102,$B$5:$B$4362,$B102,$D$5:$D$4362,$D$87,$E$5:$E$4362,$E$86)</f>
        <v>13929.496653100001</v>
      </c>
      <c r="G102" s="78">
        <f>+IF(F102=0," ", +F102/INDEX(TdC_ExRate!$C$8:$R$29,MATCH(A102,TdC_ExRate!$B$8:$B$29,0),MATCH(B102,TdC_ExRate!$C$7:$R$7,0)))</f>
        <v>2542.8140501354974</v>
      </c>
      <c r="H102" s="78">
        <f>+IF(F102=0,"",+G102*100/INDEX(PBI_GDP!$C$8:$R$29,MATCH($A102,PBI_GDP!$B$8:$B$29,0),MATCH($B102,PBI_GDP!$C$7:$R$7,0)))</f>
        <v>0.4147871165392345</v>
      </c>
    </row>
    <row r="103" spans="1:8" x14ac:dyDescent="0.25">
      <c r="A103" s="8" t="s">
        <v>9</v>
      </c>
      <c r="B103" s="8">
        <v>2014</v>
      </c>
      <c r="C103" s="8" t="s">
        <v>10</v>
      </c>
      <c r="D103" s="8" t="s">
        <v>30</v>
      </c>
      <c r="E103" s="8" t="s">
        <v>31</v>
      </c>
      <c r="F103" s="78">
        <v>23236.807104</v>
      </c>
      <c r="G103" s="78">
        <f>+IF(F103=0," ", +F103/INDEX(TdC_ExRate!$C$8:$R$29,MATCH(A103,TdC_ExRate!$B$8:$B$29,0),MATCH(B103,TdC_ExRate!$C$7:$R$7,0)))</f>
        <v>2861.5409022291869</v>
      </c>
      <c r="H103" s="78">
        <f>+IF(F103=0,"",+G103*100/INDEX(PBI_GDP!$C$8:$R$29,MATCH($A103,PBI_GDP!$B$8:$B$29,0),MATCH($B103,PBI_GDP!$C$7:$R$7,0)))</f>
        <v>0.50555420646962457</v>
      </c>
    </row>
    <row r="104" spans="1:8" x14ac:dyDescent="0.25">
      <c r="A104" s="8" t="s">
        <v>9</v>
      </c>
      <c r="B104" s="8">
        <v>2014</v>
      </c>
      <c r="C104" s="8" t="s">
        <v>10</v>
      </c>
      <c r="D104" s="8" t="s">
        <v>30</v>
      </c>
      <c r="E104" s="8" t="s">
        <v>32</v>
      </c>
      <c r="F104" s="78"/>
      <c r="G104" s="78" t="str">
        <f>+IF(F104=0," ", +F104/INDEX(TdC_ExRate!$C$8:$R$29,MATCH(A104,TdC_ExRate!$B$8:$B$29,0),MATCH(B104,TdC_ExRate!$C$7:$R$7,0)))</f>
        <v xml:space="preserve"> </v>
      </c>
      <c r="H104" s="78" t="str">
        <f>+IF(F104=0,"",+G104*100/INDEX(PBI_GDP!$C$8:$R$29,MATCH($A104,PBI_GDP!$B$8:$B$29,0),MATCH($B104,PBI_GDP!$C$7:$R$7,0)))</f>
        <v/>
      </c>
    </row>
    <row r="105" spans="1:8" x14ac:dyDescent="0.25">
      <c r="A105" s="8" t="s">
        <v>9</v>
      </c>
      <c r="B105" s="8">
        <v>2014</v>
      </c>
      <c r="C105" s="8" t="s">
        <v>10</v>
      </c>
      <c r="D105" s="8" t="s">
        <v>30</v>
      </c>
      <c r="E105" s="8" t="s">
        <v>40</v>
      </c>
      <c r="F105" s="78">
        <f>+SUMIFS($F$5:$F$4362,$A$5:$A$4362,$A105,$B$5:$B$4362,$B105,$D$5:$D$4362,$D$87,$E$5:$E$4362,$E$85)+SUMIFS($F$5:$F$4362,$A$5:$A$4362,$A105,$B$5:$B$4362,$B105,$D$5:$D$4362,$D$87,$E$5:$E$4362,$E$86)</f>
        <v>23236.807104</v>
      </c>
      <c r="G105" s="78">
        <f>+IF(F105=0," ", +F105/INDEX(TdC_ExRate!$C$8:$R$29,MATCH(A105,TdC_ExRate!$B$8:$B$29,0),MATCH(B105,TdC_ExRate!$C$7:$R$7,0)))</f>
        <v>2861.5409022291869</v>
      </c>
      <c r="H105" s="78">
        <f>+IF(F105=0,"",+G105*100/INDEX(PBI_GDP!$C$8:$R$29,MATCH($A105,PBI_GDP!$B$8:$B$29,0),MATCH($B105,PBI_GDP!$C$7:$R$7,0)))</f>
        <v>0.50555420646962457</v>
      </c>
    </row>
    <row r="106" spans="1:8" x14ac:dyDescent="0.25">
      <c r="A106" s="8" t="s">
        <v>9</v>
      </c>
      <c r="B106" s="8">
        <v>2015</v>
      </c>
      <c r="C106" s="8" t="s">
        <v>10</v>
      </c>
      <c r="D106" s="8" t="s">
        <v>30</v>
      </c>
      <c r="E106" s="8" t="s">
        <v>31</v>
      </c>
      <c r="F106" s="78">
        <v>37721.914121990005</v>
      </c>
      <c r="G106" s="78">
        <f>+IF(F106=0," ", +F106/INDEX(TdC_ExRate!$C$8:$R$29,MATCH(A106,TdC_ExRate!$B$8:$B$29,0),MATCH(B106,TdC_ExRate!$C$7:$R$7,0)))</f>
        <v>4075.3201973693949</v>
      </c>
      <c r="H106" s="78">
        <f>+IF(F106=0,"",+G106*100/INDEX(PBI_GDP!$C$8:$R$29,MATCH($A106,PBI_GDP!$B$8:$B$29,0),MATCH($B106,PBI_GDP!$C$7:$R$7,0)))</f>
        <v>0.63258807543772089</v>
      </c>
    </row>
    <row r="107" spans="1:8" x14ac:dyDescent="0.25">
      <c r="A107" s="8" t="s">
        <v>9</v>
      </c>
      <c r="B107" s="8">
        <v>2015</v>
      </c>
      <c r="C107" s="8" t="s">
        <v>10</v>
      </c>
      <c r="D107" s="8" t="s">
        <v>30</v>
      </c>
      <c r="E107" s="8" t="s">
        <v>32</v>
      </c>
      <c r="F107" s="78"/>
      <c r="G107" s="78" t="str">
        <f>+IF(F107=0," ", +F107/INDEX(TdC_ExRate!$C$8:$R$29,MATCH(A107,TdC_ExRate!$B$8:$B$29,0),MATCH(B107,TdC_ExRate!$C$7:$R$7,0)))</f>
        <v xml:space="preserve"> </v>
      </c>
      <c r="H107" s="78" t="str">
        <f>+IF(F107=0,"",+G107*100/INDEX(PBI_GDP!$C$8:$R$29,MATCH($A107,PBI_GDP!$B$8:$B$29,0),MATCH($B107,PBI_GDP!$C$7:$R$7,0)))</f>
        <v/>
      </c>
    </row>
    <row r="108" spans="1:8" x14ac:dyDescent="0.25">
      <c r="A108" s="8" t="s">
        <v>9</v>
      </c>
      <c r="B108" s="8">
        <v>2015</v>
      </c>
      <c r="C108" s="8" t="s">
        <v>10</v>
      </c>
      <c r="D108" s="8" t="s">
        <v>30</v>
      </c>
      <c r="E108" s="8" t="s">
        <v>40</v>
      </c>
      <c r="F108" s="78">
        <f>+SUMIFS($F$5:$F$4362,$A$5:$A$4362,$A108,$B$5:$B$4362,$B108,$D$5:$D$4362,$D$87,$E$5:$E$4362,$E$85)+SUMIFS($F$5:$F$4362,$A$5:$A$4362,$A108,$B$5:$B$4362,$B108,$D$5:$D$4362,$D$87,$E$5:$E$4362,$E$86)</f>
        <v>37721.914121990005</v>
      </c>
      <c r="G108" s="78">
        <f>+IF(F108=0," ", +F108/INDEX(TdC_ExRate!$C$8:$R$29,MATCH(A108,TdC_ExRate!$B$8:$B$29,0),MATCH(B108,TdC_ExRate!$C$7:$R$7,0)))</f>
        <v>4075.3201973693949</v>
      </c>
      <c r="H108" s="78">
        <f>+IF(F108=0,"",+G108*100/INDEX(PBI_GDP!$C$8:$R$29,MATCH($A108,PBI_GDP!$B$8:$B$29,0),MATCH($B108,PBI_GDP!$C$7:$R$7,0)))</f>
        <v>0.63258807543772089</v>
      </c>
    </row>
    <row r="109" spans="1:8" x14ac:dyDescent="0.25">
      <c r="A109" s="8" t="s">
        <v>9</v>
      </c>
      <c r="B109" s="8">
        <v>2016</v>
      </c>
      <c r="C109" s="8" t="s">
        <v>10</v>
      </c>
      <c r="D109" s="8" t="s">
        <v>30</v>
      </c>
      <c r="E109" s="8" t="s">
        <v>31</v>
      </c>
      <c r="F109" s="78">
        <v>25091.808406430002</v>
      </c>
      <c r="G109" s="78">
        <f>+IF(F109=0," ", +F109/INDEX(TdC_ExRate!$C$8:$R$29,MATCH(A109,TdC_ExRate!$B$8:$B$29,0),MATCH(B109,TdC_ExRate!$C$7:$R$7,0)))</f>
        <v>1700.5603551062891</v>
      </c>
      <c r="H109" s="78">
        <f>+IF(F109=0,"",+G109*100/INDEX(PBI_GDP!$C$8:$R$29,MATCH($A109,PBI_GDP!$B$8:$B$29,0),MATCH($B109,PBI_GDP!$C$7:$R$7,0)))</f>
        <v>0.30523335470751745</v>
      </c>
    </row>
    <row r="110" spans="1:8" x14ac:dyDescent="0.25">
      <c r="A110" s="8" t="s">
        <v>9</v>
      </c>
      <c r="B110" s="8">
        <v>2016</v>
      </c>
      <c r="C110" s="8" t="s">
        <v>10</v>
      </c>
      <c r="D110" s="8" t="s">
        <v>30</v>
      </c>
      <c r="E110" s="8" t="s">
        <v>32</v>
      </c>
      <c r="F110" s="78"/>
      <c r="G110" s="78" t="str">
        <f>+IF(F110=0," ", +F110/INDEX(TdC_ExRate!$C$8:$R$29,MATCH(A110,TdC_ExRate!$B$8:$B$29,0),MATCH(B110,TdC_ExRate!$C$7:$R$7,0)))</f>
        <v xml:space="preserve"> </v>
      </c>
      <c r="H110" s="78" t="str">
        <f>+IF(F110=0,"",+G110*100/INDEX(PBI_GDP!$C$8:$R$29,MATCH($A110,PBI_GDP!$B$8:$B$29,0),MATCH($B110,PBI_GDP!$C$7:$R$7,0)))</f>
        <v/>
      </c>
    </row>
    <row r="111" spans="1:8" x14ac:dyDescent="0.25">
      <c r="A111" s="8" t="s">
        <v>9</v>
      </c>
      <c r="B111" s="8">
        <v>2016</v>
      </c>
      <c r="C111" s="8" t="s">
        <v>10</v>
      </c>
      <c r="D111" s="8" t="s">
        <v>30</v>
      </c>
      <c r="E111" s="8" t="s">
        <v>40</v>
      </c>
      <c r="F111" s="78">
        <f>+SUMIFS($F$5:$F$4362,$A$5:$A$4362,$A111,$B$5:$B$4362,$B111,$D$5:$D$4362,$D$87,$E$5:$E$4362,$E$85)+SUMIFS($F$5:$F$4362,$A$5:$A$4362,$A111,$B$5:$B$4362,$B111,$D$5:$D$4362,$D$87,$E$5:$E$4362,$E$86)</f>
        <v>25091.808406430002</v>
      </c>
      <c r="G111" s="78">
        <f>+IF(F111=0," ", +F111/INDEX(TdC_ExRate!$C$8:$R$29,MATCH(A111,TdC_ExRate!$B$8:$B$29,0),MATCH(B111,TdC_ExRate!$C$7:$R$7,0)))</f>
        <v>1700.5603551062891</v>
      </c>
      <c r="H111" s="78">
        <f>+IF(F111=0,"",+G111*100/INDEX(PBI_GDP!$C$8:$R$29,MATCH($A111,PBI_GDP!$B$8:$B$29,0),MATCH($B111,PBI_GDP!$C$7:$R$7,0)))</f>
        <v>0.30523335470751745</v>
      </c>
    </row>
    <row r="112" spans="1:8" x14ac:dyDescent="0.25">
      <c r="A112" s="8" t="s">
        <v>9</v>
      </c>
      <c r="B112" s="8">
        <v>2017</v>
      </c>
      <c r="C112" s="8" t="s">
        <v>10</v>
      </c>
      <c r="D112" s="8" t="s">
        <v>30</v>
      </c>
      <c r="E112" s="8" t="s">
        <v>31</v>
      </c>
      <c r="F112" s="78">
        <v>28959.417665959998</v>
      </c>
      <c r="G112" s="78">
        <f>+IF(F112=0," ", +F112/INDEX(TdC_ExRate!$C$8:$R$29,MATCH(A112,TdC_ExRate!$B$8:$B$29,0),MATCH(B112,TdC_ExRate!$C$7:$R$7,0)))</f>
        <v>1748.9990665544633</v>
      </c>
      <c r="H112" s="78">
        <f>+IF(F112=0,"",+G112*100/INDEX(PBI_GDP!$C$8:$R$29,MATCH($A112,PBI_GDP!$B$8:$B$29,0),MATCH($B112,PBI_GDP!$C$7:$R$7,0)))</f>
        <v>0.27205315821289622</v>
      </c>
    </row>
    <row r="113" spans="1:8" x14ac:dyDescent="0.25">
      <c r="A113" s="8" t="s">
        <v>9</v>
      </c>
      <c r="B113" s="8">
        <v>2017</v>
      </c>
      <c r="C113" s="8" t="s">
        <v>10</v>
      </c>
      <c r="D113" s="8" t="s">
        <v>30</v>
      </c>
      <c r="E113" s="8" t="s">
        <v>32</v>
      </c>
      <c r="F113" s="78"/>
      <c r="G113" s="78" t="str">
        <f>+IF(F113=0," ", +F113/INDEX(TdC_ExRate!$C$8:$R$29,MATCH(A113,TdC_ExRate!$B$8:$B$29,0),MATCH(B113,TdC_ExRate!$C$7:$R$7,0)))</f>
        <v xml:space="preserve"> </v>
      </c>
      <c r="H113" s="78" t="str">
        <f>+IF(F113=0,"",+G113*100/INDEX(PBI_GDP!$C$8:$R$29,MATCH($A113,PBI_GDP!$B$8:$B$29,0),MATCH($B113,PBI_GDP!$C$7:$R$7,0)))</f>
        <v/>
      </c>
    </row>
    <row r="114" spans="1:8" x14ac:dyDescent="0.25">
      <c r="A114" s="8" t="s">
        <v>9</v>
      </c>
      <c r="B114" s="8">
        <v>2017</v>
      </c>
      <c r="C114" s="8" t="s">
        <v>10</v>
      </c>
      <c r="D114" s="8" t="s">
        <v>30</v>
      </c>
      <c r="E114" s="8" t="s">
        <v>40</v>
      </c>
      <c r="F114" s="78">
        <f>+SUMIFS($F$5:$F$4362,$A$5:$A$4362,$A114,$B$5:$B$4362,$B114,$D$5:$D$4362,$D$87,$E$5:$E$4362,$E$85)+SUMIFS($F$5:$F$4362,$A$5:$A$4362,$A114,$B$5:$B$4362,$B114,$D$5:$D$4362,$D$87,$E$5:$E$4362,$E$86)</f>
        <v>28959.417665959998</v>
      </c>
      <c r="G114" s="78">
        <f>+IF(F114=0," ", +F114/INDEX(TdC_ExRate!$C$8:$R$29,MATCH(A114,TdC_ExRate!$B$8:$B$29,0),MATCH(B114,TdC_ExRate!$C$7:$R$7,0)))</f>
        <v>1748.9990665544633</v>
      </c>
      <c r="H114" s="78">
        <f>+IF(F114=0,"",+G114*100/INDEX(PBI_GDP!$C$8:$R$29,MATCH($A114,PBI_GDP!$B$8:$B$29,0),MATCH($B114,PBI_GDP!$C$7:$R$7,0)))</f>
        <v>0.27205315821289622</v>
      </c>
    </row>
    <row r="115" spans="1:8" x14ac:dyDescent="0.25">
      <c r="A115" s="8" t="s">
        <v>9</v>
      </c>
      <c r="B115" s="8">
        <v>2018</v>
      </c>
      <c r="C115" s="8" t="s">
        <v>10</v>
      </c>
      <c r="D115" s="8" t="s">
        <v>30</v>
      </c>
      <c r="E115" s="8" t="s">
        <v>31</v>
      </c>
      <c r="F115" s="78">
        <v>30083.331795720002</v>
      </c>
      <c r="G115" s="78">
        <f>+IF(F115=0," ", +F115/INDEX(TdC_ExRate!$C$8:$R$29,MATCH(A115,TdC_ExRate!$B$8:$B$29,0),MATCH(B115,TdC_ExRate!$C$7:$R$7,0)))</f>
        <v>1069.9951937166729</v>
      </c>
      <c r="H115" s="78">
        <f>+IF(F115=0,"",+G115*100/INDEX(PBI_GDP!$C$8:$R$29,MATCH($A115,PBI_GDP!$B$8:$B$29,0),MATCH($B115,PBI_GDP!$C$7:$R$7,0)))</f>
        <v>0.1969235460069344</v>
      </c>
    </row>
    <row r="116" spans="1:8" x14ac:dyDescent="0.25">
      <c r="A116" s="8" t="s">
        <v>9</v>
      </c>
      <c r="B116" s="8">
        <v>2018</v>
      </c>
      <c r="C116" s="8" t="s">
        <v>10</v>
      </c>
      <c r="D116" s="8" t="s">
        <v>30</v>
      </c>
      <c r="E116" s="8" t="s">
        <v>32</v>
      </c>
      <c r="F116" s="78"/>
      <c r="G116" s="78" t="str">
        <f>+IF(F116=0," ", +F116/INDEX(TdC_ExRate!$C$8:$R$29,MATCH(A116,TdC_ExRate!$B$8:$B$29,0),MATCH(B116,TdC_ExRate!$C$7:$R$7,0)))</f>
        <v xml:space="preserve"> </v>
      </c>
      <c r="H116" s="78" t="str">
        <f>+IF(F116=0,"",+G116*100/INDEX(PBI_GDP!$C$8:$R$29,MATCH($A116,PBI_GDP!$B$8:$B$29,0),MATCH($B116,PBI_GDP!$C$7:$R$7,0)))</f>
        <v/>
      </c>
    </row>
    <row r="117" spans="1:8" x14ac:dyDescent="0.25">
      <c r="A117" s="8" t="s">
        <v>9</v>
      </c>
      <c r="B117" s="8">
        <v>2018</v>
      </c>
      <c r="C117" s="8" t="s">
        <v>10</v>
      </c>
      <c r="D117" s="8" t="s">
        <v>30</v>
      </c>
      <c r="E117" s="8" t="s">
        <v>40</v>
      </c>
      <c r="F117" s="78">
        <f>+SUMIFS($F$5:$F$4362,$A$5:$A$4362,$A117,$B$5:$B$4362,$B117,$D$5:$D$4362,$D$87,$E$5:$E$4362,$E$85)+SUMIFS($F$5:$F$4362,$A$5:$A$4362,$A117,$B$5:$B$4362,$B117,$D$5:$D$4362,$D$87,$E$5:$E$4362,$E$86)</f>
        <v>30083.331795720002</v>
      </c>
      <c r="G117" s="78">
        <f>+IF(F117=0," ", +F117/INDEX(TdC_ExRate!$C$8:$R$29,MATCH(A117,TdC_ExRate!$B$8:$B$29,0),MATCH(B117,TdC_ExRate!$C$7:$R$7,0)))</f>
        <v>1069.9951937166729</v>
      </c>
      <c r="H117" s="78">
        <f>+IF(F117=0,"",+G117*100/INDEX(PBI_GDP!$C$8:$R$29,MATCH($A117,PBI_GDP!$B$8:$B$29,0),MATCH($B117,PBI_GDP!$C$7:$R$7,0)))</f>
        <v>0.1969235460069344</v>
      </c>
    </row>
    <row r="118" spans="1:8" x14ac:dyDescent="0.25">
      <c r="A118" s="8" t="s">
        <v>9</v>
      </c>
      <c r="B118" s="8">
        <v>2019</v>
      </c>
      <c r="C118" s="8" t="s">
        <v>10</v>
      </c>
      <c r="D118" s="8" t="s">
        <v>30</v>
      </c>
      <c r="E118" s="8" t="s">
        <v>31</v>
      </c>
      <c r="F118" s="78">
        <v>12472.2011282</v>
      </c>
      <c r="G118" s="78">
        <f>+IF(F118=0," ", +F118/INDEX(TdC_ExRate!$C$8:$R$29,MATCH(A118,TdC_ExRate!$B$8:$B$29,0),MATCH(B118,TdC_ExRate!$C$7:$R$7,0)))</f>
        <v>258.32094663508974</v>
      </c>
      <c r="H118" s="78">
        <f>+IF(F118=0,"",+G118*100/INDEX(PBI_GDP!$C$8:$R$29,MATCH($A118,PBI_GDP!$B$8:$B$29,0),MATCH($B118,PBI_GDP!$C$7:$R$7,0)))</f>
        <v>5.7409948005003784E-2</v>
      </c>
    </row>
    <row r="119" spans="1:8" x14ac:dyDescent="0.25">
      <c r="A119" s="8" t="s">
        <v>9</v>
      </c>
      <c r="B119" s="8">
        <v>2019</v>
      </c>
      <c r="C119" s="8" t="s">
        <v>10</v>
      </c>
      <c r="D119" s="8" t="s">
        <v>30</v>
      </c>
      <c r="E119" s="8" t="s">
        <v>32</v>
      </c>
      <c r="F119" s="78"/>
      <c r="G119" s="78" t="str">
        <f>+IF(F119=0," ", +F119/INDEX(TdC_ExRate!$C$8:$R$29,MATCH(A119,TdC_ExRate!$B$8:$B$29,0),MATCH(B119,TdC_ExRate!$C$7:$R$7,0)))</f>
        <v xml:space="preserve"> </v>
      </c>
      <c r="H119" s="78" t="str">
        <f>+IF(F119=0,"",+G119*100/INDEX(PBI_GDP!$C$8:$R$29,MATCH($A119,PBI_GDP!$B$8:$B$29,0),MATCH($B119,PBI_GDP!$C$7:$R$7,0)))</f>
        <v/>
      </c>
    </row>
    <row r="120" spans="1:8" x14ac:dyDescent="0.25">
      <c r="A120" s="8" t="s">
        <v>9</v>
      </c>
      <c r="B120" s="8">
        <v>2019</v>
      </c>
      <c r="C120" s="8" t="s">
        <v>10</v>
      </c>
      <c r="D120" s="8" t="s">
        <v>30</v>
      </c>
      <c r="E120" s="8" t="s">
        <v>40</v>
      </c>
      <c r="F120" s="78">
        <f>+SUMIFS($F$5:$F$4362,$A$5:$A$4362,$A120,$B$5:$B$4362,$B120,$D$5:$D$4362,$D$87,$E$5:$E$4362,$E$85)+SUMIFS($F$5:$F$4362,$A$5:$A$4362,$A120,$B$5:$B$4362,$B120,$D$5:$D$4362,$D$87,$E$5:$E$4362,$E$86)</f>
        <v>12472.2011282</v>
      </c>
      <c r="G120" s="78">
        <f>+IF(F120=0," ", +F120/INDEX(TdC_ExRate!$C$8:$R$29,MATCH(A120,TdC_ExRate!$B$8:$B$29,0),MATCH(B120,TdC_ExRate!$C$7:$R$7,0)))</f>
        <v>258.32094663508974</v>
      </c>
      <c r="H120" s="78">
        <f>+IF(F120=0,"",+G120*100/INDEX(PBI_GDP!$C$8:$R$29,MATCH($A120,PBI_GDP!$B$8:$B$29,0),MATCH($B120,PBI_GDP!$C$7:$R$7,0)))</f>
        <v>5.7409948005003784E-2</v>
      </c>
    </row>
    <row r="121" spans="1:8" x14ac:dyDescent="0.25">
      <c r="A121" s="8" t="s">
        <v>9</v>
      </c>
      <c r="B121" s="8">
        <v>2020</v>
      </c>
      <c r="C121" s="8" t="s">
        <v>10</v>
      </c>
      <c r="D121" s="8" t="s">
        <v>30</v>
      </c>
      <c r="E121" s="8" t="s">
        <v>31</v>
      </c>
      <c r="F121" s="78">
        <v>41271.34624282</v>
      </c>
      <c r="G121" s="78">
        <f>+IF(F121=0," ", +F121/INDEX(TdC_ExRate!$C$8:$R$29,MATCH(A121,TdC_ExRate!$B$8:$B$29,0),MATCH(B121,TdC_ExRate!$C$7:$R$7,0)))</f>
        <v>584.12677271243751</v>
      </c>
      <c r="H121" s="78">
        <f>+IF(F121=0,"",+G121*100/INDEX(PBI_GDP!$C$8:$R$29,MATCH($A121,PBI_GDP!$B$8:$B$29,0),MATCH($B121,PBI_GDP!$C$7:$R$7,0)))</f>
        <v>0.1514806726191972</v>
      </c>
    </row>
    <row r="122" spans="1:8" x14ac:dyDescent="0.25">
      <c r="A122" s="8" t="s">
        <v>9</v>
      </c>
      <c r="B122" s="8">
        <v>2020</v>
      </c>
      <c r="C122" s="8" t="s">
        <v>10</v>
      </c>
      <c r="D122" s="8" t="s">
        <v>30</v>
      </c>
      <c r="E122" s="8" t="s">
        <v>32</v>
      </c>
      <c r="F122" s="78">
        <v>0</v>
      </c>
      <c r="G122" s="78" t="str">
        <f>+IF(F122=0," ", +F122/INDEX(TdC_ExRate!$C$8:$R$29,MATCH(A122,TdC_ExRate!$B$8:$B$29,0),MATCH(B122,TdC_ExRate!$C$7:$R$7,0)))</f>
        <v xml:space="preserve"> </v>
      </c>
      <c r="H122" s="78" t="str">
        <f>+IF(F122=0,"",+G122*100/INDEX(PBI_GDP!$C$8:$R$29,MATCH($A122,PBI_GDP!$B$8:$B$29,0),MATCH($B122,PBI_GDP!$C$7:$R$7,0)))</f>
        <v/>
      </c>
    </row>
    <row r="123" spans="1:8" x14ac:dyDescent="0.25">
      <c r="A123" s="8" t="s">
        <v>9</v>
      </c>
      <c r="B123" s="8">
        <v>2020</v>
      </c>
      <c r="C123" s="8" t="s">
        <v>10</v>
      </c>
      <c r="D123" s="8" t="s">
        <v>30</v>
      </c>
      <c r="E123" s="8" t="s">
        <v>40</v>
      </c>
      <c r="F123" s="78">
        <f>+SUMIFS($F$5:$F$4362,$A$5:$A$4362,$A123,$B$5:$B$4362,$B123,$D$5:$D$4362,$D$87,$E$5:$E$4362,$E$85)+SUMIFS($F$5:$F$4362,$A$5:$A$4362,$A123,$B$5:$B$4362,$B123,$D$5:$D$4362,$D$87,$E$5:$E$4362,$E$86)</f>
        <v>41271.34624282</v>
      </c>
      <c r="G123" s="78">
        <f>+IF(F123=0," ", +F123/INDEX(TdC_ExRate!$C$8:$R$29,MATCH(A123,TdC_ExRate!$B$8:$B$29,0),MATCH(B123,TdC_ExRate!$C$7:$R$7,0)))</f>
        <v>584.12677271243751</v>
      </c>
      <c r="H123" s="78">
        <f>+IF(F123=0,"",+G123*100/INDEX(PBI_GDP!$C$8:$R$29,MATCH($A123,PBI_GDP!$B$8:$B$29,0),MATCH($B123,PBI_GDP!$C$7:$R$7,0)))</f>
        <v>0.1514806726191972</v>
      </c>
    </row>
    <row r="124" spans="1:8" x14ac:dyDescent="0.25">
      <c r="A124" s="8" t="s">
        <v>9</v>
      </c>
      <c r="B124" s="8">
        <v>2021</v>
      </c>
      <c r="C124" s="8" t="s">
        <v>10</v>
      </c>
      <c r="D124" s="8" t="s">
        <v>30</v>
      </c>
      <c r="E124" s="8" t="s">
        <v>31</v>
      </c>
      <c r="F124" s="78">
        <v>92634.113322630001</v>
      </c>
      <c r="G124" s="78">
        <f>+IF(F124=0," ", +F124/INDEX(TdC_ExRate!$C$8:$R$29,MATCH(A124,TdC_ExRate!$B$8:$B$29,0),MATCH(B124,TdC_ExRate!$C$7:$R$7,0)))</f>
        <v>973.13335700393475</v>
      </c>
      <c r="H124" s="78">
        <f>+IF(F124=0,"",+G124*100/INDEX(PBI_GDP!$C$8:$R$29,MATCH($A124,PBI_GDP!$B$8:$B$29,0),MATCH($B124,PBI_GDP!$C$7:$R$7,0)))</f>
        <v>0.20080901053765132</v>
      </c>
    </row>
    <row r="125" spans="1:8" x14ac:dyDescent="0.25">
      <c r="A125" s="8" t="s">
        <v>9</v>
      </c>
      <c r="B125" s="8">
        <v>2021</v>
      </c>
      <c r="C125" s="8" t="s">
        <v>10</v>
      </c>
      <c r="D125" s="8" t="s">
        <v>30</v>
      </c>
      <c r="E125" s="8" t="s">
        <v>32</v>
      </c>
      <c r="F125" s="78">
        <v>0</v>
      </c>
      <c r="G125" s="78" t="str">
        <f>+IF(F125=0," ", +F125/INDEX(TdC_ExRate!$C$8:$R$29,MATCH(A125,TdC_ExRate!$B$8:$B$29,0),MATCH(B125,TdC_ExRate!$C$7:$R$7,0)))</f>
        <v xml:space="preserve"> </v>
      </c>
      <c r="H125" s="78" t="str">
        <f>+IF(F125=0,"",+G125*100/INDEX(PBI_GDP!$C$8:$R$29,MATCH($A125,PBI_GDP!$B$8:$B$29,0),MATCH($B125,PBI_GDP!$C$7:$R$7,0)))</f>
        <v/>
      </c>
    </row>
    <row r="126" spans="1:8" x14ac:dyDescent="0.25">
      <c r="A126" s="8" t="s">
        <v>9</v>
      </c>
      <c r="B126" s="8">
        <v>2021</v>
      </c>
      <c r="C126" s="8" t="s">
        <v>10</v>
      </c>
      <c r="D126" s="8" t="s">
        <v>30</v>
      </c>
      <c r="E126" s="8" t="s">
        <v>40</v>
      </c>
      <c r="F126" s="78">
        <f>+SUMIFS($F$5:$F$4362,$A$5:$A$4362,$A126,$B$5:$B$4362,$B126,$D$5:$D$4362,$D$87,$E$5:$E$4362,$E$85)+SUMIFS($F$5:$F$4362,$A$5:$A$4362,$A126,$B$5:$B$4362,$B126,$D$5:$D$4362,$D$87,$E$5:$E$4362,$E$86)</f>
        <v>92634.113322630001</v>
      </c>
      <c r="G126" s="78">
        <f>+IF(F126=0," ", +F126/INDEX(TdC_ExRate!$C$8:$R$29,MATCH(A126,TdC_ExRate!$B$8:$B$29,0),MATCH(B126,TdC_ExRate!$C$7:$R$7,0)))</f>
        <v>973.13335700393475</v>
      </c>
      <c r="H126" s="78">
        <f>+IF(F126=0,"",+G126*100/INDEX(PBI_GDP!$C$8:$R$29,MATCH($A126,PBI_GDP!$B$8:$B$29,0),MATCH($B126,PBI_GDP!$C$7:$R$7,0)))</f>
        <v>0.20080901053765132</v>
      </c>
    </row>
    <row r="127" spans="1:8" x14ac:dyDescent="0.25">
      <c r="A127" s="8" t="s">
        <v>9</v>
      </c>
      <c r="B127" s="8">
        <v>2022</v>
      </c>
      <c r="C127" s="8" t="s">
        <v>10</v>
      </c>
      <c r="D127" s="8" t="s">
        <v>30</v>
      </c>
      <c r="E127" s="8" t="s">
        <v>31</v>
      </c>
      <c r="F127" s="78"/>
      <c r="G127" s="78" t="str">
        <f>+IF(F127=0," ", +F127/INDEX(TdC_ExRate!$C$8:$R$29,MATCH(A127,TdC_ExRate!$B$8:$B$29,0),MATCH(B127,TdC_ExRate!$C$7:$R$7,0)))</f>
        <v xml:space="preserve"> </v>
      </c>
      <c r="H127" s="78" t="str">
        <f>+IF(F127=0,"",+G127*100/INDEX(PBI_GDP!$C$8:$R$29,MATCH($A127,PBI_GDP!$B$8:$B$29,0),MATCH($B127,PBI_GDP!$C$7:$R$7,0)))</f>
        <v/>
      </c>
    </row>
    <row r="128" spans="1:8" x14ac:dyDescent="0.25">
      <c r="A128" s="8" t="s">
        <v>9</v>
      </c>
      <c r="B128" s="8">
        <v>2022</v>
      </c>
      <c r="C128" s="8" t="s">
        <v>10</v>
      </c>
      <c r="D128" s="8" t="s">
        <v>30</v>
      </c>
      <c r="E128" s="8" t="s">
        <v>32</v>
      </c>
      <c r="F128" s="78"/>
      <c r="G128" s="78" t="str">
        <f>+IF(F128=0," ", +F128/INDEX(TdC_ExRate!$C$8:$R$29,MATCH(A128,TdC_ExRate!$B$8:$B$29,0),MATCH(B128,TdC_ExRate!$C$7:$R$7,0)))</f>
        <v xml:space="preserve"> </v>
      </c>
      <c r="H128" s="78" t="str">
        <f>+IF(F128=0,"",+G128*100/INDEX(PBI_GDP!$C$8:$R$29,MATCH($A128,PBI_GDP!$B$8:$B$29,0),MATCH($B128,PBI_GDP!$C$7:$R$7,0)))</f>
        <v/>
      </c>
    </row>
    <row r="129" spans="1:8" x14ac:dyDescent="0.25">
      <c r="A129" s="8" t="s">
        <v>9</v>
      </c>
      <c r="B129" s="8">
        <v>2022</v>
      </c>
      <c r="C129" s="8" t="s">
        <v>10</v>
      </c>
      <c r="D129" s="8" t="s">
        <v>30</v>
      </c>
      <c r="E129" s="8" t="s">
        <v>40</v>
      </c>
      <c r="F129" s="78">
        <v>301464.89620036999</v>
      </c>
      <c r="G129" s="78">
        <f>+IF(F129=0," ", +F129/INDEX(TdC_ExRate!$C$8:$R$29,MATCH(A129,TdC_ExRate!$B$8:$B$29,0),MATCH(B129,TdC_ExRate!$C$7:$R$7,0)))</f>
        <v>2304.5724196376191</v>
      </c>
      <c r="H129" s="78">
        <f>+IF(F129=0,"",+G129*100/INDEX(PBI_GDP!$C$8:$R$29,MATCH($A129,PBI_GDP!$B$8:$B$29,0),MATCH($B129,PBI_GDP!$C$7:$R$7,0)))</f>
        <v>0.36594066600086761</v>
      </c>
    </row>
    <row r="130" spans="1:8" x14ac:dyDescent="0.25">
      <c r="A130" s="8" t="s">
        <v>9</v>
      </c>
      <c r="B130" s="8">
        <v>2023</v>
      </c>
      <c r="C130" s="8" t="s">
        <v>10</v>
      </c>
      <c r="D130" s="8" t="s">
        <v>30</v>
      </c>
      <c r="E130" s="8" t="s">
        <v>31</v>
      </c>
      <c r="F130" s="78"/>
      <c r="G130" s="78" t="str">
        <f>+IF(F130=0," ", +F130/INDEX(TdC_ExRate!$C$8:$R$29,MATCH(A130,TdC_ExRate!$B$8:$B$29,0),MATCH(B130,TdC_ExRate!$C$7:$R$7,0)))</f>
        <v xml:space="preserve"> </v>
      </c>
      <c r="H130" s="78" t="str">
        <f>+IF(F130=0,"",+G130*100/INDEX(PBI_GDP!$C$8:$R$29,MATCH($A130,PBI_GDP!$B$8:$B$29,0),MATCH($B130,PBI_GDP!$C$7:$R$7,0)))</f>
        <v/>
      </c>
    </row>
    <row r="131" spans="1:8" x14ac:dyDescent="0.25">
      <c r="A131" s="8" t="s">
        <v>9</v>
      </c>
      <c r="B131" s="8">
        <v>2023</v>
      </c>
      <c r="C131" s="8" t="s">
        <v>10</v>
      </c>
      <c r="D131" s="8" t="s">
        <v>30</v>
      </c>
      <c r="E131" s="8" t="s">
        <v>32</v>
      </c>
      <c r="F131" s="78"/>
      <c r="G131" s="78" t="str">
        <f>+IF(F131=0," ", +F131/INDEX(TdC_ExRate!$C$8:$R$29,MATCH(A131,TdC_ExRate!$B$8:$B$29,0),MATCH(B131,TdC_ExRate!$C$7:$R$7,0)))</f>
        <v xml:space="preserve"> </v>
      </c>
      <c r="H131" s="78" t="str">
        <f>+IF(F131=0,"",+G131*100/INDEX(PBI_GDP!$C$8:$R$29,MATCH($A131,PBI_GDP!$B$8:$B$29,0),MATCH($B131,PBI_GDP!$C$7:$R$7,0)))</f>
        <v/>
      </c>
    </row>
    <row r="132" spans="1:8" x14ac:dyDescent="0.25">
      <c r="A132" s="8" t="s">
        <v>9</v>
      </c>
      <c r="B132" s="8">
        <v>2023</v>
      </c>
      <c r="C132" s="8" t="s">
        <v>10</v>
      </c>
      <c r="D132" s="8" t="s">
        <v>30</v>
      </c>
      <c r="E132" s="8" t="s">
        <v>40</v>
      </c>
      <c r="F132" s="78">
        <v>415726.62037589995</v>
      </c>
      <c r="G132" s="78">
        <f>+IF(F132=0," ", +F132/INDEX(TdC_ExRate!$C$8:$R$29,MATCH(A132,TdC_ExRate!$B$8:$B$29,0),MATCH(B132,TdC_ExRate!$C$7:$R$7,0)))</f>
        <v>1407.8354364785637</v>
      </c>
      <c r="H132" s="78">
        <f>+IF(F132=0,"",+G132*100/INDEX(PBI_GDP!$C$8:$R$29,MATCH($A132,PBI_GDP!$B$8:$B$29,0),MATCH($B132,PBI_GDP!$C$7:$R$7,0)))</f>
        <v>0.21728493098846902</v>
      </c>
    </row>
    <row r="133" spans="1:8" x14ac:dyDescent="0.25">
      <c r="A133" s="8" t="s">
        <v>9</v>
      </c>
      <c r="B133" s="8">
        <v>2008</v>
      </c>
      <c r="C133" s="8" t="s">
        <v>10</v>
      </c>
      <c r="D133" s="8" t="s">
        <v>33</v>
      </c>
      <c r="E133" s="8" t="s">
        <v>34</v>
      </c>
      <c r="F133" s="78"/>
      <c r="G133" s="78" t="str">
        <f>+IF(F133=0," ", +F133/INDEX(TdC_ExRate!$C$8:$R$29,MATCH(A133,TdC_ExRate!$B$8:$B$29,0),MATCH(B133,TdC_ExRate!$C$7:$R$7,0)))</f>
        <v xml:space="preserve"> </v>
      </c>
      <c r="H133" s="78" t="str">
        <f>+IF(F133=0,"",+G133*100/INDEX(PBI_GDP!$C$8:$R$29,MATCH($A133,PBI_GDP!$B$8:$B$29,0),MATCH($B133,PBI_GDP!$C$7:$R$7,0)))</f>
        <v/>
      </c>
    </row>
    <row r="134" spans="1:8" x14ac:dyDescent="0.25">
      <c r="A134" s="8" t="s">
        <v>9</v>
      </c>
      <c r="B134" s="8">
        <v>2008</v>
      </c>
      <c r="C134" s="8" t="s">
        <v>10</v>
      </c>
      <c r="D134" s="8" t="s">
        <v>33</v>
      </c>
      <c r="E134" s="8" t="s">
        <v>35</v>
      </c>
      <c r="F134" s="78">
        <v>8578.3790268600005</v>
      </c>
      <c r="G134" s="78">
        <f>+IF(F134=0," ", +F134/INDEX(TdC_ExRate!$C$8:$R$29,MATCH(A134,TdC_ExRate!$B$8:$B$29,0),MATCH(B134,TdC_ExRate!$C$7:$R$7,0)))</f>
        <v>2712.2545298196596</v>
      </c>
      <c r="H134" s="78">
        <f>+IF(F134=0,"",+G134*100/INDEX(PBI_GDP!$C$8:$R$29,MATCH($A134,PBI_GDP!$B$8:$B$29,0),MATCH($B134,PBI_GDP!$C$7:$R$7,0)))</f>
        <v>0.74086639521405329</v>
      </c>
    </row>
    <row r="135" spans="1:8" x14ac:dyDescent="0.25">
      <c r="A135" s="8" t="s">
        <v>9</v>
      </c>
      <c r="B135" s="8">
        <v>2008</v>
      </c>
      <c r="C135" s="8" t="s">
        <v>10</v>
      </c>
      <c r="D135" s="8" t="s">
        <v>33</v>
      </c>
      <c r="E135" s="8" t="s">
        <v>36</v>
      </c>
      <c r="F135" s="78"/>
      <c r="G135" s="78" t="str">
        <f>+IF(F135=0," ", +F135/INDEX(TdC_ExRate!$C$8:$R$29,MATCH(A135,TdC_ExRate!$B$8:$B$29,0),MATCH(B135,TdC_ExRate!$C$7:$R$7,0)))</f>
        <v xml:space="preserve"> </v>
      </c>
      <c r="H135" s="78" t="str">
        <f>+IF(F135=0,"",+G135*100/INDEX(PBI_GDP!$C$8:$R$29,MATCH($A135,PBI_GDP!$B$8:$B$29,0),MATCH($B135,PBI_GDP!$C$7:$R$7,0)))</f>
        <v/>
      </c>
    </row>
    <row r="136" spans="1:8" x14ac:dyDescent="0.25">
      <c r="A136" s="8" t="s">
        <v>9</v>
      </c>
      <c r="B136" s="8">
        <v>2008</v>
      </c>
      <c r="C136" s="8" t="s">
        <v>10</v>
      </c>
      <c r="D136" s="8" t="s">
        <v>33</v>
      </c>
      <c r="E136" s="8" t="s">
        <v>42</v>
      </c>
      <c r="F136" s="78"/>
      <c r="G136" s="78" t="str">
        <f>+IF(F136=0," ", +F136/INDEX(TdC_ExRate!$C$8:$R$29,MATCH(A136,TdC_ExRate!$B$8:$B$29,0),MATCH(B136,TdC_ExRate!$C$7:$R$7,0)))</f>
        <v xml:space="preserve"> </v>
      </c>
      <c r="H136" s="78" t="str">
        <f>+IF(F136=0,"",+G136*100/INDEX(PBI_GDP!$C$8:$R$29,MATCH($A136,PBI_GDP!$B$8:$B$29,0),MATCH($B136,PBI_GDP!$C$7:$R$7,0)))</f>
        <v/>
      </c>
    </row>
    <row r="137" spans="1:8" x14ac:dyDescent="0.25">
      <c r="A137" s="8" t="s">
        <v>9</v>
      </c>
      <c r="B137" s="8">
        <v>2008</v>
      </c>
      <c r="C137" s="8" t="s">
        <v>10</v>
      </c>
      <c r="D137" s="8" t="s">
        <v>33</v>
      </c>
      <c r="E137" s="8" t="s">
        <v>40</v>
      </c>
      <c r="F137" s="78">
        <f>+SUMIFS(F$5:F$4362,$A$5:$A$4362,$A137,$B$5:$B$4362,$B137,$D$5:$D$4362,$D$137,$E$5:$E$4362,$E$133)+SUMIFS(F$5:F$4362,$A$5:$A$4362,$A137,$B$5:$B$4362,$B137,$D$5:$D$4362,$D137,$E$5:$E$4362,$E$134)+SUMIFS(F$5:F$4362,$A$5:$A$4362,$A137,$B$5:$B$4362,$B137,$D$5:$D$4362,$D137,$E$5:$E$4362,$E$135)+SUMIFS(F$5:F$4362,$A$5:$A$4362,$A137,$B$5:$B$4362,$B137,$D$5:$D$4362,$D137,$E$5:$E$4362,$E$136)</f>
        <v>8578.3790268600005</v>
      </c>
      <c r="G137" s="78">
        <f>+IF(F137=0," ", +F137/INDEX(TdC_ExRate!$C$8:$R$29,MATCH(A137,TdC_ExRate!$B$8:$B$29,0),MATCH(B137,TdC_ExRate!$C$7:$R$7,0)))</f>
        <v>2712.2545298196596</v>
      </c>
      <c r="H137" s="78">
        <f>+IF(F137=0,"",+G137*100/INDEX(PBI_GDP!$C$8:$R$29,MATCH($A137,PBI_GDP!$B$8:$B$29,0),MATCH($B137,PBI_GDP!$C$7:$R$7,0)))</f>
        <v>0.74086639521405329</v>
      </c>
    </row>
    <row r="138" spans="1:8" x14ac:dyDescent="0.25">
      <c r="A138" s="8" t="s">
        <v>9</v>
      </c>
      <c r="B138" s="8">
        <v>2009</v>
      </c>
      <c r="C138" s="8" t="s">
        <v>10</v>
      </c>
      <c r="D138" s="8" t="s">
        <v>33</v>
      </c>
      <c r="E138" s="8" t="s">
        <v>34</v>
      </c>
      <c r="F138" s="78"/>
      <c r="G138" s="78" t="str">
        <f>+IF(F138=0," ", +F138/INDEX(TdC_ExRate!$C$8:$R$29,MATCH(A138,TdC_ExRate!$B$8:$B$29,0),MATCH(B138,TdC_ExRate!$C$7:$R$7,0)))</f>
        <v xml:space="preserve"> </v>
      </c>
      <c r="H138" s="78" t="str">
        <f>+IF(F138=0,"",+G138*100/INDEX(PBI_GDP!$C$8:$R$29,MATCH($A138,PBI_GDP!$B$8:$B$29,0),MATCH($B138,PBI_GDP!$C$7:$R$7,0)))</f>
        <v/>
      </c>
    </row>
    <row r="139" spans="1:8" x14ac:dyDescent="0.25">
      <c r="A139" s="8" t="s">
        <v>9</v>
      </c>
      <c r="B139" s="8">
        <v>2009</v>
      </c>
      <c r="C139" s="8" t="s">
        <v>10</v>
      </c>
      <c r="D139" s="8" t="s">
        <v>33</v>
      </c>
      <c r="E139" s="8" t="s">
        <v>35</v>
      </c>
      <c r="F139" s="78">
        <v>11589.536692669997</v>
      </c>
      <c r="G139" s="78">
        <f>+IF(F139=0," ", +F139/INDEX(TdC_ExRate!$C$8:$R$29,MATCH(A139,TdC_ExRate!$B$8:$B$29,0),MATCH(B139,TdC_ExRate!$C$7:$R$7,0)))</f>
        <v>3107.7979236969113</v>
      </c>
      <c r="H139" s="78">
        <f>+IF(F139=0,"",+G139*100/INDEX(PBI_GDP!$C$8:$R$29,MATCH($A139,PBI_GDP!$B$8:$B$29,0),MATCH($B139,PBI_GDP!$C$7:$R$7,0)))</f>
        <v>0.924943574534276</v>
      </c>
    </row>
    <row r="140" spans="1:8" x14ac:dyDescent="0.25">
      <c r="A140" s="8" t="s">
        <v>9</v>
      </c>
      <c r="B140" s="8">
        <v>2009</v>
      </c>
      <c r="C140" s="8" t="s">
        <v>10</v>
      </c>
      <c r="D140" s="8" t="s">
        <v>33</v>
      </c>
      <c r="E140" s="8" t="s">
        <v>36</v>
      </c>
      <c r="F140" s="78"/>
      <c r="G140" s="78" t="str">
        <f>+IF(F140=0," ", +F140/INDEX(TdC_ExRate!$C$8:$R$29,MATCH(A140,TdC_ExRate!$B$8:$B$29,0),MATCH(B140,TdC_ExRate!$C$7:$R$7,0)))</f>
        <v xml:space="preserve"> </v>
      </c>
      <c r="H140" s="78" t="str">
        <f>+IF(F140=0,"",+G140*100/INDEX(PBI_GDP!$C$8:$R$29,MATCH($A140,PBI_GDP!$B$8:$B$29,0),MATCH($B140,PBI_GDP!$C$7:$R$7,0)))</f>
        <v/>
      </c>
    </row>
    <row r="141" spans="1:8" x14ac:dyDescent="0.25">
      <c r="A141" s="8" t="s">
        <v>9</v>
      </c>
      <c r="B141" s="8">
        <v>2009</v>
      </c>
      <c r="C141" s="8" t="s">
        <v>10</v>
      </c>
      <c r="D141" s="8" t="s">
        <v>33</v>
      </c>
      <c r="E141" s="8" t="s">
        <v>42</v>
      </c>
      <c r="F141" s="78"/>
      <c r="G141" s="78" t="str">
        <f>+IF(F141=0," ", +F141/INDEX(TdC_ExRate!$C$8:$R$29,MATCH(A141,TdC_ExRate!$B$8:$B$29,0),MATCH(B141,TdC_ExRate!$C$7:$R$7,0)))</f>
        <v xml:space="preserve"> </v>
      </c>
      <c r="H141" s="78" t="str">
        <f>+IF(F141=0,"",+G141*100/INDEX(PBI_GDP!$C$8:$R$29,MATCH($A141,PBI_GDP!$B$8:$B$29,0),MATCH($B141,PBI_GDP!$C$7:$R$7,0)))</f>
        <v/>
      </c>
    </row>
    <row r="142" spans="1:8" x14ac:dyDescent="0.25">
      <c r="A142" s="8" t="s">
        <v>9</v>
      </c>
      <c r="B142" s="8">
        <v>2009</v>
      </c>
      <c r="C142" s="8" t="s">
        <v>10</v>
      </c>
      <c r="D142" s="8" t="s">
        <v>33</v>
      </c>
      <c r="E142" s="8" t="s">
        <v>40</v>
      </c>
      <c r="F142" s="78">
        <f>+SUMIFS(F$5:F$4362,$A$5:$A$4362,$A142,$B$5:$B$4362,$B142,$D$5:$D$4362,$D$137,$E$5:$E$4362,$E$133)+SUMIFS(F$5:F$4362,$A$5:$A$4362,$A142,$B$5:$B$4362,$B142,$D$5:$D$4362,$D142,$E$5:$E$4362,$E$134)+SUMIFS(F$5:F$4362,$A$5:$A$4362,$A142,$B$5:$B$4362,$B142,$D$5:$D$4362,$D142,$E$5:$E$4362,$E$135)+SUMIFS(F$5:F$4362,$A$5:$A$4362,$A142,$B$5:$B$4362,$B142,$D$5:$D$4362,$D142,$E$5:$E$4362,$E$136)</f>
        <v>11589.536692669997</v>
      </c>
      <c r="G142" s="78">
        <f>+IF(F142=0," ", +F142/INDEX(TdC_ExRate!$C$8:$R$29,MATCH(A142,TdC_ExRate!$B$8:$B$29,0),MATCH(B142,TdC_ExRate!$C$7:$R$7,0)))</f>
        <v>3107.7979236969113</v>
      </c>
      <c r="H142" s="78">
        <f>+IF(F142=0,"",+G142*100/INDEX(PBI_GDP!$C$8:$R$29,MATCH($A142,PBI_GDP!$B$8:$B$29,0),MATCH($B142,PBI_GDP!$C$7:$R$7,0)))</f>
        <v>0.924943574534276</v>
      </c>
    </row>
    <row r="143" spans="1:8" x14ac:dyDescent="0.25">
      <c r="A143" s="8" t="s">
        <v>9</v>
      </c>
      <c r="B143" s="8">
        <v>2010</v>
      </c>
      <c r="C143" s="8" t="s">
        <v>10</v>
      </c>
      <c r="D143" s="8" t="s">
        <v>33</v>
      </c>
      <c r="E143" s="8" t="s">
        <v>34</v>
      </c>
      <c r="F143" s="78"/>
      <c r="G143" s="78" t="str">
        <f>+IF(F143=0," ", +F143/INDEX(TdC_ExRate!$C$8:$R$29,MATCH(A143,TdC_ExRate!$B$8:$B$29,0),MATCH(B143,TdC_ExRate!$C$7:$R$7,0)))</f>
        <v xml:space="preserve"> </v>
      </c>
      <c r="H143" s="78" t="str">
        <f>+IF(F143=0,"",+G143*100/INDEX(PBI_GDP!$C$8:$R$29,MATCH($A143,PBI_GDP!$B$8:$B$29,0),MATCH($B143,PBI_GDP!$C$7:$R$7,0)))</f>
        <v/>
      </c>
    </row>
    <row r="144" spans="1:8" x14ac:dyDescent="0.25">
      <c r="A144" s="8" t="s">
        <v>9</v>
      </c>
      <c r="B144" s="8">
        <v>2010</v>
      </c>
      <c r="C144" s="8" t="s">
        <v>10</v>
      </c>
      <c r="D144" s="8" t="s">
        <v>33</v>
      </c>
      <c r="E144" s="8" t="s">
        <v>35</v>
      </c>
      <c r="F144" s="78">
        <v>14955.036068740003</v>
      </c>
      <c r="G144" s="78">
        <f>+IF(F144=0," ", +F144/INDEX(TdC_ExRate!$C$8:$R$29,MATCH(A144,TdC_ExRate!$B$8:$B$29,0),MATCH(B144,TdC_ExRate!$C$7:$R$7,0)))</f>
        <v>3823.2439336245579</v>
      </c>
      <c r="H144" s="78">
        <f>+IF(F144=0,"",+G144*100/INDEX(PBI_GDP!$C$8:$R$29,MATCH($A144,PBI_GDP!$B$8:$B$29,0),MATCH($B144,PBI_GDP!$C$7:$R$7,0)))</f>
        <v>0.89719105447168823</v>
      </c>
    </row>
    <row r="145" spans="1:8" x14ac:dyDescent="0.25">
      <c r="A145" s="8" t="s">
        <v>9</v>
      </c>
      <c r="B145" s="8">
        <v>2010</v>
      </c>
      <c r="C145" s="8" t="s">
        <v>10</v>
      </c>
      <c r="D145" s="8" t="s">
        <v>33</v>
      </c>
      <c r="E145" s="8" t="s">
        <v>36</v>
      </c>
      <c r="F145" s="78"/>
      <c r="G145" s="78" t="str">
        <f>+IF(F145=0," ", +F145/INDEX(TdC_ExRate!$C$8:$R$29,MATCH(A145,TdC_ExRate!$B$8:$B$29,0),MATCH(B145,TdC_ExRate!$C$7:$R$7,0)))</f>
        <v xml:space="preserve"> </v>
      </c>
      <c r="H145" s="78" t="str">
        <f>+IF(F145=0,"",+G145*100/INDEX(PBI_GDP!$C$8:$R$29,MATCH($A145,PBI_GDP!$B$8:$B$29,0),MATCH($B145,PBI_GDP!$C$7:$R$7,0)))</f>
        <v/>
      </c>
    </row>
    <row r="146" spans="1:8" x14ac:dyDescent="0.25">
      <c r="A146" s="8" t="s">
        <v>9</v>
      </c>
      <c r="B146" s="8">
        <v>2010</v>
      </c>
      <c r="C146" s="8" t="s">
        <v>10</v>
      </c>
      <c r="D146" s="8" t="s">
        <v>33</v>
      </c>
      <c r="E146" s="8" t="s">
        <v>42</v>
      </c>
      <c r="F146" s="78"/>
      <c r="G146" s="78" t="str">
        <f>+IF(F146=0," ", +F146/INDEX(TdC_ExRate!$C$8:$R$29,MATCH(A146,TdC_ExRate!$B$8:$B$29,0),MATCH(B146,TdC_ExRate!$C$7:$R$7,0)))</f>
        <v xml:space="preserve"> </v>
      </c>
      <c r="H146" s="78" t="str">
        <f>+IF(F146=0,"",+G146*100/INDEX(PBI_GDP!$C$8:$R$29,MATCH($A146,PBI_GDP!$B$8:$B$29,0),MATCH($B146,PBI_GDP!$C$7:$R$7,0)))</f>
        <v/>
      </c>
    </row>
    <row r="147" spans="1:8" x14ac:dyDescent="0.25">
      <c r="A147" s="8" t="s">
        <v>9</v>
      </c>
      <c r="B147" s="8">
        <v>2010</v>
      </c>
      <c r="C147" s="8" t="s">
        <v>10</v>
      </c>
      <c r="D147" s="8" t="s">
        <v>33</v>
      </c>
      <c r="E147" s="8" t="s">
        <v>40</v>
      </c>
      <c r="F147" s="78">
        <f>+SUMIFS(F$5:F$4362,$A$5:$A$4362,$A147,$B$5:$B$4362,$B147,$D$5:$D$4362,$D$137,$E$5:$E$4362,$E$133)+SUMIFS(F$5:F$4362,$A$5:$A$4362,$A147,$B$5:$B$4362,$B147,$D$5:$D$4362,$D147,$E$5:$E$4362,$E$134)+SUMIFS(F$5:F$4362,$A$5:$A$4362,$A147,$B$5:$B$4362,$B147,$D$5:$D$4362,$D147,$E$5:$E$4362,$E$135)+SUMIFS(F$5:F$4362,$A$5:$A$4362,$A147,$B$5:$B$4362,$B147,$D$5:$D$4362,$D147,$E$5:$E$4362,$E$136)</f>
        <v>14955.036068740003</v>
      </c>
      <c r="G147" s="78">
        <f>+IF(F147=0," ", +F147/INDEX(TdC_ExRate!$C$8:$R$29,MATCH(A147,TdC_ExRate!$B$8:$B$29,0),MATCH(B147,TdC_ExRate!$C$7:$R$7,0)))</f>
        <v>3823.2439336245579</v>
      </c>
      <c r="H147" s="78">
        <f>+IF(F147=0,"",+G147*100/INDEX(PBI_GDP!$C$8:$R$29,MATCH($A147,PBI_GDP!$B$8:$B$29,0),MATCH($B147,PBI_GDP!$C$7:$R$7,0)))</f>
        <v>0.89719105447168823</v>
      </c>
    </row>
    <row r="148" spans="1:8" x14ac:dyDescent="0.25">
      <c r="A148" s="8" t="s">
        <v>9</v>
      </c>
      <c r="B148" s="8">
        <v>2011</v>
      </c>
      <c r="C148" s="8" t="s">
        <v>10</v>
      </c>
      <c r="D148" s="8" t="s">
        <v>33</v>
      </c>
      <c r="E148" s="8" t="s">
        <v>34</v>
      </c>
      <c r="F148" s="78"/>
      <c r="G148" s="78" t="str">
        <f>+IF(F148=0," ", +F148/INDEX(TdC_ExRate!$C$8:$R$29,MATCH(A148,TdC_ExRate!$B$8:$B$29,0),MATCH(B148,TdC_ExRate!$C$7:$R$7,0)))</f>
        <v xml:space="preserve"> </v>
      </c>
      <c r="H148" s="78" t="str">
        <f>+IF(F148=0,"",+G148*100/INDEX(PBI_GDP!$C$8:$R$29,MATCH($A148,PBI_GDP!$B$8:$B$29,0),MATCH($B148,PBI_GDP!$C$7:$R$7,0)))</f>
        <v/>
      </c>
    </row>
    <row r="149" spans="1:8" x14ac:dyDescent="0.25">
      <c r="A149" s="8" t="s">
        <v>9</v>
      </c>
      <c r="B149" s="8">
        <v>2011</v>
      </c>
      <c r="C149" s="8" t="s">
        <v>10</v>
      </c>
      <c r="D149" s="8" t="s">
        <v>33</v>
      </c>
      <c r="E149" s="8" t="s">
        <v>35</v>
      </c>
      <c r="F149" s="78">
        <v>16289.38311653</v>
      </c>
      <c r="G149" s="78">
        <f>+IF(F149=0," ", +F149/INDEX(TdC_ExRate!$C$8:$R$29,MATCH(A149,TdC_ExRate!$B$8:$B$29,0),MATCH(B149,TdC_ExRate!$C$7:$R$7,0)))</f>
        <v>3944.9568805076888</v>
      </c>
      <c r="H149" s="78">
        <f>+IF(F149=0,"",+G149*100/INDEX(PBI_GDP!$C$8:$R$29,MATCH($A149,PBI_GDP!$B$8:$B$29,0),MATCH($B149,PBI_GDP!$C$7:$R$7,0)))</f>
        <v>0.74487118119445161</v>
      </c>
    </row>
    <row r="150" spans="1:8" x14ac:dyDescent="0.25">
      <c r="A150" s="8" t="s">
        <v>9</v>
      </c>
      <c r="B150" s="8">
        <v>2011</v>
      </c>
      <c r="C150" s="8" t="s">
        <v>10</v>
      </c>
      <c r="D150" s="8" t="s">
        <v>33</v>
      </c>
      <c r="E150" s="8" t="s">
        <v>36</v>
      </c>
      <c r="F150" s="78"/>
      <c r="G150" s="78" t="str">
        <f>+IF(F150=0," ", +F150/INDEX(TdC_ExRate!$C$8:$R$29,MATCH(A150,TdC_ExRate!$B$8:$B$29,0),MATCH(B150,TdC_ExRate!$C$7:$R$7,0)))</f>
        <v xml:space="preserve"> </v>
      </c>
      <c r="H150" s="78" t="str">
        <f>+IF(F150=0,"",+G150*100/INDEX(PBI_GDP!$C$8:$R$29,MATCH($A150,PBI_GDP!$B$8:$B$29,0),MATCH($B150,PBI_GDP!$C$7:$R$7,0)))</f>
        <v/>
      </c>
    </row>
    <row r="151" spans="1:8" x14ac:dyDescent="0.25">
      <c r="A151" s="8" t="s">
        <v>9</v>
      </c>
      <c r="B151" s="8">
        <v>2011</v>
      </c>
      <c r="C151" s="8" t="s">
        <v>10</v>
      </c>
      <c r="D151" s="8" t="s">
        <v>33</v>
      </c>
      <c r="E151" s="8" t="s">
        <v>42</v>
      </c>
      <c r="F151" s="78"/>
      <c r="G151" s="78" t="str">
        <f>+IF(F151=0," ", +F151/INDEX(TdC_ExRate!$C$8:$R$29,MATCH(A151,TdC_ExRate!$B$8:$B$29,0),MATCH(B151,TdC_ExRate!$C$7:$R$7,0)))</f>
        <v xml:space="preserve"> </v>
      </c>
      <c r="H151" s="78" t="str">
        <f>+IF(F151=0,"",+G151*100/INDEX(PBI_GDP!$C$8:$R$29,MATCH($A151,PBI_GDP!$B$8:$B$29,0),MATCH($B151,PBI_GDP!$C$7:$R$7,0)))</f>
        <v/>
      </c>
    </row>
    <row r="152" spans="1:8" x14ac:dyDescent="0.25">
      <c r="A152" s="8" t="s">
        <v>9</v>
      </c>
      <c r="B152" s="8">
        <v>2011</v>
      </c>
      <c r="C152" s="8" t="s">
        <v>10</v>
      </c>
      <c r="D152" s="8" t="s">
        <v>33</v>
      </c>
      <c r="E152" s="8" t="s">
        <v>40</v>
      </c>
      <c r="F152" s="78">
        <f>+SUMIFS(F$5:F$4362,$A$5:$A$4362,$A152,$B$5:$B$4362,$B152,$D$5:$D$4362,$D$137,$E$5:$E$4362,$E$133)+SUMIFS(F$5:F$4362,$A$5:$A$4362,$A152,$B$5:$B$4362,$B152,$D$5:$D$4362,$D152,$E$5:$E$4362,$E$134)+SUMIFS(F$5:F$4362,$A$5:$A$4362,$A152,$B$5:$B$4362,$B152,$D$5:$D$4362,$D152,$E$5:$E$4362,$E$135)+SUMIFS(F$5:F$4362,$A$5:$A$4362,$A152,$B$5:$B$4362,$B152,$D$5:$D$4362,$D152,$E$5:$E$4362,$E$136)</f>
        <v>16289.38311653</v>
      </c>
      <c r="G152" s="78">
        <f>+IF(F152=0," ", +F152/INDEX(TdC_ExRate!$C$8:$R$29,MATCH(A152,TdC_ExRate!$B$8:$B$29,0),MATCH(B152,TdC_ExRate!$C$7:$R$7,0)))</f>
        <v>3944.9568805076888</v>
      </c>
      <c r="H152" s="78">
        <f>+IF(F152=0,"",+G152*100/INDEX(PBI_GDP!$C$8:$R$29,MATCH($A152,PBI_GDP!$B$8:$B$29,0),MATCH($B152,PBI_GDP!$C$7:$R$7,0)))</f>
        <v>0.74487118119445161</v>
      </c>
    </row>
    <row r="153" spans="1:8" x14ac:dyDescent="0.25">
      <c r="A153" s="8" t="s">
        <v>9</v>
      </c>
      <c r="B153" s="8">
        <v>2012</v>
      </c>
      <c r="C153" s="8" t="s">
        <v>10</v>
      </c>
      <c r="D153" s="8" t="s">
        <v>33</v>
      </c>
      <c r="E153" s="8" t="s">
        <v>34</v>
      </c>
      <c r="F153" s="78"/>
      <c r="G153" s="78" t="str">
        <f>+IF(F153=0," ", +F153/INDEX(TdC_ExRate!$C$8:$R$29,MATCH(A153,TdC_ExRate!$B$8:$B$29,0),MATCH(B153,TdC_ExRate!$C$7:$R$7,0)))</f>
        <v xml:space="preserve"> </v>
      </c>
      <c r="H153" s="78" t="str">
        <f>+IF(F153=0,"",+G153*100/INDEX(PBI_GDP!$C$8:$R$29,MATCH($A153,PBI_GDP!$B$8:$B$29,0),MATCH($B153,PBI_GDP!$C$7:$R$7,0)))</f>
        <v/>
      </c>
    </row>
    <row r="154" spans="1:8" x14ac:dyDescent="0.25">
      <c r="A154" s="8" t="s">
        <v>9</v>
      </c>
      <c r="B154" s="8">
        <v>2012</v>
      </c>
      <c r="C154" s="8" t="s">
        <v>10</v>
      </c>
      <c r="D154" s="8" t="s">
        <v>33</v>
      </c>
      <c r="E154" s="8" t="s">
        <v>35</v>
      </c>
      <c r="F154" s="78">
        <v>16295.44947901</v>
      </c>
      <c r="G154" s="78">
        <f>+IF(F154=0," ", +F154/INDEX(TdC_ExRate!$C$8:$R$29,MATCH(A154,TdC_ExRate!$B$8:$B$29,0),MATCH(B154,TdC_ExRate!$C$7:$R$7,0)))</f>
        <v>3580.9577787301655</v>
      </c>
      <c r="H154" s="78">
        <f>+IF(F154=0,"",+G154*100/INDEX(PBI_GDP!$C$8:$R$29,MATCH($A154,PBI_GDP!$B$8:$B$29,0),MATCH($B154,PBI_GDP!$C$7:$R$7,0)))</f>
        <v>0.61650146816023599</v>
      </c>
    </row>
    <row r="155" spans="1:8" x14ac:dyDescent="0.25">
      <c r="A155" s="8" t="s">
        <v>9</v>
      </c>
      <c r="B155" s="8">
        <v>2012</v>
      </c>
      <c r="C155" s="8" t="s">
        <v>10</v>
      </c>
      <c r="D155" s="8" t="s">
        <v>33</v>
      </c>
      <c r="E155" s="8" t="s">
        <v>36</v>
      </c>
      <c r="F155" s="78"/>
      <c r="G155" s="78" t="str">
        <f>+IF(F155=0," ", +F155/INDEX(TdC_ExRate!$C$8:$R$29,MATCH(A155,TdC_ExRate!$B$8:$B$29,0),MATCH(B155,TdC_ExRate!$C$7:$R$7,0)))</f>
        <v xml:space="preserve"> </v>
      </c>
      <c r="H155" s="78" t="str">
        <f>+IF(F155=0,"",+G155*100/INDEX(PBI_GDP!$C$8:$R$29,MATCH($A155,PBI_GDP!$B$8:$B$29,0),MATCH($B155,PBI_GDP!$C$7:$R$7,0)))</f>
        <v/>
      </c>
    </row>
    <row r="156" spans="1:8" x14ac:dyDescent="0.25">
      <c r="A156" s="8" t="s">
        <v>9</v>
      </c>
      <c r="B156" s="8">
        <v>2012</v>
      </c>
      <c r="C156" s="8" t="s">
        <v>10</v>
      </c>
      <c r="D156" s="8" t="s">
        <v>33</v>
      </c>
      <c r="E156" s="8" t="s">
        <v>42</v>
      </c>
      <c r="F156" s="78"/>
      <c r="G156" s="78" t="str">
        <f>+IF(F156=0," ", +F156/INDEX(TdC_ExRate!$C$8:$R$29,MATCH(A156,TdC_ExRate!$B$8:$B$29,0),MATCH(B156,TdC_ExRate!$C$7:$R$7,0)))</f>
        <v xml:space="preserve"> </v>
      </c>
      <c r="H156" s="78" t="str">
        <f>+IF(F156=0,"",+G156*100/INDEX(PBI_GDP!$C$8:$R$29,MATCH($A156,PBI_GDP!$B$8:$B$29,0),MATCH($B156,PBI_GDP!$C$7:$R$7,0)))</f>
        <v/>
      </c>
    </row>
    <row r="157" spans="1:8" x14ac:dyDescent="0.25">
      <c r="A157" s="8" t="s">
        <v>9</v>
      </c>
      <c r="B157" s="8">
        <v>2012</v>
      </c>
      <c r="C157" s="8" t="s">
        <v>10</v>
      </c>
      <c r="D157" s="8" t="s">
        <v>33</v>
      </c>
      <c r="E157" s="8" t="s">
        <v>40</v>
      </c>
      <c r="F157" s="78">
        <f>+SUMIFS(F$5:F$4362,$A$5:$A$4362,$A157,$B$5:$B$4362,$B157,$D$5:$D$4362,$D$137,$E$5:$E$4362,$E$133)+SUMIFS(F$5:F$4362,$A$5:$A$4362,$A157,$B$5:$B$4362,$B157,$D$5:$D$4362,$D157,$E$5:$E$4362,$E$134)+SUMIFS(F$5:F$4362,$A$5:$A$4362,$A157,$B$5:$B$4362,$B157,$D$5:$D$4362,$D157,$E$5:$E$4362,$E$135)+SUMIFS(F$5:F$4362,$A$5:$A$4362,$A157,$B$5:$B$4362,$B157,$D$5:$D$4362,$D157,$E$5:$E$4362,$E$136)</f>
        <v>16295.44947901</v>
      </c>
      <c r="G157" s="78">
        <f>+IF(F157=0," ", +F157/INDEX(TdC_ExRate!$C$8:$R$29,MATCH(A157,TdC_ExRate!$B$8:$B$29,0),MATCH(B157,TdC_ExRate!$C$7:$R$7,0)))</f>
        <v>3580.9577787301655</v>
      </c>
      <c r="H157" s="78">
        <f>+IF(F157=0,"",+G157*100/INDEX(PBI_GDP!$C$8:$R$29,MATCH($A157,PBI_GDP!$B$8:$B$29,0),MATCH($B157,PBI_GDP!$C$7:$R$7,0)))</f>
        <v>0.61650146816023599</v>
      </c>
    </row>
    <row r="158" spans="1:8" x14ac:dyDescent="0.25">
      <c r="A158" s="8" t="s">
        <v>9</v>
      </c>
      <c r="B158" s="8">
        <v>2013</v>
      </c>
      <c r="C158" s="8" t="s">
        <v>10</v>
      </c>
      <c r="D158" s="8" t="s">
        <v>33</v>
      </c>
      <c r="E158" s="8" t="s">
        <v>34</v>
      </c>
      <c r="F158" s="78"/>
      <c r="G158" s="78" t="str">
        <f>+IF(F158=0," ", +F158/INDEX(TdC_ExRate!$C$8:$R$29,MATCH(A158,TdC_ExRate!$B$8:$B$29,0),MATCH(B158,TdC_ExRate!$C$7:$R$7,0)))</f>
        <v xml:space="preserve"> </v>
      </c>
      <c r="H158" s="78" t="str">
        <f>+IF(F158=0,"",+G158*100/INDEX(PBI_GDP!$C$8:$R$29,MATCH($A158,PBI_GDP!$B$8:$B$29,0),MATCH($B158,PBI_GDP!$C$7:$R$7,0)))</f>
        <v/>
      </c>
    </row>
    <row r="159" spans="1:8" x14ac:dyDescent="0.25">
      <c r="A159" s="8" t="s">
        <v>9</v>
      </c>
      <c r="B159" s="8">
        <v>2013</v>
      </c>
      <c r="C159" s="8" t="s">
        <v>10</v>
      </c>
      <c r="D159" s="8" t="s">
        <v>33</v>
      </c>
      <c r="E159" s="8" t="s">
        <v>35</v>
      </c>
      <c r="F159" s="78">
        <v>22838.620110790001</v>
      </c>
      <c r="G159" s="78">
        <f>+IF(F159=0," ", +F159/INDEX(TdC_ExRate!$C$8:$R$29,MATCH(A159,TdC_ExRate!$B$8:$B$29,0),MATCH(B159,TdC_ExRate!$C$7:$R$7,0)))</f>
        <v>4169.1645828781284</v>
      </c>
      <c r="H159" s="78">
        <f>+IF(F159=0,"",+G159*100/INDEX(PBI_GDP!$C$8:$R$29,MATCH($A159,PBI_GDP!$B$8:$B$29,0),MATCH($B159,PBI_GDP!$C$7:$R$7,0)))</f>
        <v>0.68007951883755335</v>
      </c>
    </row>
    <row r="160" spans="1:8" x14ac:dyDescent="0.25">
      <c r="A160" s="8" t="s">
        <v>9</v>
      </c>
      <c r="B160" s="8">
        <v>2013</v>
      </c>
      <c r="C160" s="8" t="s">
        <v>10</v>
      </c>
      <c r="D160" s="8" t="s">
        <v>33</v>
      </c>
      <c r="E160" s="8" t="s">
        <v>36</v>
      </c>
      <c r="F160" s="78"/>
      <c r="G160" s="78" t="str">
        <f>+IF(F160=0," ", +F160/INDEX(TdC_ExRate!$C$8:$R$29,MATCH(A160,TdC_ExRate!$B$8:$B$29,0),MATCH(B160,TdC_ExRate!$C$7:$R$7,0)))</f>
        <v xml:space="preserve"> </v>
      </c>
      <c r="H160" s="78" t="str">
        <f>+IF(F160=0,"",+G160*100/INDEX(PBI_GDP!$C$8:$R$29,MATCH($A160,PBI_GDP!$B$8:$B$29,0),MATCH($B160,PBI_GDP!$C$7:$R$7,0)))</f>
        <v/>
      </c>
    </row>
    <row r="161" spans="1:8" x14ac:dyDescent="0.25">
      <c r="A161" s="8" t="s">
        <v>9</v>
      </c>
      <c r="B161" s="8">
        <v>2013</v>
      </c>
      <c r="C161" s="8" t="s">
        <v>10</v>
      </c>
      <c r="D161" s="8" t="s">
        <v>33</v>
      </c>
      <c r="E161" s="8" t="s">
        <v>42</v>
      </c>
      <c r="F161" s="78"/>
      <c r="G161" s="78" t="str">
        <f>+IF(F161=0," ", +F161/INDEX(TdC_ExRate!$C$8:$R$29,MATCH(A161,TdC_ExRate!$B$8:$B$29,0),MATCH(B161,TdC_ExRate!$C$7:$R$7,0)))</f>
        <v xml:space="preserve"> </v>
      </c>
      <c r="H161" s="78" t="str">
        <f>+IF(F161=0,"",+G161*100/INDEX(PBI_GDP!$C$8:$R$29,MATCH($A161,PBI_GDP!$B$8:$B$29,0),MATCH($B161,PBI_GDP!$C$7:$R$7,0)))</f>
        <v/>
      </c>
    </row>
    <row r="162" spans="1:8" x14ac:dyDescent="0.25">
      <c r="A162" s="8" t="s">
        <v>9</v>
      </c>
      <c r="B162" s="8">
        <v>2013</v>
      </c>
      <c r="C162" s="8" t="s">
        <v>10</v>
      </c>
      <c r="D162" s="8" t="s">
        <v>33</v>
      </c>
      <c r="E162" s="8" t="s">
        <v>40</v>
      </c>
      <c r="F162" s="78">
        <f>+SUMIFS(F$5:F$4362,$A$5:$A$4362,$A162,$B$5:$B$4362,$B162,$D$5:$D$4362,$D$137,$E$5:$E$4362,$E$133)+SUMIFS(F$5:F$4362,$A$5:$A$4362,$A162,$B$5:$B$4362,$B162,$D$5:$D$4362,$D162,$E$5:$E$4362,$E$134)+SUMIFS(F$5:F$4362,$A$5:$A$4362,$A162,$B$5:$B$4362,$B162,$D$5:$D$4362,$D162,$E$5:$E$4362,$E$135)+SUMIFS(F$5:F$4362,$A$5:$A$4362,$A162,$B$5:$B$4362,$B162,$D$5:$D$4362,$D162,$E$5:$E$4362,$E$136)</f>
        <v>22838.620110790001</v>
      </c>
      <c r="G162" s="78">
        <f>+IF(F162=0," ", +F162/INDEX(TdC_ExRate!$C$8:$R$29,MATCH(A162,TdC_ExRate!$B$8:$B$29,0),MATCH(B162,TdC_ExRate!$C$7:$R$7,0)))</f>
        <v>4169.1645828781284</v>
      </c>
      <c r="H162" s="78">
        <f>+IF(F162=0,"",+G162*100/INDEX(PBI_GDP!$C$8:$R$29,MATCH($A162,PBI_GDP!$B$8:$B$29,0),MATCH($B162,PBI_GDP!$C$7:$R$7,0)))</f>
        <v>0.68007951883755335</v>
      </c>
    </row>
    <row r="163" spans="1:8" x14ac:dyDescent="0.25">
      <c r="A163" s="8" t="s">
        <v>9</v>
      </c>
      <c r="B163" s="8">
        <v>2014</v>
      </c>
      <c r="C163" s="8" t="s">
        <v>10</v>
      </c>
      <c r="D163" s="8" t="s">
        <v>33</v>
      </c>
      <c r="E163" s="8" t="s">
        <v>34</v>
      </c>
      <c r="F163" s="78"/>
      <c r="G163" s="78" t="str">
        <f>+IF(F163=0," ", +F163/INDEX(TdC_ExRate!$C$8:$R$29,MATCH(A163,TdC_ExRate!$B$8:$B$29,0),MATCH(B163,TdC_ExRate!$C$7:$R$7,0)))</f>
        <v xml:space="preserve"> </v>
      </c>
      <c r="H163" s="78" t="str">
        <f>+IF(F163=0,"",+G163*100/INDEX(PBI_GDP!$C$8:$R$29,MATCH($A163,PBI_GDP!$B$8:$B$29,0),MATCH($B163,PBI_GDP!$C$7:$R$7,0)))</f>
        <v/>
      </c>
    </row>
    <row r="164" spans="1:8" x14ac:dyDescent="0.25">
      <c r="A164" s="8" t="s">
        <v>9</v>
      </c>
      <c r="B164" s="8">
        <v>2014</v>
      </c>
      <c r="C164" s="8" t="s">
        <v>10</v>
      </c>
      <c r="D164" s="8" t="s">
        <v>33</v>
      </c>
      <c r="E164" s="8" t="s">
        <v>35</v>
      </c>
      <c r="F164" s="78">
        <v>28570.185057040002</v>
      </c>
      <c r="G164" s="78">
        <f>+IF(F164=0," ", +F164/INDEX(TdC_ExRate!$C$8:$R$29,MATCH(A164,TdC_ExRate!$B$8:$B$29,0),MATCH(B164,TdC_ExRate!$C$7:$R$7,0)))</f>
        <v>3518.3298961458331</v>
      </c>
      <c r="H164" s="78">
        <f>+IF(F164=0,"",+G164*100/INDEX(PBI_GDP!$C$8:$R$29,MATCH($A164,PBI_GDP!$B$8:$B$29,0),MATCH($B164,PBI_GDP!$C$7:$R$7,0)))</f>
        <v>0.62159044358189042</v>
      </c>
    </row>
    <row r="165" spans="1:8" x14ac:dyDescent="0.25">
      <c r="A165" s="8" t="s">
        <v>9</v>
      </c>
      <c r="B165" s="8">
        <v>2014</v>
      </c>
      <c r="C165" s="8" t="s">
        <v>10</v>
      </c>
      <c r="D165" s="8" t="s">
        <v>33</v>
      </c>
      <c r="E165" s="8" t="s">
        <v>36</v>
      </c>
      <c r="F165" s="78"/>
      <c r="G165" s="78" t="str">
        <f>+IF(F165=0," ", +F165/INDEX(TdC_ExRate!$C$8:$R$29,MATCH(A165,TdC_ExRate!$B$8:$B$29,0),MATCH(B165,TdC_ExRate!$C$7:$R$7,0)))</f>
        <v xml:space="preserve"> </v>
      </c>
      <c r="H165" s="78" t="str">
        <f>+IF(F165=0,"",+G165*100/INDEX(PBI_GDP!$C$8:$R$29,MATCH($A165,PBI_GDP!$B$8:$B$29,0),MATCH($B165,PBI_GDP!$C$7:$R$7,0)))</f>
        <v/>
      </c>
    </row>
    <row r="166" spans="1:8" x14ac:dyDescent="0.25">
      <c r="A166" s="8" t="s">
        <v>9</v>
      </c>
      <c r="B166" s="8">
        <v>2014</v>
      </c>
      <c r="C166" s="8" t="s">
        <v>10</v>
      </c>
      <c r="D166" s="8" t="s">
        <v>33</v>
      </c>
      <c r="E166" s="8" t="s">
        <v>42</v>
      </c>
      <c r="F166" s="78"/>
      <c r="G166" s="78" t="str">
        <f>+IF(F166=0," ", +F166/INDEX(TdC_ExRate!$C$8:$R$29,MATCH(A166,TdC_ExRate!$B$8:$B$29,0),MATCH(B166,TdC_ExRate!$C$7:$R$7,0)))</f>
        <v xml:space="preserve"> </v>
      </c>
      <c r="H166" s="78" t="str">
        <f>+IF(F166=0,"",+G166*100/INDEX(PBI_GDP!$C$8:$R$29,MATCH($A166,PBI_GDP!$B$8:$B$29,0),MATCH($B166,PBI_GDP!$C$7:$R$7,0)))</f>
        <v/>
      </c>
    </row>
    <row r="167" spans="1:8" x14ac:dyDescent="0.25">
      <c r="A167" s="8" t="s">
        <v>9</v>
      </c>
      <c r="B167" s="8">
        <v>2014</v>
      </c>
      <c r="C167" s="8" t="s">
        <v>10</v>
      </c>
      <c r="D167" s="8" t="s">
        <v>33</v>
      </c>
      <c r="E167" s="8" t="s">
        <v>40</v>
      </c>
      <c r="F167" s="78">
        <f>+SUMIFS(F$5:F$4362,$A$5:$A$4362,$A167,$B$5:$B$4362,$B167,$D$5:$D$4362,$D$137,$E$5:$E$4362,$E$133)+SUMIFS(F$5:F$4362,$A$5:$A$4362,$A167,$B$5:$B$4362,$B167,$D$5:$D$4362,$D167,$E$5:$E$4362,$E$134)+SUMIFS(F$5:F$4362,$A$5:$A$4362,$A167,$B$5:$B$4362,$B167,$D$5:$D$4362,$D167,$E$5:$E$4362,$E$135)+SUMIFS(F$5:F$4362,$A$5:$A$4362,$A167,$B$5:$B$4362,$B167,$D$5:$D$4362,$D167,$E$5:$E$4362,$E$136)</f>
        <v>28570.185057040002</v>
      </c>
      <c r="G167" s="78">
        <f>+IF(F167=0," ", +F167/INDEX(TdC_ExRate!$C$8:$R$29,MATCH(A167,TdC_ExRate!$B$8:$B$29,0),MATCH(B167,TdC_ExRate!$C$7:$R$7,0)))</f>
        <v>3518.3298961458331</v>
      </c>
      <c r="H167" s="78">
        <f>+IF(F167=0,"",+G167*100/INDEX(PBI_GDP!$C$8:$R$29,MATCH($A167,PBI_GDP!$B$8:$B$29,0),MATCH($B167,PBI_GDP!$C$7:$R$7,0)))</f>
        <v>0.62159044358189042</v>
      </c>
    </row>
    <row r="168" spans="1:8" x14ac:dyDescent="0.25">
      <c r="A168" s="8" t="s">
        <v>9</v>
      </c>
      <c r="B168" s="8">
        <v>2015</v>
      </c>
      <c r="C168" s="8" t="s">
        <v>10</v>
      </c>
      <c r="D168" s="8" t="s">
        <v>33</v>
      </c>
      <c r="E168" s="8" t="s">
        <v>34</v>
      </c>
      <c r="F168" s="78"/>
      <c r="G168" s="78" t="str">
        <f>+IF(F168=0," ", +F168/INDEX(TdC_ExRate!$C$8:$R$29,MATCH(A168,TdC_ExRate!$B$8:$B$29,0),MATCH(B168,TdC_ExRate!$C$7:$R$7,0)))</f>
        <v xml:space="preserve"> </v>
      </c>
      <c r="H168" s="78" t="str">
        <f>+IF(F168=0,"",+G168*100/INDEX(PBI_GDP!$C$8:$R$29,MATCH($A168,PBI_GDP!$B$8:$B$29,0),MATCH($B168,PBI_GDP!$C$7:$R$7,0)))</f>
        <v/>
      </c>
    </row>
    <row r="169" spans="1:8" x14ac:dyDescent="0.25">
      <c r="A169" s="8" t="s">
        <v>9</v>
      </c>
      <c r="B169" s="8">
        <v>2015</v>
      </c>
      <c r="C169" s="8" t="s">
        <v>10</v>
      </c>
      <c r="D169" s="8" t="s">
        <v>33</v>
      </c>
      <c r="E169" s="8" t="s">
        <v>35</v>
      </c>
      <c r="F169" s="78">
        <v>32785.41815677</v>
      </c>
      <c r="G169" s="78">
        <f>+IF(F169=0," ", +F169/INDEX(TdC_ExRate!$C$8:$R$29,MATCH(A169,TdC_ExRate!$B$8:$B$29,0),MATCH(B169,TdC_ExRate!$C$7:$R$7,0)))</f>
        <v>3542.0015103527694</v>
      </c>
      <c r="H169" s="78">
        <f>+IF(F169=0,"",+G169*100/INDEX(PBI_GDP!$C$8:$R$29,MATCH($A169,PBI_GDP!$B$8:$B$29,0),MATCH($B169,PBI_GDP!$C$7:$R$7,0)))</f>
        <v>0.54980414056247073</v>
      </c>
    </row>
    <row r="170" spans="1:8" x14ac:dyDescent="0.25">
      <c r="A170" s="8" t="s">
        <v>9</v>
      </c>
      <c r="B170" s="8">
        <v>2015</v>
      </c>
      <c r="C170" s="8" t="s">
        <v>10</v>
      </c>
      <c r="D170" s="8" t="s">
        <v>33</v>
      </c>
      <c r="E170" s="8" t="s">
        <v>36</v>
      </c>
      <c r="F170" s="78"/>
      <c r="G170" s="78" t="str">
        <f>+IF(F170=0," ", +F170/INDEX(TdC_ExRate!$C$8:$R$29,MATCH(A170,TdC_ExRate!$B$8:$B$29,0),MATCH(B170,TdC_ExRate!$C$7:$R$7,0)))</f>
        <v xml:space="preserve"> </v>
      </c>
      <c r="H170" s="78" t="str">
        <f>+IF(F170=0,"",+G170*100/INDEX(PBI_GDP!$C$8:$R$29,MATCH($A170,PBI_GDP!$B$8:$B$29,0),MATCH($B170,PBI_GDP!$C$7:$R$7,0)))</f>
        <v/>
      </c>
    </row>
    <row r="171" spans="1:8" x14ac:dyDescent="0.25">
      <c r="A171" s="8" t="s">
        <v>9</v>
      </c>
      <c r="B171" s="8">
        <v>2015</v>
      </c>
      <c r="C171" s="8" t="s">
        <v>10</v>
      </c>
      <c r="D171" s="8" t="s">
        <v>33</v>
      </c>
      <c r="E171" s="8" t="s">
        <v>42</v>
      </c>
      <c r="F171" s="78"/>
      <c r="G171" s="78" t="str">
        <f>+IF(F171=0," ", +F171/INDEX(TdC_ExRate!$C$8:$R$29,MATCH(A171,TdC_ExRate!$B$8:$B$29,0),MATCH(B171,TdC_ExRate!$C$7:$R$7,0)))</f>
        <v xml:space="preserve"> </v>
      </c>
      <c r="H171" s="78" t="str">
        <f>+IF(F171=0,"",+G171*100/INDEX(PBI_GDP!$C$8:$R$29,MATCH($A171,PBI_GDP!$B$8:$B$29,0),MATCH($B171,PBI_GDP!$C$7:$R$7,0)))</f>
        <v/>
      </c>
    </row>
    <row r="172" spans="1:8" x14ac:dyDescent="0.25">
      <c r="A172" s="8" t="s">
        <v>9</v>
      </c>
      <c r="B172" s="8">
        <v>2015</v>
      </c>
      <c r="C172" s="8" t="s">
        <v>10</v>
      </c>
      <c r="D172" s="8" t="s">
        <v>33</v>
      </c>
      <c r="E172" s="8" t="s">
        <v>40</v>
      </c>
      <c r="F172" s="78">
        <f>+SUMIFS(F$5:F$4362,$A$5:$A$4362,$A172,$B$5:$B$4362,$B172,$D$5:$D$4362,$D$137,$E$5:$E$4362,$E$133)+SUMIFS(F$5:F$4362,$A$5:$A$4362,$A172,$B$5:$B$4362,$B172,$D$5:$D$4362,$D172,$E$5:$E$4362,$E$134)+SUMIFS(F$5:F$4362,$A$5:$A$4362,$A172,$B$5:$B$4362,$B172,$D$5:$D$4362,$D172,$E$5:$E$4362,$E$135)+SUMIFS(F$5:F$4362,$A$5:$A$4362,$A172,$B$5:$B$4362,$B172,$D$5:$D$4362,$D172,$E$5:$E$4362,$E$136)</f>
        <v>32785.41815677</v>
      </c>
      <c r="G172" s="78">
        <f>+IF(F172=0," ", +F172/INDEX(TdC_ExRate!$C$8:$R$29,MATCH(A172,TdC_ExRate!$B$8:$B$29,0),MATCH(B172,TdC_ExRate!$C$7:$R$7,0)))</f>
        <v>3542.0015103527694</v>
      </c>
      <c r="H172" s="78">
        <f>+IF(F172=0,"",+G172*100/INDEX(PBI_GDP!$C$8:$R$29,MATCH($A172,PBI_GDP!$B$8:$B$29,0),MATCH($B172,PBI_GDP!$C$7:$R$7,0)))</f>
        <v>0.54980414056247073</v>
      </c>
    </row>
    <row r="173" spans="1:8" x14ac:dyDescent="0.25">
      <c r="A173" s="8" t="s">
        <v>9</v>
      </c>
      <c r="B173" s="8">
        <v>2016</v>
      </c>
      <c r="C173" s="8" t="s">
        <v>10</v>
      </c>
      <c r="D173" s="8" t="s">
        <v>33</v>
      </c>
      <c r="E173" s="8" t="s">
        <v>34</v>
      </c>
      <c r="F173" s="78">
        <v>969.34960207000006</v>
      </c>
      <c r="G173" s="78">
        <f>+IF(F173=0," ", +F173/INDEX(TdC_ExRate!$C$8:$R$29,MATCH(A173,TdC_ExRate!$B$8:$B$29,0),MATCH(B173,TdC_ExRate!$C$7:$R$7,0)))</f>
        <v>65.696241451288628</v>
      </c>
      <c r="H173" s="78">
        <f>+IF(F173=0,"",+G173*100/INDEX(PBI_GDP!$C$8:$R$29,MATCH($A173,PBI_GDP!$B$8:$B$29,0),MATCH($B173,PBI_GDP!$C$7:$R$7,0)))</f>
        <v>1.1791809746498853E-2</v>
      </c>
    </row>
    <row r="174" spans="1:8" x14ac:dyDescent="0.25">
      <c r="A174" s="8" t="s">
        <v>9</v>
      </c>
      <c r="B174" s="8">
        <v>2016</v>
      </c>
      <c r="C174" s="8" t="s">
        <v>10</v>
      </c>
      <c r="D174" s="8" t="s">
        <v>33</v>
      </c>
      <c r="E174" s="8" t="s">
        <v>35</v>
      </c>
      <c r="F174" s="78">
        <v>32494.13556273</v>
      </c>
      <c r="G174" s="78">
        <f>+IF(F174=0," ", +F174/INDEX(TdC_ExRate!$C$8:$R$29,MATCH(A174,TdC_ExRate!$B$8:$B$29,0),MATCH(B174,TdC_ExRate!$C$7:$R$7,0)))</f>
        <v>2202.2421746719378</v>
      </c>
      <c r="H174" s="78">
        <f>+IF(F174=0,"",+G174*100/INDEX(PBI_GDP!$C$8:$R$29,MATCH($A174,PBI_GDP!$B$8:$B$29,0),MATCH($B174,PBI_GDP!$C$7:$R$7,0)))</f>
        <v>0.39528015858718529</v>
      </c>
    </row>
    <row r="175" spans="1:8" x14ac:dyDescent="0.25">
      <c r="A175" s="8" t="s">
        <v>9</v>
      </c>
      <c r="B175" s="8">
        <v>2016</v>
      </c>
      <c r="C175" s="8" t="s">
        <v>10</v>
      </c>
      <c r="D175" s="8" t="s">
        <v>33</v>
      </c>
      <c r="E175" s="8" t="s">
        <v>36</v>
      </c>
      <c r="F175" s="78">
        <v>12795.928375149999</v>
      </c>
      <c r="G175" s="78">
        <f>+IF(F175=0," ", +F175/INDEX(TdC_ExRate!$C$8:$R$29,MATCH(A175,TdC_ExRate!$B$8:$B$29,0),MATCH(B175,TdC_ExRate!$C$7:$R$7,0)))</f>
        <v>867.22519752635537</v>
      </c>
      <c r="H175" s="78">
        <f>+IF(F175=0,"",+G175*100/INDEX(PBI_GDP!$C$8:$R$29,MATCH($A175,PBI_GDP!$B$8:$B$29,0),MATCH($B175,PBI_GDP!$C$7:$R$7,0)))</f>
        <v>0.15565813676240506</v>
      </c>
    </row>
    <row r="176" spans="1:8" x14ac:dyDescent="0.25">
      <c r="A176" s="8" t="s">
        <v>9</v>
      </c>
      <c r="B176" s="8">
        <v>2016</v>
      </c>
      <c r="C176" s="8" t="s">
        <v>10</v>
      </c>
      <c r="D176" s="8" t="s">
        <v>33</v>
      </c>
      <c r="E176" s="8" t="s">
        <v>42</v>
      </c>
      <c r="F176" s="78">
        <v>167.83969467</v>
      </c>
      <c r="G176" s="78">
        <f>+IF(F176=0," ", +F176/INDEX(TdC_ExRate!$C$8:$R$29,MATCH(A176,TdC_ExRate!$B$8:$B$29,0),MATCH(B176,TdC_ExRate!$C$7:$R$7,0)))</f>
        <v>11.375088082364142</v>
      </c>
      <c r="H176" s="78">
        <f>+IF(F176=0,"",+G176*100/INDEX(PBI_GDP!$C$8:$R$29,MATCH($A176,PBI_GDP!$B$8:$B$29,0),MATCH($B176,PBI_GDP!$C$7:$R$7,0)))</f>
        <v>2.0417130653716175E-3</v>
      </c>
    </row>
    <row r="177" spans="1:8" x14ac:dyDescent="0.25">
      <c r="A177" s="8" t="s">
        <v>9</v>
      </c>
      <c r="B177" s="8">
        <v>2016</v>
      </c>
      <c r="C177" s="8" t="s">
        <v>10</v>
      </c>
      <c r="D177" s="8" t="s">
        <v>33</v>
      </c>
      <c r="E177" s="8" t="s">
        <v>40</v>
      </c>
      <c r="F177" s="78">
        <f>+SUMIFS(F$5:F$4362,$A$5:$A$4362,$A177,$B$5:$B$4362,$B177,$D$5:$D$4362,$D$137,$E$5:$E$4362,$E$133)+SUMIFS(F$5:F$4362,$A$5:$A$4362,$A177,$B$5:$B$4362,$B177,$D$5:$D$4362,$D177,$E$5:$E$4362,$E$134)+SUMIFS(F$5:F$4362,$A$5:$A$4362,$A177,$B$5:$B$4362,$B177,$D$5:$D$4362,$D177,$E$5:$E$4362,$E$135)+SUMIFS(F$5:F$4362,$A$5:$A$4362,$A177,$B$5:$B$4362,$B177,$D$5:$D$4362,$D177,$E$5:$E$4362,$E$136)</f>
        <v>46427.253234619995</v>
      </c>
      <c r="G177" s="78">
        <f>+IF(F177=0," ", +F177/INDEX(TdC_ExRate!$C$8:$R$29,MATCH(A177,TdC_ExRate!$B$8:$B$29,0),MATCH(B177,TdC_ExRate!$C$7:$R$7,0)))</f>
        <v>3146.5387017319458</v>
      </c>
      <c r="H177" s="78">
        <f>+IF(F177=0,"",+G177*100/INDEX(PBI_GDP!$C$8:$R$29,MATCH($A177,PBI_GDP!$B$8:$B$29,0),MATCH($B177,PBI_GDP!$C$7:$R$7,0)))</f>
        <v>0.56477181816146083</v>
      </c>
    </row>
    <row r="178" spans="1:8" x14ac:dyDescent="0.25">
      <c r="A178" s="8" t="s">
        <v>9</v>
      </c>
      <c r="B178" s="8">
        <v>2017</v>
      </c>
      <c r="C178" s="8" t="s">
        <v>10</v>
      </c>
      <c r="D178" s="8" t="s">
        <v>33</v>
      </c>
      <c r="E178" s="8" t="s">
        <v>34</v>
      </c>
      <c r="F178" s="78">
        <v>409.81754329</v>
      </c>
      <c r="G178" s="78">
        <f>+IF(F178=0," ", +F178/INDEX(TdC_ExRate!$C$8:$R$29,MATCH(A178,TdC_ExRate!$B$8:$B$29,0),MATCH(B178,TdC_ExRate!$C$7:$R$7,0)))</f>
        <v>24.750860287994421</v>
      </c>
      <c r="H178" s="78">
        <f>+IF(F178=0,"",+G178*100/INDEX(PBI_GDP!$C$8:$R$29,MATCH($A178,PBI_GDP!$B$8:$B$29,0),MATCH($B178,PBI_GDP!$C$7:$R$7,0)))</f>
        <v>3.8499447132925931E-3</v>
      </c>
    </row>
    <row r="179" spans="1:8" x14ac:dyDescent="0.25">
      <c r="A179" s="8" t="s">
        <v>9</v>
      </c>
      <c r="B179" s="8">
        <v>2017</v>
      </c>
      <c r="C179" s="8" t="s">
        <v>10</v>
      </c>
      <c r="D179" s="8" t="s">
        <v>33</v>
      </c>
      <c r="E179" s="8" t="s">
        <v>35</v>
      </c>
      <c r="F179" s="78">
        <v>50432.315147250003</v>
      </c>
      <c r="G179" s="78">
        <f>+IF(F179=0," ", +F179/INDEX(TdC_ExRate!$C$8:$R$29,MATCH(A179,TdC_ExRate!$B$8:$B$29,0),MATCH(B179,TdC_ExRate!$C$7:$R$7,0)))</f>
        <v>3045.8510296773525</v>
      </c>
      <c r="H179" s="78">
        <f>+IF(F179=0,"",+G179*100/INDEX(PBI_GDP!$C$8:$R$29,MATCH($A179,PBI_GDP!$B$8:$B$29,0),MATCH($B179,PBI_GDP!$C$7:$R$7,0)))</f>
        <v>0.47377577719474573</v>
      </c>
    </row>
    <row r="180" spans="1:8" x14ac:dyDescent="0.25">
      <c r="A180" s="8" t="s">
        <v>9</v>
      </c>
      <c r="B180" s="8">
        <v>2017</v>
      </c>
      <c r="C180" s="8" t="s">
        <v>10</v>
      </c>
      <c r="D180" s="8" t="s">
        <v>33</v>
      </c>
      <c r="E180" s="8" t="s">
        <v>36</v>
      </c>
      <c r="F180" s="78">
        <v>28322.1765438</v>
      </c>
      <c r="G180" s="78">
        <f>+IF(F180=0," ", +F180/INDEX(TdC_ExRate!$C$8:$R$29,MATCH(A180,TdC_ExRate!$B$8:$B$29,0),MATCH(B180,TdC_ExRate!$C$7:$R$7,0)))</f>
        <v>1710.5129981989514</v>
      </c>
      <c r="H180" s="78">
        <f>+IF(F180=0,"",+G180*100/INDEX(PBI_GDP!$C$8:$R$29,MATCH($A180,PBI_GDP!$B$8:$B$29,0),MATCH($B180,PBI_GDP!$C$7:$R$7,0)))</f>
        <v>0.26606673052203367</v>
      </c>
    </row>
    <row r="181" spans="1:8" x14ac:dyDescent="0.25">
      <c r="A181" s="8" t="s">
        <v>9</v>
      </c>
      <c r="B181" s="8">
        <v>2017</v>
      </c>
      <c r="C181" s="8" t="s">
        <v>10</v>
      </c>
      <c r="D181" s="8" t="s">
        <v>33</v>
      </c>
      <c r="E181" s="8" t="s">
        <v>42</v>
      </c>
      <c r="F181" s="78">
        <v>322.54351763</v>
      </c>
      <c r="G181" s="78">
        <f>+IF(F181=0," ", +F181/INDEX(TdC_ExRate!$C$8:$R$29,MATCH(A181,TdC_ExRate!$B$8:$B$29,0),MATCH(B181,TdC_ExRate!$C$7:$R$7,0)))</f>
        <v>19.479960466234132</v>
      </c>
      <c r="H181" s="78">
        <f>+IF(F181=0,"",+G181*100/INDEX(PBI_GDP!$C$8:$R$29,MATCH($A181,PBI_GDP!$B$8:$B$29,0),MATCH($B181,PBI_GDP!$C$7:$R$7,0)))</f>
        <v>3.0300672356226958E-3</v>
      </c>
    </row>
    <row r="182" spans="1:8" x14ac:dyDescent="0.25">
      <c r="A182" s="8" t="s">
        <v>9</v>
      </c>
      <c r="B182" s="8">
        <v>2017</v>
      </c>
      <c r="C182" s="8" t="s">
        <v>10</v>
      </c>
      <c r="D182" s="8" t="s">
        <v>33</v>
      </c>
      <c r="E182" s="8" t="s">
        <v>40</v>
      </c>
      <c r="F182" s="78">
        <f>+SUMIFS(F$5:F$4362,$A$5:$A$4362,$A182,$B$5:$B$4362,$B182,$D$5:$D$4362,$D$137,$E$5:$E$4362,$E$133)+SUMIFS(F$5:F$4362,$A$5:$A$4362,$A182,$B$5:$B$4362,$B182,$D$5:$D$4362,$D182,$E$5:$E$4362,$E$134)+SUMIFS(F$5:F$4362,$A$5:$A$4362,$A182,$B$5:$B$4362,$B182,$D$5:$D$4362,$D182,$E$5:$E$4362,$E$135)+SUMIFS(F$5:F$4362,$A$5:$A$4362,$A182,$B$5:$B$4362,$B182,$D$5:$D$4362,$D182,$E$5:$E$4362,$E$136)</f>
        <v>79486.85275197</v>
      </c>
      <c r="G182" s="78">
        <f>+IF(F182=0," ", +F182/INDEX(TdC_ExRate!$C$8:$R$29,MATCH(A182,TdC_ExRate!$B$8:$B$29,0),MATCH(B182,TdC_ExRate!$C$7:$R$7,0)))</f>
        <v>4800.5948486305324</v>
      </c>
      <c r="H182" s="78">
        <f>+IF(F182=0,"",+G182*100/INDEX(PBI_GDP!$C$8:$R$29,MATCH($A182,PBI_GDP!$B$8:$B$29,0),MATCH($B182,PBI_GDP!$C$7:$R$7,0)))</f>
        <v>0.7467225196656947</v>
      </c>
    </row>
    <row r="183" spans="1:8" x14ac:dyDescent="0.25">
      <c r="A183" s="8" t="s">
        <v>9</v>
      </c>
      <c r="B183" s="8">
        <v>2018</v>
      </c>
      <c r="C183" s="8" t="s">
        <v>10</v>
      </c>
      <c r="D183" s="8" t="s">
        <v>33</v>
      </c>
      <c r="E183" s="8" t="s">
        <v>34</v>
      </c>
      <c r="F183" s="78">
        <v>17233.300551839999</v>
      </c>
      <c r="G183" s="78">
        <f>+IF(F183=0," ", +F183/INDEX(TdC_ExRate!$C$8:$R$29,MATCH(A183,TdC_ExRate!$B$8:$B$29,0),MATCH(B183,TdC_ExRate!$C$7:$R$7,0)))</f>
        <v>612.9490206589121</v>
      </c>
      <c r="H183" s="78">
        <f>+IF(F183=0,"",+G183*100/INDEX(PBI_GDP!$C$8:$R$29,MATCH($A183,PBI_GDP!$B$8:$B$29,0),MATCH($B183,PBI_GDP!$C$7:$R$7,0)))</f>
        <v>0.11280807182914529</v>
      </c>
    </row>
    <row r="184" spans="1:8" x14ac:dyDescent="0.25">
      <c r="A184" s="8" t="s">
        <v>9</v>
      </c>
      <c r="B184" s="8">
        <v>2018</v>
      </c>
      <c r="C184" s="8" t="s">
        <v>10</v>
      </c>
      <c r="D184" s="8" t="s">
        <v>33</v>
      </c>
      <c r="E184" s="8" t="s">
        <v>35</v>
      </c>
      <c r="F184" s="78">
        <v>69865.147445979994</v>
      </c>
      <c r="G184" s="78">
        <f>+IF(F184=0," ", +F184/INDEX(TdC_ExRate!$C$8:$R$29,MATCH(A184,TdC_ExRate!$B$8:$B$29,0),MATCH(B184,TdC_ExRate!$C$7:$R$7,0)))</f>
        <v>2484.9432397691016</v>
      </c>
      <c r="H184" s="78">
        <f>+IF(F184=0,"",+G184*100/INDEX(PBI_GDP!$C$8:$R$29,MATCH($A184,PBI_GDP!$B$8:$B$29,0),MATCH($B184,PBI_GDP!$C$7:$R$7,0)))</f>
        <v>0.45733274062805374</v>
      </c>
    </row>
    <row r="185" spans="1:8" x14ac:dyDescent="0.25">
      <c r="A185" s="8" t="s">
        <v>9</v>
      </c>
      <c r="B185" s="8">
        <v>2018</v>
      </c>
      <c r="C185" s="8" t="s">
        <v>10</v>
      </c>
      <c r="D185" s="8" t="s">
        <v>33</v>
      </c>
      <c r="E185" s="8" t="s">
        <v>36</v>
      </c>
      <c r="F185" s="78">
        <v>27933.714997859999</v>
      </c>
      <c r="G185" s="78">
        <f>+IF(F185=0," ", +F185/INDEX(TdC_ExRate!$C$8:$R$29,MATCH(A185,TdC_ExRate!$B$8:$B$29,0),MATCH(B185,TdC_ExRate!$C$7:$R$7,0)))</f>
        <v>993.538248799087</v>
      </c>
      <c r="H185" s="78">
        <f>+IF(F185=0,"",+G185*100/INDEX(PBI_GDP!$C$8:$R$29,MATCH($A185,PBI_GDP!$B$8:$B$29,0),MATCH($B185,PBI_GDP!$C$7:$R$7,0)))</f>
        <v>0.18285229335230366</v>
      </c>
    </row>
    <row r="186" spans="1:8" x14ac:dyDescent="0.25">
      <c r="A186" s="8" t="s">
        <v>9</v>
      </c>
      <c r="B186" s="8">
        <v>2018</v>
      </c>
      <c r="C186" s="8" t="s">
        <v>10</v>
      </c>
      <c r="D186" s="8" t="s">
        <v>33</v>
      </c>
      <c r="E186" s="8" t="s">
        <v>42</v>
      </c>
      <c r="F186" s="78">
        <v>783.4085515700001</v>
      </c>
      <c r="G186" s="78">
        <f>+IF(F186=0," ", +F186/INDEX(TdC_ExRate!$C$8:$R$29,MATCH(A186,TdC_ExRate!$B$8:$B$29,0),MATCH(B186,TdC_ExRate!$C$7:$R$7,0)))</f>
        <v>27.864047459520375</v>
      </c>
      <c r="H186" s="78">
        <f>+IF(F186=0,"",+G186*100/INDEX(PBI_GDP!$C$8:$R$29,MATCH($A186,PBI_GDP!$B$8:$B$29,0),MATCH($B186,PBI_GDP!$C$7:$R$7,0)))</f>
        <v>5.1281417562023231E-3</v>
      </c>
    </row>
    <row r="187" spans="1:8" x14ac:dyDescent="0.25">
      <c r="A187" s="8" t="s">
        <v>9</v>
      </c>
      <c r="B187" s="8">
        <v>2018</v>
      </c>
      <c r="C187" s="8" t="s">
        <v>10</v>
      </c>
      <c r="D187" s="8" t="s">
        <v>33</v>
      </c>
      <c r="E187" s="8" t="s">
        <v>40</v>
      </c>
      <c r="F187" s="78">
        <f>+SUMIFS(F$5:F$4362,$A$5:$A$4362,$A187,$B$5:$B$4362,$B187,$D$5:$D$4362,$D$137,$E$5:$E$4362,$E$133)+SUMIFS(F$5:F$4362,$A$5:$A$4362,$A187,$B$5:$B$4362,$B187,$D$5:$D$4362,$D187,$E$5:$E$4362,$E$134)+SUMIFS(F$5:F$4362,$A$5:$A$4362,$A187,$B$5:$B$4362,$B187,$D$5:$D$4362,$D187,$E$5:$E$4362,$E$135)+SUMIFS(F$5:F$4362,$A$5:$A$4362,$A187,$B$5:$B$4362,$B187,$D$5:$D$4362,$D187,$E$5:$E$4362,$E$136)</f>
        <v>115815.57154725</v>
      </c>
      <c r="G187" s="78">
        <f>+IF(F187=0," ", +F187/INDEX(TdC_ExRate!$C$8:$R$29,MATCH(A187,TdC_ExRate!$B$8:$B$29,0),MATCH(B187,TdC_ExRate!$C$7:$R$7,0)))</f>
        <v>4119.294556686621</v>
      </c>
      <c r="H187" s="78">
        <f>+IF(F187=0,"",+G187*100/INDEX(PBI_GDP!$C$8:$R$29,MATCH($A187,PBI_GDP!$B$8:$B$29,0),MATCH($B187,PBI_GDP!$C$7:$R$7,0)))</f>
        <v>0.75812124756570498</v>
      </c>
    </row>
    <row r="188" spans="1:8" x14ac:dyDescent="0.25">
      <c r="A188" s="8" t="s">
        <v>9</v>
      </c>
      <c r="B188" s="8">
        <v>2019</v>
      </c>
      <c r="C188" s="8" t="s">
        <v>10</v>
      </c>
      <c r="D188" s="8" t="s">
        <v>33</v>
      </c>
      <c r="E188" s="8" t="s">
        <v>34</v>
      </c>
      <c r="F188" s="78">
        <v>6127.2025666600002</v>
      </c>
      <c r="G188" s="78">
        <f>+IF(F188=0," ", +F188/INDEX(TdC_ExRate!$C$8:$R$29,MATCH(A188,TdC_ExRate!$B$8:$B$29,0),MATCH(B188,TdC_ExRate!$C$7:$R$7,0)))</f>
        <v>126.90500666043955</v>
      </c>
      <c r="H188" s="78">
        <f>+IF(F188=0,"",+G188*100/INDEX(PBI_GDP!$C$8:$R$29,MATCH($A188,PBI_GDP!$B$8:$B$29,0),MATCH($B188,PBI_GDP!$C$7:$R$7,0)))</f>
        <v>2.8203712973544952E-2</v>
      </c>
    </row>
    <row r="189" spans="1:8" x14ac:dyDescent="0.25">
      <c r="A189" s="8" t="s">
        <v>9</v>
      </c>
      <c r="B189" s="8">
        <v>2019</v>
      </c>
      <c r="C189" s="8" t="s">
        <v>10</v>
      </c>
      <c r="D189" s="8" t="s">
        <v>33</v>
      </c>
      <c r="E189" s="8" t="s">
        <v>35</v>
      </c>
      <c r="F189" s="78">
        <v>70360.285187329995</v>
      </c>
      <c r="G189" s="78">
        <f>+IF(F189=0," ", +F189/INDEX(TdC_ExRate!$C$8:$R$29,MATCH(A189,TdC_ExRate!$B$8:$B$29,0),MATCH(B189,TdC_ExRate!$C$7:$R$7,0)))</f>
        <v>1457.2837054407794</v>
      </c>
      <c r="H189" s="78">
        <f>+IF(F189=0,"",+G189*100/INDEX(PBI_GDP!$C$8:$R$29,MATCH($A189,PBI_GDP!$B$8:$B$29,0),MATCH($B189,PBI_GDP!$C$7:$R$7,0)))</f>
        <v>0.32387068430837757</v>
      </c>
    </row>
    <row r="190" spans="1:8" x14ac:dyDescent="0.25">
      <c r="A190" s="8" t="s">
        <v>9</v>
      </c>
      <c r="B190" s="8">
        <v>2019</v>
      </c>
      <c r="C190" s="8" t="s">
        <v>10</v>
      </c>
      <c r="D190" s="8" t="s">
        <v>33</v>
      </c>
      <c r="E190" s="8" t="s">
        <v>36</v>
      </c>
      <c r="F190" s="78">
        <v>22640.330391209998</v>
      </c>
      <c r="G190" s="78">
        <f>+IF(F190=0," ", +F190/INDEX(TdC_ExRate!$C$8:$R$29,MATCH(A190,TdC_ExRate!$B$8:$B$29,0),MATCH(B190,TdC_ExRate!$C$7:$R$7,0)))</f>
        <v>468.92056331299841</v>
      </c>
      <c r="H190" s="78">
        <f>+IF(F190=0,"",+G190*100/INDEX(PBI_GDP!$C$8:$R$29,MATCH($A190,PBI_GDP!$B$8:$B$29,0),MATCH($B190,PBI_GDP!$C$7:$R$7,0)))</f>
        <v>0.10421417817233825</v>
      </c>
    </row>
    <row r="191" spans="1:8" x14ac:dyDescent="0.25">
      <c r="A191" s="8" t="s">
        <v>9</v>
      </c>
      <c r="B191" s="8">
        <v>2019</v>
      </c>
      <c r="C191" s="8" t="s">
        <v>10</v>
      </c>
      <c r="D191" s="8" t="s">
        <v>33</v>
      </c>
      <c r="E191" s="8" t="s">
        <v>42</v>
      </c>
      <c r="F191" s="78">
        <v>906.44565711000007</v>
      </c>
      <c r="G191" s="78">
        <f>+IF(F191=0," ", +F191/INDEX(TdC_ExRate!$C$8:$R$29,MATCH(A191,TdC_ExRate!$B$8:$B$29,0),MATCH(B191,TdC_ExRate!$C$7:$R$7,0)))</f>
        <v>18.774063840944049</v>
      </c>
      <c r="H191" s="78">
        <f>+IF(F191=0,"",+G191*100/INDEX(PBI_GDP!$C$8:$R$29,MATCH($A191,PBI_GDP!$B$8:$B$29,0),MATCH($B191,PBI_GDP!$C$7:$R$7,0)))</f>
        <v>4.1723988820533799E-3</v>
      </c>
    </row>
    <row r="192" spans="1:8" x14ac:dyDescent="0.25">
      <c r="A192" s="8" t="s">
        <v>9</v>
      </c>
      <c r="B192" s="8">
        <v>2019</v>
      </c>
      <c r="C192" s="8" t="s">
        <v>10</v>
      </c>
      <c r="D192" s="8" t="s">
        <v>33</v>
      </c>
      <c r="E192" s="8" t="s">
        <v>40</v>
      </c>
      <c r="F192" s="78">
        <f>+SUMIFS(F$5:F$4362,$A$5:$A$4362,$A192,$B$5:$B$4362,$B192,$D$5:$D$4362,$D$137,$E$5:$E$4362,$E$133)+SUMIFS(F$5:F$4362,$A$5:$A$4362,$A192,$B$5:$B$4362,$B192,$D$5:$D$4362,$D192,$E$5:$E$4362,$E$134)+SUMIFS(F$5:F$4362,$A$5:$A$4362,$A192,$B$5:$B$4362,$B192,$D$5:$D$4362,$D192,$E$5:$E$4362,$E$135)+SUMIFS(F$5:F$4362,$A$5:$A$4362,$A192,$B$5:$B$4362,$B192,$D$5:$D$4362,$D192,$E$5:$E$4362,$E$136)</f>
        <v>100034.26380230999</v>
      </c>
      <c r="G192" s="78">
        <f>+IF(F192=0," ", +F192/INDEX(TdC_ExRate!$C$8:$R$29,MATCH(A192,TdC_ExRate!$B$8:$B$29,0),MATCH(B192,TdC_ExRate!$C$7:$R$7,0)))</f>
        <v>2071.8833392551614</v>
      </c>
      <c r="H192" s="78">
        <f>+IF(F192=0,"",+G192*100/INDEX(PBI_GDP!$C$8:$R$29,MATCH($A192,PBI_GDP!$B$8:$B$29,0),MATCH($B192,PBI_GDP!$C$7:$R$7,0)))</f>
        <v>0.46046097433631411</v>
      </c>
    </row>
    <row r="193" spans="1:8" x14ac:dyDescent="0.25">
      <c r="A193" s="8" t="s">
        <v>9</v>
      </c>
      <c r="B193" s="8">
        <v>2020</v>
      </c>
      <c r="C193" s="8" t="s">
        <v>10</v>
      </c>
      <c r="D193" s="8" t="s">
        <v>33</v>
      </c>
      <c r="E193" s="8" t="s">
        <v>34</v>
      </c>
      <c r="F193" s="78">
        <v>5403.2867598599996</v>
      </c>
      <c r="G193" s="78">
        <f>+IF(F193=0," ", +F193/INDEX(TdC_ExRate!$C$8:$R$29,MATCH(A193,TdC_ExRate!$B$8:$B$29,0),MATCH(B193,TdC_ExRate!$C$7:$R$7,0)))</f>
        <v>76.474473076485893</v>
      </c>
      <c r="H193" s="78">
        <f>+IF(F193=0,"",+G193*100/INDEX(PBI_GDP!$C$8:$R$29,MATCH($A193,PBI_GDP!$B$8:$B$29,0),MATCH($B193,PBI_GDP!$C$7:$R$7,0)))</f>
        <v>1.983200421722103E-2</v>
      </c>
    </row>
    <row r="194" spans="1:8" x14ac:dyDescent="0.25">
      <c r="A194" s="8" t="s">
        <v>9</v>
      </c>
      <c r="B194" s="8">
        <v>2020</v>
      </c>
      <c r="C194" s="8" t="s">
        <v>10</v>
      </c>
      <c r="D194" s="8" t="s">
        <v>33</v>
      </c>
      <c r="E194" s="8" t="s">
        <v>35</v>
      </c>
      <c r="F194" s="78">
        <v>66690.184650740004</v>
      </c>
      <c r="G194" s="78">
        <f>+IF(F194=0," ", +F194/INDEX(TdC_ExRate!$C$8:$R$29,MATCH(A194,TdC_ExRate!$B$8:$B$29,0),MATCH(B194,TdC_ExRate!$C$7:$R$7,0)))</f>
        <v>943.88785145118482</v>
      </c>
      <c r="H194" s="78">
        <f>+IF(F194=0,"",+G194*100/INDEX(PBI_GDP!$C$8:$R$29,MATCH($A194,PBI_GDP!$B$8:$B$29,0),MATCH($B194,PBI_GDP!$C$7:$R$7,0)))</f>
        <v>0.24477694448239756</v>
      </c>
    </row>
    <row r="195" spans="1:8" x14ac:dyDescent="0.25">
      <c r="A195" s="8" t="s">
        <v>9</v>
      </c>
      <c r="B195" s="8">
        <v>2020</v>
      </c>
      <c r="C195" s="8" t="s">
        <v>10</v>
      </c>
      <c r="D195" s="8" t="s">
        <v>33</v>
      </c>
      <c r="E195" s="8" t="s">
        <v>36</v>
      </c>
      <c r="F195" s="78">
        <v>14762.05925715</v>
      </c>
      <c r="G195" s="78">
        <f>+IF(F195=0," ", +F195/INDEX(TdC_ExRate!$C$8:$R$29,MATCH(A195,TdC_ExRate!$B$8:$B$29,0),MATCH(B195,TdC_ExRate!$C$7:$R$7,0)))</f>
        <v>208.93222095872207</v>
      </c>
      <c r="H195" s="78">
        <f>+IF(F195=0,"",+G195*100/INDEX(PBI_GDP!$C$8:$R$29,MATCH($A195,PBI_GDP!$B$8:$B$29,0),MATCH($B195,PBI_GDP!$C$7:$R$7,0)))</f>
        <v>5.4182062595221396E-2</v>
      </c>
    </row>
    <row r="196" spans="1:8" x14ac:dyDescent="0.25">
      <c r="A196" s="8" t="s">
        <v>9</v>
      </c>
      <c r="B196" s="8">
        <v>2020</v>
      </c>
      <c r="C196" s="8" t="s">
        <v>10</v>
      </c>
      <c r="D196" s="8" t="s">
        <v>33</v>
      </c>
      <c r="E196" s="8" t="s">
        <v>42</v>
      </c>
      <c r="F196" s="78">
        <v>1327.53844</v>
      </c>
      <c r="G196" s="78">
        <f>+IF(F196=0," ", +F196/INDEX(TdC_ExRate!$C$8:$R$29,MATCH(A196,TdC_ExRate!$B$8:$B$29,0),MATCH(B196,TdC_ExRate!$C$7:$R$7,0)))</f>
        <v>18.789082867482414</v>
      </c>
      <c r="H196" s="78">
        <f>+IF(F196=0,"",+G196*100/INDEX(PBI_GDP!$C$8:$R$29,MATCH($A196,PBI_GDP!$B$8:$B$29,0),MATCH($B196,PBI_GDP!$C$7:$R$7,0)))</f>
        <v>4.8725431595056014E-3</v>
      </c>
    </row>
    <row r="197" spans="1:8" x14ac:dyDescent="0.25">
      <c r="A197" s="8" t="s">
        <v>9</v>
      </c>
      <c r="B197" s="8">
        <v>2020</v>
      </c>
      <c r="C197" s="8" t="s">
        <v>10</v>
      </c>
      <c r="D197" s="8" t="s">
        <v>33</v>
      </c>
      <c r="E197" s="8" t="s">
        <v>40</v>
      </c>
      <c r="F197" s="78">
        <f>+SUMIFS(F$5:F$4362,$A$5:$A$4362,$A197,$B$5:$B$4362,$B197,$D$5:$D$4362,$D$137,$E$5:$E$4362,$E$133)+SUMIFS(F$5:F$4362,$A$5:$A$4362,$A197,$B$5:$B$4362,$B197,$D$5:$D$4362,$D197,$E$5:$E$4362,$E$134)+SUMIFS(F$5:F$4362,$A$5:$A$4362,$A197,$B$5:$B$4362,$B197,$D$5:$D$4362,$D197,$E$5:$E$4362,$E$135)+SUMIFS(F$5:F$4362,$A$5:$A$4362,$A197,$B$5:$B$4362,$B197,$D$5:$D$4362,$D197,$E$5:$E$4362,$E$136)</f>
        <v>88183.069107750009</v>
      </c>
      <c r="G197" s="78">
        <f>+IF(F197=0," ", +F197/INDEX(TdC_ExRate!$C$8:$R$29,MATCH(A197,TdC_ExRate!$B$8:$B$29,0),MATCH(B197,TdC_ExRate!$C$7:$R$7,0)))</f>
        <v>1248.0836283538752</v>
      </c>
      <c r="H197" s="78">
        <f>+IF(F197=0,"",+G197*100/INDEX(PBI_GDP!$C$8:$R$29,MATCH($A197,PBI_GDP!$B$8:$B$29,0),MATCH($B197,PBI_GDP!$C$7:$R$7,0)))</f>
        <v>0.32366355445434558</v>
      </c>
    </row>
    <row r="198" spans="1:8" x14ac:dyDescent="0.25">
      <c r="A198" s="8" t="s">
        <v>9</v>
      </c>
      <c r="B198" s="8">
        <v>2021</v>
      </c>
      <c r="C198" s="8" t="s">
        <v>10</v>
      </c>
      <c r="D198" s="8" t="s">
        <v>33</v>
      </c>
      <c r="E198" s="8" t="s">
        <v>34</v>
      </c>
      <c r="F198" s="78">
        <v>15826.44883634</v>
      </c>
      <c r="G198" s="78">
        <f>+IF(F198=0," ", +F198/INDEX(TdC_ExRate!$C$8:$R$29,MATCH(A198,TdC_ExRate!$B$8:$B$29,0),MATCH(B198,TdC_ExRate!$C$7:$R$7,0)))</f>
        <v>166.25889462468814</v>
      </c>
      <c r="H198" s="78">
        <f>+IF(F198=0,"",+G198*100/INDEX(PBI_GDP!$C$8:$R$29,MATCH($A198,PBI_GDP!$B$8:$B$29,0),MATCH($B198,PBI_GDP!$C$7:$R$7,0)))</f>
        <v>3.4308025598317117E-2</v>
      </c>
    </row>
    <row r="199" spans="1:8" x14ac:dyDescent="0.25">
      <c r="A199" s="8" t="s">
        <v>9</v>
      </c>
      <c r="B199" s="8">
        <v>2021</v>
      </c>
      <c r="C199" s="8" t="s">
        <v>10</v>
      </c>
      <c r="D199" s="8" t="s">
        <v>33</v>
      </c>
      <c r="E199" s="8" t="s">
        <v>35</v>
      </c>
      <c r="F199" s="78">
        <v>166017.09647089001</v>
      </c>
      <c r="G199" s="78">
        <f>+IF(F199=0," ", +F199/INDEX(TdC_ExRate!$C$8:$R$29,MATCH(A199,TdC_ExRate!$B$8:$B$29,0),MATCH(B199,TdC_ExRate!$C$7:$R$7,0)))</f>
        <v>1744.0310984149708</v>
      </c>
      <c r="H199" s="78">
        <f>+IF(F199=0,"",+G199*100/INDEX(PBI_GDP!$C$8:$R$29,MATCH($A199,PBI_GDP!$B$8:$B$29,0),MATCH($B199,PBI_GDP!$C$7:$R$7,0)))</f>
        <v>0.35988609032768709</v>
      </c>
    </row>
    <row r="200" spans="1:8" x14ac:dyDescent="0.25">
      <c r="A200" s="8" t="s">
        <v>9</v>
      </c>
      <c r="B200" s="8">
        <v>2021</v>
      </c>
      <c r="C200" s="8" t="s">
        <v>10</v>
      </c>
      <c r="D200" s="8" t="s">
        <v>33</v>
      </c>
      <c r="E200" s="8" t="s">
        <v>36</v>
      </c>
      <c r="F200" s="78">
        <v>43158.619936489995</v>
      </c>
      <c r="G200" s="78">
        <f>+IF(F200=0," ", +F200/INDEX(TdC_ExRate!$C$8:$R$29,MATCH(A200,TdC_ExRate!$B$8:$B$29,0),MATCH(B200,TdC_ExRate!$C$7:$R$7,0)))</f>
        <v>453.38689167539434</v>
      </c>
      <c r="H200" s="78">
        <f>+IF(F200=0,"",+G200*100/INDEX(PBI_GDP!$C$8:$R$29,MATCH($A200,PBI_GDP!$B$8:$B$29,0),MATCH($B200,PBI_GDP!$C$7:$R$7,0)))</f>
        <v>9.3557755936331671E-2</v>
      </c>
    </row>
    <row r="201" spans="1:8" x14ac:dyDescent="0.25">
      <c r="A201" s="8" t="s">
        <v>9</v>
      </c>
      <c r="B201" s="8">
        <v>2021</v>
      </c>
      <c r="C201" s="8" t="s">
        <v>10</v>
      </c>
      <c r="D201" s="8" t="s">
        <v>33</v>
      </c>
      <c r="E201" s="8" t="s">
        <v>42</v>
      </c>
      <c r="F201" s="78">
        <v>2761.4826670000002</v>
      </c>
      <c r="G201" s="78">
        <f>+IF(F201=0," ", +F201/INDEX(TdC_ExRate!$C$8:$R$29,MATCH(A201,TdC_ExRate!$B$8:$B$29,0),MATCH(B201,TdC_ExRate!$C$7:$R$7,0)))</f>
        <v>29.00973304171951</v>
      </c>
      <c r="H201" s="78">
        <f>+IF(F201=0,"",+G201*100/INDEX(PBI_GDP!$C$8:$R$29,MATCH($A201,PBI_GDP!$B$8:$B$29,0),MATCH($B201,PBI_GDP!$C$7:$R$7,0)))</f>
        <v>5.9862461256125149E-3</v>
      </c>
    </row>
    <row r="202" spans="1:8" x14ac:dyDescent="0.25">
      <c r="A202" s="8" t="s">
        <v>9</v>
      </c>
      <c r="B202" s="8">
        <v>2021</v>
      </c>
      <c r="C202" s="8" t="s">
        <v>10</v>
      </c>
      <c r="D202" s="8" t="s">
        <v>33</v>
      </c>
      <c r="E202" s="8" t="s">
        <v>40</v>
      </c>
      <c r="F202" s="78">
        <f>+SUMIFS(F$5:F$4362,$A$5:$A$4362,$A202,$B$5:$B$4362,$B202,$D$5:$D$4362,$D$137,$E$5:$E$4362,$E$133)+SUMIFS(F$5:F$4362,$A$5:$A$4362,$A202,$B$5:$B$4362,$B202,$D$5:$D$4362,$D202,$E$5:$E$4362,$E$134)+SUMIFS(F$5:F$4362,$A$5:$A$4362,$A202,$B$5:$B$4362,$B202,$D$5:$D$4362,$D202,$E$5:$E$4362,$E$135)+SUMIFS(F$5:F$4362,$A$5:$A$4362,$A202,$B$5:$B$4362,$B202,$D$5:$D$4362,$D202,$E$5:$E$4362,$E$136)</f>
        <v>227763.64791072</v>
      </c>
      <c r="G202" s="78">
        <f>+IF(F202=0," ", +F202/INDEX(TdC_ExRate!$C$8:$R$29,MATCH(A202,TdC_ExRate!$B$8:$B$29,0),MATCH(B202,TdC_ExRate!$C$7:$R$7,0)))</f>
        <v>2392.6866177567726</v>
      </c>
      <c r="H202" s="78">
        <f>+IF(F202=0,"",+G202*100/INDEX(PBI_GDP!$C$8:$R$29,MATCH($A202,PBI_GDP!$B$8:$B$29,0),MATCH($B202,PBI_GDP!$C$7:$R$7,0)))</f>
        <v>0.49373811798794837</v>
      </c>
    </row>
    <row r="203" spans="1:8" x14ac:dyDescent="0.25">
      <c r="A203" s="8" t="s">
        <v>9</v>
      </c>
      <c r="B203" s="8">
        <v>2022</v>
      </c>
      <c r="C203" s="8" t="s">
        <v>10</v>
      </c>
      <c r="D203" s="8" t="s">
        <v>33</v>
      </c>
      <c r="E203" s="8" t="s">
        <v>34</v>
      </c>
      <c r="F203" s="78">
        <v>30610.084005090004</v>
      </c>
      <c r="G203" s="78">
        <f>+IF(F203=0," ", +F203/INDEX(TdC_ExRate!$C$8:$R$29,MATCH(A203,TdC_ExRate!$B$8:$B$29,0),MATCH(B203,TdC_ExRate!$C$7:$R$7,0)))</f>
        <v>234.0012261793633</v>
      </c>
      <c r="H203" s="78">
        <f>+IF(F203=0,"",+G203*100/INDEX(PBI_GDP!$C$8:$R$29,MATCH($A203,PBI_GDP!$B$8:$B$29,0),MATCH($B203,PBI_GDP!$C$7:$R$7,0)))</f>
        <v>3.7156812180613001E-2</v>
      </c>
    </row>
    <row r="204" spans="1:8" x14ac:dyDescent="0.25">
      <c r="A204" s="8" t="s">
        <v>9</v>
      </c>
      <c r="B204" s="8">
        <v>2022</v>
      </c>
      <c r="C204" s="8" t="s">
        <v>10</v>
      </c>
      <c r="D204" s="8" t="s">
        <v>33</v>
      </c>
      <c r="E204" s="8" t="s">
        <v>35</v>
      </c>
      <c r="F204" s="78">
        <v>237900.8024697199</v>
      </c>
      <c r="G204" s="78">
        <f>+IF(F204=0," ", +F204/INDEX(TdC_ExRate!$C$8:$R$29,MATCH(A204,TdC_ExRate!$B$8:$B$29,0),MATCH(B204,TdC_ExRate!$C$7:$R$7,0)))</f>
        <v>1818.6516403454498</v>
      </c>
      <c r="H204" s="78">
        <f>+IF(F204=0,"",+G204*100/INDEX(PBI_GDP!$C$8:$R$29,MATCH($A204,PBI_GDP!$B$8:$B$29,0),MATCH($B204,PBI_GDP!$C$7:$R$7,0)))</f>
        <v>0.2887818090768583</v>
      </c>
    </row>
    <row r="205" spans="1:8" x14ac:dyDescent="0.25">
      <c r="A205" s="8" t="s">
        <v>9</v>
      </c>
      <c r="B205" s="8">
        <v>2022</v>
      </c>
      <c r="C205" s="8" t="s">
        <v>10</v>
      </c>
      <c r="D205" s="8" t="s">
        <v>33</v>
      </c>
      <c r="E205" s="8" t="s">
        <v>36</v>
      </c>
      <c r="F205" s="78">
        <v>100478.0552763</v>
      </c>
      <c r="G205" s="78">
        <f>+IF(F205=0," ", +F205/INDEX(TdC_ExRate!$C$8:$R$29,MATCH(A205,TdC_ExRate!$B$8:$B$29,0),MATCH(B205,TdC_ExRate!$C$7:$R$7,0)))</f>
        <v>768.11249962144325</v>
      </c>
      <c r="H205" s="78">
        <f>+IF(F205=0,"",+G205*100/INDEX(PBI_GDP!$C$8:$R$29,MATCH($A205,PBI_GDP!$B$8:$B$29,0),MATCH($B205,PBI_GDP!$C$7:$R$7,0)))</f>
        <v>0.12196778772491815</v>
      </c>
    </row>
    <row r="206" spans="1:8" x14ac:dyDescent="0.25">
      <c r="A206" s="8" t="s">
        <v>9</v>
      </c>
      <c r="B206" s="8">
        <v>2022</v>
      </c>
      <c r="C206" s="8" t="s">
        <v>10</v>
      </c>
      <c r="D206" s="8" t="s">
        <v>33</v>
      </c>
      <c r="E206" s="8" t="s">
        <v>42</v>
      </c>
      <c r="F206" s="78">
        <v>2673.2604550000001</v>
      </c>
      <c r="G206" s="78">
        <f>+IF(F206=0," ", +F206/INDEX(TdC_ExRate!$C$8:$R$29,MATCH(A206,TdC_ExRate!$B$8:$B$29,0),MATCH(B206,TdC_ExRate!$C$7:$R$7,0)))</f>
        <v>20.435952552850999</v>
      </c>
      <c r="H206" s="78">
        <f>+IF(F206=0,"",+G206*100/INDEX(PBI_GDP!$C$8:$R$29,MATCH($A206,PBI_GDP!$B$8:$B$29,0),MATCH($B206,PBI_GDP!$C$7:$R$7,0)))</f>
        <v>3.2450037255623986E-3</v>
      </c>
    </row>
    <row r="207" spans="1:8" x14ac:dyDescent="0.25">
      <c r="A207" s="8" t="s">
        <v>9</v>
      </c>
      <c r="B207" s="8">
        <v>2022</v>
      </c>
      <c r="C207" s="8" t="s">
        <v>10</v>
      </c>
      <c r="D207" s="8" t="s">
        <v>33</v>
      </c>
      <c r="E207" s="8" t="s">
        <v>40</v>
      </c>
      <c r="F207" s="78">
        <f>SUM(F203:F206)</f>
        <v>371662.20220610988</v>
      </c>
      <c r="G207" s="78">
        <f>+IF(F207=0," ", +F207/INDEX(TdC_ExRate!$C$8:$R$29,MATCH(A207,TdC_ExRate!$B$8:$B$29,0),MATCH(B207,TdC_ExRate!$C$7:$R$7,0)))</f>
        <v>2841.2013186991071</v>
      </c>
      <c r="H207" s="78">
        <f>+IF(F207=0,"",+G207*100/INDEX(PBI_GDP!$C$8:$R$29,MATCH($A207,PBI_GDP!$B$8:$B$29,0),MATCH($B207,PBI_GDP!$C$7:$R$7,0)))</f>
        <v>0.45115141270795178</v>
      </c>
    </row>
    <row r="208" spans="1:8" x14ac:dyDescent="0.25">
      <c r="A208" s="8" t="s">
        <v>9</v>
      </c>
      <c r="B208" s="8">
        <v>2023</v>
      </c>
      <c r="C208" s="8" t="s">
        <v>10</v>
      </c>
      <c r="D208" s="8" t="s">
        <v>33</v>
      </c>
      <c r="E208" s="8" t="s">
        <v>34</v>
      </c>
      <c r="F208" s="78">
        <v>4237.09488117</v>
      </c>
      <c r="G208" s="78">
        <f>+IF(F208=0," ", +F208/INDEX(TdC_ExRate!$C$8:$R$29,MATCH(A208,TdC_ExRate!$B$8:$B$29,0),MATCH(B208,TdC_ExRate!$C$7:$R$7,0)))</f>
        <v>14.348689809758593</v>
      </c>
      <c r="H208" s="78">
        <f>+IF(F208=0,"",+G208*100/INDEX(PBI_GDP!$C$8:$R$29,MATCH($A208,PBI_GDP!$B$8:$B$29,0),MATCH($B208,PBI_GDP!$C$7:$R$7,0)))</f>
        <v>2.2145728075199057E-3</v>
      </c>
    </row>
    <row r="209" spans="1:8" x14ac:dyDescent="0.25">
      <c r="A209" s="8" t="s">
        <v>9</v>
      </c>
      <c r="B209" s="8">
        <v>2023</v>
      </c>
      <c r="C209" s="8" t="s">
        <v>10</v>
      </c>
      <c r="D209" s="8" t="s">
        <v>33</v>
      </c>
      <c r="E209" s="8" t="s">
        <v>35</v>
      </c>
      <c r="F209" s="78">
        <v>467779.16073028021</v>
      </c>
      <c r="G209" s="78">
        <f>+IF(F209=0," ", +F209/INDEX(TdC_ExRate!$C$8:$R$29,MATCH(A209,TdC_ExRate!$B$8:$B$29,0),MATCH(B209,TdC_ExRate!$C$7:$R$7,0)))</f>
        <v>1584.1085142125946</v>
      </c>
      <c r="H209" s="78">
        <f>+IF(F209=0,"",+G209*100/INDEX(PBI_GDP!$C$8:$R$29,MATCH($A209,PBI_GDP!$B$8:$B$29,0),MATCH($B209,PBI_GDP!$C$7:$R$7,0)))</f>
        <v>0.24449086893983066</v>
      </c>
    </row>
    <row r="210" spans="1:8" x14ac:dyDescent="0.25">
      <c r="A210" s="8" t="s">
        <v>9</v>
      </c>
      <c r="B210" s="8">
        <v>2023</v>
      </c>
      <c r="C210" s="8" t="s">
        <v>10</v>
      </c>
      <c r="D210" s="8" t="s">
        <v>33</v>
      </c>
      <c r="E210" s="8" t="s">
        <v>36</v>
      </c>
      <c r="F210" s="78">
        <v>142124.97245014002</v>
      </c>
      <c r="G210" s="78">
        <f>+IF(F210=0," ", +F210/INDEX(TdC_ExRate!$C$8:$R$29,MATCH(A210,TdC_ExRate!$B$8:$B$29,0),MATCH(B210,TdC_ExRate!$C$7:$R$7,0)))</f>
        <v>481.29843704241659</v>
      </c>
      <c r="H210" s="78">
        <f>+IF(F210=0,"",+G210*100/INDEX(PBI_GDP!$C$8:$R$29,MATCH($A210,PBI_GDP!$B$8:$B$29,0),MATCH($B210,PBI_GDP!$C$7:$R$7,0)))</f>
        <v>7.4283467348431012E-2</v>
      </c>
    </row>
    <row r="211" spans="1:8" x14ac:dyDescent="0.25">
      <c r="A211" s="8" t="s">
        <v>9</v>
      </c>
      <c r="B211" s="8">
        <v>2023</v>
      </c>
      <c r="C211" s="8" t="s">
        <v>10</v>
      </c>
      <c r="D211" s="8" t="s">
        <v>33</v>
      </c>
      <c r="E211" s="8" t="s">
        <v>42</v>
      </c>
      <c r="F211" s="78">
        <v>386.57037822000001</v>
      </c>
      <c r="G211" s="78">
        <f>+IF(F211=0," ", +F211/INDEX(TdC_ExRate!$C$8:$R$29,MATCH(A211,TdC_ExRate!$B$8:$B$29,0),MATCH(B211,TdC_ExRate!$C$7:$R$7,0)))</f>
        <v>1.3090994188896221</v>
      </c>
      <c r="H211" s="78">
        <f>+IF(F211=0,"",+G211*100/INDEX(PBI_GDP!$C$8:$R$29,MATCH($A211,PBI_GDP!$B$8:$B$29,0),MATCH($B211,PBI_GDP!$C$7:$R$7,0)))</f>
        <v>2.0204604140521473E-4</v>
      </c>
    </row>
    <row r="212" spans="1:8" x14ac:dyDescent="0.25">
      <c r="A212" s="8" t="s">
        <v>9</v>
      </c>
      <c r="B212" s="8">
        <v>2023</v>
      </c>
      <c r="C212" s="8" t="s">
        <v>10</v>
      </c>
      <c r="D212" s="8" t="s">
        <v>33</v>
      </c>
      <c r="E212" s="8" t="s">
        <v>40</v>
      </c>
      <c r="F212" s="78">
        <f>SUM(F208:F211)</f>
        <v>614527.79843981029</v>
      </c>
      <c r="G212" s="78">
        <f>+IF(F212=0," ", +F212/INDEX(TdC_ExRate!$C$8:$R$29,MATCH(A212,TdC_ExRate!$B$8:$B$29,0),MATCH(B212,TdC_ExRate!$C$7:$R$7,0)))</f>
        <v>2081.0647404836595</v>
      </c>
      <c r="H212" s="78">
        <f>+IF(F212=0,"",+G212*100/INDEX(PBI_GDP!$C$8:$R$29,MATCH($A212,PBI_GDP!$B$8:$B$29,0),MATCH($B212,PBI_GDP!$C$7:$R$7,0)))</f>
        <v>0.32119095513718682</v>
      </c>
    </row>
    <row r="213" spans="1:8" x14ac:dyDescent="0.25">
      <c r="A213" s="8" t="s">
        <v>9</v>
      </c>
      <c r="B213" s="8">
        <v>2008</v>
      </c>
      <c r="C213" s="8" t="s">
        <v>10</v>
      </c>
      <c r="D213" s="8" t="s">
        <v>37</v>
      </c>
      <c r="E213" s="8" t="s">
        <v>40</v>
      </c>
      <c r="F213" s="78">
        <v>60.164406480000004</v>
      </c>
      <c r="G213" s="78">
        <f>+IF(F213=0,0,+F213/INDEX(TdC_ExRate!$C$8:$R$29,MATCH(A213,TdC_ExRate!$B$8:$B$29,0),MATCH(B213,TdC_ExRate!$C$7:$R$7,0)))</f>
        <v>19.022379810725333</v>
      </c>
      <c r="H213" s="78">
        <f>+IF(F213=0,0,+G213*100/INDEX(PBI_GDP!$C$8:$R$29,MATCH($A213,PBI_GDP!$B$8:$B$29,0),MATCH($B213,PBI_GDP!$C$7:$R$7,0)))</f>
        <v>5.1960617279167096E-3</v>
      </c>
    </row>
    <row r="214" spans="1:8" x14ac:dyDescent="0.25">
      <c r="A214" s="8" t="s">
        <v>9</v>
      </c>
      <c r="B214" s="8">
        <v>2009</v>
      </c>
      <c r="C214" s="8" t="s">
        <v>10</v>
      </c>
      <c r="D214" s="8" t="s">
        <v>37</v>
      </c>
      <c r="E214" s="8" t="s">
        <v>40</v>
      </c>
      <c r="F214" s="78">
        <v>617.04125825999995</v>
      </c>
      <c r="G214" s="78">
        <f>+IF(F214=0,0,+F214/INDEX(TdC_ExRate!$C$8:$R$29,MATCH(A214,TdC_ExRate!$B$8:$B$29,0),MATCH(B214,TdC_ExRate!$C$7:$R$7,0)))</f>
        <v>165.46300271594131</v>
      </c>
      <c r="H214" s="78">
        <f>+IF(F214=0,0,+G214*100/INDEX(PBI_GDP!$C$8:$R$29,MATCH($A214,PBI_GDP!$B$8:$B$29,0),MATCH($B214,PBI_GDP!$C$7:$R$7,0)))</f>
        <v>4.9245139144440404E-2</v>
      </c>
    </row>
    <row r="215" spans="1:8" x14ac:dyDescent="0.25">
      <c r="A215" s="8" t="s">
        <v>9</v>
      </c>
      <c r="B215" s="8">
        <v>2010</v>
      </c>
      <c r="C215" s="8" t="s">
        <v>10</v>
      </c>
      <c r="D215" s="8" t="s">
        <v>37</v>
      </c>
      <c r="E215" s="8" t="s">
        <v>40</v>
      </c>
      <c r="F215" s="78">
        <v>3197.9436878800002</v>
      </c>
      <c r="G215" s="78">
        <f>+IF(F215=0,0,+F215/INDEX(TdC_ExRate!$C$8:$R$29,MATCH(A215,TdC_ExRate!$B$8:$B$29,0),MATCH(B215,TdC_ExRate!$C$7:$R$7,0)))</f>
        <v>817.55194361027509</v>
      </c>
      <c r="H215" s="78">
        <f>+IF(F215=0,0,+G215*100/INDEX(PBI_GDP!$C$8:$R$29,MATCH($A215,PBI_GDP!$B$8:$B$29,0),MATCH($B215,PBI_GDP!$C$7:$R$7,0)))</f>
        <v>0.19185286189094899</v>
      </c>
    </row>
    <row r="216" spans="1:8" x14ac:dyDescent="0.25">
      <c r="A216" s="8" t="s">
        <v>9</v>
      </c>
      <c r="B216" s="8">
        <v>2011</v>
      </c>
      <c r="C216" s="8" t="s">
        <v>10</v>
      </c>
      <c r="D216" s="8" t="s">
        <v>37</v>
      </c>
      <c r="E216" s="8" t="s">
        <v>40</v>
      </c>
      <c r="F216" s="78">
        <v>2408.1552441999997</v>
      </c>
      <c r="G216" s="78">
        <f>+IF(F216=0,0,+F216/INDEX(TdC_ExRate!$C$8:$R$29,MATCH(A216,TdC_ExRate!$B$8:$B$29,0),MATCH(B216,TdC_ExRate!$C$7:$R$7,0)))</f>
        <v>583.20616145967278</v>
      </c>
      <c r="H216" s="78">
        <f>+IF(F216=0,0,+G216*100/INDEX(PBI_GDP!$C$8:$R$29,MATCH($A216,PBI_GDP!$B$8:$B$29,0),MATCH($B216,PBI_GDP!$C$7:$R$7,0)))</f>
        <v>0.11011868456986595</v>
      </c>
    </row>
    <row r="217" spans="1:8" x14ac:dyDescent="0.25">
      <c r="A217" s="8" t="s">
        <v>9</v>
      </c>
      <c r="B217" s="8">
        <v>2012</v>
      </c>
      <c r="C217" s="8" t="s">
        <v>10</v>
      </c>
      <c r="D217" s="8" t="s">
        <v>37</v>
      </c>
      <c r="E217" s="8" t="s">
        <v>40</v>
      </c>
      <c r="F217" s="78">
        <v>2778.9721757499992</v>
      </c>
      <c r="G217" s="78">
        <f>+IF(F217=0,0,+F217/INDEX(TdC_ExRate!$C$8:$R$29,MATCH(A217,TdC_ExRate!$B$8:$B$29,0),MATCH(B217,TdC_ExRate!$C$7:$R$7,0)))</f>
        <v>610.68472167306118</v>
      </c>
      <c r="H217" s="78">
        <f>+IF(F217=0,0,+G217*100/INDEX(PBI_GDP!$C$8:$R$29,MATCH($A217,PBI_GDP!$B$8:$B$29,0),MATCH($B217,PBI_GDP!$C$7:$R$7,0)))</f>
        <v>0.105136125795924</v>
      </c>
    </row>
    <row r="218" spans="1:8" x14ac:dyDescent="0.25">
      <c r="A218" s="8" t="s">
        <v>9</v>
      </c>
      <c r="B218" s="8">
        <v>2013</v>
      </c>
      <c r="C218" s="8" t="s">
        <v>10</v>
      </c>
      <c r="D218" s="8" t="s">
        <v>37</v>
      </c>
      <c r="E218" s="8" t="s">
        <v>40</v>
      </c>
      <c r="F218" s="78">
        <v>3879.6949060000002</v>
      </c>
      <c r="G218" s="78">
        <f>+IF(F218=0,0,+F218/INDEX(TdC_ExRate!$C$8:$R$29,MATCH(A218,TdC_ExRate!$B$8:$B$29,0),MATCH(B218,TdC_ExRate!$C$7:$R$7,0)))</f>
        <v>708.23397017869934</v>
      </c>
      <c r="H218" s="78">
        <f>+IF(F218=0,0,+G218*100/INDEX(PBI_GDP!$C$8:$R$29,MATCH($A218,PBI_GDP!$B$8:$B$29,0),MATCH($B218,PBI_GDP!$C$7:$R$7,0)))</f>
        <v>0.11552804119117684</v>
      </c>
    </row>
    <row r="219" spans="1:8" x14ac:dyDescent="0.25">
      <c r="A219" s="8" t="s">
        <v>9</v>
      </c>
      <c r="B219" s="8">
        <v>2014</v>
      </c>
      <c r="C219" s="8" t="s">
        <v>10</v>
      </c>
      <c r="D219" s="8" t="s">
        <v>37</v>
      </c>
      <c r="E219" s="8" t="s">
        <v>40</v>
      </c>
      <c r="F219" s="78">
        <v>4018.2715549999998</v>
      </c>
      <c r="G219" s="78">
        <f>+IF(F219=0,0,+F219/INDEX(TdC_ExRate!$C$8:$R$29,MATCH(A219,TdC_ExRate!$B$8:$B$29,0),MATCH(B219,TdC_ExRate!$C$7:$R$7,0)))</f>
        <v>494.83770982103761</v>
      </c>
      <c r="H219" s="78">
        <f>+IF(F219=0,0,+G219*100/INDEX(PBI_GDP!$C$8:$R$29,MATCH($A219,PBI_GDP!$B$8:$B$29,0),MATCH($B219,PBI_GDP!$C$7:$R$7,0)))</f>
        <v>8.7423976894734093E-2</v>
      </c>
    </row>
    <row r="220" spans="1:8" x14ac:dyDescent="0.25">
      <c r="A220" s="8" t="s">
        <v>9</v>
      </c>
      <c r="B220" s="8">
        <v>2015</v>
      </c>
      <c r="C220" s="8" t="s">
        <v>10</v>
      </c>
      <c r="D220" s="8" t="s">
        <v>37</v>
      </c>
      <c r="E220" s="8" t="s">
        <v>40</v>
      </c>
      <c r="F220" s="78">
        <v>4399.2825469999998</v>
      </c>
      <c r="G220" s="78">
        <f>+IF(F220=0,0,+F220/INDEX(TdC_ExRate!$C$8:$R$29,MATCH(A220,TdC_ExRate!$B$8:$B$29,0),MATCH(B220,TdC_ExRate!$C$7:$R$7,0)))</f>
        <v>475.28036249020448</v>
      </c>
      <c r="H220" s="78">
        <f>+IF(F220=0,0,+G220*100/INDEX(PBI_GDP!$C$8:$R$29,MATCH($A220,PBI_GDP!$B$8:$B$29,0),MATCH($B220,PBI_GDP!$C$7:$R$7,0)))</f>
        <v>7.3774985826903533E-2</v>
      </c>
    </row>
    <row r="221" spans="1:8" x14ac:dyDescent="0.25">
      <c r="A221" s="8" t="s">
        <v>9</v>
      </c>
      <c r="B221" s="8">
        <v>2016</v>
      </c>
      <c r="C221" s="8" t="s">
        <v>10</v>
      </c>
      <c r="D221" s="8" t="s">
        <v>37</v>
      </c>
      <c r="E221" s="8" t="s">
        <v>40</v>
      </c>
      <c r="F221" s="78">
        <v>2050.8772602200002</v>
      </c>
      <c r="G221" s="78">
        <f>+IF(F221=0,0,+F221/INDEX(TdC_ExRate!$C$8:$R$29,MATCH(A221,TdC_ExRate!$B$8:$B$29,0),MATCH(B221,TdC_ExRate!$C$7:$R$7,0)))</f>
        <v>138.99518541777951</v>
      </c>
      <c r="H221" s="78">
        <f>+IF(F221=0,0,+G221*100/INDEX(PBI_GDP!$C$8:$R$29,MATCH($A221,PBI_GDP!$B$8:$B$29,0),MATCH($B221,PBI_GDP!$C$7:$R$7,0)))</f>
        <v>2.4948227568559609E-2</v>
      </c>
    </row>
    <row r="222" spans="1:8" x14ac:dyDescent="0.25">
      <c r="A222" s="8" t="s">
        <v>9</v>
      </c>
      <c r="B222" s="8">
        <v>2017</v>
      </c>
      <c r="C222" s="8" t="s">
        <v>10</v>
      </c>
      <c r="D222" s="8" t="s">
        <v>37</v>
      </c>
      <c r="E222" s="8" t="s">
        <v>40</v>
      </c>
      <c r="F222" s="78">
        <v>1763.2745692599999</v>
      </c>
      <c r="G222" s="78">
        <f>+IF(F222=0,0,+F222/INDEX(TdC_ExRate!$C$8:$R$29,MATCH(A222,TdC_ExRate!$B$8:$B$29,0),MATCH(B222,TdC_ExRate!$C$7:$R$7,0)))</f>
        <v>106.49266540120983</v>
      </c>
      <c r="H222" s="78">
        <f>+IF(F222=0,0,+G222*100/INDEX(PBI_GDP!$C$8:$R$29,MATCH($A222,PBI_GDP!$B$8:$B$29,0),MATCH($B222,PBI_GDP!$C$7:$R$7,0)))</f>
        <v>1.6564712070420186E-2</v>
      </c>
    </row>
    <row r="223" spans="1:8" x14ac:dyDescent="0.25">
      <c r="A223" s="8" t="s">
        <v>9</v>
      </c>
      <c r="B223" s="8">
        <v>2018</v>
      </c>
      <c r="C223" s="8" t="s">
        <v>10</v>
      </c>
      <c r="D223" s="8" t="s">
        <v>37</v>
      </c>
      <c r="E223" s="8" t="s">
        <v>40</v>
      </c>
      <c r="F223" s="78">
        <v>1804.6422905499999</v>
      </c>
      <c r="G223" s="78">
        <f>+IF(F223=0,0,+F223/INDEX(TdC_ExRate!$C$8:$R$29,MATCH(A223,TdC_ExRate!$B$8:$B$29,0),MATCH(B223,TdC_ExRate!$C$7:$R$7,0)))</f>
        <v>64.186991998707668</v>
      </c>
      <c r="H223" s="78">
        <f>+IF(F223=0,0,+G223*100/INDEX(PBI_GDP!$C$8:$R$29,MATCH($A223,PBI_GDP!$B$8:$B$29,0),MATCH($B223,PBI_GDP!$C$7:$R$7,0)))</f>
        <v>1.1813071821377924E-2</v>
      </c>
    </row>
    <row r="224" spans="1:8" x14ac:dyDescent="0.25">
      <c r="A224" s="8" t="s">
        <v>9</v>
      </c>
      <c r="B224" s="8">
        <v>2019</v>
      </c>
      <c r="C224" s="8" t="s">
        <v>10</v>
      </c>
      <c r="D224" s="8" t="s">
        <v>37</v>
      </c>
      <c r="E224" s="8" t="s">
        <v>40</v>
      </c>
      <c r="F224" s="78">
        <v>1945.97513779</v>
      </c>
      <c r="G224" s="78">
        <f>+IF(F224=0,0,+F224/INDEX(TdC_ExRate!$C$8:$R$29,MATCH(A224,TdC_ExRate!$B$8:$B$29,0),MATCH(B224,TdC_ExRate!$C$7:$R$7,0)))</f>
        <v>40.304524803218122</v>
      </c>
      <c r="H224" s="78">
        <f>+IF(F224=0,0,+G224*100/INDEX(PBI_GDP!$C$8:$R$29,MATCH($A224,PBI_GDP!$B$8:$B$29,0),MATCH($B224,PBI_GDP!$C$7:$R$7,0)))</f>
        <v>8.9573869384575316E-3</v>
      </c>
    </row>
    <row r="225" spans="1:8" x14ac:dyDescent="0.25">
      <c r="A225" s="8" t="s">
        <v>9</v>
      </c>
      <c r="B225" s="8">
        <v>2020</v>
      </c>
      <c r="C225" s="8" t="s">
        <v>10</v>
      </c>
      <c r="D225" s="8" t="s">
        <v>37</v>
      </c>
      <c r="E225" s="8" t="s">
        <v>40</v>
      </c>
      <c r="F225" s="78">
        <v>1204.6768266199999</v>
      </c>
      <c r="G225" s="78">
        <f>+IF(F225=0,0,+F225/INDEX(TdC_ExRate!$C$8:$R$29,MATCH(A225,TdC_ExRate!$B$8:$B$29,0),MATCH(B225,TdC_ExRate!$C$7:$R$7,0)))</f>
        <v>17.050182534751251</v>
      </c>
      <c r="H225" s="78">
        <f>+IF(F225=0,0,+G225*100/INDEX(PBI_GDP!$C$8:$R$29,MATCH($A225,PBI_GDP!$B$8:$B$29,0),MATCH($B225,PBI_GDP!$C$7:$R$7,0)))</f>
        <v>4.4215968849551316E-3</v>
      </c>
    </row>
    <row r="226" spans="1:8" x14ac:dyDescent="0.25">
      <c r="A226" s="8" t="s">
        <v>9</v>
      </c>
      <c r="B226" s="8">
        <v>2021</v>
      </c>
      <c r="C226" s="8" t="s">
        <v>10</v>
      </c>
      <c r="D226" s="8" t="s">
        <v>37</v>
      </c>
      <c r="E226" s="8" t="s">
        <v>40</v>
      </c>
      <c r="F226" s="78">
        <v>3022.9388078500001</v>
      </c>
      <c r="G226" s="78">
        <f>+IF(F226=0,0,+F226/INDEX(TdC_ExRate!$C$8:$R$29,MATCH(A226,TdC_ExRate!$B$8:$B$29,0),MATCH(B226,TdC_ExRate!$C$7:$R$7,0)))</f>
        <v>31.756363661138391</v>
      </c>
      <c r="H226" s="78">
        <f>+IF(F226=0,0,+G226*100/INDEX(PBI_GDP!$C$8:$R$29,MATCH($A226,PBI_GDP!$B$8:$B$29,0),MATCH($B226,PBI_GDP!$C$7:$R$7,0)))</f>
        <v>6.5530216585117443E-3</v>
      </c>
    </row>
    <row r="227" spans="1:8" x14ac:dyDescent="0.25">
      <c r="A227" s="8" t="s">
        <v>9</v>
      </c>
      <c r="B227" s="8">
        <v>2022</v>
      </c>
      <c r="C227" s="8" t="s">
        <v>10</v>
      </c>
      <c r="D227" s="8" t="s">
        <v>37</v>
      </c>
      <c r="E227" s="8" t="s">
        <v>40</v>
      </c>
      <c r="F227" s="78">
        <v>8802.3520675100008</v>
      </c>
      <c r="G227" s="78">
        <f>+IF(F227=0,0,+F227/INDEX(TdC_ExRate!$C$8:$R$29,MATCH(A227,TdC_ExRate!$B$8:$B$29,0),MATCH(B227,TdC_ExRate!$C$7:$R$7,0)))</f>
        <v>67.290281748893136</v>
      </c>
      <c r="H227" s="78">
        <f>+IF(F227=0,0,+G227*100/INDEX(PBI_GDP!$C$8:$R$29,MATCH($A227,PBI_GDP!$B$8:$B$29,0),MATCH($B227,PBI_GDP!$C$7:$R$7,0)))</f>
        <v>1.0684954097666415E-2</v>
      </c>
    </row>
    <row r="228" spans="1:8" x14ac:dyDescent="0.25">
      <c r="A228" s="8" t="s">
        <v>9</v>
      </c>
      <c r="B228" s="8">
        <v>2023</v>
      </c>
      <c r="C228" s="8" t="s">
        <v>10</v>
      </c>
      <c r="D228" s="8" t="s">
        <v>37</v>
      </c>
      <c r="E228" s="8" t="s">
        <v>40</v>
      </c>
      <c r="F228" s="78">
        <v>31208.051997379996</v>
      </c>
      <c r="G228" s="78">
        <f>+IF(F228=0,0,+F228/INDEX(TdC_ExRate!$C$8:$R$29,MATCH(A228,TdC_ExRate!$B$8:$B$29,0),MATCH(B228,TdC_ExRate!$C$7:$R$7,0)))</f>
        <v>105.6843592687195</v>
      </c>
      <c r="H228" s="78">
        <f>+IF(F228=0,0,+G228*100/INDEX(PBI_GDP!$C$8:$R$29,MATCH($A228,PBI_GDP!$B$8:$B$29,0),MATCH($B228,PBI_GDP!$C$7:$R$7,0)))</f>
        <v>1.6311294711904307E-2</v>
      </c>
    </row>
    <row r="229" spans="1:8" x14ac:dyDescent="0.25">
      <c r="A229" s="8" t="s">
        <v>38</v>
      </c>
      <c r="B229" s="8">
        <v>2008</v>
      </c>
      <c r="C229" s="8" t="s">
        <v>10</v>
      </c>
      <c r="D229" s="8" t="s">
        <v>41</v>
      </c>
      <c r="E229" s="8" t="s">
        <v>40</v>
      </c>
      <c r="F229" s="78">
        <v>119.19110334</v>
      </c>
      <c r="G229" s="78">
        <f>+IF(F229=0," ", +F229/INDEX(TdC_ExRate!$C$8:$R$29,MATCH(A229,TdC_ExRate!$B$8:$B$29,0),MATCH(B229,TdC_ExRate!$C$7:$R$7,0)))</f>
        <v>60.967316286445012</v>
      </c>
      <c r="H229" s="78">
        <f>+IF(F229="","",+G229*100/INDEX(PBI_GDP!$C$8:$R$29,MATCH($A229,PBI_GDP!$B$8:$B$29,0),MATCH($B229,PBI_GDP!$C$7:$R$7,0)))</f>
        <v>3.5060852427652542</v>
      </c>
    </row>
    <row r="230" spans="1:8" x14ac:dyDescent="0.25">
      <c r="A230" s="8" t="s">
        <v>38</v>
      </c>
      <c r="B230" s="8">
        <v>2009</v>
      </c>
      <c r="C230" s="8" t="s">
        <v>10</v>
      </c>
      <c r="D230" s="8" t="s">
        <v>41</v>
      </c>
      <c r="E230" s="8" t="s">
        <v>40</v>
      </c>
      <c r="F230" s="78">
        <v>136.28294676000002</v>
      </c>
      <c r="G230" s="78">
        <f>+IF(F230=0," ", +F230/INDEX(TdC_ExRate!$C$8:$R$29,MATCH(A230,TdC_ExRate!$B$8:$B$29,0),MATCH(B230,TdC_ExRate!$C$7:$R$7,0)))</f>
        <v>69.918570377084109</v>
      </c>
      <c r="H230" s="78">
        <f>+IF(F230="","",+G230*100/INDEX(PBI_GDP!$C$8:$R$29,MATCH($A230,PBI_GDP!$B$8:$B$29,0),MATCH($B230,PBI_GDP!$C$7:$R$7,0)))</f>
        <v>4.1408688408104295</v>
      </c>
    </row>
    <row r="231" spans="1:8" x14ac:dyDescent="0.25">
      <c r="A231" s="8" t="s">
        <v>38</v>
      </c>
      <c r="B231" s="8">
        <v>2010</v>
      </c>
      <c r="C231" s="8" t="s">
        <v>10</v>
      </c>
      <c r="D231" s="8" t="s">
        <v>41</v>
      </c>
      <c r="E231" s="8" t="s">
        <v>40</v>
      </c>
      <c r="F231" s="78">
        <v>103.33710242999999</v>
      </c>
      <c r="G231" s="78">
        <f>+IF(F231=0," ", +F231/INDEX(TdC_ExRate!$C$8:$R$29,MATCH(A231,TdC_ExRate!$B$8:$B$29,0),MATCH(B231,TdC_ExRate!$C$7:$R$7,0)))</f>
        <v>52.993385861538457</v>
      </c>
      <c r="H231" s="78">
        <f>+IF(F231="","",+G231*100/INDEX(PBI_GDP!$C$8:$R$29,MATCH($A231,PBI_GDP!$B$8:$B$29,0),MATCH($B231,PBI_GDP!$C$7:$R$7,0)))</f>
        <v>3.0356525096831328</v>
      </c>
    </row>
    <row r="232" spans="1:8" x14ac:dyDescent="0.25">
      <c r="A232" s="8" t="s">
        <v>38</v>
      </c>
      <c r="B232" s="8">
        <v>2011</v>
      </c>
      <c r="C232" s="8" t="s">
        <v>10</v>
      </c>
      <c r="D232" s="8" t="s">
        <v>41</v>
      </c>
      <c r="E232" s="8" t="s">
        <v>40</v>
      </c>
      <c r="F232" s="78">
        <v>84.44674483</v>
      </c>
      <c r="G232" s="78">
        <f>+IF(F232=0," ", +F232/INDEX(TdC_ExRate!$C$8:$R$29,MATCH(A232,TdC_ExRate!$B$8:$B$29,0),MATCH(B232,TdC_ExRate!$C$7:$R$7,0)))</f>
        <v>42.771969414005653</v>
      </c>
      <c r="H232" s="78">
        <f>+IF(F232="","",+G232*100/INDEX(PBI_GDP!$C$8:$R$29,MATCH($A232,PBI_GDP!$B$8:$B$29,0),MATCH($B232,PBI_GDP!$C$7:$R$7,0)))</f>
        <v>2.3410398956791361</v>
      </c>
    </row>
    <row r="233" spans="1:8" x14ac:dyDescent="0.25">
      <c r="A233" s="8" t="s">
        <v>38</v>
      </c>
      <c r="B233" s="8">
        <v>2012</v>
      </c>
      <c r="C233" s="8" t="s">
        <v>10</v>
      </c>
      <c r="D233" s="8" t="s">
        <v>41</v>
      </c>
      <c r="E233" s="8" t="s">
        <v>40</v>
      </c>
      <c r="F233" s="78">
        <v>91.186728970000004</v>
      </c>
      <c r="G233" s="78">
        <f>+IF(F233=0," ", +F233/INDEX(TdC_ExRate!$C$8:$R$29,MATCH(A233,TdC_ExRate!$B$8:$B$29,0),MATCH(B233,TdC_ExRate!$C$7:$R$7,0)))</f>
        <v>47.226618370306511</v>
      </c>
      <c r="H233" s="78">
        <f>+IF(F233="","",+G233*100/INDEX(PBI_GDP!$C$8:$R$29,MATCH($A233,PBI_GDP!$B$8:$B$29,0),MATCH($B233,PBI_GDP!$C$7:$R$7,0)))</f>
        <v>2.4733747968108575</v>
      </c>
    </row>
    <row r="234" spans="1:8" x14ac:dyDescent="0.25">
      <c r="A234" s="8" t="s">
        <v>38</v>
      </c>
      <c r="B234" s="8">
        <v>2013</v>
      </c>
      <c r="C234" s="8" t="s">
        <v>10</v>
      </c>
      <c r="D234" s="8" t="s">
        <v>41</v>
      </c>
      <c r="E234" s="8" t="s">
        <v>40</v>
      </c>
      <c r="F234" s="78">
        <v>90.902893019999993</v>
      </c>
      <c r="G234" s="78">
        <f>+IF(F234=0," ", +F234/INDEX(TdC_ExRate!$C$8:$R$29,MATCH(A234,TdC_ExRate!$B$8:$B$29,0),MATCH(B234,TdC_ExRate!$C$7:$R$7,0)))</f>
        <v>45.206577548280215</v>
      </c>
      <c r="H234" s="78">
        <f>+IF(F234="","",+G234*100/INDEX(PBI_GDP!$C$8:$R$29,MATCH($A234,PBI_GDP!$B$8:$B$29,0),MATCH($B234,PBI_GDP!$C$7:$R$7,0)))</f>
        <v>2.2239123132839853</v>
      </c>
    </row>
    <row r="235" spans="1:8" x14ac:dyDescent="0.25">
      <c r="A235" s="8" t="s">
        <v>38</v>
      </c>
      <c r="B235" s="8">
        <v>2014</v>
      </c>
      <c r="C235" s="8" t="s">
        <v>10</v>
      </c>
      <c r="D235" s="8" t="s">
        <v>41</v>
      </c>
      <c r="E235" s="8" t="s">
        <v>40</v>
      </c>
      <c r="F235" s="78">
        <v>133.93450096000004</v>
      </c>
      <c r="G235" s="78">
        <f>+IF(F235=0," ", +F235/INDEX(TdC_ExRate!$C$8:$R$29,MATCH(A235,TdC_ExRate!$B$8:$B$29,0),MATCH(B235,TdC_ExRate!$C$7:$R$7,0)))</f>
        <v>66.634080079602015</v>
      </c>
      <c r="H235" s="78">
        <f>+IF(F235="","",+G235*100/INDEX(PBI_GDP!$C$8:$R$29,MATCH($A235,PBI_GDP!$B$8:$B$29,0),MATCH($B235,PBI_GDP!$C$7:$R$7,0)))</f>
        <v>3.1162904281352515</v>
      </c>
    </row>
    <row r="236" spans="1:8" x14ac:dyDescent="0.25">
      <c r="A236" s="8" t="s">
        <v>38</v>
      </c>
      <c r="B236" s="8">
        <v>2015</v>
      </c>
      <c r="C236" s="8" t="s">
        <v>10</v>
      </c>
      <c r="D236" s="8" t="s">
        <v>41</v>
      </c>
      <c r="E236" s="8" t="s">
        <v>40</v>
      </c>
      <c r="F236" s="78">
        <v>142.45678533</v>
      </c>
      <c r="G236" s="78">
        <f>+IF(F236=0," ", +F236/INDEX(TdC_ExRate!$C$8:$R$29,MATCH(A236,TdC_ExRate!$B$8:$B$29,0),MATCH(B236,TdC_ExRate!$C$7:$R$7,0)))</f>
        <v>71.021247360199538</v>
      </c>
      <c r="H236" s="78">
        <f>+IF(F236="","",+G236*100/INDEX(PBI_GDP!$C$8:$R$29,MATCH($A236,PBI_GDP!$B$8:$B$29,0),MATCH($B236,PBI_GDP!$C$7:$R$7,0)))</f>
        <v>3.2384691347757477</v>
      </c>
    </row>
    <row r="237" spans="1:8" x14ac:dyDescent="0.25">
      <c r="A237" s="8" t="s">
        <v>38</v>
      </c>
      <c r="B237" s="8">
        <v>2016</v>
      </c>
      <c r="C237" s="8" t="s">
        <v>10</v>
      </c>
      <c r="D237" s="8" t="s">
        <v>41</v>
      </c>
      <c r="E237" s="8" t="s">
        <v>40</v>
      </c>
      <c r="F237" s="78">
        <v>231.58956032</v>
      </c>
      <c r="G237" s="78">
        <f>+IF(F237=0," ", +F237/INDEX(TdC_ExRate!$C$8:$R$29,MATCH(A237,TdC_ExRate!$B$8:$B$29,0),MATCH(B237,TdC_ExRate!$C$7:$R$7,0)))</f>
        <v>115.9880936494155</v>
      </c>
      <c r="H237" s="78">
        <f>+IF(F237="","",+G237*100/INDEX(PBI_GDP!$C$8:$R$29,MATCH($A237,PBI_GDP!$B$8:$B$29,0),MATCH($B237,PBI_GDP!$C$7:$R$7,0)))</f>
        <v>5.1775776113478935</v>
      </c>
    </row>
    <row r="238" spans="1:8" x14ac:dyDescent="0.25">
      <c r="A238" s="8" t="s">
        <v>38</v>
      </c>
      <c r="B238" s="8">
        <v>2017</v>
      </c>
      <c r="C238" s="8" t="s">
        <v>10</v>
      </c>
      <c r="D238" s="8" t="s">
        <v>41</v>
      </c>
      <c r="E238" s="8" t="s">
        <v>40</v>
      </c>
      <c r="F238" s="78">
        <v>201.00590949999997</v>
      </c>
      <c r="G238" s="78">
        <f>+IF(F238=0," ", +F238/INDEX(TdC_ExRate!$C$8:$R$29,MATCH(A238,TdC_ExRate!$B$8:$B$29,0),MATCH(B238,TdC_ExRate!$C$7:$R$7,0)))</f>
        <v>100.37748289637952</v>
      </c>
      <c r="H238" s="78">
        <f>+IF(F238="","",+G238*100/INDEX(PBI_GDP!$C$8:$R$29,MATCH($A238,PBI_GDP!$B$8:$B$29,0),MATCH($B238,PBI_GDP!$C$7:$R$7,0)))</f>
        <v>4.4291348407703968</v>
      </c>
    </row>
    <row r="239" spans="1:8" x14ac:dyDescent="0.25">
      <c r="A239" s="8" t="s">
        <v>38</v>
      </c>
      <c r="B239" s="8">
        <v>2018</v>
      </c>
      <c r="C239" s="8" t="s">
        <v>10</v>
      </c>
      <c r="D239" s="8" t="s">
        <v>41</v>
      </c>
      <c r="E239" s="8" t="s">
        <v>40</v>
      </c>
      <c r="F239" s="78">
        <v>176.84817675999997</v>
      </c>
      <c r="G239" s="78">
        <f>+IF(F239=0," ", +F239/INDEX(TdC_ExRate!$C$8:$R$29,MATCH(A239,TdC_ExRate!$B$8:$B$29,0),MATCH(B239,TdC_ExRate!$C$7:$R$7,0)))</f>
        <v>88.424088379999986</v>
      </c>
      <c r="H239" s="78">
        <f>+IF(F239="","",+G239*100/INDEX(PBI_GDP!$C$8:$R$29,MATCH($A239,PBI_GDP!$B$8:$B$29,0),MATCH($B239,PBI_GDP!$C$7:$R$7,0)))</f>
        <v>3.8558416387223371</v>
      </c>
    </row>
    <row r="240" spans="1:8" x14ac:dyDescent="0.25">
      <c r="A240" s="8" t="s">
        <v>38</v>
      </c>
      <c r="B240" s="8">
        <v>2019</v>
      </c>
      <c r="C240" s="8" t="s">
        <v>10</v>
      </c>
      <c r="D240" s="8" t="s">
        <v>41</v>
      </c>
      <c r="E240" s="8" t="s">
        <v>40</v>
      </c>
      <c r="F240" s="78">
        <v>204.31130869</v>
      </c>
      <c r="G240" s="78">
        <f>+IF(F240=0," ", +F240/INDEX(TdC_ExRate!$C$8:$R$29,MATCH(A240,TdC_ExRate!$B$8:$B$29,0),MATCH(B240,TdC_ExRate!$C$7:$R$7,0)))</f>
        <v>102.155654345</v>
      </c>
      <c r="H240" s="78">
        <f>+IF(F240="","",+G240*100/INDEX(PBI_GDP!$C$8:$R$29,MATCH($A240,PBI_GDP!$B$8:$B$29,0),MATCH($B240,PBI_GDP!$C$7:$R$7,0)))</f>
        <v>4.2773376185990033</v>
      </c>
    </row>
    <row r="241" spans="1:8" x14ac:dyDescent="0.25">
      <c r="A241" s="8" t="s">
        <v>38</v>
      </c>
      <c r="B241" s="8">
        <v>2020</v>
      </c>
      <c r="C241" s="8" t="s">
        <v>10</v>
      </c>
      <c r="D241" s="8" t="s">
        <v>41</v>
      </c>
      <c r="E241" s="8" t="s">
        <v>40</v>
      </c>
      <c r="F241" s="78">
        <v>179.59286273999999</v>
      </c>
      <c r="G241" s="78">
        <f>+IF(F241=0," ", +F241/INDEX(TdC_ExRate!$C$8:$R$29,MATCH(A241,TdC_ExRate!$B$8:$B$29,0),MATCH(B241,TdC_ExRate!$C$7:$R$7,0)))</f>
        <v>89.796431369999993</v>
      </c>
      <c r="H241" s="78">
        <f>+IF(F241="","",+G241*100/INDEX(PBI_GDP!$C$8:$R$29,MATCH($A241,PBI_GDP!$B$8:$B$29,0),MATCH($B241,PBI_GDP!$C$7:$R$7,0)))</f>
        <v>4.3956448770100591</v>
      </c>
    </row>
    <row r="242" spans="1:8" x14ac:dyDescent="0.25">
      <c r="A242" s="8" t="s">
        <v>38</v>
      </c>
      <c r="B242" s="8">
        <v>2021</v>
      </c>
      <c r="C242" s="8" t="s">
        <v>10</v>
      </c>
      <c r="D242" s="8" t="s">
        <v>41</v>
      </c>
      <c r="E242" s="8" t="s">
        <v>40</v>
      </c>
      <c r="F242" s="78">
        <v>230.3627810082113</v>
      </c>
      <c r="G242" s="78">
        <f>+IF(F242=0," ", +F242/INDEX(TdC_ExRate!$C$8:$R$29,MATCH(A242,TdC_ExRate!$B$8:$B$29,0),MATCH(B242,TdC_ExRate!$C$7:$R$7,0)))</f>
        <v>115.18139050410565</v>
      </c>
      <c r="H242" s="78">
        <f>+IF(F242="","",+G242*100/INDEX(PBI_GDP!$C$8:$R$29,MATCH($A242,PBI_GDP!$B$8:$B$29,0),MATCH($B242,PBI_GDP!$C$7:$R$7,0)))</f>
        <v>4.7584801183245808</v>
      </c>
    </row>
    <row r="243" spans="1:8" x14ac:dyDescent="0.25">
      <c r="A243" s="8" t="s">
        <v>38</v>
      </c>
      <c r="B243" s="8">
        <v>2022</v>
      </c>
      <c r="C243" s="8" t="s">
        <v>10</v>
      </c>
      <c r="D243" s="8" t="s">
        <v>41</v>
      </c>
      <c r="E243" s="8" t="s">
        <v>40</v>
      </c>
      <c r="F243" s="78">
        <v>183.39212600000002</v>
      </c>
      <c r="G243" s="78">
        <f>+IF(F243=0," ", +F243/INDEX(TdC_ExRate!$C$8:$R$29,MATCH(A243,TdC_ExRate!$B$8:$B$29,0),MATCH(B243,TdC_ExRate!$C$7:$R$7,0)))</f>
        <v>91.696063000000009</v>
      </c>
      <c r="H243" s="78">
        <f>+IF(F243="","",+G243*100/INDEX(PBI_GDP!$C$8:$R$29,MATCH($A243,PBI_GDP!$B$8:$B$29,0),MATCH($B243,PBI_GDP!$C$7:$R$7,0)))</f>
        <v>3.2211354550883486</v>
      </c>
    </row>
    <row r="244" spans="1:8" x14ac:dyDescent="0.25">
      <c r="A244" s="8" t="s">
        <v>38</v>
      </c>
      <c r="B244" s="8">
        <v>2023</v>
      </c>
      <c r="C244" s="8" t="s">
        <v>10</v>
      </c>
      <c r="D244" s="8" t="s">
        <v>41</v>
      </c>
      <c r="E244" s="8" t="s">
        <v>40</v>
      </c>
      <c r="F244" s="78">
        <v>190.54515758119896</v>
      </c>
      <c r="G244" s="78">
        <f>+IF(F244=0," ", +F244/INDEX(TdC_ExRate!$C$8:$R$29,MATCH(A244,TdC_ExRate!$B$8:$B$29,0),MATCH(B244,TdC_ExRate!$C$7:$R$7,0)))</f>
        <v>95.272578790599482</v>
      </c>
      <c r="H244" s="78">
        <f>+IF(F244="","",+G244*100/INDEX(PBI_GDP!$C$8:$R$29,MATCH($A244,PBI_GDP!$B$8:$B$29,0),MATCH($B244,PBI_GDP!$C$7:$R$7,0)))</f>
        <v>3.1065288093842045</v>
      </c>
    </row>
    <row r="245" spans="1:8" x14ac:dyDescent="0.25">
      <c r="A245" s="8" t="s">
        <v>38</v>
      </c>
      <c r="B245" s="8">
        <v>2008</v>
      </c>
      <c r="C245" s="8" t="s">
        <v>10</v>
      </c>
      <c r="D245" s="8" t="s">
        <v>25</v>
      </c>
      <c r="E245" s="8" t="s">
        <v>26</v>
      </c>
      <c r="F245" s="78" t="s">
        <v>29</v>
      </c>
      <c r="G245" s="78"/>
      <c r="H245" s="78" t="str">
        <f>+IF(F245="","",+G245*100/INDEX(PBI_GDP!$C$8:$R$29,MATCH($A245,PBI_GDP!$B$8:$B$29,0),MATCH($B245,PBI_GDP!$C$7:$R$7,0)))</f>
        <v/>
      </c>
    </row>
    <row r="246" spans="1:8" x14ac:dyDescent="0.25">
      <c r="A246" s="8" t="s">
        <v>38</v>
      </c>
      <c r="B246" s="8">
        <v>2008</v>
      </c>
      <c r="C246" s="8" t="s">
        <v>10</v>
      </c>
      <c r="D246" s="8" t="s">
        <v>25</v>
      </c>
      <c r="E246" s="8" t="s">
        <v>27</v>
      </c>
      <c r="F246" s="78" t="s">
        <v>29</v>
      </c>
      <c r="G246" s="78"/>
      <c r="H246" s="78" t="str">
        <f>+IF(F246="","",+G246*100/INDEX(PBI_GDP!$C$8:$R$29,MATCH($A246,PBI_GDP!$B$8:$B$29,0),MATCH($B246,PBI_GDP!$C$7:$R$7,0)))</f>
        <v/>
      </c>
    </row>
    <row r="247" spans="1:8" x14ac:dyDescent="0.25">
      <c r="A247" s="8" t="s">
        <v>38</v>
      </c>
      <c r="B247" s="8">
        <v>2008</v>
      </c>
      <c r="C247" s="8" t="s">
        <v>10</v>
      </c>
      <c r="D247" s="8" t="s">
        <v>25</v>
      </c>
      <c r="E247" s="8" t="s">
        <v>28</v>
      </c>
      <c r="F247" s="78" t="s">
        <v>29</v>
      </c>
      <c r="G247" s="78"/>
      <c r="H247" s="78" t="str">
        <f>+IF(F247="","",+G247*100/INDEX(PBI_GDP!$C$8:$R$29,MATCH($A247,PBI_GDP!$B$8:$B$29,0),MATCH($B247,PBI_GDP!$C$7:$R$7,0)))</f>
        <v/>
      </c>
    </row>
    <row r="248" spans="1:8" x14ac:dyDescent="0.25">
      <c r="A248" s="8" t="s">
        <v>38</v>
      </c>
      <c r="B248" s="8">
        <v>2008</v>
      </c>
      <c r="C248" s="8" t="s">
        <v>10</v>
      </c>
      <c r="D248" s="8" t="s">
        <v>25</v>
      </c>
      <c r="E248" s="8" t="s">
        <v>40</v>
      </c>
      <c r="F248" s="78">
        <v>10.50039262</v>
      </c>
      <c r="G248" s="78">
        <f>+IF(F248=0," ", +F248/INDEX(TdC_ExRate!$C$8:$R$29,MATCH(A248,TdC_ExRate!$B$8:$B$29,0),MATCH(B248,TdC_ExRate!$C$7:$R$7,0)))</f>
        <v>5.3710448184143216</v>
      </c>
      <c r="H248" s="78">
        <f>+IF(F248="","",+G248*100/INDEX(PBI_GDP!$C$8:$R$29,MATCH($A248,PBI_GDP!$B$8:$B$29,0),MATCH($B248,PBI_GDP!$C$7:$R$7,0)))</f>
        <v>0.30887600312923813</v>
      </c>
    </row>
    <row r="249" spans="1:8" x14ac:dyDescent="0.25">
      <c r="A249" s="8" t="s">
        <v>38</v>
      </c>
      <c r="B249" s="8">
        <v>2009</v>
      </c>
      <c r="C249" s="8" t="s">
        <v>10</v>
      </c>
      <c r="D249" s="8" t="s">
        <v>25</v>
      </c>
      <c r="E249" s="8" t="s">
        <v>26</v>
      </c>
      <c r="F249" s="78" t="s">
        <v>29</v>
      </c>
      <c r="G249" s="78"/>
      <c r="H249" s="78" t="str">
        <f>+IF(F249="","",+G249*100/INDEX(PBI_GDP!$C$8:$R$29,MATCH($A249,PBI_GDP!$B$8:$B$29,0),MATCH($B249,PBI_GDP!$C$7:$R$7,0)))</f>
        <v/>
      </c>
    </row>
    <row r="250" spans="1:8" x14ac:dyDescent="0.25">
      <c r="A250" s="8" t="s">
        <v>38</v>
      </c>
      <c r="B250" s="8">
        <v>2009</v>
      </c>
      <c r="C250" s="8" t="s">
        <v>10</v>
      </c>
      <c r="D250" s="8" t="s">
        <v>25</v>
      </c>
      <c r="E250" s="8" t="s">
        <v>27</v>
      </c>
      <c r="F250" s="78" t="s">
        <v>29</v>
      </c>
      <c r="G250" s="78"/>
      <c r="H250" s="78" t="str">
        <f>+IF(F250="","",+G250*100/INDEX(PBI_GDP!$C$8:$R$29,MATCH($A250,PBI_GDP!$B$8:$B$29,0),MATCH($B250,PBI_GDP!$C$7:$R$7,0)))</f>
        <v/>
      </c>
    </row>
    <row r="251" spans="1:8" x14ac:dyDescent="0.25">
      <c r="A251" s="8" t="s">
        <v>38</v>
      </c>
      <c r="B251" s="8">
        <v>2009</v>
      </c>
      <c r="C251" s="8" t="s">
        <v>10</v>
      </c>
      <c r="D251" s="8" t="s">
        <v>25</v>
      </c>
      <c r="E251" s="8" t="s">
        <v>28</v>
      </c>
      <c r="F251" s="78" t="s">
        <v>29</v>
      </c>
      <c r="G251" s="78"/>
      <c r="H251" s="78" t="str">
        <f>+IF(F251="","",+G251*100/INDEX(PBI_GDP!$C$8:$R$29,MATCH($A251,PBI_GDP!$B$8:$B$29,0),MATCH($B251,PBI_GDP!$C$7:$R$7,0)))</f>
        <v/>
      </c>
    </row>
    <row r="252" spans="1:8" x14ac:dyDescent="0.25">
      <c r="A252" s="8" t="s">
        <v>38</v>
      </c>
      <c r="B252" s="8">
        <v>2009</v>
      </c>
      <c r="C252" s="8" t="s">
        <v>10</v>
      </c>
      <c r="D252" s="8" t="s">
        <v>25</v>
      </c>
      <c r="E252" s="8" t="s">
        <v>40</v>
      </c>
      <c r="F252" s="78">
        <v>15.8581729</v>
      </c>
      <c r="G252" s="78">
        <f>+IF(F252=0," ", +F252/INDEX(TdC_ExRate!$C$8:$R$29,MATCH(A252,TdC_ExRate!$B$8:$B$29,0),MATCH(B252,TdC_ExRate!$C$7:$R$7,0)))</f>
        <v>8.1358732278751464</v>
      </c>
      <c r="H252" s="78">
        <f>+IF(F252="","",+G252*100/INDEX(PBI_GDP!$C$8:$R$29,MATCH($A252,PBI_GDP!$B$8:$B$29,0),MATCH($B252,PBI_GDP!$C$7:$R$7,0)))</f>
        <v>0.48184028592686678</v>
      </c>
    </row>
    <row r="253" spans="1:8" x14ac:dyDescent="0.25">
      <c r="A253" s="8" t="s">
        <v>38</v>
      </c>
      <c r="B253" s="8">
        <v>2010</v>
      </c>
      <c r="C253" s="8" t="s">
        <v>10</v>
      </c>
      <c r="D253" s="8" t="s">
        <v>25</v>
      </c>
      <c r="E253" s="8" t="s">
        <v>26</v>
      </c>
      <c r="F253" s="78" t="s">
        <v>29</v>
      </c>
      <c r="G253" s="78"/>
      <c r="H253" s="78" t="str">
        <f>+IF(F253="","",+G253*100/INDEX(PBI_GDP!$C$8:$R$29,MATCH($A253,PBI_GDP!$B$8:$B$29,0),MATCH($B253,PBI_GDP!$C$7:$R$7,0)))</f>
        <v/>
      </c>
    </row>
    <row r="254" spans="1:8" x14ac:dyDescent="0.25">
      <c r="A254" s="8" t="s">
        <v>38</v>
      </c>
      <c r="B254" s="8">
        <v>2010</v>
      </c>
      <c r="C254" s="8" t="s">
        <v>10</v>
      </c>
      <c r="D254" s="8" t="s">
        <v>25</v>
      </c>
      <c r="E254" s="8" t="s">
        <v>27</v>
      </c>
      <c r="F254" s="78" t="s">
        <v>29</v>
      </c>
      <c r="G254" s="78"/>
      <c r="H254" s="78" t="str">
        <f>+IF(F254="","",+G254*100/INDEX(PBI_GDP!$C$8:$R$29,MATCH($A254,PBI_GDP!$B$8:$B$29,0),MATCH($B254,PBI_GDP!$C$7:$R$7,0)))</f>
        <v/>
      </c>
    </row>
    <row r="255" spans="1:8" x14ac:dyDescent="0.25">
      <c r="A255" s="8" t="s">
        <v>38</v>
      </c>
      <c r="B255" s="8">
        <v>2010</v>
      </c>
      <c r="C255" s="8" t="s">
        <v>10</v>
      </c>
      <c r="D255" s="8" t="s">
        <v>25</v>
      </c>
      <c r="E255" s="8" t="s">
        <v>28</v>
      </c>
      <c r="F255" s="78" t="s">
        <v>29</v>
      </c>
      <c r="G255" s="78"/>
      <c r="H255" s="78" t="str">
        <f>+IF(F255="","",+G255*100/INDEX(PBI_GDP!$C$8:$R$29,MATCH($A255,PBI_GDP!$B$8:$B$29,0),MATCH($B255,PBI_GDP!$C$7:$R$7,0)))</f>
        <v/>
      </c>
    </row>
    <row r="256" spans="1:8" x14ac:dyDescent="0.25">
      <c r="A256" s="8" t="s">
        <v>38</v>
      </c>
      <c r="B256" s="8">
        <v>2010</v>
      </c>
      <c r="C256" s="8" t="s">
        <v>10</v>
      </c>
      <c r="D256" s="8" t="s">
        <v>25</v>
      </c>
      <c r="E256" s="8" t="s">
        <v>40</v>
      </c>
      <c r="F256" s="78">
        <v>13.584232580000002</v>
      </c>
      <c r="G256" s="78">
        <f>+IF(F256=0," ", +F256/INDEX(TdC_ExRate!$C$8:$R$29,MATCH(A256,TdC_ExRate!$B$8:$B$29,0),MATCH(B256,TdC_ExRate!$C$7:$R$7,0)))</f>
        <v>6.9662731179487194</v>
      </c>
      <c r="H256" s="78">
        <f>+IF(F256="","",+G256*100/INDEX(PBI_GDP!$C$8:$R$29,MATCH($A256,PBI_GDP!$B$8:$B$29,0),MATCH($B256,PBI_GDP!$C$7:$R$7,0)))</f>
        <v>0.39905328051490629</v>
      </c>
    </row>
    <row r="257" spans="1:8" x14ac:dyDescent="0.25">
      <c r="A257" s="8" t="s">
        <v>38</v>
      </c>
      <c r="B257" s="8">
        <v>2011</v>
      </c>
      <c r="C257" s="8" t="s">
        <v>10</v>
      </c>
      <c r="D257" s="8" t="s">
        <v>25</v>
      </c>
      <c r="E257" s="8" t="s">
        <v>26</v>
      </c>
      <c r="F257" s="78" t="s">
        <v>29</v>
      </c>
      <c r="G257" s="78"/>
      <c r="H257" s="78" t="str">
        <f>+IF(F257="","",+G257*100/INDEX(PBI_GDP!$C$8:$R$29,MATCH($A257,PBI_GDP!$B$8:$B$29,0),MATCH($B257,PBI_GDP!$C$7:$R$7,0)))</f>
        <v/>
      </c>
    </row>
    <row r="258" spans="1:8" x14ac:dyDescent="0.25">
      <c r="A258" s="8" t="s">
        <v>38</v>
      </c>
      <c r="B258" s="8">
        <v>2011</v>
      </c>
      <c r="C258" s="8" t="s">
        <v>10</v>
      </c>
      <c r="D258" s="8" t="s">
        <v>25</v>
      </c>
      <c r="E258" s="8" t="s">
        <v>27</v>
      </c>
      <c r="F258" s="78" t="s">
        <v>29</v>
      </c>
      <c r="G258" s="78"/>
      <c r="H258" s="78" t="str">
        <f>+IF(F258="","",+G258*100/INDEX(PBI_GDP!$C$8:$R$29,MATCH($A258,PBI_GDP!$B$8:$B$29,0),MATCH($B258,PBI_GDP!$C$7:$R$7,0)))</f>
        <v/>
      </c>
    </row>
    <row r="259" spans="1:8" x14ac:dyDescent="0.25">
      <c r="A259" s="8" t="s">
        <v>38</v>
      </c>
      <c r="B259" s="8">
        <v>2011</v>
      </c>
      <c r="C259" s="8" t="s">
        <v>10</v>
      </c>
      <c r="D259" s="8" t="s">
        <v>25</v>
      </c>
      <c r="E259" s="8" t="s">
        <v>28</v>
      </c>
      <c r="F259" s="78" t="s">
        <v>29</v>
      </c>
      <c r="G259" s="78"/>
      <c r="H259" s="78" t="str">
        <f>+IF(F259="","",+G259*100/INDEX(PBI_GDP!$C$8:$R$29,MATCH($A259,PBI_GDP!$B$8:$B$29,0),MATCH($B259,PBI_GDP!$C$7:$R$7,0)))</f>
        <v/>
      </c>
    </row>
    <row r="260" spans="1:8" x14ac:dyDescent="0.25">
      <c r="A260" s="8" t="s">
        <v>38</v>
      </c>
      <c r="B260" s="8">
        <v>2011</v>
      </c>
      <c r="C260" s="8" t="s">
        <v>10</v>
      </c>
      <c r="D260" s="8" t="s">
        <v>25</v>
      </c>
      <c r="E260" s="8" t="s">
        <v>40</v>
      </c>
      <c r="F260" s="78">
        <v>16.380990789999998</v>
      </c>
      <c r="G260" s="78">
        <f>+IF(F260=0," ", +F260/INDEX(TdC_ExRate!$C$8:$R$29,MATCH(A260,TdC_ExRate!$B$8:$B$29,0),MATCH(B260,TdC_ExRate!$C$7:$R$7,0)))</f>
        <v>8.2969123138075158</v>
      </c>
      <c r="H260" s="78">
        <f>+IF(F260="","",+G260*100/INDEX(PBI_GDP!$C$8:$R$29,MATCH($A260,PBI_GDP!$B$8:$B$29,0),MATCH($B260,PBI_GDP!$C$7:$R$7,0)))</f>
        <v>0.4541152302239958</v>
      </c>
    </row>
    <row r="261" spans="1:8" x14ac:dyDescent="0.25">
      <c r="A261" s="8" t="s">
        <v>38</v>
      </c>
      <c r="B261" s="8">
        <v>2012</v>
      </c>
      <c r="C261" s="8" t="s">
        <v>10</v>
      </c>
      <c r="D261" s="8" t="s">
        <v>25</v>
      </c>
      <c r="E261" s="8" t="s">
        <v>26</v>
      </c>
      <c r="F261" s="78" t="s">
        <v>29</v>
      </c>
      <c r="G261" s="78"/>
      <c r="H261" s="78" t="str">
        <f>+IF(F261="","",+G261*100/INDEX(PBI_GDP!$C$8:$R$29,MATCH($A261,PBI_GDP!$B$8:$B$29,0),MATCH($B261,PBI_GDP!$C$7:$R$7,0)))</f>
        <v/>
      </c>
    </row>
    <row r="262" spans="1:8" x14ac:dyDescent="0.25">
      <c r="A262" s="8" t="s">
        <v>38</v>
      </c>
      <c r="B262" s="8">
        <v>2012</v>
      </c>
      <c r="C262" s="8" t="s">
        <v>10</v>
      </c>
      <c r="D262" s="8" t="s">
        <v>25</v>
      </c>
      <c r="E262" s="8" t="s">
        <v>27</v>
      </c>
      <c r="F262" s="78" t="s">
        <v>29</v>
      </c>
      <c r="G262" s="78"/>
      <c r="H262" s="78" t="str">
        <f>+IF(F262="","",+G262*100/INDEX(PBI_GDP!$C$8:$R$29,MATCH($A262,PBI_GDP!$B$8:$B$29,0),MATCH($B262,PBI_GDP!$C$7:$R$7,0)))</f>
        <v/>
      </c>
    </row>
    <row r="263" spans="1:8" x14ac:dyDescent="0.25">
      <c r="A263" s="8" t="s">
        <v>38</v>
      </c>
      <c r="B263" s="8">
        <v>2012</v>
      </c>
      <c r="C263" s="8" t="s">
        <v>10</v>
      </c>
      <c r="D263" s="8" t="s">
        <v>25</v>
      </c>
      <c r="E263" s="8" t="s">
        <v>28</v>
      </c>
      <c r="F263" s="78" t="s">
        <v>29</v>
      </c>
      <c r="G263" s="78"/>
      <c r="H263" s="78" t="str">
        <f>+IF(F263="","",+G263*100/INDEX(PBI_GDP!$C$8:$R$29,MATCH($A263,PBI_GDP!$B$8:$B$29,0),MATCH($B263,PBI_GDP!$C$7:$R$7,0)))</f>
        <v/>
      </c>
    </row>
    <row r="264" spans="1:8" x14ac:dyDescent="0.25">
      <c r="A264" s="8" t="s">
        <v>38</v>
      </c>
      <c r="B264" s="8">
        <v>2012</v>
      </c>
      <c r="C264" s="8" t="s">
        <v>10</v>
      </c>
      <c r="D264" s="8" t="s">
        <v>25</v>
      </c>
      <c r="E264" s="8" t="s">
        <v>40</v>
      </c>
      <c r="F264" s="78">
        <v>23.415810240000003</v>
      </c>
      <c r="G264" s="78">
        <f>+IF(F264=0," ", +F264/INDEX(TdC_ExRate!$C$8:$R$29,MATCH(A264,TdC_ExRate!$B$8:$B$29,0),MATCH(B264,TdC_ExRate!$C$7:$R$7,0)))</f>
        <v>12.127307849805804</v>
      </c>
      <c r="H264" s="78">
        <f>+IF(F264="","",+G264*100/INDEX(PBI_GDP!$C$8:$R$29,MATCH($A264,PBI_GDP!$B$8:$B$29,0),MATCH($B264,PBI_GDP!$C$7:$R$7,0)))</f>
        <v>0.63513710326834627</v>
      </c>
    </row>
    <row r="265" spans="1:8" x14ac:dyDescent="0.25">
      <c r="A265" s="8" t="s">
        <v>38</v>
      </c>
      <c r="B265" s="8">
        <v>2013</v>
      </c>
      <c r="C265" s="8" t="s">
        <v>10</v>
      </c>
      <c r="D265" s="8" t="s">
        <v>25</v>
      </c>
      <c r="E265" s="8" t="s">
        <v>26</v>
      </c>
      <c r="F265" s="78" t="s">
        <v>29</v>
      </c>
      <c r="G265" s="78"/>
      <c r="H265" s="78" t="str">
        <f>+IF(F265="","",+G265*100/INDEX(PBI_GDP!$C$8:$R$29,MATCH($A265,PBI_GDP!$B$8:$B$29,0),MATCH($B265,PBI_GDP!$C$7:$R$7,0)))</f>
        <v/>
      </c>
    </row>
    <row r="266" spans="1:8" x14ac:dyDescent="0.25">
      <c r="A266" s="8" t="s">
        <v>38</v>
      </c>
      <c r="B266" s="8">
        <v>2013</v>
      </c>
      <c r="C266" s="8" t="s">
        <v>10</v>
      </c>
      <c r="D266" s="8" t="s">
        <v>25</v>
      </c>
      <c r="E266" s="8" t="s">
        <v>27</v>
      </c>
      <c r="F266" s="78" t="s">
        <v>29</v>
      </c>
      <c r="G266" s="78"/>
      <c r="H266" s="78" t="str">
        <f>+IF(F266="","",+G266*100/INDEX(PBI_GDP!$C$8:$R$29,MATCH($A266,PBI_GDP!$B$8:$B$29,0),MATCH($B266,PBI_GDP!$C$7:$R$7,0)))</f>
        <v/>
      </c>
    </row>
    <row r="267" spans="1:8" x14ac:dyDescent="0.25">
      <c r="A267" s="8" t="s">
        <v>38</v>
      </c>
      <c r="B267" s="8">
        <v>2013</v>
      </c>
      <c r="C267" s="8" t="s">
        <v>10</v>
      </c>
      <c r="D267" s="8" t="s">
        <v>25</v>
      </c>
      <c r="E267" s="8" t="s">
        <v>28</v>
      </c>
      <c r="F267" s="78" t="s">
        <v>29</v>
      </c>
      <c r="G267" s="78"/>
      <c r="H267" s="78" t="str">
        <f>+IF(F267="","",+G267*100/INDEX(PBI_GDP!$C$8:$R$29,MATCH($A267,PBI_GDP!$B$8:$B$29,0),MATCH($B267,PBI_GDP!$C$7:$R$7,0)))</f>
        <v/>
      </c>
    </row>
    <row r="268" spans="1:8" x14ac:dyDescent="0.25">
      <c r="A268" s="8" t="s">
        <v>38</v>
      </c>
      <c r="B268" s="8">
        <v>2013</v>
      </c>
      <c r="C268" s="8" t="s">
        <v>10</v>
      </c>
      <c r="D268" s="8" t="s">
        <v>25</v>
      </c>
      <c r="E268" s="8" t="s">
        <v>40</v>
      </c>
      <c r="F268" s="78">
        <v>29.022211400000003</v>
      </c>
      <c r="G268" s="78">
        <f>+IF(F268=0," ", +F268/INDEX(TdC_ExRate!$C$8:$R$29,MATCH(A268,TdC_ExRate!$B$8:$B$29,0),MATCH(B268,TdC_ExRate!$C$7:$R$7,0)))</f>
        <v>14.432927343555765</v>
      </c>
      <c r="H268" s="78">
        <f>+IF(F268="","",+G268*100/INDEX(PBI_GDP!$C$8:$R$29,MATCH($A268,PBI_GDP!$B$8:$B$29,0),MATCH($B268,PBI_GDP!$C$7:$R$7,0)))</f>
        <v>0.71001979306632712</v>
      </c>
    </row>
    <row r="269" spans="1:8" x14ac:dyDescent="0.25">
      <c r="A269" s="8" t="s">
        <v>38</v>
      </c>
      <c r="B269" s="8">
        <v>2014</v>
      </c>
      <c r="C269" s="8" t="s">
        <v>10</v>
      </c>
      <c r="D269" s="8" t="s">
        <v>25</v>
      </c>
      <c r="E269" s="8" t="s">
        <v>26</v>
      </c>
      <c r="F269" s="78" t="s">
        <v>29</v>
      </c>
      <c r="G269" s="78"/>
      <c r="H269" s="78" t="str">
        <f>+IF(F269="","",+G269*100/INDEX(PBI_GDP!$C$8:$R$29,MATCH($A269,PBI_GDP!$B$8:$B$29,0),MATCH($B269,PBI_GDP!$C$7:$R$7,0)))</f>
        <v/>
      </c>
    </row>
    <row r="270" spans="1:8" x14ac:dyDescent="0.25">
      <c r="A270" s="8" t="s">
        <v>38</v>
      </c>
      <c r="B270" s="8">
        <v>2014</v>
      </c>
      <c r="C270" s="8" t="s">
        <v>10</v>
      </c>
      <c r="D270" s="8" t="s">
        <v>25</v>
      </c>
      <c r="E270" s="8" t="s">
        <v>27</v>
      </c>
      <c r="F270" s="78" t="s">
        <v>29</v>
      </c>
      <c r="G270" s="78"/>
      <c r="H270" s="78" t="str">
        <f>+IF(F270="","",+G270*100/INDEX(PBI_GDP!$C$8:$R$29,MATCH($A270,PBI_GDP!$B$8:$B$29,0),MATCH($B270,PBI_GDP!$C$7:$R$7,0)))</f>
        <v/>
      </c>
    </row>
    <row r="271" spans="1:8" x14ac:dyDescent="0.25">
      <c r="A271" s="8" t="s">
        <v>38</v>
      </c>
      <c r="B271" s="8">
        <v>2014</v>
      </c>
      <c r="C271" s="8" t="s">
        <v>10</v>
      </c>
      <c r="D271" s="8" t="s">
        <v>25</v>
      </c>
      <c r="E271" s="8" t="s">
        <v>28</v>
      </c>
      <c r="F271" s="78" t="s">
        <v>29</v>
      </c>
      <c r="G271" s="78"/>
      <c r="H271" s="78" t="str">
        <f>+IF(F271="","",+G271*100/INDEX(PBI_GDP!$C$8:$R$29,MATCH($A271,PBI_GDP!$B$8:$B$29,0),MATCH($B271,PBI_GDP!$C$7:$R$7,0)))</f>
        <v/>
      </c>
    </row>
    <row r="272" spans="1:8" x14ac:dyDescent="0.25">
      <c r="A272" s="8" t="s">
        <v>38</v>
      </c>
      <c r="B272" s="8">
        <v>2014</v>
      </c>
      <c r="C272" s="8" t="s">
        <v>10</v>
      </c>
      <c r="D272" s="8" t="s">
        <v>25</v>
      </c>
      <c r="E272" s="8" t="s">
        <v>40</v>
      </c>
      <c r="F272" s="78">
        <v>45.924917840000006</v>
      </c>
      <c r="G272" s="78">
        <f>+IF(F272=0," ", +F272/INDEX(TdC_ExRate!$C$8:$R$29,MATCH(A272,TdC_ExRate!$B$8:$B$29,0),MATCH(B272,TdC_ExRate!$C$7:$R$7,0)))</f>
        <v>22.848217830845776</v>
      </c>
      <c r="H272" s="78">
        <f>+IF(F272="","",+G272*100/INDEX(PBI_GDP!$C$8:$R$29,MATCH($A272,PBI_GDP!$B$8:$B$29,0),MATCH($B272,PBI_GDP!$C$7:$R$7,0)))</f>
        <v>1.0685475426561803</v>
      </c>
    </row>
    <row r="273" spans="1:8" x14ac:dyDescent="0.25">
      <c r="A273" s="8" t="s">
        <v>38</v>
      </c>
      <c r="B273" s="8">
        <v>2015</v>
      </c>
      <c r="C273" s="8" t="s">
        <v>10</v>
      </c>
      <c r="D273" s="8" t="s">
        <v>25</v>
      </c>
      <c r="E273" s="8" t="s">
        <v>26</v>
      </c>
      <c r="F273" s="78" t="s">
        <v>29</v>
      </c>
      <c r="G273" s="78"/>
      <c r="H273" s="78" t="str">
        <f>+IF(F273="","",+G273*100/INDEX(PBI_GDP!$C$8:$R$29,MATCH($A273,PBI_GDP!$B$8:$B$29,0),MATCH($B273,PBI_GDP!$C$7:$R$7,0)))</f>
        <v/>
      </c>
    </row>
    <row r="274" spans="1:8" x14ac:dyDescent="0.25">
      <c r="A274" s="8" t="s">
        <v>38</v>
      </c>
      <c r="B274" s="8">
        <v>2015</v>
      </c>
      <c r="C274" s="8" t="s">
        <v>10</v>
      </c>
      <c r="D274" s="8" t="s">
        <v>25</v>
      </c>
      <c r="E274" s="8" t="s">
        <v>27</v>
      </c>
      <c r="F274" s="78" t="s">
        <v>29</v>
      </c>
      <c r="G274" s="78"/>
      <c r="H274" s="78" t="str">
        <f>+IF(F274="","",+G274*100/INDEX(PBI_GDP!$C$8:$R$29,MATCH($A274,PBI_GDP!$B$8:$B$29,0),MATCH($B274,PBI_GDP!$C$7:$R$7,0)))</f>
        <v/>
      </c>
    </row>
    <row r="275" spans="1:8" x14ac:dyDescent="0.25">
      <c r="A275" s="8" t="s">
        <v>38</v>
      </c>
      <c r="B275" s="8">
        <v>2015</v>
      </c>
      <c r="C275" s="8" t="s">
        <v>10</v>
      </c>
      <c r="D275" s="8" t="s">
        <v>25</v>
      </c>
      <c r="E275" s="8" t="s">
        <v>28</v>
      </c>
      <c r="F275" s="78" t="s">
        <v>29</v>
      </c>
      <c r="G275" s="78"/>
      <c r="H275" s="78" t="str">
        <f>+IF(F275="","",+G275*100/INDEX(PBI_GDP!$C$8:$R$29,MATCH($A275,PBI_GDP!$B$8:$B$29,0),MATCH($B275,PBI_GDP!$C$7:$R$7,0)))</f>
        <v/>
      </c>
    </row>
    <row r="276" spans="1:8" x14ac:dyDescent="0.25">
      <c r="A276" s="8" t="s">
        <v>38</v>
      </c>
      <c r="B276" s="8">
        <v>2015</v>
      </c>
      <c r="C276" s="8" t="s">
        <v>10</v>
      </c>
      <c r="D276" s="8" t="s">
        <v>25</v>
      </c>
      <c r="E276" s="8" t="s">
        <v>40</v>
      </c>
      <c r="F276" s="78">
        <v>41.239140149999997</v>
      </c>
      <c r="G276" s="78">
        <f>+IF(F276=0," ", +F276/INDEX(TdC_ExRate!$C$8:$R$29,MATCH(A276,TdC_ExRate!$B$8:$B$29,0),MATCH(B276,TdC_ExRate!$C$7:$R$7,0)))</f>
        <v>20.559604561695092</v>
      </c>
      <c r="H276" s="78">
        <f>+IF(F276="","",+G276*100/INDEX(PBI_GDP!$C$8:$R$29,MATCH($A276,PBI_GDP!$B$8:$B$29,0),MATCH($B276,PBI_GDP!$C$7:$R$7,0)))</f>
        <v>0.93748909334922093</v>
      </c>
    </row>
    <row r="277" spans="1:8" x14ac:dyDescent="0.25">
      <c r="A277" s="8" t="s">
        <v>38</v>
      </c>
      <c r="B277" s="8">
        <v>2016</v>
      </c>
      <c r="C277" s="8" t="s">
        <v>10</v>
      </c>
      <c r="D277" s="8" t="s">
        <v>25</v>
      </c>
      <c r="E277" s="8" t="s">
        <v>26</v>
      </c>
      <c r="F277" s="78" t="s">
        <v>29</v>
      </c>
      <c r="G277" s="78"/>
      <c r="H277" s="78" t="str">
        <f>+IF(F277="","",+G277*100/INDEX(PBI_GDP!$C$8:$R$29,MATCH($A277,PBI_GDP!$B$8:$B$29,0),MATCH($B277,PBI_GDP!$C$7:$R$7,0)))</f>
        <v/>
      </c>
    </row>
    <row r="278" spans="1:8" x14ac:dyDescent="0.25">
      <c r="A278" s="8" t="s">
        <v>38</v>
      </c>
      <c r="B278" s="8">
        <v>2016</v>
      </c>
      <c r="C278" s="8" t="s">
        <v>10</v>
      </c>
      <c r="D278" s="8" t="s">
        <v>25</v>
      </c>
      <c r="E278" s="8" t="s">
        <v>27</v>
      </c>
      <c r="F278" s="78" t="s">
        <v>29</v>
      </c>
      <c r="G278" s="78"/>
      <c r="H278" s="78" t="str">
        <f>+IF(F278="","",+G278*100/INDEX(PBI_GDP!$C$8:$R$29,MATCH($A278,PBI_GDP!$B$8:$B$29,0),MATCH($B278,PBI_GDP!$C$7:$R$7,0)))</f>
        <v/>
      </c>
    </row>
    <row r="279" spans="1:8" x14ac:dyDescent="0.25">
      <c r="A279" s="8" t="s">
        <v>38</v>
      </c>
      <c r="B279" s="8">
        <v>2016</v>
      </c>
      <c r="C279" s="8" t="s">
        <v>10</v>
      </c>
      <c r="D279" s="8" t="s">
        <v>25</v>
      </c>
      <c r="E279" s="8" t="s">
        <v>28</v>
      </c>
      <c r="F279" s="78" t="s">
        <v>29</v>
      </c>
      <c r="G279" s="78"/>
      <c r="H279" s="78" t="str">
        <f>+IF(F279="","",+G279*100/INDEX(PBI_GDP!$C$8:$R$29,MATCH($A279,PBI_GDP!$B$8:$B$29,0),MATCH($B279,PBI_GDP!$C$7:$R$7,0)))</f>
        <v/>
      </c>
    </row>
    <row r="280" spans="1:8" x14ac:dyDescent="0.25">
      <c r="A280" s="8" t="s">
        <v>38</v>
      </c>
      <c r="B280" s="8">
        <v>2016</v>
      </c>
      <c r="C280" s="8" t="s">
        <v>10</v>
      </c>
      <c r="D280" s="8" t="s">
        <v>25</v>
      </c>
      <c r="E280" s="8" t="s">
        <v>40</v>
      </c>
      <c r="F280" s="78">
        <v>42.825279270000003</v>
      </c>
      <c r="G280" s="78">
        <f>+IF(F280=0," ", +F280/INDEX(TdC_ExRate!$C$8:$R$29,MATCH(A280,TdC_ExRate!$B$8:$B$29,0),MATCH(B280,TdC_ExRate!$C$7:$R$7,0)))</f>
        <v>21.448386946577596</v>
      </c>
      <c r="H280" s="78">
        <f>+IF(F280="","",+G280*100/INDEX(PBI_GDP!$C$8:$R$29,MATCH($A280,PBI_GDP!$B$8:$B$29,0),MATCH($B280,PBI_GDP!$C$7:$R$7,0)))</f>
        <v>0.95743178941958751</v>
      </c>
    </row>
    <row r="281" spans="1:8" x14ac:dyDescent="0.25">
      <c r="A281" s="8" t="s">
        <v>38</v>
      </c>
      <c r="B281" s="8">
        <v>2017</v>
      </c>
      <c r="C281" s="8" t="s">
        <v>10</v>
      </c>
      <c r="D281" s="8" t="s">
        <v>25</v>
      </c>
      <c r="E281" s="8" t="s">
        <v>26</v>
      </c>
      <c r="F281" s="78" t="s">
        <v>29</v>
      </c>
      <c r="G281" s="78"/>
      <c r="H281" s="78" t="str">
        <f>+IF(F281="","",+G281*100/INDEX(PBI_GDP!$C$8:$R$29,MATCH($A281,PBI_GDP!$B$8:$B$29,0),MATCH($B281,PBI_GDP!$C$7:$R$7,0)))</f>
        <v/>
      </c>
    </row>
    <row r="282" spans="1:8" x14ac:dyDescent="0.25">
      <c r="A282" s="8" t="s">
        <v>38</v>
      </c>
      <c r="B282" s="8">
        <v>2017</v>
      </c>
      <c r="C282" s="8" t="s">
        <v>10</v>
      </c>
      <c r="D282" s="8" t="s">
        <v>25</v>
      </c>
      <c r="E282" s="8" t="s">
        <v>27</v>
      </c>
      <c r="F282" s="78" t="s">
        <v>29</v>
      </c>
      <c r="G282" s="78"/>
      <c r="H282" s="78" t="str">
        <f>+IF(F282="","",+G282*100/INDEX(PBI_GDP!$C$8:$R$29,MATCH($A282,PBI_GDP!$B$8:$B$29,0),MATCH($B282,PBI_GDP!$C$7:$R$7,0)))</f>
        <v/>
      </c>
    </row>
    <row r="283" spans="1:8" x14ac:dyDescent="0.25">
      <c r="A283" s="8" t="s">
        <v>38</v>
      </c>
      <c r="B283" s="8">
        <v>2017</v>
      </c>
      <c r="C283" s="8" t="s">
        <v>10</v>
      </c>
      <c r="D283" s="8" t="s">
        <v>25</v>
      </c>
      <c r="E283" s="8" t="s">
        <v>28</v>
      </c>
      <c r="F283" s="78" t="s">
        <v>29</v>
      </c>
      <c r="G283" s="78"/>
      <c r="H283" s="78" t="str">
        <f>+IF(F283="","",+G283*100/INDEX(PBI_GDP!$C$8:$R$29,MATCH($A283,PBI_GDP!$B$8:$B$29,0),MATCH($B283,PBI_GDP!$C$7:$R$7,0)))</f>
        <v/>
      </c>
    </row>
    <row r="284" spans="1:8" x14ac:dyDescent="0.25">
      <c r="A284" s="8" t="s">
        <v>38</v>
      </c>
      <c r="B284" s="8">
        <v>2017</v>
      </c>
      <c r="C284" s="8" t="s">
        <v>10</v>
      </c>
      <c r="D284" s="8" t="s">
        <v>25</v>
      </c>
      <c r="E284" s="8" t="s">
        <v>40</v>
      </c>
      <c r="F284" s="78">
        <v>29.99471175</v>
      </c>
      <c r="G284" s="78">
        <f>+IF(F284=0," ", +F284/INDEX(TdC_ExRate!$C$8:$R$29,MATCH(A284,TdC_ExRate!$B$8:$B$29,0),MATCH(B284,TdC_ExRate!$C$7:$R$7,0)))</f>
        <v>14.978632584269663</v>
      </c>
      <c r="H284" s="78">
        <f>+IF(F284="","",+G284*100/INDEX(PBI_GDP!$C$8:$R$29,MATCH($A284,PBI_GDP!$B$8:$B$29,0),MATCH($B284,PBI_GDP!$C$7:$R$7,0)))</f>
        <v>0.66092894075231268</v>
      </c>
    </row>
    <row r="285" spans="1:8" x14ac:dyDescent="0.25">
      <c r="A285" s="8" t="s">
        <v>38</v>
      </c>
      <c r="B285" s="8">
        <v>2018</v>
      </c>
      <c r="C285" s="8" t="s">
        <v>10</v>
      </c>
      <c r="D285" s="8" t="s">
        <v>25</v>
      </c>
      <c r="E285" s="8" t="s">
        <v>26</v>
      </c>
      <c r="F285" s="78" t="s">
        <v>29</v>
      </c>
      <c r="G285" s="78"/>
      <c r="H285" s="78" t="str">
        <f>+IF(F285="","",+G285*100/INDEX(PBI_GDP!$C$8:$R$29,MATCH($A285,PBI_GDP!$B$8:$B$29,0),MATCH($B285,PBI_GDP!$C$7:$R$7,0)))</f>
        <v/>
      </c>
    </row>
    <row r="286" spans="1:8" x14ac:dyDescent="0.25">
      <c r="A286" s="8" t="s">
        <v>38</v>
      </c>
      <c r="B286" s="8">
        <v>2018</v>
      </c>
      <c r="C286" s="8" t="s">
        <v>10</v>
      </c>
      <c r="D286" s="8" t="s">
        <v>25</v>
      </c>
      <c r="E286" s="8" t="s">
        <v>27</v>
      </c>
      <c r="F286" s="78" t="s">
        <v>29</v>
      </c>
      <c r="G286" s="78"/>
      <c r="H286" s="78" t="str">
        <f>+IF(F286="","",+G286*100/INDEX(PBI_GDP!$C$8:$R$29,MATCH($A286,PBI_GDP!$B$8:$B$29,0),MATCH($B286,PBI_GDP!$C$7:$R$7,0)))</f>
        <v/>
      </c>
    </row>
    <row r="287" spans="1:8" x14ac:dyDescent="0.25">
      <c r="A287" s="8" t="s">
        <v>38</v>
      </c>
      <c r="B287" s="8">
        <v>2018</v>
      </c>
      <c r="C287" s="8" t="s">
        <v>10</v>
      </c>
      <c r="D287" s="8" t="s">
        <v>25</v>
      </c>
      <c r="E287" s="8" t="s">
        <v>28</v>
      </c>
      <c r="F287" s="78" t="s">
        <v>29</v>
      </c>
      <c r="G287" s="78"/>
      <c r="H287" s="78" t="str">
        <f>+IF(F287="","",+G287*100/INDEX(PBI_GDP!$C$8:$R$29,MATCH($A287,PBI_GDP!$B$8:$B$29,0),MATCH($B287,PBI_GDP!$C$7:$R$7,0)))</f>
        <v/>
      </c>
    </row>
    <row r="288" spans="1:8" x14ac:dyDescent="0.25">
      <c r="A288" s="8" t="s">
        <v>38</v>
      </c>
      <c r="B288" s="8">
        <v>2018</v>
      </c>
      <c r="C288" s="8" t="s">
        <v>10</v>
      </c>
      <c r="D288" s="8" t="s">
        <v>25</v>
      </c>
      <c r="E288" s="8" t="s">
        <v>40</v>
      </c>
      <c r="F288" s="78">
        <v>18.52169842</v>
      </c>
      <c r="G288" s="78">
        <f>+IF(F288=0," ", +F288/INDEX(TdC_ExRate!$C$8:$R$29,MATCH(A288,TdC_ExRate!$B$8:$B$29,0),MATCH(B288,TdC_ExRate!$C$7:$R$7,0)))</f>
        <v>9.2608492099999999</v>
      </c>
      <c r="H288" s="78">
        <f>+IF(F288="","",+G288*100/INDEX(PBI_GDP!$C$8:$R$29,MATCH($A288,PBI_GDP!$B$8:$B$29,0),MATCH($B288,PBI_GDP!$C$7:$R$7,0)))</f>
        <v>0.40383077335659001</v>
      </c>
    </row>
    <row r="289" spans="1:8" x14ac:dyDescent="0.25">
      <c r="A289" s="8" t="s">
        <v>38</v>
      </c>
      <c r="B289" s="8">
        <v>2019</v>
      </c>
      <c r="C289" s="8" t="s">
        <v>10</v>
      </c>
      <c r="D289" s="8" t="s">
        <v>25</v>
      </c>
      <c r="E289" s="8" t="s">
        <v>26</v>
      </c>
      <c r="F289" s="78" t="s">
        <v>29</v>
      </c>
      <c r="G289" s="78"/>
      <c r="H289" s="78" t="str">
        <f>+IF(F289="","",+G289*100/INDEX(PBI_GDP!$C$8:$R$29,MATCH($A289,PBI_GDP!$B$8:$B$29,0),MATCH($B289,PBI_GDP!$C$7:$R$7,0)))</f>
        <v/>
      </c>
    </row>
    <row r="290" spans="1:8" x14ac:dyDescent="0.25">
      <c r="A290" s="8" t="s">
        <v>38</v>
      </c>
      <c r="B290" s="8">
        <v>2019</v>
      </c>
      <c r="C290" s="8" t="s">
        <v>10</v>
      </c>
      <c r="D290" s="8" t="s">
        <v>25</v>
      </c>
      <c r="E290" s="8" t="s">
        <v>27</v>
      </c>
      <c r="F290" s="78" t="s">
        <v>29</v>
      </c>
      <c r="G290" s="78"/>
      <c r="H290" s="78" t="str">
        <f>+IF(F290="","",+G290*100/INDEX(PBI_GDP!$C$8:$R$29,MATCH($A290,PBI_GDP!$B$8:$B$29,0),MATCH($B290,PBI_GDP!$C$7:$R$7,0)))</f>
        <v/>
      </c>
    </row>
    <row r="291" spans="1:8" x14ac:dyDescent="0.25">
      <c r="A291" s="8" t="s">
        <v>38</v>
      </c>
      <c r="B291" s="8">
        <v>2019</v>
      </c>
      <c r="C291" s="8" t="s">
        <v>10</v>
      </c>
      <c r="D291" s="8" t="s">
        <v>25</v>
      </c>
      <c r="E291" s="8" t="s">
        <v>28</v>
      </c>
      <c r="F291" s="78" t="s">
        <v>29</v>
      </c>
      <c r="G291" s="78"/>
      <c r="H291" s="78" t="str">
        <f>+IF(F291="","",+G291*100/INDEX(PBI_GDP!$C$8:$R$29,MATCH($A291,PBI_GDP!$B$8:$B$29,0),MATCH($B291,PBI_GDP!$C$7:$R$7,0)))</f>
        <v/>
      </c>
    </row>
    <row r="292" spans="1:8" x14ac:dyDescent="0.25">
      <c r="A292" s="8" t="s">
        <v>38</v>
      </c>
      <c r="B292" s="8">
        <v>2019</v>
      </c>
      <c r="C292" s="8" t="s">
        <v>10</v>
      </c>
      <c r="D292" s="8" t="s">
        <v>25</v>
      </c>
      <c r="E292" s="8" t="s">
        <v>40</v>
      </c>
      <c r="F292" s="78">
        <v>22.692234249999998</v>
      </c>
      <c r="G292" s="78">
        <f>+IF(F292=0," ", +F292/INDEX(TdC_ExRate!$C$8:$R$29,MATCH(A292,TdC_ExRate!$B$8:$B$29,0),MATCH(B292,TdC_ExRate!$C$7:$R$7,0)))</f>
        <v>11.346117124999999</v>
      </c>
      <c r="H292" s="78">
        <f>+IF(F292="","",+G292*100/INDEX(PBI_GDP!$C$8:$R$29,MATCH($A292,PBI_GDP!$B$8:$B$29,0),MATCH($B292,PBI_GDP!$C$7:$R$7,0)))</f>
        <v>0.47507085060503279</v>
      </c>
    </row>
    <row r="293" spans="1:8" x14ac:dyDescent="0.25">
      <c r="A293" s="8" t="s">
        <v>38</v>
      </c>
      <c r="B293" s="8">
        <v>2020</v>
      </c>
      <c r="C293" s="8" t="s">
        <v>10</v>
      </c>
      <c r="D293" s="8" t="s">
        <v>25</v>
      </c>
      <c r="E293" s="8" t="s">
        <v>26</v>
      </c>
      <c r="F293" s="78" t="s">
        <v>29</v>
      </c>
      <c r="G293" s="78"/>
      <c r="H293" s="78" t="str">
        <f>+IF(F293="","",+G293*100/INDEX(PBI_GDP!$C$8:$R$29,MATCH($A293,PBI_GDP!$B$8:$B$29,0),MATCH($B293,PBI_GDP!$C$7:$R$7,0)))</f>
        <v/>
      </c>
    </row>
    <row r="294" spans="1:8" x14ac:dyDescent="0.25">
      <c r="A294" s="8" t="s">
        <v>38</v>
      </c>
      <c r="B294" s="8">
        <v>2020</v>
      </c>
      <c r="C294" s="8" t="s">
        <v>10</v>
      </c>
      <c r="D294" s="8" t="s">
        <v>25</v>
      </c>
      <c r="E294" s="8" t="s">
        <v>27</v>
      </c>
      <c r="F294" s="78" t="s">
        <v>29</v>
      </c>
      <c r="G294" s="78"/>
      <c r="H294" s="78" t="str">
        <f>+IF(F294="","",+G294*100/INDEX(PBI_GDP!$C$8:$R$29,MATCH($A294,PBI_GDP!$B$8:$B$29,0),MATCH($B294,PBI_GDP!$C$7:$R$7,0)))</f>
        <v/>
      </c>
    </row>
    <row r="295" spans="1:8" x14ac:dyDescent="0.25">
      <c r="A295" s="8" t="s">
        <v>38</v>
      </c>
      <c r="B295" s="8">
        <v>2020</v>
      </c>
      <c r="C295" s="8" t="s">
        <v>10</v>
      </c>
      <c r="D295" s="8" t="s">
        <v>25</v>
      </c>
      <c r="E295" s="8" t="s">
        <v>28</v>
      </c>
      <c r="F295" s="78" t="s">
        <v>29</v>
      </c>
      <c r="G295" s="78"/>
      <c r="H295" s="78" t="str">
        <f>+IF(F295="","",+G295*100/INDEX(PBI_GDP!$C$8:$R$29,MATCH($A295,PBI_GDP!$B$8:$B$29,0),MATCH($B295,PBI_GDP!$C$7:$R$7,0)))</f>
        <v/>
      </c>
    </row>
    <row r="296" spans="1:8" x14ac:dyDescent="0.25">
      <c r="A296" s="8" t="s">
        <v>38</v>
      </c>
      <c r="B296" s="8">
        <v>2020</v>
      </c>
      <c r="C296" s="8" t="s">
        <v>10</v>
      </c>
      <c r="D296" s="8" t="s">
        <v>25</v>
      </c>
      <c r="E296" s="8" t="s">
        <v>40</v>
      </c>
      <c r="F296" s="78">
        <v>24.410922550000002</v>
      </c>
      <c r="G296" s="78">
        <f>+IF(F296=0," ", +F296/INDEX(TdC_ExRate!$C$8:$R$29,MATCH(A296,TdC_ExRate!$B$8:$B$29,0),MATCH(B296,TdC_ExRate!$C$7:$R$7,0)))</f>
        <v>12.205461275000001</v>
      </c>
      <c r="H296" s="78">
        <f>+IF(F296="","",+G296*100/INDEX(PBI_GDP!$C$8:$R$29,MATCH($A296,PBI_GDP!$B$8:$B$29,0),MATCH($B296,PBI_GDP!$C$7:$R$7,0)))</f>
        <v>0.59747222140636858</v>
      </c>
    </row>
    <row r="297" spans="1:8" x14ac:dyDescent="0.25">
      <c r="A297" s="8" t="s">
        <v>38</v>
      </c>
      <c r="B297" s="8">
        <v>2021</v>
      </c>
      <c r="C297" s="8" t="s">
        <v>10</v>
      </c>
      <c r="D297" s="8" t="s">
        <v>25</v>
      </c>
      <c r="E297" s="8" t="s">
        <v>26</v>
      </c>
      <c r="F297" s="78" t="s">
        <v>29</v>
      </c>
      <c r="G297" s="78"/>
      <c r="H297" s="78" t="str">
        <f>+IF(F297="","",+G297*100/INDEX(PBI_GDP!$C$8:$R$29,MATCH($A297,PBI_GDP!$B$8:$B$29,0),MATCH($B297,PBI_GDP!$C$7:$R$7,0)))</f>
        <v/>
      </c>
    </row>
    <row r="298" spans="1:8" x14ac:dyDescent="0.25">
      <c r="A298" s="8" t="s">
        <v>38</v>
      </c>
      <c r="B298" s="8">
        <v>2021</v>
      </c>
      <c r="C298" s="8" t="s">
        <v>10</v>
      </c>
      <c r="D298" s="8" t="s">
        <v>25</v>
      </c>
      <c r="E298" s="8" t="s">
        <v>27</v>
      </c>
      <c r="F298" s="78" t="s">
        <v>29</v>
      </c>
      <c r="G298" s="78"/>
      <c r="H298" s="78" t="str">
        <f>+IF(F298="","",+G298*100/INDEX(PBI_GDP!$C$8:$R$29,MATCH($A298,PBI_GDP!$B$8:$B$29,0),MATCH($B298,PBI_GDP!$C$7:$R$7,0)))</f>
        <v/>
      </c>
    </row>
    <row r="299" spans="1:8" x14ac:dyDescent="0.25">
      <c r="A299" s="8" t="s">
        <v>38</v>
      </c>
      <c r="B299" s="8">
        <v>2021</v>
      </c>
      <c r="C299" s="8" t="s">
        <v>10</v>
      </c>
      <c r="D299" s="8" t="s">
        <v>25</v>
      </c>
      <c r="E299" s="8" t="s">
        <v>28</v>
      </c>
      <c r="F299" s="78" t="s">
        <v>29</v>
      </c>
      <c r="G299" s="78"/>
      <c r="H299" s="78" t="str">
        <f>+IF(F299="","",+G299*100/INDEX(PBI_GDP!$C$8:$R$29,MATCH($A299,PBI_GDP!$B$8:$B$29,0),MATCH($B299,PBI_GDP!$C$7:$R$7,0)))</f>
        <v/>
      </c>
    </row>
    <row r="300" spans="1:8" x14ac:dyDescent="0.25">
      <c r="A300" s="8" t="s">
        <v>38</v>
      </c>
      <c r="B300" s="8">
        <v>2021</v>
      </c>
      <c r="C300" s="8" t="s">
        <v>10</v>
      </c>
      <c r="D300" s="8" t="s">
        <v>25</v>
      </c>
      <c r="E300" s="8" t="s">
        <v>40</v>
      </c>
      <c r="F300" s="78">
        <v>11.932106869999998</v>
      </c>
      <c r="G300" s="78">
        <f>+IF(F300=0," ", +F300/INDEX(TdC_ExRate!$C$8:$R$29,MATCH(A300,TdC_ExRate!$B$8:$B$29,0),MATCH(B300,TdC_ExRate!$C$7:$R$7,0)))</f>
        <v>5.9660534349999992</v>
      </c>
      <c r="H300" s="78">
        <f>+IF(F300="","",+G300*100/INDEX(PBI_GDP!$C$8:$R$29,MATCH($A300,PBI_GDP!$B$8:$B$29,0),MATCH($B300,PBI_GDP!$C$7:$R$7,0)))</f>
        <v>0.24647511660573004</v>
      </c>
    </row>
    <row r="301" spans="1:8" x14ac:dyDescent="0.25">
      <c r="A301" s="8" t="s">
        <v>38</v>
      </c>
      <c r="B301" s="8">
        <v>2022</v>
      </c>
      <c r="C301" s="8" t="s">
        <v>10</v>
      </c>
      <c r="D301" s="8" t="s">
        <v>25</v>
      </c>
      <c r="E301" s="8" t="s">
        <v>26</v>
      </c>
      <c r="F301" s="78" t="s">
        <v>29</v>
      </c>
      <c r="G301" s="78"/>
      <c r="H301" s="78" t="str">
        <f>+IF(F301="","",+G301*100/INDEX(PBI_GDP!$C$8:$R$29,MATCH($A301,PBI_GDP!$B$8:$B$29,0),MATCH($B301,PBI_GDP!$C$7:$R$7,0)))</f>
        <v/>
      </c>
    </row>
    <row r="302" spans="1:8" x14ac:dyDescent="0.25">
      <c r="A302" s="8" t="s">
        <v>38</v>
      </c>
      <c r="B302" s="8">
        <v>2022</v>
      </c>
      <c r="C302" s="8" t="s">
        <v>10</v>
      </c>
      <c r="D302" s="8" t="s">
        <v>25</v>
      </c>
      <c r="E302" s="8" t="s">
        <v>27</v>
      </c>
      <c r="F302" s="78" t="s">
        <v>29</v>
      </c>
      <c r="G302" s="78"/>
      <c r="H302" s="78" t="str">
        <f>+IF(F302="","",+G302*100/INDEX(PBI_GDP!$C$8:$R$29,MATCH($A302,PBI_GDP!$B$8:$B$29,0),MATCH($B302,PBI_GDP!$C$7:$R$7,0)))</f>
        <v/>
      </c>
    </row>
    <row r="303" spans="1:8" x14ac:dyDescent="0.25">
      <c r="A303" s="8" t="s">
        <v>38</v>
      </c>
      <c r="B303" s="8">
        <v>2022</v>
      </c>
      <c r="C303" s="8" t="s">
        <v>10</v>
      </c>
      <c r="D303" s="8" t="s">
        <v>25</v>
      </c>
      <c r="E303" s="8" t="s">
        <v>28</v>
      </c>
      <c r="F303" s="78" t="s">
        <v>29</v>
      </c>
      <c r="G303" s="78"/>
      <c r="H303" s="78" t="str">
        <f>+IF(F303="","",+G303*100/INDEX(PBI_GDP!$C$8:$R$29,MATCH($A303,PBI_GDP!$B$8:$B$29,0),MATCH($B303,PBI_GDP!$C$7:$R$7,0)))</f>
        <v/>
      </c>
    </row>
    <row r="304" spans="1:8" x14ac:dyDescent="0.25">
      <c r="A304" s="8" t="s">
        <v>38</v>
      </c>
      <c r="B304" s="8">
        <v>2022</v>
      </c>
      <c r="C304" s="8" t="s">
        <v>10</v>
      </c>
      <c r="D304" s="8" t="s">
        <v>25</v>
      </c>
      <c r="E304" s="8" t="s">
        <v>40</v>
      </c>
      <c r="F304" s="78">
        <v>11.880253640000001</v>
      </c>
      <c r="G304" s="78">
        <f>+IF(F304=0," ", +F304/INDEX(TdC_ExRate!$C$8:$R$29,MATCH(A304,TdC_ExRate!$B$8:$B$29,0),MATCH(B304,TdC_ExRate!$C$7:$R$7,0)))</f>
        <v>5.9401268200000006</v>
      </c>
      <c r="H304" s="78">
        <f>+IF(F304="","",+G304*100/INDEX(PBI_GDP!$C$8:$R$29,MATCH($A304,PBI_GDP!$B$8:$B$29,0),MATCH($B304,PBI_GDP!$C$7:$R$7,0)))</f>
        <v>0.20866711701268137</v>
      </c>
    </row>
    <row r="305" spans="1:8" x14ac:dyDescent="0.25">
      <c r="A305" s="8" t="s">
        <v>38</v>
      </c>
      <c r="B305" s="8">
        <v>2023</v>
      </c>
      <c r="C305" s="8" t="s">
        <v>10</v>
      </c>
      <c r="D305" s="8" t="s">
        <v>25</v>
      </c>
      <c r="E305" s="8" t="s">
        <v>26</v>
      </c>
      <c r="F305" s="78" t="s">
        <v>29</v>
      </c>
      <c r="G305" s="78"/>
      <c r="H305" s="78" t="str">
        <f>+IF(F305="","",+G305*100/INDEX(PBI_GDP!$C$8:$R$29,MATCH($A305,PBI_GDP!$B$8:$B$29,0),MATCH($B305,PBI_GDP!$C$7:$R$7,0)))</f>
        <v/>
      </c>
    </row>
    <row r="306" spans="1:8" x14ac:dyDescent="0.25">
      <c r="A306" s="8" t="s">
        <v>38</v>
      </c>
      <c r="B306" s="8">
        <v>2023</v>
      </c>
      <c r="C306" s="8" t="s">
        <v>10</v>
      </c>
      <c r="D306" s="8" t="s">
        <v>25</v>
      </c>
      <c r="E306" s="8" t="s">
        <v>27</v>
      </c>
      <c r="F306" s="78" t="s">
        <v>29</v>
      </c>
      <c r="G306" s="78"/>
      <c r="H306" s="78" t="str">
        <f>+IF(F306="","",+G306*100/INDEX(PBI_GDP!$C$8:$R$29,MATCH($A306,PBI_GDP!$B$8:$B$29,0),MATCH($B306,PBI_GDP!$C$7:$R$7,0)))</f>
        <v/>
      </c>
    </row>
    <row r="307" spans="1:8" x14ac:dyDescent="0.25">
      <c r="A307" s="8" t="s">
        <v>38</v>
      </c>
      <c r="B307" s="8">
        <v>2023</v>
      </c>
      <c r="C307" s="8" t="s">
        <v>10</v>
      </c>
      <c r="D307" s="8" t="s">
        <v>25</v>
      </c>
      <c r="E307" s="8" t="s">
        <v>28</v>
      </c>
      <c r="F307" s="78" t="s">
        <v>29</v>
      </c>
      <c r="G307" s="78"/>
      <c r="H307" s="78" t="str">
        <f>+IF(F307="","",+G307*100/INDEX(PBI_GDP!$C$8:$R$29,MATCH($A307,PBI_GDP!$B$8:$B$29,0),MATCH($B307,PBI_GDP!$C$7:$R$7,0)))</f>
        <v/>
      </c>
    </row>
    <row r="308" spans="1:8" x14ac:dyDescent="0.25">
      <c r="A308" s="8" t="s">
        <v>38</v>
      </c>
      <c r="B308" s="8">
        <v>2023</v>
      </c>
      <c r="C308" s="8" t="s">
        <v>10</v>
      </c>
      <c r="D308" s="8" t="s">
        <v>25</v>
      </c>
      <c r="E308" s="8" t="s">
        <v>40</v>
      </c>
      <c r="F308" s="78">
        <v>17.914165759999999</v>
      </c>
      <c r="G308" s="78">
        <f>+IF(F308=0," ", +F308/INDEX(TdC_ExRate!$C$8:$R$29,MATCH(A308,TdC_ExRate!$B$8:$B$29,0),MATCH(B308,TdC_ExRate!$C$7:$R$7,0)))</f>
        <v>8.9570828799999997</v>
      </c>
      <c r="H308" s="78">
        <f>+IF(F308="","",+G308*100/INDEX(PBI_GDP!$C$8:$R$29,MATCH($A308,PBI_GDP!$B$8:$B$29,0),MATCH($B308,PBI_GDP!$C$7:$R$7,0)))</f>
        <v>0.2920613293770481</v>
      </c>
    </row>
    <row r="309" spans="1:8" x14ac:dyDescent="0.25">
      <c r="A309" s="8" t="s">
        <v>38</v>
      </c>
      <c r="B309" s="8">
        <v>2008</v>
      </c>
      <c r="C309" s="8" t="s">
        <v>10</v>
      </c>
      <c r="D309" s="8" t="s">
        <v>30</v>
      </c>
      <c r="E309" s="8" t="s">
        <v>31</v>
      </c>
      <c r="F309" s="78" t="s">
        <v>29</v>
      </c>
      <c r="G309" s="78"/>
      <c r="H309" s="78" t="str">
        <f>+IF(F309="","",+G309*100/INDEX(PBI_GDP!$C$8:$R$29,MATCH($A309,PBI_GDP!$B$8:$B$29,0),MATCH($B309,PBI_GDP!$C$7:$R$7,0)))</f>
        <v/>
      </c>
    </row>
    <row r="310" spans="1:8" x14ac:dyDescent="0.25">
      <c r="A310" s="8" t="s">
        <v>38</v>
      </c>
      <c r="B310" s="8">
        <v>2008</v>
      </c>
      <c r="C310" s="8" t="s">
        <v>10</v>
      </c>
      <c r="D310" s="8" t="s">
        <v>30</v>
      </c>
      <c r="E310" s="8" t="s">
        <v>32</v>
      </c>
      <c r="F310" s="78" t="s">
        <v>29</v>
      </c>
      <c r="G310" s="78"/>
      <c r="H310" s="78" t="str">
        <f>+IF(F310="","",+G310*100/INDEX(PBI_GDP!$C$8:$R$29,MATCH($A310,PBI_GDP!$B$8:$B$29,0),MATCH($B310,PBI_GDP!$C$7:$R$7,0)))</f>
        <v/>
      </c>
    </row>
    <row r="311" spans="1:8" x14ac:dyDescent="0.25">
      <c r="A311" s="8" t="s">
        <v>38</v>
      </c>
      <c r="B311" s="8">
        <v>2008</v>
      </c>
      <c r="C311" s="8" t="s">
        <v>10</v>
      </c>
      <c r="D311" s="8" t="s">
        <v>30</v>
      </c>
      <c r="E311" s="8" t="s">
        <v>40</v>
      </c>
      <c r="F311" s="78">
        <v>41.652000000000001</v>
      </c>
      <c r="G311" s="78">
        <f>+IF(F311=0," ", +F311/INDEX(TdC_ExRate!$C$8:$R$29,MATCH(A311,TdC_ExRate!$B$8:$B$29,0),MATCH(B311,TdC_ExRate!$C$7:$R$7,0)))</f>
        <v>21.30537084398977</v>
      </c>
      <c r="H311" s="78">
        <f>+IF(F311="","",+G311*100/INDEX(PBI_GDP!$C$8:$R$29,MATCH($A311,PBI_GDP!$B$8:$B$29,0),MATCH($B311,PBI_GDP!$C$7:$R$7,0)))</f>
        <v>1.2252211653338185</v>
      </c>
    </row>
    <row r="312" spans="1:8" x14ac:dyDescent="0.25">
      <c r="A312" s="8" t="s">
        <v>38</v>
      </c>
      <c r="B312" s="8">
        <v>2009</v>
      </c>
      <c r="C312" s="8" t="s">
        <v>10</v>
      </c>
      <c r="D312" s="8" t="s">
        <v>30</v>
      </c>
      <c r="E312" s="8" t="s">
        <v>31</v>
      </c>
      <c r="F312" s="78" t="s">
        <v>29</v>
      </c>
      <c r="G312" s="78"/>
      <c r="H312" s="78" t="str">
        <f>+IF(F312="","",+G312*100/INDEX(PBI_GDP!$C$8:$R$29,MATCH($A312,PBI_GDP!$B$8:$B$29,0),MATCH($B312,PBI_GDP!$C$7:$R$7,0)))</f>
        <v/>
      </c>
    </row>
    <row r="313" spans="1:8" x14ac:dyDescent="0.25">
      <c r="A313" s="8" t="s">
        <v>38</v>
      </c>
      <c r="B313" s="8">
        <v>2009</v>
      </c>
      <c r="C313" s="8" t="s">
        <v>10</v>
      </c>
      <c r="D313" s="8" t="s">
        <v>30</v>
      </c>
      <c r="E313" s="8" t="s">
        <v>32</v>
      </c>
      <c r="F313" s="78" t="s">
        <v>29</v>
      </c>
      <c r="G313" s="78"/>
      <c r="H313" s="78" t="str">
        <f>+IF(F313="","",+G313*100/INDEX(PBI_GDP!$C$8:$R$29,MATCH($A313,PBI_GDP!$B$8:$B$29,0),MATCH($B313,PBI_GDP!$C$7:$R$7,0)))</f>
        <v/>
      </c>
    </row>
    <row r="314" spans="1:8" x14ac:dyDescent="0.25">
      <c r="A314" s="8" t="s">
        <v>38</v>
      </c>
      <c r="B314" s="8">
        <v>2009</v>
      </c>
      <c r="C314" s="8" t="s">
        <v>10</v>
      </c>
      <c r="D314" s="8" t="s">
        <v>30</v>
      </c>
      <c r="E314" s="8" t="s">
        <v>40</v>
      </c>
      <c r="F314" s="78">
        <v>43.643344000000006</v>
      </c>
      <c r="G314" s="78">
        <f>+IF(F314=0," ", +F314/INDEX(TdC_ExRate!$C$8:$R$29,MATCH(A314,TdC_ExRate!$B$8:$B$29,0),MATCH(B314,TdC_ExRate!$C$7:$R$7,0)))</f>
        <v>22.390770756733613</v>
      </c>
      <c r="H314" s="78">
        <f>+IF(F314="","",+G314*100/INDEX(PBI_GDP!$C$8:$R$29,MATCH($A314,PBI_GDP!$B$8:$B$29,0),MATCH($B314,PBI_GDP!$C$7:$R$7,0)))</f>
        <v>1.3260746672628732</v>
      </c>
    </row>
    <row r="315" spans="1:8" x14ac:dyDescent="0.25">
      <c r="A315" s="8" t="s">
        <v>38</v>
      </c>
      <c r="B315" s="8">
        <v>2010</v>
      </c>
      <c r="C315" s="8" t="s">
        <v>10</v>
      </c>
      <c r="D315" s="8" t="s">
        <v>30</v>
      </c>
      <c r="E315" s="8" t="s">
        <v>31</v>
      </c>
      <c r="F315" s="78" t="s">
        <v>29</v>
      </c>
      <c r="G315" s="78"/>
      <c r="H315" s="78" t="str">
        <f>+IF(F315="","",+G315*100/INDEX(PBI_GDP!$C$8:$R$29,MATCH($A315,PBI_GDP!$B$8:$B$29,0),MATCH($B315,PBI_GDP!$C$7:$R$7,0)))</f>
        <v/>
      </c>
    </row>
    <row r="316" spans="1:8" x14ac:dyDescent="0.25">
      <c r="A316" s="8" t="s">
        <v>38</v>
      </c>
      <c r="B316" s="8">
        <v>2010</v>
      </c>
      <c r="C316" s="8" t="s">
        <v>10</v>
      </c>
      <c r="D316" s="8" t="s">
        <v>30</v>
      </c>
      <c r="E316" s="8" t="s">
        <v>32</v>
      </c>
      <c r="F316" s="78" t="s">
        <v>29</v>
      </c>
      <c r="G316" s="78"/>
      <c r="H316" s="78" t="str">
        <f>+IF(F316="","",+G316*100/INDEX(PBI_GDP!$C$8:$R$29,MATCH($A316,PBI_GDP!$B$8:$B$29,0),MATCH($B316,PBI_GDP!$C$7:$R$7,0)))</f>
        <v/>
      </c>
    </row>
    <row r="317" spans="1:8" x14ac:dyDescent="0.25">
      <c r="A317" s="8" t="s">
        <v>38</v>
      </c>
      <c r="B317" s="8">
        <v>2010</v>
      </c>
      <c r="C317" s="8" t="s">
        <v>10</v>
      </c>
      <c r="D317" s="8" t="s">
        <v>30</v>
      </c>
      <c r="E317" s="8" t="s">
        <v>40</v>
      </c>
      <c r="F317" s="78">
        <v>44.372</v>
      </c>
      <c r="G317" s="78">
        <f>+IF(F317=0," ", +F317/INDEX(TdC_ExRate!$C$8:$R$29,MATCH(A317,TdC_ExRate!$B$8:$B$29,0),MATCH(B317,TdC_ExRate!$C$7:$R$7,0)))</f>
        <v>22.754871794871796</v>
      </c>
      <c r="H317" s="78">
        <f>+IF(F317="","",+G317*100/INDEX(PBI_GDP!$C$8:$R$29,MATCH($A317,PBI_GDP!$B$8:$B$29,0),MATCH($B317,PBI_GDP!$C$7:$R$7,0)))</f>
        <v>1.3034812278668613</v>
      </c>
    </row>
    <row r="318" spans="1:8" x14ac:dyDescent="0.25">
      <c r="A318" s="8" t="s">
        <v>38</v>
      </c>
      <c r="B318" s="8">
        <v>2011</v>
      </c>
      <c r="C318" s="8" t="s">
        <v>10</v>
      </c>
      <c r="D318" s="8" t="s">
        <v>30</v>
      </c>
      <c r="E318" s="8" t="s">
        <v>31</v>
      </c>
      <c r="F318" s="78" t="s">
        <v>29</v>
      </c>
      <c r="G318" s="78"/>
      <c r="H318" s="78" t="str">
        <f>+IF(F318="","",+G318*100/INDEX(PBI_GDP!$C$8:$R$29,MATCH($A318,PBI_GDP!$B$8:$B$29,0),MATCH($B318,PBI_GDP!$C$7:$R$7,0)))</f>
        <v/>
      </c>
    </row>
    <row r="319" spans="1:8" x14ac:dyDescent="0.25">
      <c r="A319" s="8" t="s">
        <v>38</v>
      </c>
      <c r="B319" s="8">
        <v>2011</v>
      </c>
      <c r="C319" s="8" t="s">
        <v>10</v>
      </c>
      <c r="D319" s="8" t="s">
        <v>30</v>
      </c>
      <c r="E319" s="8" t="s">
        <v>32</v>
      </c>
      <c r="F319" s="78" t="s">
        <v>29</v>
      </c>
      <c r="G319" s="78"/>
      <c r="H319" s="78" t="str">
        <f>+IF(F319="","",+G319*100/INDEX(PBI_GDP!$C$8:$R$29,MATCH($A319,PBI_GDP!$B$8:$B$29,0),MATCH($B319,PBI_GDP!$C$7:$R$7,0)))</f>
        <v/>
      </c>
    </row>
    <row r="320" spans="1:8" x14ac:dyDescent="0.25">
      <c r="A320" s="8" t="s">
        <v>38</v>
      </c>
      <c r="B320" s="8">
        <v>2011</v>
      </c>
      <c r="C320" s="8" t="s">
        <v>10</v>
      </c>
      <c r="D320" s="8" t="s">
        <v>30</v>
      </c>
      <c r="E320" s="8" t="s">
        <v>40</v>
      </c>
      <c r="F320" s="78">
        <v>32.044608320000002</v>
      </c>
      <c r="G320" s="78">
        <f>+IF(F320=0," ", +F320/INDEX(TdC_ExRate!$C$8:$R$29,MATCH(A320,TdC_ExRate!$B$8:$B$29,0),MATCH(B320,TdC_ExRate!$C$7:$R$7,0)))</f>
        <v>16.230477678044455</v>
      </c>
      <c r="H320" s="78">
        <f>+IF(F320="","",+G320*100/INDEX(PBI_GDP!$C$8:$R$29,MATCH($A320,PBI_GDP!$B$8:$B$29,0),MATCH($B320,PBI_GDP!$C$7:$R$7,0)))</f>
        <v>0.88834337746884084</v>
      </c>
    </row>
    <row r="321" spans="1:8" x14ac:dyDescent="0.25">
      <c r="A321" s="8" t="s">
        <v>38</v>
      </c>
      <c r="B321" s="8">
        <v>2012</v>
      </c>
      <c r="C321" s="8" t="s">
        <v>10</v>
      </c>
      <c r="D321" s="8" t="s">
        <v>30</v>
      </c>
      <c r="E321" s="8" t="s">
        <v>31</v>
      </c>
      <c r="F321" s="78" t="s">
        <v>29</v>
      </c>
      <c r="G321" s="78"/>
      <c r="H321" s="78" t="str">
        <f>+IF(F321="","",+G321*100/INDEX(PBI_GDP!$C$8:$R$29,MATCH($A321,PBI_GDP!$B$8:$B$29,0),MATCH($B321,PBI_GDP!$C$7:$R$7,0)))</f>
        <v/>
      </c>
    </row>
    <row r="322" spans="1:8" x14ac:dyDescent="0.25">
      <c r="A322" s="8" t="s">
        <v>38</v>
      </c>
      <c r="B322" s="8">
        <v>2012</v>
      </c>
      <c r="C322" s="8" t="s">
        <v>10</v>
      </c>
      <c r="D322" s="8" t="s">
        <v>30</v>
      </c>
      <c r="E322" s="8" t="s">
        <v>32</v>
      </c>
      <c r="F322" s="78" t="s">
        <v>29</v>
      </c>
      <c r="G322" s="78"/>
      <c r="H322" s="78" t="str">
        <f>+IF(F322="","",+G322*100/INDEX(PBI_GDP!$C$8:$R$29,MATCH($A322,PBI_GDP!$B$8:$B$29,0),MATCH($B322,PBI_GDP!$C$7:$R$7,0)))</f>
        <v/>
      </c>
    </row>
    <row r="323" spans="1:8" x14ac:dyDescent="0.25">
      <c r="A323" s="8" t="s">
        <v>38</v>
      </c>
      <c r="B323" s="8">
        <v>2012</v>
      </c>
      <c r="C323" s="8" t="s">
        <v>10</v>
      </c>
      <c r="D323" s="8" t="s">
        <v>30</v>
      </c>
      <c r="E323" s="8" t="s">
        <v>40</v>
      </c>
      <c r="F323" s="78">
        <v>17.781208499999998</v>
      </c>
      <c r="G323" s="78">
        <f>+IF(F323=0," ", +F323/INDEX(TdC_ExRate!$C$8:$R$29,MATCH(A323,TdC_ExRate!$B$8:$B$29,0),MATCH(B323,TdC_ExRate!$C$7:$R$7,0)))</f>
        <v>9.2090851100561224</v>
      </c>
      <c r="H323" s="78">
        <f>+IF(F323="","",+G323*100/INDEX(PBI_GDP!$C$8:$R$29,MATCH($A323,PBI_GDP!$B$8:$B$29,0),MATCH($B323,PBI_GDP!$C$7:$R$7,0)))</f>
        <v>0.48230256154059503</v>
      </c>
    </row>
    <row r="324" spans="1:8" x14ac:dyDescent="0.25">
      <c r="A324" s="8" t="s">
        <v>38</v>
      </c>
      <c r="B324" s="8">
        <v>2013</v>
      </c>
      <c r="C324" s="8" t="s">
        <v>10</v>
      </c>
      <c r="D324" s="8" t="s">
        <v>30</v>
      </c>
      <c r="E324" s="8" t="s">
        <v>31</v>
      </c>
      <c r="F324" s="78" t="s">
        <v>29</v>
      </c>
      <c r="G324" s="78"/>
      <c r="H324" s="78" t="str">
        <f>+IF(F324="","",+G324*100/INDEX(PBI_GDP!$C$8:$R$29,MATCH($A324,PBI_GDP!$B$8:$B$29,0),MATCH($B324,PBI_GDP!$C$7:$R$7,0)))</f>
        <v/>
      </c>
    </row>
    <row r="325" spans="1:8" x14ac:dyDescent="0.25">
      <c r="A325" s="8" t="s">
        <v>38</v>
      </c>
      <c r="B325" s="8">
        <v>2013</v>
      </c>
      <c r="C325" s="8" t="s">
        <v>10</v>
      </c>
      <c r="D325" s="8" t="s">
        <v>30</v>
      </c>
      <c r="E325" s="8" t="s">
        <v>32</v>
      </c>
      <c r="F325" s="78" t="s">
        <v>29</v>
      </c>
      <c r="G325" s="78"/>
      <c r="H325" s="78" t="str">
        <f>+IF(F325="","",+G325*100/INDEX(PBI_GDP!$C$8:$R$29,MATCH($A325,PBI_GDP!$B$8:$B$29,0),MATCH($B325,PBI_GDP!$C$7:$R$7,0)))</f>
        <v/>
      </c>
    </row>
    <row r="326" spans="1:8" x14ac:dyDescent="0.25">
      <c r="A326" s="8" t="s">
        <v>38</v>
      </c>
      <c r="B326" s="8">
        <v>2013</v>
      </c>
      <c r="C326" s="8" t="s">
        <v>10</v>
      </c>
      <c r="D326" s="8" t="s">
        <v>30</v>
      </c>
      <c r="E326" s="8" t="s">
        <v>40</v>
      </c>
      <c r="F326" s="78">
        <v>16.043591639999999</v>
      </c>
      <c r="G326" s="78">
        <f>+IF(F326=0," ", +F326/INDEX(TdC_ExRate!$C$8:$R$29,MATCH(A326,TdC_ExRate!$B$8:$B$29,0),MATCH(B326,TdC_ExRate!$C$7:$R$7,0)))</f>
        <v>7.9785785196850512</v>
      </c>
      <c r="H326" s="78">
        <f>+IF(F326="","",+G326*100/INDEX(PBI_GDP!$C$8:$R$29,MATCH($A326,PBI_GDP!$B$8:$B$29,0),MATCH($B326,PBI_GDP!$C$7:$R$7,0)))</f>
        <v>0.39250171047522081</v>
      </c>
    </row>
    <row r="327" spans="1:8" x14ac:dyDescent="0.25">
      <c r="A327" s="8" t="s">
        <v>38</v>
      </c>
      <c r="B327" s="8">
        <v>2014</v>
      </c>
      <c r="C327" s="8" t="s">
        <v>10</v>
      </c>
      <c r="D327" s="8" t="s">
        <v>30</v>
      </c>
      <c r="E327" s="8" t="s">
        <v>31</v>
      </c>
      <c r="F327" s="78" t="s">
        <v>29</v>
      </c>
      <c r="G327" s="78"/>
      <c r="H327" s="78" t="str">
        <f>+IF(F327="","",+G327*100/INDEX(PBI_GDP!$C$8:$R$29,MATCH($A327,PBI_GDP!$B$8:$B$29,0),MATCH($B327,PBI_GDP!$C$7:$R$7,0)))</f>
        <v/>
      </c>
    </row>
    <row r="328" spans="1:8" x14ac:dyDescent="0.25">
      <c r="A328" s="8" t="s">
        <v>38</v>
      </c>
      <c r="B328" s="8">
        <v>2014</v>
      </c>
      <c r="C328" s="8" t="s">
        <v>10</v>
      </c>
      <c r="D328" s="8" t="s">
        <v>30</v>
      </c>
      <c r="E328" s="8" t="s">
        <v>32</v>
      </c>
      <c r="F328" s="78" t="s">
        <v>29</v>
      </c>
      <c r="G328" s="78"/>
      <c r="H328" s="78" t="str">
        <f>+IF(F328="","",+G328*100/INDEX(PBI_GDP!$C$8:$R$29,MATCH($A328,PBI_GDP!$B$8:$B$29,0),MATCH($B328,PBI_GDP!$C$7:$R$7,0)))</f>
        <v/>
      </c>
    </row>
    <row r="329" spans="1:8" x14ac:dyDescent="0.25">
      <c r="A329" s="8" t="s">
        <v>38</v>
      </c>
      <c r="B329" s="8">
        <v>2014</v>
      </c>
      <c r="C329" s="8" t="s">
        <v>10</v>
      </c>
      <c r="D329" s="8" t="s">
        <v>30</v>
      </c>
      <c r="E329" s="8" t="s">
        <v>40</v>
      </c>
      <c r="F329" s="78">
        <v>23.151990690000002</v>
      </c>
      <c r="G329" s="78">
        <f>+IF(F329=0," ", +F329/INDEX(TdC_ExRate!$C$8:$R$29,MATCH(A329,TdC_ExRate!$B$8:$B$29,0),MATCH(B329,TdC_ExRate!$C$7:$R$7,0)))</f>
        <v>11.518403328358211</v>
      </c>
      <c r="H329" s="78">
        <f>+IF(F329="","",+G329*100/INDEX(PBI_GDP!$C$8:$R$29,MATCH($A329,PBI_GDP!$B$8:$B$29,0),MATCH($B329,PBI_GDP!$C$7:$R$7,0)))</f>
        <v>0.53868365852253997</v>
      </c>
    </row>
    <row r="330" spans="1:8" x14ac:dyDescent="0.25">
      <c r="A330" s="8" t="s">
        <v>38</v>
      </c>
      <c r="B330" s="8">
        <v>2015</v>
      </c>
      <c r="C330" s="8" t="s">
        <v>10</v>
      </c>
      <c r="D330" s="8" t="s">
        <v>30</v>
      </c>
      <c r="E330" s="8" t="s">
        <v>31</v>
      </c>
      <c r="F330" s="78" t="s">
        <v>29</v>
      </c>
      <c r="G330" s="78"/>
      <c r="H330" s="78" t="str">
        <f>+IF(F330="","",+G330*100/INDEX(PBI_GDP!$C$8:$R$29,MATCH($A330,PBI_GDP!$B$8:$B$29,0),MATCH($B330,PBI_GDP!$C$7:$R$7,0)))</f>
        <v/>
      </c>
    </row>
    <row r="331" spans="1:8" x14ac:dyDescent="0.25">
      <c r="A331" s="8" t="s">
        <v>38</v>
      </c>
      <c r="B331" s="8">
        <v>2015</v>
      </c>
      <c r="C331" s="8" t="s">
        <v>10</v>
      </c>
      <c r="D331" s="8" t="s">
        <v>30</v>
      </c>
      <c r="E331" s="8" t="s">
        <v>32</v>
      </c>
      <c r="F331" s="78" t="s">
        <v>29</v>
      </c>
      <c r="G331" s="78"/>
      <c r="H331" s="78" t="str">
        <f>+IF(F331="","",+G331*100/INDEX(PBI_GDP!$C$8:$R$29,MATCH($A331,PBI_GDP!$B$8:$B$29,0),MATCH($B331,PBI_GDP!$C$7:$R$7,0)))</f>
        <v/>
      </c>
    </row>
    <row r="332" spans="1:8" x14ac:dyDescent="0.25">
      <c r="A332" s="8" t="s">
        <v>38</v>
      </c>
      <c r="B332" s="8">
        <v>2015</v>
      </c>
      <c r="C332" s="8" t="s">
        <v>10</v>
      </c>
      <c r="D332" s="8" t="s">
        <v>30</v>
      </c>
      <c r="E332" s="8" t="s">
        <v>40</v>
      </c>
      <c r="F332" s="78">
        <v>27.777652019999998</v>
      </c>
      <c r="G332" s="78">
        <f>+IF(F332=0," ", +F332/INDEX(TdC_ExRate!$C$8:$R$29,MATCH(A332,TdC_ExRate!$B$8:$B$29,0),MATCH(B332,TdC_ExRate!$C$7:$R$7,0)))</f>
        <v>13.848434742002516</v>
      </c>
      <c r="H332" s="78">
        <f>+IF(F332="","",+G332*100/INDEX(PBI_GDP!$C$8:$R$29,MATCH($A332,PBI_GDP!$B$8:$B$29,0),MATCH($B332,PBI_GDP!$C$7:$R$7,0)))</f>
        <v>0.63146917498472521</v>
      </c>
    </row>
    <row r="333" spans="1:8" x14ac:dyDescent="0.25">
      <c r="A333" s="8" t="s">
        <v>38</v>
      </c>
      <c r="B333" s="8">
        <v>2016</v>
      </c>
      <c r="C333" s="8" t="s">
        <v>10</v>
      </c>
      <c r="D333" s="8" t="s">
        <v>30</v>
      </c>
      <c r="E333" s="8" t="s">
        <v>31</v>
      </c>
      <c r="F333" s="78" t="s">
        <v>29</v>
      </c>
      <c r="G333" s="78"/>
      <c r="H333" s="78" t="str">
        <f>+IF(F333="","",+G333*100/INDEX(PBI_GDP!$C$8:$R$29,MATCH($A333,PBI_GDP!$B$8:$B$29,0),MATCH($B333,PBI_GDP!$C$7:$R$7,0)))</f>
        <v/>
      </c>
    </row>
    <row r="334" spans="1:8" x14ac:dyDescent="0.25">
      <c r="A334" s="8" t="s">
        <v>38</v>
      </c>
      <c r="B334" s="8">
        <v>2016</v>
      </c>
      <c r="C334" s="8" t="s">
        <v>10</v>
      </c>
      <c r="D334" s="8" t="s">
        <v>30</v>
      </c>
      <c r="E334" s="8" t="s">
        <v>32</v>
      </c>
      <c r="F334" s="78" t="s">
        <v>29</v>
      </c>
      <c r="G334" s="78"/>
      <c r="H334" s="78" t="str">
        <f>+IF(F334="","",+G334*100/INDEX(PBI_GDP!$C$8:$R$29,MATCH($A334,PBI_GDP!$B$8:$B$29,0),MATCH($B334,PBI_GDP!$C$7:$R$7,0)))</f>
        <v/>
      </c>
    </row>
    <row r="335" spans="1:8" x14ac:dyDescent="0.25">
      <c r="A335" s="8" t="s">
        <v>38</v>
      </c>
      <c r="B335" s="8">
        <v>2016</v>
      </c>
      <c r="C335" s="8" t="s">
        <v>10</v>
      </c>
      <c r="D335" s="8" t="s">
        <v>30</v>
      </c>
      <c r="E335" s="8" t="s">
        <v>40</v>
      </c>
      <c r="F335" s="78">
        <v>38.981856109999995</v>
      </c>
      <c r="G335" s="78">
        <f>+IF(F335=0," ", +F335/INDEX(TdC_ExRate!$C$8:$R$29,MATCH(A335,TdC_ExRate!$B$8:$B$29,0),MATCH(B335,TdC_ExRate!$C$7:$R$7,0)))</f>
        <v>19.523467166944876</v>
      </c>
      <c r="H335" s="78">
        <f>+IF(F335="","",+G335*100/INDEX(PBI_GDP!$C$8:$R$29,MATCH($A335,PBI_GDP!$B$8:$B$29,0),MATCH($B335,PBI_GDP!$C$7:$R$7,0)))</f>
        <v>0.87150554267230063</v>
      </c>
    </row>
    <row r="336" spans="1:8" x14ac:dyDescent="0.25">
      <c r="A336" s="8" t="s">
        <v>38</v>
      </c>
      <c r="B336" s="8">
        <v>2017</v>
      </c>
      <c r="C336" s="8" t="s">
        <v>10</v>
      </c>
      <c r="D336" s="8" t="s">
        <v>30</v>
      </c>
      <c r="E336" s="8" t="s">
        <v>31</v>
      </c>
      <c r="F336" s="78" t="s">
        <v>29</v>
      </c>
      <c r="G336" s="78"/>
      <c r="H336" s="78" t="str">
        <f>+IF(F336="","",+G336*100/INDEX(PBI_GDP!$C$8:$R$29,MATCH($A336,PBI_GDP!$B$8:$B$29,0),MATCH($B336,PBI_GDP!$C$7:$R$7,0)))</f>
        <v/>
      </c>
    </row>
    <row r="337" spans="1:8" x14ac:dyDescent="0.25">
      <c r="A337" s="8" t="s">
        <v>38</v>
      </c>
      <c r="B337" s="8">
        <v>2017</v>
      </c>
      <c r="C337" s="8" t="s">
        <v>10</v>
      </c>
      <c r="D337" s="8" t="s">
        <v>30</v>
      </c>
      <c r="E337" s="8" t="s">
        <v>32</v>
      </c>
      <c r="F337" s="78" t="s">
        <v>29</v>
      </c>
      <c r="G337" s="78"/>
      <c r="H337" s="78" t="str">
        <f>+IF(F337="","",+G337*100/INDEX(PBI_GDP!$C$8:$R$29,MATCH($A337,PBI_GDP!$B$8:$B$29,0),MATCH($B337,PBI_GDP!$C$7:$R$7,0)))</f>
        <v/>
      </c>
    </row>
    <row r="338" spans="1:8" x14ac:dyDescent="0.25">
      <c r="A338" s="8" t="s">
        <v>38</v>
      </c>
      <c r="B338" s="8">
        <v>2017</v>
      </c>
      <c r="C338" s="8" t="s">
        <v>10</v>
      </c>
      <c r="D338" s="8" t="s">
        <v>30</v>
      </c>
      <c r="E338" s="8" t="s">
        <v>40</v>
      </c>
      <c r="F338" s="78">
        <v>33.91121888</v>
      </c>
      <c r="G338" s="78">
        <f>+IF(F338=0," ", +F338/INDEX(TdC_ExRate!$C$8:$R$29,MATCH(A338,TdC_ExRate!$B$8:$B$29,0),MATCH(B338,TdC_ExRate!$C$7:$R$7,0)))</f>
        <v>16.93444138826467</v>
      </c>
      <c r="H338" s="78">
        <f>+IF(F338="","",+G338*100/INDEX(PBI_GDP!$C$8:$R$29,MATCH($A338,PBI_GDP!$B$8:$B$29,0),MATCH($B338,PBI_GDP!$C$7:$R$7,0)))</f>
        <v>0.74722858351783383</v>
      </c>
    </row>
    <row r="339" spans="1:8" x14ac:dyDescent="0.25">
      <c r="A339" s="8" t="s">
        <v>38</v>
      </c>
      <c r="B339" s="8">
        <v>2018</v>
      </c>
      <c r="C339" s="8" t="s">
        <v>10</v>
      </c>
      <c r="D339" s="8" t="s">
        <v>30</v>
      </c>
      <c r="E339" s="8" t="s">
        <v>31</v>
      </c>
      <c r="F339" s="78" t="s">
        <v>29</v>
      </c>
      <c r="G339" s="78"/>
      <c r="H339" s="78" t="str">
        <f>+IF(F339="","",+G339*100/INDEX(PBI_GDP!$C$8:$R$29,MATCH($A339,PBI_GDP!$B$8:$B$29,0),MATCH($B339,PBI_GDP!$C$7:$R$7,0)))</f>
        <v/>
      </c>
    </row>
    <row r="340" spans="1:8" x14ac:dyDescent="0.25">
      <c r="A340" s="8" t="s">
        <v>38</v>
      </c>
      <c r="B340" s="8">
        <v>2018</v>
      </c>
      <c r="C340" s="8" t="s">
        <v>10</v>
      </c>
      <c r="D340" s="8" t="s">
        <v>30</v>
      </c>
      <c r="E340" s="8" t="s">
        <v>32</v>
      </c>
      <c r="F340" s="78" t="s">
        <v>29</v>
      </c>
      <c r="G340" s="78"/>
      <c r="H340" s="78" t="str">
        <f>+IF(F340="","",+G340*100/INDEX(PBI_GDP!$C$8:$R$29,MATCH($A340,PBI_GDP!$B$8:$B$29,0),MATCH($B340,PBI_GDP!$C$7:$R$7,0)))</f>
        <v/>
      </c>
    </row>
    <row r="341" spans="1:8" x14ac:dyDescent="0.25">
      <c r="A341" s="8" t="s">
        <v>38</v>
      </c>
      <c r="B341" s="8">
        <v>2018</v>
      </c>
      <c r="C341" s="8" t="s">
        <v>10</v>
      </c>
      <c r="D341" s="8" t="s">
        <v>30</v>
      </c>
      <c r="E341" s="8" t="s">
        <v>40</v>
      </c>
      <c r="F341" s="78">
        <v>30.624393349999998</v>
      </c>
      <c r="G341" s="78">
        <f>+IF(F341=0," ", +F341/INDEX(TdC_ExRate!$C$8:$R$29,MATCH(A341,TdC_ExRate!$B$8:$B$29,0),MATCH(B341,TdC_ExRate!$C$7:$R$7,0)))</f>
        <v>15.312196674999999</v>
      </c>
      <c r="H341" s="78">
        <f>+IF(F341="","",+G341*100/INDEX(PBI_GDP!$C$8:$R$29,MATCH($A341,PBI_GDP!$B$8:$B$29,0),MATCH($B341,PBI_GDP!$C$7:$R$7,0)))</f>
        <v>0.66770725716777501</v>
      </c>
    </row>
    <row r="342" spans="1:8" x14ac:dyDescent="0.25">
      <c r="A342" s="8" t="s">
        <v>38</v>
      </c>
      <c r="B342" s="8">
        <v>2019</v>
      </c>
      <c r="C342" s="8" t="s">
        <v>10</v>
      </c>
      <c r="D342" s="8" t="s">
        <v>30</v>
      </c>
      <c r="E342" s="8" t="s">
        <v>31</v>
      </c>
      <c r="F342" s="78" t="s">
        <v>29</v>
      </c>
      <c r="G342" s="78"/>
      <c r="H342" s="78" t="str">
        <f>+IF(F342="","",+G342*100/INDEX(PBI_GDP!$C$8:$R$29,MATCH($A342,PBI_GDP!$B$8:$B$29,0),MATCH($B342,PBI_GDP!$C$7:$R$7,0)))</f>
        <v/>
      </c>
    </row>
    <row r="343" spans="1:8" x14ac:dyDescent="0.25">
      <c r="A343" s="8" t="s">
        <v>38</v>
      </c>
      <c r="B343" s="8">
        <v>2019</v>
      </c>
      <c r="C343" s="8" t="s">
        <v>10</v>
      </c>
      <c r="D343" s="8" t="s">
        <v>30</v>
      </c>
      <c r="E343" s="8" t="s">
        <v>32</v>
      </c>
      <c r="F343" s="78" t="s">
        <v>29</v>
      </c>
      <c r="G343" s="78"/>
      <c r="H343" s="78" t="str">
        <f>+IF(F343="","",+G343*100/INDEX(PBI_GDP!$C$8:$R$29,MATCH($A343,PBI_GDP!$B$8:$B$29,0),MATCH($B343,PBI_GDP!$C$7:$R$7,0)))</f>
        <v/>
      </c>
    </row>
    <row r="344" spans="1:8" x14ac:dyDescent="0.25">
      <c r="A344" s="8" t="s">
        <v>38</v>
      </c>
      <c r="B344" s="8">
        <v>2019</v>
      </c>
      <c r="C344" s="8" t="s">
        <v>10</v>
      </c>
      <c r="D344" s="8" t="s">
        <v>30</v>
      </c>
      <c r="E344" s="8" t="s">
        <v>40</v>
      </c>
      <c r="F344" s="78">
        <v>39.742156260000002</v>
      </c>
      <c r="G344" s="78">
        <f>+IF(F344=""," ", +F344/INDEX(TdC_ExRate!$C$8:$R$29,MATCH(A344,TdC_ExRate!$B$8:$B$29,0),MATCH(B344,TdC_ExRate!$C$7:$R$7,0)))</f>
        <v>19.871078130000001</v>
      </c>
      <c r="H344" s="78">
        <f>+IF(F344="","",+G344*100/INDEX(PBI_GDP!$C$8:$R$29,MATCH($A344,PBI_GDP!$B$8:$B$29,0),MATCH($B344,PBI_GDP!$C$7:$R$7,0)))</f>
        <v>0.83201767491521161</v>
      </c>
    </row>
    <row r="345" spans="1:8" x14ac:dyDescent="0.25">
      <c r="A345" s="8" t="s">
        <v>38</v>
      </c>
      <c r="B345" s="8">
        <v>2020</v>
      </c>
      <c r="C345" s="8" t="s">
        <v>10</v>
      </c>
      <c r="D345" s="8" t="s">
        <v>30</v>
      </c>
      <c r="E345" s="8" t="s">
        <v>31</v>
      </c>
      <c r="F345" s="78" t="s">
        <v>29</v>
      </c>
      <c r="G345" s="78" t="str">
        <f>+IF(F345=""," ", +F345/INDEX(TdC_ExRate!$C$8:$R$29,MATCH(A345,TdC_ExRate!$B$8:$B$29,0),MATCH(B345,TdC_ExRate!$C$7:$R$7,0)))</f>
        <v xml:space="preserve"> </v>
      </c>
      <c r="H345" s="78" t="str">
        <f>+IF(F345="","",+G345*100/INDEX(PBI_GDP!$C$8:$R$29,MATCH($A345,PBI_GDP!$B$8:$B$29,0),MATCH($B345,PBI_GDP!$C$7:$R$7,0)))</f>
        <v/>
      </c>
    </row>
    <row r="346" spans="1:8" x14ac:dyDescent="0.25">
      <c r="A346" s="8" t="s">
        <v>38</v>
      </c>
      <c r="B346" s="8">
        <v>2020</v>
      </c>
      <c r="C346" s="8" t="s">
        <v>10</v>
      </c>
      <c r="D346" s="8" t="s">
        <v>30</v>
      </c>
      <c r="E346" s="8" t="s">
        <v>32</v>
      </c>
      <c r="F346" s="78" t="s">
        <v>29</v>
      </c>
      <c r="G346" s="78" t="str">
        <f>+IF(F346=""," ", +F346/INDEX(TdC_ExRate!$C$8:$R$29,MATCH(A346,TdC_ExRate!$B$8:$B$29,0),MATCH(B346,TdC_ExRate!$C$7:$R$7,0)))</f>
        <v xml:space="preserve"> </v>
      </c>
      <c r="H346" s="78" t="str">
        <f>+IF(F346="","",+G346*100/INDEX(PBI_GDP!$C$8:$R$29,MATCH($A346,PBI_GDP!$B$8:$B$29,0),MATCH($B346,PBI_GDP!$C$7:$R$7,0)))</f>
        <v/>
      </c>
    </row>
    <row r="347" spans="1:8" x14ac:dyDescent="0.25">
      <c r="A347" s="8" t="s">
        <v>38</v>
      </c>
      <c r="B347" s="8">
        <v>2020</v>
      </c>
      <c r="C347" s="8" t="s">
        <v>10</v>
      </c>
      <c r="D347" s="8" t="s">
        <v>30</v>
      </c>
      <c r="E347" s="8" t="s">
        <v>40</v>
      </c>
      <c r="F347" s="78">
        <v>40.1</v>
      </c>
      <c r="G347" s="78">
        <f>+IF(F347=""," ", +F347/INDEX(TdC_ExRate!$C$8:$R$29,MATCH(A347,TdC_ExRate!$B$8:$B$29,0),MATCH(B347,TdC_ExRate!$C$7:$R$7,0)))</f>
        <v>20.05</v>
      </c>
      <c r="H347" s="78">
        <f>+IF(F347="","",+G347*100/INDEX(PBI_GDP!$C$8:$R$29,MATCH($A347,PBI_GDP!$B$8:$B$29,0),MATCH($B347,PBI_GDP!$C$7:$R$7,0)))</f>
        <v>0.98147196318868257</v>
      </c>
    </row>
    <row r="348" spans="1:8" x14ac:dyDescent="0.25">
      <c r="A348" s="8" t="s">
        <v>38</v>
      </c>
      <c r="B348" s="8">
        <v>2021</v>
      </c>
      <c r="C348" s="8" t="s">
        <v>10</v>
      </c>
      <c r="D348" s="8" t="s">
        <v>30</v>
      </c>
      <c r="E348" s="8" t="s">
        <v>31</v>
      </c>
      <c r="F348" s="78" t="s">
        <v>29</v>
      </c>
      <c r="G348" s="78" t="str">
        <f>+IF(F348=""," ", +F348/INDEX(TdC_ExRate!$C$8:$R$29,MATCH(A348,TdC_ExRate!$B$8:$B$29,0),MATCH(B348,TdC_ExRate!$C$7:$R$7,0)))</f>
        <v xml:space="preserve"> </v>
      </c>
      <c r="H348" s="78" t="str">
        <f>+IF(F348="","",+G348*100/INDEX(PBI_GDP!$C$8:$R$29,MATCH($A348,PBI_GDP!$B$8:$B$29,0),MATCH($B348,PBI_GDP!$C$7:$R$7,0)))</f>
        <v/>
      </c>
    </row>
    <row r="349" spans="1:8" x14ac:dyDescent="0.25">
      <c r="A349" s="8" t="s">
        <v>38</v>
      </c>
      <c r="B349" s="8">
        <v>2021</v>
      </c>
      <c r="C349" s="8" t="s">
        <v>10</v>
      </c>
      <c r="D349" s="8" t="s">
        <v>30</v>
      </c>
      <c r="E349" s="8" t="s">
        <v>32</v>
      </c>
      <c r="F349" s="78" t="s">
        <v>29</v>
      </c>
      <c r="G349" s="78" t="str">
        <f>+IF(F349=""," ", +F349/INDEX(TdC_ExRate!$C$8:$R$29,MATCH(A349,TdC_ExRate!$B$8:$B$29,0),MATCH(B349,TdC_ExRate!$C$7:$R$7,0)))</f>
        <v xml:space="preserve"> </v>
      </c>
      <c r="H349" s="78" t="str">
        <f>+IF(F349="","",+G349*100/INDEX(PBI_GDP!$C$8:$R$29,MATCH($A349,PBI_GDP!$B$8:$B$29,0),MATCH($B349,PBI_GDP!$C$7:$R$7,0)))</f>
        <v/>
      </c>
    </row>
    <row r="350" spans="1:8" x14ac:dyDescent="0.25">
      <c r="A350" s="8" t="s">
        <v>38</v>
      </c>
      <c r="B350" s="8">
        <v>2021</v>
      </c>
      <c r="C350" s="8" t="s">
        <v>10</v>
      </c>
      <c r="D350" s="8" t="s">
        <v>30</v>
      </c>
      <c r="E350" s="8" t="s">
        <v>40</v>
      </c>
      <c r="F350" s="78">
        <v>47.2</v>
      </c>
      <c r="G350" s="78">
        <f>+IF(F350=""," ", +F350/INDEX(TdC_ExRate!$C$8:$R$29,MATCH(A350,TdC_ExRate!$B$8:$B$29,0),MATCH(B350,TdC_ExRate!$C$7:$R$7,0)))</f>
        <v>23.6</v>
      </c>
      <c r="H350" s="78">
        <f>+IF(F350="","",+G350*100/INDEX(PBI_GDP!$C$8:$R$29,MATCH($A350,PBI_GDP!$B$8:$B$29,0),MATCH($B350,PBI_GDP!$C$7:$R$7,0)))</f>
        <v>0.9749850240647786</v>
      </c>
    </row>
    <row r="351" spans="1:8" x14ac:dyDescent="0.25">
      <c r="A351" s="8" t="s">
        <v>38</v>
      </c>
      <c r="B351" s="8">
        <v>2022</v>
      </c>
      <c r="C351" s="8" t="s">
        <v>10</v>
      </c>
      <c r="D351" s="8" t="s">
        <v>30</v>
      </c>
      <c r="E351" s="8" t="s">
        <v>31</v>
      </c>
      <c r="F351" s="78" t="s">
        <v>29</v>
      </c>
      <c r="G351" s="78" t="str">
        <f>+IF(F351=""," ", +F351/INDEX(TdC_ExRate!$C$8:$R$29,MATCH(A351,TdC_ExRate!$B$8:$B$29,0),MATCH(B351,TdC_ExRate!$C$7:$R$7,0)))</f>
        <v xml:space="preserve"> </v>
      </c>
      <c r="H351" s="78" t="str">
        <f>+IF(F351="","",+G351*100/INDEX(PBI_GDP!$C$8:$R$29,MATCH($A351,PBI_GDP!$B$8:$B$29,0),MATCH($B351,PBI_GDP!$C$7:$R$7,0)))</f>
        <v/>
      </c>
    </row>
    <row r="352" spans="1:8" x14ac:dyDescent="0.25">
      <c r="A352" s="8" t="s">
        <v>38</v>
      </c>
      <c r="B352" s="8">
        <v>2022</v>
      </c>
      <c r="C352" s="8" t="s">
        <v>10</v>
      </c>
      <c r="D352" s="8" t="s">
        <v>30</v>
      </c>
      <c r="E352" s="8" t="s">
        <v>32</v>
      </c>
      <c r="F352" s="78" t="s">
        <v>29</v>
      </c>
      <c r="G352" s="78" t="str">
        <f>+IF(F352=""," ", +F352/INDEX(TdC_ExRate!$C$8:$R$29,MATCH(A352,TdC_ExRate!$B$8:$B$29,0),MATCH(B352,TdC_ExRate!$C$7:$R$7,0)))</f>
        <v xml:space="preserve"> </v>
      </c>
      <c r="H352" s="78" t="str">
        <f>+IF(F352="","",+G352*100/INDEX(PBI_GDP!$C$8:$R$29,MATCH($A352,PBI_GDP!$B$8:$B$29,0),MATCH($B352,PBI_GDP!$C$7:$R$7,0)))</f>
        <v/>
      </c>
    </row>
    <row r="353" spans="1:8" x14ac:dyDescent="0.25">
      <c r="A353" s="8" t="s">
        <v>38</v>
      </c>
      <c r="B353" s="8">
        <v>2022</v>
      </c>
      <c r="C353" s="8" t="s">
        <v>10</v>
      </c>
      <c r="D353" s="8" t="s">
        <v>30</v>
      </c>
      <c r="E353" s="8" t="s">
        <v>40</v>
      </c>
      <c r="F353" s="78">
        <v>77.159000000000006</v>
      </c>
      <c r="G353" s="78">
        <f>+IF(F353=""," ", +F353/INDEX(TdC_ExRate!$C$8:$R$29,MATCH(A353,TdC_ExRate!$B$8:$B$29,0),MATCH(B353,TdC_ExRate!$C$7:$R$7,0)))</f>
        <v>38.579500000000003</v>
      </c>
      <c r="H353" s="78">
        <f>+IF(F353="","",+G353*100/INDEX(PBI_GDP!$C$8:$R$29,MATCH($A353,PBI_GDP!$B$8:$B$29,0),MATCH($B353,PBI_GDP!$C$7:$R$7,0)))</f>
        <v>1.3552358871675978</v>
      </c>
    </row>
    <row r="354" spans="1:8" x14ac:dyDescent="0.25">
      <c r="A354" s="8" t="s">
        <v>38</v>
      </c>
      <c r="B354" s="8">
        <v>2023</v>
      </c>
      <c r="C354" s="8" t="s">
        <v>10</v>
      </c>
      <c r="D354" s="8" t="s">
        <v>30</v>
      </c>
      <c r="E354" s="8" t="s">
        <v>31</v>
      </c>
      <c r="F354" s="78" t="s">
        <v>29</v>
      </c>
      <c r="G354" s="78" t="str">
        <f>+IF(F354=""," ", +F354/INDEX(TdC_ExRate!$C$8:$R$29,MATCH(A354,TdC_ExRate!$B$8:$B$29,0),MATCH(B354,TdC_ExRate!$C$7:$R$7,0)))</f>
        <v xml:space="preserve"> </v>
      </c>
      <c r="H354" s="78" t="str">
        <f>+IF(F354="","",+G354*100/INDEX(PBI_GDP!$C$8:$R$29,MATCH($A354,PBI_GDP!$B$8:$B$29,0),MATCH($B354,PBI_GDP!$C$7:$R$7,0)))</f>
        <v/>
      </c>
    </row>
    <row r="355" spans="1:8" x14ac:dyDescent="0.25">
      <c r="A355" s="8" t="s">
        <v>38</v>
      </c>
      <c r="B355" s="8">
        <v>2023</v>
      </c>
      <c r="C355" s="8" t="s">
        <v>10</v>
      </c>
      <c r="D355" s="8" t="s">
        <v>30</v>
      </c>
      <c r="E355" s="8" t="s">
        <v>32</v>
      </c>
      <c r="F355" s="78" t="s">
        <v>29</v>
      </c>
      <c r="G355" s="78" t="str">
        <f>+IF(F355=""," ", +F355/INDEX(TdC_ExRate!$C$8:$R$29,MATCH(A355,TdC_ExRate!$B$8:$B$29,0),MATCH(B355,TdC_ExRate!$C$7:$R$7,0)))</f>
        <v xml:space="preserve"> </v>
      </c>
      <c r="H355" s="78" t="str">
        <f>+IF(F355="","",+G355*100/INDEX(PBI_GDP!$C$8:$R$29,MATCH($A355,PBI_GDP!$B$8:$B$29,0),MATCH($B355,PBI_GDP!$C$7:$R$7,0)))</f>
        <v/>
      </c>
    </row>
    <row r="356" spans="1:8" x14ac:dyDescent="0.25">
      <c r="A356" s="8" t="s">
        <v>38</v>
      </c>
      <c r="B356" s="8">
        <v>2023</v>
      </c>
      <c r="C356" s="8" t="s">
        <v>10</v>
      </c>
      <c r="D356" s="8" t="s">
        <v>30</v>
      </c>
      <c r="E356" s="8" t="s">
        <v>40</v>
      </c>
      <c r="F356" s="78">
        <v>83.126103611198943</v>
      </c>
      <c r="G356" s="78">
        <f>+IF(F356=""," ", +F356/INDEX(TdC_ExRate!$C$8:$R$29,MATCH(A356,TdC_ExRate!$B$8:$B$29,0),MATCH(B356,TdC_ExRate!$C$7:$R$7,0)))</f>
        <v>41.563051805599471</v>
      </c>
      <c r="H356" s="78">
        <f>+IF(F356="","",+G356*100/INDEX(PBI_GDP!$C$8:$R$29,MATCH($A356,PBI_GDP!$B$8:$B$29,0),MATCH($B356,PBI_GDP!$C$7:$R$7,0)))</f>
        <v>1.3552358871675978</v>
      </c>
    </row>
    <row r="357" spans="1:8" x14ac:dyDescent="0.25">
      <c r="A357" s="8" t="s">
        <v>38</v>
      </c>
      <c r="B357" s="8">
        <v>2008</v>
      </c>
      <c r="C357" s="8" t="s">
        <v>10</v>
      </c>
      <c r="D357" s="8" t="s">
        <v>33</v>
      </c>
      <c r="E357" s="8" t="s">
        <v>34</v>
      </c>
      <c r="F357" s="78" t="s">
        <v>29</v>
      </c>
      <c r="G357" s="78" t="str">
        <f>+IF(F357=""," ", +F357/INDEX(TdC_ExRate!$C$8:$R$29,MATCH(A357,TdC_ExRate!$B$8:$B$29,0),MATCH(B357,TdC_ExRate!$C$7:$R$7,0)))</f>
        <v xml:space="preserve"> </v>
      </c>
      <c r="H357" s="78" t="str">
        <f>+IF(F357="","",+G357*100/INDEX(PBI_GDP!$C$8:$R$29,MATCH($A357,PBI_GDP!$B$8:$B$29,0),MATCH($B357,PBI_GDP!$C$7:$R$7,0)))</f>
        <v/>
      </c>
    </row>
    <row r="358" spans="1:8" x14ac:dyDescent="0.25">
      <c r="A358" s="8" t="s">
        <v>38</v>
      </c>
      <c r="B358" s="8">
        <v>2008</v>
      </c>
      <c r="C358" s="8" t="s">
        <v>10</v>
      </c>
      <c r="D358" s="8" t="s">
        <v>33</v>
      </c>
      <c r="E358" s="8" t="s">
        <v>35</v>
      </c>
      <c r="F358" s="78">
        <v>20.1281088</v>
      </c>
      <c r="G358" s="78">
        <f>+IF(F358=""," ", +F358/INDEX(TdC_ExRate!$C$8:$R$29,MATCH(A358,TdC_ExRate!$B$8:$B$29,0),MATCH(B358,TdC_ExRate!$C$7:$R$7,0)))</f>
        <v>10.295707826086955</v>
      </c>
      <c r="H358" s="78">
        <f>+IF(F358="","",+G358*100/INDEX(PBI_GDP!$C$8:$R$29,MATCH($A358,PBI_GDP!$B$8:$B$29,0),MATCH($B358,PBI_GDP!$C$7:$R$7,0)))</f>
        <v>0.59208165081873332</v>
      </c>
    </row>
    <row r="359" spans="1:8" x14ac:dyDescent="0.25">
      <c r="A359" s="8" t="s">
        <v>38</v>
      </c>
      <c r="B359" s="8">
        <v>2008</v>
      </c>
      <c r="C359" s="8" t="s">
        <v>10</v>
      </c>
      <c r="D359" s="8" t="s">
        <v>33</v>
      </c>
      <c r="E359" s="8" t="s">
        <v>36</v>
      </c>
      <c r="F359" s="78" t="s">
        <v>29</v>
      </c>
      <c r="G359" s="78" t="str">
        <f>+IF(F359=""," ", +F359/INDEX(TdC_ExRate!$C$8:$R$29,MATCH(A359,TdC_ExRate!$B$8:$B$29,0),MATCH(B359,TdC_ExRate!$C$7:$R$7,0)))</f>
        <v xml:space="preserve"> </v>
      </c>
      <c r="H359" s="78" t="str">
        <f>+IF(F359="","",+G359*100/INDEX(PBI_GDP!$C$8:$R$29,MATCH($A359,PBI_GDP!$B$8:$B$29,0),MATCH($B359,PBI_GDP!$C$7:$R$7,0)))</f>
        <v/>
      </c>
    </row>
    <row r="360" spans="1:8" x14ac:dyDescent="0.25">
      <c r="A360" s="8" t="s">
        <v>38</v>
      </c>
      <c r="B360" s="8">
        <v>2008</v>
      </c>
      <c r="C360" s="8" t="s">
        <v>10</v>
      </c>
      <c r="D360" s="8" t="s">
        <v>33</v>
      </c>
      <c r="E360" s="8" t="s">
        <v>42</v>
      </c>
      <c r="F360" s="78">
        <v>0.82360191999999988</v>
      </c>
      <c r="G360" s="78">
        <f>+IF(F360=""," ", +F360/INDEX(TdC_ExRate!$C$8:$R$29,MATCH(A360,TdC_ExRate!$B$8:$B$29,0),MATCH(B360,TdC_ExRate!$C$7:$R$7,0)))</f>
        <v>0.42127975447570326</v>
      </c>
      <c r="H360" s="78">
        <f>+IF(F360="","",+G360*100/INDEX(PBI_GDP!$C$8:$R$29,MATCH($A360,PBI_GDP!$B$8:$B$29,0),MATCH($B360,PBI_GDP!$C$7:$R$7,0)))</f>
        <v>2.4226795932814037E-2</v>
      </c>
    </row>
    <row r="361" spans="1:8" x14ac:dyDescent="0.25">
      <c r="A361" s="8" t="s">
        <v>38</v>
      </c>
      <c r="B361" s="8">
        <v>2008</v>
      </c>
      <c r="C361" s="8" t="s">
        <v>10</v>
      </c>
      <c r="D361" s="8" t="s">
        <v>33</v>
      </c>
      <c r="E361" s="8" t="s">
        <v>40</v>
      </c>
      <c r="F361" s="78">
        <v>20.951710720000001</v>
      </c>
      <c r="G361" s="78">
        <f>+IF(F361=""," ", +F361/INDEX(TdC_ExRate!$C$8:$R$29,MATCH(A361,TdC_ExRate!$B$8:$B$29,0),MATCH(B361,TdC_ExRate!$C$7:$R$7,0)))</f>
        <v>10.716987580562661</v>
      </c>
      <c r="H361" s="78">
        <f>+IF(F361="","",+G361*100/INDEX(PBI_GDP!$C$8:$R$29,MATCH($A361,PBI_GDP!$B$8:$B$29,0),MATCH($B361,PBI_GDP!$C$7:$R$7,0)))</f>
        <v>0.61630844675154761</v>
      </c>
    </row>
    <row r="362" spans="1:8" x14ac:dyDescent="0.25">
      <c r="A362" s="8" t="s">
        <v>38</v>
      </c>
      <c r="B362" s="8">
        <v>2009</v>
      </c>
      <c r="C362" s="8" t="s">
        <v>10</v>
      </c>
      <c r="D362" s="8" t="s">
        <v>33</v>
      </c>
      <c r="E362" s="8" t="s">
        <v>34</v>
      </c>
      <c r="F362" s="78" t="s">
        <v>29</v>
      </c>
      <c r="G362" s="78" t="str">
        <f>+IF(F362=""," ", +F362/INDEX(TdC_ExRate!$C$8:$R$29,MATCH(A362,TdC_ExRate!$B$8:$B$29,0),MATCH(B362,TdC_ExRate!$C$7:$R$7,0)))</f>
        <v xml:space="preserve"> </v>
      </c>
      <c r="H362" s="78" t="str">
        <f>+IF(F362="","",+G362*100/INDEX(PBI_GDP!$C$8:$R$29,MATCH($A362,PBI_GDP!$B$8:$B$29,0),MATCH($B362,PBI_GDP!$C$7:$R$7,0)))</f>
        <v/>
      </c>
    </row>
    <row r="363" spans="1:8" x14ac:dyDescent="0.25">
      <c r="A363" s="8" t="s">
        <v>38</v>
      </c>
      <c r="B363" s="8">
        <v>2009</v>
      </c>
      <c r="C363" s="8" t="s">
        <v>10</v>
      </c>
      <c r="D363" s="8" t="s">
        <v>33</v>
      </c>
      <c r="E363" s="8" t="s">
        <v>35</v>
      </c>
      <c r="F363" s="78">
        <v>13.603707439999999</v>
      </c>
      <c r="G363" s="78">
        <f>+IF(F363=""," ", +F363/INDEX(TdC_ExRate!$C$8:$R$29,MATCH(A363,TdC_ExRate!$B$8:$B$29,0),MATCH(B363,TdC_ExRate!$C$7:$R$7,0)))</f>
        <v>6.9792428080376103</v>
      </c>
      <c r="H363" s="78">
        <f>+IF(F363="","",+G363*100/INDEX(PBI_GDP!$C$8:$R$29,MATCH($A363,PBI_GDP!$B$8:$B$29,0),MATCH($B363,PBI_GDP!$C$7:$R$7,0)))</f>
        <v>0.41333981688111399</v>
      </c>
    </row>
    <row r="364" spans="1:8" x14ac:dyDescent="0.25">
      <c r="A364" s="8" t="s">
        <v>38</v>
      </c>
      <c r="B364" s="8">
        <v>2009</v>
      </c>
      <c r="C364" s="8" t="s">
        <v>10</v>
      </c>
      <c r="D364" s="8" t="s">
        <v>33</v>
      </c>
      <c r="E364" s="8" t="s">
        <v>36</v>
      </c>
      <c r="F364" s="78" t="s">
        <v>29</v>
      </c>
      <c r="G364" s="78" t="str">
        <f>+IF(F364=""," ", +F364/INDEX(TdC_ExRate!$C$8:$R$29,MATCH(A364,TdC_ExRate!$B$8:$B$29,0),MATCH(B364,TdC_ExRate!$C$7:$R$7,0)))</f>
        <v xml:space="preserve"> </v>
      </c>
      <c r="H364" s="78" t="str">
        <f>+IF(F364="","",+G364*100/INDEX(PBI_GDP!$C$8:$R$29,MATCH($A364,PBI_GDP!$B$8:$B$29,0),MATCH($B364,PBI_GDP!$C$7:$R$7,0)))</f>
        <v/>
      </c>
    </row>
    <row r="365" spans="1:8" x14ac:dyDescent="0.25">
      <c r="A365" s="8" t="s">
        <v>38</v>
      </c>
      <c r="B365" s="8">
        <v>2009</v>
      </c>
      <c r="C365" s="8" t="s">
        <v>10</v>
      </c>
      <c r="D365" s="8" t="s">
        <v>33</v>
      </c>
      <c r="E365" s="8" t="s">
        <v>42</v>
      </c>
      <c r="F365" s="78">
        <v>2.8771601999999996</v>
      </c>
      <c r="G365" s="78">
        <f>+IF(F365=""," ", +F365/INDEX(TdC_ExRate!$C$8:$R$29,MATCH(A365,TdC_ExRate!$B$8:$B$29,0),MATCH(B365,TdC_ExRate!$C$7:$R$7,0)))</f>
        <v>1.4760975801624598</v>
      </c>
      <c r="H365" s="78">
        <f>+IF(F365="","",+G365*100/INDEX(PBI_GDP!$C$8:$R$29,MATCH($A365,PBI_GDP!$B$8:$B$29,0),MATCH($B365,PBI_GDP!$C$7:$R$7,0)))</f>
        <v>8.7420644368519984E-2</v>
      </c>
    </row>
    <row r="366" spans="1:8" x14ac:dyDescent="0.25">
      <c r="A366" s="8" t="s">
        <v>38</v>
      </c>
      <c r="B366" s="8">
        <v>2009</v>
      </c>
      <c r="C366" s="8" t="s">
        <v>10</v>
      </c>
      <c r="D366" s="8" t="s">
        <v>33</v>
      </c>
      <c r="E366" s="8" t="s">
        <v>40</v>
      </c>
      <c r="F366" s="78">
        <v>16.48086764</v>
      </c>
      <c r="G366" s="78">
        <f>+IF(F366=""," ", +F366/INDEX(TdC_ExRate!$C$8:$R$29,MATCH(A366,TdC_ExRate!$B$8:$B$29,0),MATCH(B366,TdC_ExRate!$C$7:$R$7,0)))</f>
        <v>8.4553403882000708</v>
      </c>
      <c r="H366" s="78">
        <f>+IF(F366="","",+G366*100/INDEX(PBI_GDP!$C$8:$R$29,MATCH($A366,PBI_GDP!$B$8:$B$29,0),MATCH($B366,PBI_GDP!$C$7:$R$7,0)))</f>
        <v>0.50076046124963403</v>
      </c>
    </row>
    <row r="367" spans="1:8" x14ac:dyDescent="0.25">
      <c r="A367" s="8" t="s">
        <v>38</v>
      </c>
      <c r="B367" s="8">
        <v>2010</v>
      </c>
      <c r="C367" s="8" t="s">
        <v>10</v>
      </c>
      <c r="D367" s="8" t="s">
        <v>33</v>
      </c>
      <c r="E367" s="8" t="s">
        <v>34</v>
      </c>
      <c r="F367" s="78" t="s">
        <v>29</v>
      </c>
      <c r="G367" s="78" t="str">
        <f>+IF(F367=""," ", +F367/INDEX(TdC_ExRate!$C$8:$R$29,MATCH(A367,TdC_ExRate!$B$8:$B$29,0),MATCH(B367,TdC_ExRate!$C$7:$R$7,0)))</f>
        <v xml:space="preserve"> </v>
      </c>
      <c r="H367" s="78" t="str">
        <f>+IF(F367="","",+G367*100/INDEX(PBI_GDP!$C$8:$R$29,MATCH($A367,PBI_GDP!$B$8:$B$29,0),MATCH($B367,PBI_GDP!$C$7:$R$7,0)))</f>
        <v/>
      </c>
    </row>
    <row r="368" spans="1:8" x14ac:dyDescent="0.25">
      <c r="A368" s="8" t="s">
        <v>38</v>
      </c>
      <c r="B368" s="8">
        <v>2010</v>
      </c>
      <c r="C368" s="8" t="s">
        <v>10</v>
      </c>
      <c r="D368" s="8" t="s">
        <v>33</v>
      </c>
      <c r="E368" s="8" t="s">
        <v>35</v>
      </c>
      <c r="F368" s="78">
        <v>22.231741149999998</v>
      </c>
      <c r="G368" s="78">
        <f>+IF(F368=""," ", +F368/INDEX(TdC_ExRate!$C$8:$R$29,MATCH(A368,TdC_ExRate!$B$8:$B$29,0),MATCH(B368,TdC_ExRate!$C$7:$R$7,0)))</f>
        <v>11.400892897435897</v>
      </c>
      <c r="H368" s="78">
        <f>+IF(F368="","",+G368*100/INDEX(PBI_GDP!$C$8:$R$29,MATCH($A368,PBI_GDP!$B$8:$B$29,0),MATCH($B368,PBI_GDP!$C$7:$R$7,0)))</f>
        <v>0.6530843156003836</v>
      </c>
    </row>
    <row r="369" spans="1:8" x14ac:dyDescent="0.25">
      <c r="A369" s="8" t="s">
        <v>38</v>
      </c>
      <c r="B369" s="8">
        <v>2010</v>
      </c>
      <c r="C369" s="8" t="s">
        <v>10</v>
      </c>
      <c r="D369" s="8" t="s">
        <v>33</v>
      </c>
      <c r="E369" s="8" t="s">
        <v>36</v>
      </c>
      <c r="F369" s="78" t="s">
        <v>29</v>
      </c>
      <c r="G369" s="78" t="str">
        <f>+IF(F369=""," ", +F369/INDEX(TdC_ExRate!$C$8:$R$29,MATCH(A369,TdC_ExRate!$B$8:$B$29,0),MATCH(B369,TdC_ExRate!$C$7:$R$7,0)))</f>
        <v xml:space="preserve"> </v>
      </c>
      <c r="H369" s="78" t="str">
        <f>+IF(F369="","",+G369*100/INDEX(PBI_GDP!$C$8:$R$29,MATCH($A369,PBI_GDP!$B$8:$B$29,0),MATCH($B369,PBI_GDP!$C$7:$R$7,0)))</f>
        <v/>
      </c>
    </row>
    <row r="370" spans="1:8" x14ac:dyDescent="0.25">
      <c r="A370" s="8" t="s">
        <v>38</v>
      </c>
      <c r="B370" s="8">
        <v>2010</v>
      </c>
      <c r="C370" s="8" t="s">
        <v>10</v>
      </c>
      <c r="D370" s="8" t="s">
        <v>33</v>
      </c>
      <c r="E370" s="8" t="s">
        <v>42</v>
      </c>
      <c r="F370" s="78">
        <v>0.2492405</v>
      </c>
      <c r="G370" s="78">
        <f>+IF(F370=""," ", +F370/INDEX(TdC_ExRate!$C$8:$R$29,MATCH(A370,TdC_ExRate!$B$8:$B$29,0),MATCH(B370,TdC_ExRate!$C$7:$R$7,0)))</f>
        <v>0.12781564102564102</v>
      </c>
      <c r="H370" s="78">
        <f>+IF(F370="","",+G370*100/INDEX(PBI_GDP!$C$8:$R$29,MATCH($A370,PBI_GDP!$B$8:$B$29,0),MATCH($B370,PBI_GDP!$C$7:$R$7,0)))</f>
        <v>7.3217414805316506E-3</v>
      </c>
    </row>
    <row r="371" spans="1:8" x14ac:dyDescent="0.25">
      <c r="A371" s="8" t="s">
        <v>38</v>
      </c>
      <c r="B371" s="8">
        <v>2010</v>
      </c>
      <c r="C371" s="8" t="s">
        <v>10</v>
      </c>
      <c r="D371" s="8" t="s">
        <v>33</v>
      </c>
      <c r="E371" s="8" t="s">
        <v>40</v>
      </c>
      <c r="F371" s="78">
        <v>22.480981649999997</v>
      </c>
      <c r="G371" s="78">
        <f>+IF(F371=""," ", +F371/INDEX(TdC_ExRate!$C$8:$R$29,MATCH(A371,TdC_ExRate!$B$8:$B$29,0),MATCH(B371,TdC_ExRate!$C$7:$R$7,0)))</f>
        <v>11.528708538461537</v>
      </c>
      <c r="H371" s="78">
        <f>+IF(F371="","",+G371*100/INDEX(PBI_GDP!$C$8:$R$29,MATCH($A371,PBI_GDP!$B$8:$B$29,0),MATCH($B371,PBI_GDP!$C$7:$R$7,0)))</f>
        <v>0.66040605708091527</v>
      </c>
    </row>
    <row r="372" spans="1:8" x14ac:dyDescent="0.25">
      <c r="A372" s="8" t="s">
        <v>38</v>
      </c>
      <c r="B372" s="8">
        <v>2011</v>
      </c>
      <c r="C372" s="8" t="s">
        <v>10</v>
      </c>
      <c r="D372" s="8" t="s">
        <v>33</v>
      </c>
      <c r="E372" s="8" t="s">
        <v>34</v>
      </c>
      <c r="F372" s="78" t="s">
        <v>29</v>
      </c>
      <c r="G372" s="78" t="str">
        <f>+IF(F372=""," ", +F372/INDEX(TdC_ExRate!$C$8:$R$29,MATCH(A372,TdC_ExRate!$B$8:$B$29,0),MATCH(B372,TdC_ExRate!$C$7:$R$7,0)))</f>
        <v xml:space="preserve"> </v>
      </c>
      <c r="H372" s="78" t="str">
        <f>+IF(F372="","",+G372*100/INDEX(PBI_GDP!$C$8:$R$29,MATCH($A372,PBI_GDP!$B$8:$B$29,0),MATCH($B372,PBI_GDP!$C$7:$R$7,0)))</f>
        <v/>
      </c>
    </row>
    <row r="373" spans="1:8" x14ac:dyDescent="0.25">
      <c r="A373" s="8" t="s">
        <v>38</v>
      </c>
      <c r="B373" s="8">
        <v>2011</v>
      </c>
      <c r="C373" s="8" t="s">
        <v>10</v>
      </c>
      <c r="D373" s="8" t="s">
        <v>33</v>
      </c>
      <c r="E373" s="8" t="s">
        <v>35</v>
      </c>
      <c r="F373" s="78">
        <v>7.5395694800000008</v>
      </c>
      <c r="G373" s="78">
        <f>+IF(F373=""," ", +F373/INDEX(TdC_ExRate!$C$8:$R$29,MATCH(A373,TdC_ExRate!$B$8:$B$29,0),MATCH(B373,TdC_ExRate!$C$7:$R$7,0)))</f>
        <v>3.8187645461352062</v>
      </c>
      <c r="H373" s="78">
        <f>+IF(F373="","",+G373*100/INDEX(PBI_GDP!$C$8:$R$29,MATCH($A373,PBI_GDP!$B$8:$B$29,0),MATCH($B373,PBI_GDP!$C$7:$R$7,0)))</f>
        <v>0.20901259112422793</v>
      </c>
    </row>
    <row r="374" spans="1:8" x14ac:dyDescent="0.25">
      <c r="A374" s="8" t="s">
        <v>38</v>
      </c>
      <c r="B374" s="8">
        <v>2011</v>
      </c>
      <c r="C374" s="8" t="s">
        <v>10</v>
      </c>
      <c r="D374" s="8" t="s">
        <v>33</v>
      </c>
      <c r="E374" s="8" t="s">
        <v>36</v>
      </c>
      <c r="F374" s="78" t="s">
        <v>29</v>
      </c>
      <c r="G374" s="78" t="str">
        <f>+IF(F374=""," ", +F374/INDEX(TdC_ExRate!$C$8:$R$29,MATCH(A374,TdC_ExRate!$B$8:$B$29,0),MATCH(B374,TdC_ExRate!$C$7:$R$7,0)))</f>
        <v xml:space="preserve"> </v>
      </c>
      <c r="H374" s="78" t="str">
        <f>+IF(F374="","",+G374*100/INDEX(PBI_GDP!$C$8:$R$29,MATCH($A374,PBI_GDP!$B$8:$B$29,0),MATCH($B374,PBI_GDP!$C$7:$R$7,0)))</f>
        <v/>
      </c>
    </row>
    <row r="375" spans="1:8" x14ac:dyDescent="0.25">
      <c r="A375" s="8" t="s">
        <v>38</v>
      </c>
      <c r="B375" s="8">
        <v>2011</v>
      </c>
      <c r="C375" s="8" t="s">
        <v>10</v>
      </c>
      <c r="D375" s="8" t="s">
        <v>33</v>
      </c>
      <c r="E375" s="8" t="s">
        <v>42</v>
      </c>
      <c r="F375" s="78">
        <v>0.24967161999999998</v>
      </c>
      <c r="G375" s="78">
        <f>+IF(F375=""," ", +F375/INDEX(TdC_ExRate!$C$8:$R$29,MATCH(A375,TdC_ExRate!$B$8:$B$29,0),MATCH(B375,TdC_ExRate!$C$7:$R$7,0)))</f>
        <v>0.12645776833296607</v>
      </c>
      <c r="H375" s="78">
        <f>+IF(F375="","",+G375*100/INDEX(PBI_GDP!$C$8:$R$29,MATCH($A375,PBI_GDP!$B$8:$B$29,0),MATCH($B375,PBI_GDP!$C$7:$R$7,0)))</f>
        <v>6.9214180418141853E-3</v>
      </c>
    </row>
    <row r="376" spans="1:8" x14ac:dyDescent="0.25">
      <c r="A376" s="8" t="s">
        <v>38</v>
      </c>
      <c r="B376" s="8">
        <v>2011</v>
      </c>
      <c r="C376" s="8" t="s">
        <v>10</v>
      </c>
      <c r="D376" s="8" t="s">
        <v>33</v>
      </c>
      <c r="E376" s="8" t="s">
        <v>40</v>
      </c>
      <c r="F376" s="78">
        <v>7.7892411000000008</v>
      </c>
      <c r="G376" s="78">
        <f>+IF(F376=""," ", +F376/INDEX(TdC_ExRate!$C$8:$R$29,MATCH(A376,TdC_ExRate!$B$8:$B$29,0),MATCH(B376,TdC_ExRate!$C$7:$R$7,0)))</f>
        <v>3.9452223144681722</v>
      </c>
      <c r="H376" s="78">
        <f>+IF(F376="","",+G376*100/INDEX(PBI_GDP!$C$8:$R$29,MATCH($A376,PBI_GDP!$B$8:$B$29,0),MATCH($B376,PBI_GDP!$C$7:$R$7,0)))</f>
        <v>0.21593400916604211</v>
      </c>
    </row>
    <row r="377" spans="1:8" x14ac:dyDescent="0.25">
      <c r="A377" s="8" t="s">
        <v>38</v>
      </c>
      <c r="B377" s="8">
        <v>2012</v>
      </c>
      <c r="C377" s="8" t="s">
        <v>10</v>
      </c>
      <c r="D377" s="8" t="s">
        <v>33</v>
      </c>
      <c r="E377" s="8" t="s">
        <v>34</v>
      </c>
      <c r="F377" s="78" t="s">
        <v>29</v>
      </c>
      <c r="G377" s="78" t="str">
        <f>+IF(F377=""," ", +F377/INDEX(TdC_ExRate!$C$8:$R$29,MATCH(A377,TdC_ExRate!$B$8:$B$29,0),MATCH(B377,TdC_ExRate!$C$7:$R$7,0)))</f>
        <v xml:space="preserve"> </v>
      </c>
      <c r="H377" s="78" t="str">
        <f>+IF(F377="","",+G377*100/INDEX(PBI_GDP!$C$8:$R$29,MATCH($A377,PBI_GDP!$B$8:$B$29,0),MATCH($B377,PBI_GDP!$C$7:$R$7,0)))</f>
        <v/>
      </c>
    </row>
    <row r="378" spans="1:8" x14ac:dyDescent="0.25">
      <c r="A378" s="8" t="s">
        <v>38</v>
      </c>
      <c r="B378" s="8">
        <v>2012</v>
      </c>
      <c r="C378" s="8" t="s">
        <v>10</v>
      </c>
      <c r="D378" s="8" t="s">
        <v>33</v>
      </c>
      <c r="E378" s="8" t="s">
        <v>35</v>
      </c>
      <c r="F378" s="78">
        <v>16.86569343</v>
      </c>
      <c r="G378" s="78">
        <f>+IF(F378=""," ", +F378/INDEX(TdC_ExRate!$C$8:$R$29,MATCH(A378,TdC_ExRate!$B$8:$B$29,0),MATCH(B378,TdC_ExRate!$C$7:$R$7,0)))</f>
        <v>8.7349297004747672</v>
      </c>
      <c r="H378" s="78">
        <f>+IF(F378="","",+G378*100/INDEX(PBI_GDP!$C$8:$R$29,MATCH($A378,PBI_GDP!$B$8:$B$29,0),MATCH($B378,PBI_GDP!$C$7:$R$7,0)))</f>
        <v>0.45746987014113161</v>
      </c>
    </row>
    <row r="379" spans="1:8" x14ac:dyDescent="0.25">
      <c r="A379" s="8" t="s">
        <v>38</v>
      </c>
      <c r="B379" s="8">
        <v>2012</v>
      </c>
      <c r="C379" s="8" t="s">
        <v>10</v>
      </c>
      <c r="D379" s="8" t="s">
        <v>33</v>
      </c>
      <c r="E379" s="8" t="s">
        <v>36</v>
      </c>
      <c r="F379" s="78" t="s">
        <v>29</v>
      </c>
      <c r="G379" s="78" t="str">
        <f>+IF(F379=""," ", +F379/INDEX(TdC_ExRate!$C$8:$R$29,MATCH(A379,TdC_ExRate!$B$8:$B$29,0),MATCH(B379,TdC_ExRate!$C$7:$R$7,0)))</f>
        <v xml:space="preserve"> </v>
      </c>
      <c r="H379" s="78" t="str">
        <f>+IF(F379="","",+G379*100/INDEX(PBI_GDP!$C$8:$R$29,MATCH($A379,PBI_GDP!$B$8:$B$29,0),MATCH($B379,PBI_GDP!$C$7:$R$7,0)))</f>
        <v/>
      </c>
    </row>
    <row r="380" spans="1:8" x14ac:dyDescent="0.25">
      <c r="A380" s="8" t="s">
        <v>38</v>
      </c>
      <c r="B380" s="8">
        <v>2012</v>
      </c>
      <c r="C380" s="8" t="s">
        <v>10</v>
      </c>
      <c r="D380" s="8" t="s">
        <v>33</v>
      </c>
      <c r="E380" s="8" t="s">
        <v>42</v>
      </c>
      <c r="F380" s="78">
        <v>0.45555722000000004</v>
      </c>
      <c r="G380" s="78">
        <f>+IF(F380=""," ", +F380/INDEX(TdC_ExRate!$C$8:$R$29,MATCH(A380,TdC_ExRate!$B$8:$B$29,0),MATCH(B380,TdC_ExRate!$C$7:$R$7,0)))</f>
        <v>0.23593813724643978</v>
      </c>
      <c r="H380" s="78">
        <f>+IF(F380="","",+G380*100/INDEX(PBI_GDP!$C$8:$R$29,MATCH($A380,PBI_GDP!$B$8:$B$29,0),MATCH($B380,PBI_GDP!$C$7:$R$7,0)))</f>
        <v>1.2356663729257348E-2</v>
      </c>
    </row>
    <row r="381" spans="1:8" x14ac:dyDescent="0.25">
      <c r="A381" s="8" t="s">
        <v>38</v>
      </c>
      <c r="B381" s="8">
        <v>2012</v>
      </c>
      <c r="C381" s="8" t="s">
        <v>10</v>
      </c>
      <c r="D381" s="8" t="s">
        <v>33</v>
      </c>
      <c r="E381" s="8" t="s">
        <v>40</v>
      </c>
      <c r="F381" s="78">
        <v>17.32125065</v>
      </c>
      <c r="G381" s="78">
        <f>+IF(F381=""," ", +F381/INDEX(TdC_ExRate!$C$8:$R$29,MATCH(A381,TdC_ExRate!$B$8:$B$29,0),MATCH(B381,TdC_ExRate!$C$7:$R$7,0)))</f>
        <v>8.9708678377212063</v>
      </c>
      <c r="H381" s="78">
        <f>+IF(F381="","",+G381*100/INDEX(PBI_GDP!$C$8:$R$29,MATCH($A381,PBI_GDP!$B$8:$B$29,0),MATCH($B381,PBI_GDP!$C$7:$R$7,0)))</f>
        <v>0.46982653387038892</v>
      </c>
    </row>
    <row r="382" spans="1:8" x14ac:dyDescent="0.25">
      <c r="A382" s="8" t="s">
        <v>38</v>
      </c>
      <c r="B382" s="8">
        <v>2013</v>
      </c>
      <c r="C382" s="8" t="s">
        <v>10</v>
      </c>
      <c r="D382" s="8" t="s">
        <v>33</v>
      </c>
      <c r="E382" s="8" t="s">
        <v>34</v>
      </c>
      <c r="F382" s="78" t="s">
        <v>29</v>
      </c>
      <c r="G382" s="78" t="str">
        <f>+IF(F382=""," ", +F382/INDEX(TdC_ExRate!$C$8:$R$29,MATCH(A382,TdC_ExRate!$B$8:$B$29,0),MATCH(B382,TdC_ExRate!$C$7:$R$7,0)))</f>
        <v xml:space="preserve"> </v>
      </c>
      <c r="H382" s="78" t="str">
        <f>+IF(F382="","",+G382*100/INDEX(PBI_GDP!$C$8:$R$29,MATCH($A382,PBI_GDP!$B$8:$B$29,0),MATCH($B382,PBI_GDP!$C$7:$R$7,0)))</f>
        <v/>
      </c>
    </row>
    <row r="383" spans="1:8" x14ac:dyDescent="0.25">
      <c r="A383" s="8" t="s">
        <v>38</v>
      </c>
      <c r="B383" s="8">
        <v>2013</v>
      </c>
      <c r="C383" s="8" t="s">
        <v>10</v>
      </c>
      <c r="D383" s="8" t="s">
        <v>33</v>
      </c>
      <c r="E383" s="8" t="s">
        <v>35</v>
      </c>
      <c r="F383" s="78">
        <v>7.2715177799999999</v>
      </c>
      <c r="G383" s="78">
        <f>+IF(F383=""," ", +F383/INDEX(TdC_ExRate!$C$8:$R$29,MATCH(A383,TdC_ExRate!$B$8:$B$29,0),MATCH(B383,TdC_ExRate!$C$7:$R$7,0)))</f>
        <v>3.6161712954828071</v>
      </c>
      <c r="H383" s="78">
        <f>+IF(F383="","",+G383*100/INDEX(PBI_GDP!$C$8:$R$29,MATCH($A383,PBI_GDP!$B$8:$B$29,0),MATCH($B383,PBI_GDP!$C$7:$R$7,0)))</f>
        <v>0.17789552554336771</v>
      </c>
    </row>
    <row r="384" spans="1:8" x14ac:dyDescent="0.25">
      <c r="A384" s="8" t="s">
        <v>38</v>
      </c>
      <c r="B384" s="8">
        <v>2013</v>
      </c>
      <c r="C384" s="8" t="s">
        <v>10</v>
      </c>
      <c r="D384" s="8" t="s">
        <v>33</v>
      </c>
      <c r="E384" s="8" t="s">
        <v>36</v>
      </c>
      <c r="F384" s="78" t="s">
        <v>29</v>
      </c>
      <c r="G384" s="78" t="str">
        <f>+IF(F384=""," ", +F384/INDEX(TdC_ExRate!$C$8:$R$29,MATCH(A384,TdC_ExRate!$B$8:$B$29,0),MATCH(B384,TdC_ExRate!$C$7:$R$7,0)))</f>
        <v xml:space="preserve"> </v>
      </c>
      <c r="H384" s="78" t="str">
        <f>+IF(F384="","",+G384*100/INDEX(PBI_GDP!$C$8:$R$29,MATCH($A384,PBI_GDP!$B$8:$B$29,0),MATCH($B384,PBI_GDP!$C$7:$R$7,0)))</f>
        <v/>
      </c>
    </row>
    <row r="385" spans="1:8" x14ac:dyDescent="0.25">
      <c r="A385" s="8" t="s">
        <v>38</v>
      </c>
      <c r="B385" s="8">
        <v>2013</v>
      </c>
      <c r="C385" s="8" t="s">
        <v>10</v>
      </c>
      <c r="D385" s="8" t="s">
        <v>33</v>
      </c>
      <c r="E385" s="8" t="s">
        <v>42</v>
      </c>
      <c r="F385" s="78">
        <v>0.43820092999999999</v>
      </c>
      <c r="G385" s="78">
        <f>+IF(F385=""," ", +F385/INDEX(TdC_ExRate!$C$8:$R$29,MATCH(A385,TdC_ExRate!$B$8:$B$29,0),MATCH(B385,TdC_ExRate!$C$7:$R$7,0)))</f>
        <v>0.21792006464981384</v>
      </c>
      <c r="H385" s="78">
        <f>+IF(F385="","",+G385*100/INDEX(PBI_GDP!$C$8:$R$29,MATCH($A385,PBI_GDP!$B$8:$B$29,0),MATCH($B385,PBI_GDP!$C$7:$R$7,0)))</f>
        <v>1.0720455769268913E-2</v>
      </c>
    </row>
    <row r="386" spans="1:8" x14ac:dyDescent="0.25">
      <c r="A386" s="8" t="s">
        <v>38</v>
      </c>
      <c r="B386" s="8">
        <v>2013</v>
      </c>
      <c r="C386" s="8" t="s">
        <v>10</v>
      </c>
      <c r="D386" s="8" t="s">
        <v>33</v>
      </c>
      <c r="E386" s="8" t="s">
        <v>40</v>
      </c>
      <c r="F386" s="78">
        <v>7.7097187099999998</v>
      </c>
      <c r="G386" s="78">
        <f>+IF(F386=""," ", +F386/INDEX(TdC_ExRate!$C$8:$R$29,MATCH(A386,TdC_ExRate!$B$8:$B$29,0),MATCH(B386,TdC_ExRate!$C$7:$R$7,0)))</f>
        <v>3.834091360132621</v>
      </c>
      <c r="H386" s="78">
        <f>+IF(F386="","",+G386*100/INDEX(PBI_GDP!$C$8:$R$29,MATCH($A386,PBI_GDP!$B$8:$B$29,0),MATCH($B386,PBI_GDP!$C$7:$R$7,0)))</f>
        <v>0.1886159813126366</v>
      </c>
    </row>
    <row r="387" spans="1:8" x14ac:dyDescent="0.25">
      <c r="A387" s="8" t="s">
        <v>38</v>
      </c>
      <c r="B387" s="8">
        <v>2014</v>
      </c>
      <c r="C387" s="8" t="s">
        <v>10</v>
      </c>
      <c r="D387" s="8" t="s">
        <v>33</v>
      </c>
      <c r="E387" s="8" t="s">
        <v>34</v>
      </c>
      <c r="F387" s="78" t="s">
        <v>29</v>
      </c>
      <c r="G387" s="78" t="str">
        <f>+IF(F387=""," ", +F387/INDEX(TdC_ExRate!$C$8:$R$29,MATCH(A387,TdC_ExRate!$B$8:$B$29,0),MATCH(B387,TdC_ExRate!$C$7:$R$7,0)))</f>
        <v xml:space="preserve"> </v>
      </c>
      <c r="H387" s="78" t="str">
        <f>+IF(F387="","",+G387*100/INDEX(PBI_GDP!$C$8:$R$29,MATCH($A387,PBI_GDP!$B$8:$B$29,0),MATCH($B387,PBI_GDP!$C$7:$R$7,0)))</f>
        <v/>
      </c>
    </row>
    <row r="388" spans="1:8" x14ac:dyDescent="0.25">
      <c r="A388" s="8" t="s">
        <v>38</v>
      </c>
      <c r="B388" s="8">
        <v>2014</v>
      </c>
      <c r="C388" s="8" t="s">
        <v>10</v>
      </c>
      <c r="D388" s="8" t="s">
        <v>33</v>
      </c>
      <c r="E388" s="8" t="s">
        <v>35</v>
      </c>
      <c r="F388" s="78">
        <v>28.419682740000002</v>
      </c>
      <c r="G388" s="78">
        <f>+IF(F388=""," ", +F388/INDEX(TdC_ExRate!$C$8:$R$29,MATCH(A388,TdC_ExRate!$B$8:$B$29,0),MATCH(B388,TdC_ExRate!$C$7:$R$7,0)))</f>
        <v>14.139145641791048</v>
      </c>
      <c r="H388" s="78">
        <f>+IF(F388="","",+G388*100/INDEX(PBI_GDP!$C$8:$R$29,MATCH($A388,PBI_GDP!$B$8:$B$29,0),MATCH($B388,PBI_GDP!$C$7:$R$7,0)))</f>
        <v>0.66124848085074472</v>
      </c>
    </row>
    <row r="389" spans="1:8" x14ac:dyDescent="0.25">
      <c r="A389" s="8" t="s">
        <v>38</v>
      </c>
      <c r="B389" s="8">
        <v>2014</v>
      </c>
      <c r="C389" s="8" t="s">
        <v>10</v>
      </c>
      <c r="D389" s="8" t="s">
        <v>33</v>
      </c>
      <c r="E389" s="8" t="s">
        <v>36</v>
      </c>
      <c r="F389" s="78" t="s">
        <v>29</v>
      </c>
      <c r="G389" s="78" t="str">
        <f>+IF(F389=""," ", +F389/INDEX(TdC_ExRate!$C$8:$R$29,MATCH(A389,TdC_ExRate!$B$8:$B$29,0),MATCH(B389,TdC_ExRate!$C$7:$R$7,0)))</f>
        <v xml:space="preserve"> </v>
      </c>
      <c r="H389" s="78" t="str">
        <f>+IF(F389="","",+G389*100/INDEX(PBI_GDP!$C$8:$R$29,MATCH($A389,PBI_GDP!$B$8:$B$29,0),MATCH($B389,PBI_GDP!$C$7:$R$7,0)))</f>
        <v/>
      </c>
    </row>
    <row r="390" spans="1:8" x14ac:dyDescent="0.25">
      <c r="A390" s="8" t="s">
        <v>38</v>
      </c>
      <c r="B390" s="8">
        <v>2014</v>
      </c>
      <c r="C390" s="8" t="s">
        <v>10</v>
      </c>
      <c r="D390" s="8" t="s">
        <v>33</v>
      </c>
      <c r="E390" s="8" t="s">
        <v>42</v>
      </c>
      <c r="F390" s="78">
        <v>0.48593198999999998</v>
      </c>
      <c r="G390" s="78">
        <f>+IF(F390=""," ", +F390/INDEX(TdC_ExRate!$C$8:$R$29,MATCH(A390,TdC_ExRate!$B$8:$B$29,0),MATCH(B390,TdC_ExRate!$C$7:$R$7,0)))</f>
        <v>0.2417572089552239</v>
      </c>
      <c r="H390" s="78">
        <f>+IF(F390="","",+G390*100/INDEX(PBI_GDP!$C$8:$R$29,MATCH($A390,PBI_GDP!$B$8:$B$29,0),MATCH($B390,PBI_GDP!$C$7:$R$7,0)))</f>
        <v>1.1306311654634579E-2</v>
      </c>
    </row>
    <row r="391" spans="1:8" x14ac:dyDescent="0.25">
      <c r="A391" s="8" t="s">
        <v>38</v>
      </c>
      <c r="B391" s="8">
        <v>2014</v>
      </c>
      <c r="C391" s="8" t="s">
        <v>10</v>
      </c>
      <c r="D391" s="8" t="s">
        <v>33</v>
      </c>
      <c r="E391" s="8" t="s">
        <v>40</v>
      </c>
      <c r="F391" s="78">
        <v>28.905614730000003</v>
      </c>
      <c r="G391" s="78">
        <f>+IF(F391=""," ", +F391/INDEX(TdC_ExRate!$C$8:$R$29,MATCH(A391,TdC_ExRate!$B$8:$B$29,0),MATCH(B391,TdC_ExRate!$C$7:$R$7,0)))</f>
        <v>14.380902850746272</v>
      </c>
      <c r="H391" s="78">
        <f>+IF(F391="","",+G391*100/INDEX(PBI_GDP!$C$8:$R$29,MATCH($A391,PBI_GDP!$B$8:$B$29,0),MATCH($B391,PBI_GDP!$C$7:$R$7,0)))</f>
        <v>0.67255479250537931</v>
      </c>
    </row>
    <row r="392" spans="1:8" x14ac:dyDescent="0.25">
      <c r="A392" s="8" t="s">
        <v>38</v>
      </c>
      <c r="B392" s="8">
        <v>2015</v>
      </c>
      <c r="C392" s="8" t="s">
        <v>10</v>
      </c>
      <c r="D392" s="8" t="s">
        <v>33</v>
      </c>
      <c r="E392" s="8" t="s">
        <v>34</v>
      </c>
      <c r="F392" s="78">
        <v>0.4477718</v>
      </c>
      <c r="G392" s="78">
        <f>+IF(F392=""," ", +F392/INDEX(TdC_ExRate!$C$8:$R$29,MATCH(A392,TdC_ExRate!$B$8:$B$29,0),MATCH(B392,TdC_ExRate!$C$7:$R$7,0)))</f>
        <v>0.22323479850436267</v>
      </c>
      <c r="H392" s="78">
        <f>+IF(F392="","",+G392*100/INDEX(PBI_GDP!$C$8:$R$29,MATCH($A392,PBI_GDP!$B$8:$B$29,0),MATCH($B392,PBI_GDP!$C$7:$R$7,0)))</f>
        <v>1.0179193292645524E-2</v>
      </c>
    </row>
    <row r="393" spans="1:8" x14ac:dyDescent="0.25">
      <c r="A393" s="8" t="s">
        <v>38</v>
      </c>
      <c r="B393" s="8">
        <v>2015</v>
      </c>
      <c r="C393" s="8" t="s">
        <v>10</v>
      </c>
      <c r="D393" s="8" t="s">
        <v>33</v>
      </c>
      <c r="E393" s="8" t="s">
        <v>35</v>
      </c>
      <c r="F393" s="78">
        <v>32.909660200000005</v>
      </c>
      <c r="G393" s="78">
        <f>+IF(F393=""," ", +F393/INDEX(TdC_ExRate!$C$8:$R$29,MATCH(A393,TdC_ExRate!$B$8:$B$29,0),MATCH(B393,TdC_ExRate!$C$7:$R$7,0)))</f>
        <v>16.406976418778594</v>
      </c>
      <c r="H393" s="78">
        <f>+IF(F393="","",+G393*100/INDEX(PBI_GDP!$C$8:$R$29,MATCH($A393,PBI_GDP!$B$8:$B$29,0),MATCH($B393,PBI_GDP!$C$7:$R$7,0)))</f>
        <v>0.74813508213577407</v>
      </c>
    </row>
    <row r="394" spans="1:8" x14ac:dyDescent="0.25">
      <c r="A394" s="8" t="s">
        <v>38</v>
      </c>
      <c r="B394" s="8">
        <v>2015</v>
      </c>
      <c r="C394" s="8" t="s">
        <v>10</v>
      </c>
      <c r="D394" s="8" t="s">
        <v>33</v>
      </c>
      <c r="E394" s="8" t="s">
        <v>36</v>
      </c>
      <c r="F394" s="78" t="s">
        <v>29</v>
      </c>
      <c r="G394" s="78" t="str">
        <f>+IF(F394=""," ", +F394/INDEX(TdC_ExRate!$C$8:$R$29,MATCH(A394,TdC_ExRate!$B$8:$B$29,0),MATCH(B394,TdC_ExRate!$C$7:$R$7,0)))</f>
        <v xml:space="preserve"> </v>
      </c>
      <c r="H394" s="78" t="str">
        <f>+IF(F394="","",+G394*100/INDEX(PBI_GDP!$C$8:$R$29,MATCH($A394,PBI_GDP!$B$8:$B$29,0),MATCH($B394,PBI_GDP!$C$7:$R$7,0)))</f>
        <v/>
      </c>
    </row>
    <row r="395" spans="1:8" x14ac:dyDescent="0.25">
      <c r="A395" s="8" t="s">
        <v>38</v>
      </c>
      <c r="B395" s="8">
        <v>2015</v>
      </c>
      <c r="C395" s="8" t="s">
        <v>10</v>
      </c>
      <c r="D395" s="8" t="s">
        <v>33</v>
      </c>
      <c r="E395" s="8" t="s">
        <v>42</v>
      </c>
      <c r="F395" s="78">
        <v>0.75570163000000001</v>
      </c>
      <c r="G395" s="78">
        <f>+IF(F395=""," ", +F395/INDEX(TdC_ExRate!$C$8:$R$29,MATCH(A395,TdC_ExRate!$B$8:$B$29,0),MATCH(B395,TdC_ExRate!$C$7:$R$7,0)))</f>
        <v>0.37675195513086895</v>
      </c>
      <c r="H395" s="78">
        <f>+IF(F395="","",+G395*100/INDEX(PBI_GDP!$C$8:$R$29,MATCH($A395,PBI_GDP!$B$8:$B$29,0),MATCH($B395,PBI_GDP!$C$7:$R$7,0)))</f>
        <v>1.7179360029678709E-2</v>
      </c>
    </row>
    <row r="396" spans="1:8" x14ac:dyDescent="0.25">
      <c r="A396" s="8" t="s">
        <v>38</v>
      </c>
      <c r="B396" s="8">
        <v>2015</v>
      </c>
      <c r="C396" s="8" t="s">
        <v>10</v>
      </c>
      <c r="D396" s="8" t="s">
        <v>33</v>
      </c>
      <c r="E396" s="8" t="s">
        <v>40</v>
      </c>
      <c r="F396" s="78">
        <v>34.11313363</v>
      </c>
      <c r="G396" s="78">
        <f>+IF(F396=""," ", +F396/INDEX(TdC_ExRate!$C$8:$R$29,MATCH(A396,TdC_ExRate!$B$8:$B$29,0),MATCH(B396,TdC_ExRate!$C$7:$R$7,0)))</f>
        <v>17.006963172413823</v>
      </c>
      <c r="H396" s="78">
        <f>+IF(F396="","",+G396*100/INDEX(PBI_GDP!$C$8:$R$29,MATCH($A396,PBI_GDP!$B$8:$B$29,0),MATCH($B396,PBI_GDP!$C$7:$R$7,0)))</f>
        <v>0.77549363545809813</v>
      </c>
    </row>
    <row r="397" spans="1:8" x14ac:dyDescent="0.25">
      <c r="A397" s="8" t="s">
        <v>38</v>
      </c>
      <c r="B397" s="8">
        <v>2016</v>
      </c>
      <c r="C397" s="8" t="s">
        <v>10</v>
      </c>
      <c r="D397" s="8" t="s">
        <v>33</v>
      </c>
      <c r="E397" s="8" t="s">
        <v>34</v>
      </c>
      <c r="F397" s="78">
        <v>2.792969E-2</v>
      </c>
      <c r="G397" s="78">
        <f>+IF(F397=""," ", +F397/INDEX(TdC_ExRate!$C$8:$R$29,MATCH(A397,TdC_ExRate!$B$8:$B$29,0),MATCH(B397,TdC_ExRate!$C$7:$R$7,0)))</f>
        <v>1.3988158597662748E-2</v>
      </c>
      <c r="H397" s="78">
        <f>+IF(F397="","",+G397*100/INDEX(PBI_GDP!$C$8:$R$29,MATCH($A397,PBI_GDP!$B$8:$B$29,0),MATCH($B397,PBI_GDP!$C$7:$R$7,0)))</f>
        <v>6.244156145729287E-4</v>
      </c>
    </row>
    <row r="398" spans="1:8" x14ac:dyDescent="0.25">
      <c r="A398" s="8" t="s">
        <v>38</v>
      </c>
      <c r="B398" s="8">
        <v>2016</v>
      </c>
      <c r="C398" s="8" t="s">
        <v>10</v>
      </c>
      <c r="D398" s="8" t="s">
        <v>33</v>
      </c>
      <c r="E398" s="8" t="s">
        <v>35</v>
      </c>
      <c r="F398" s="78">
        <v>107.45728833000001</v>
      </c>
      <c r="G398" s="78">
        <f>+IF(F398=""," ", +F398/INDEX(TdC_ExRate!$C$8:$R$29,MATCH(A398,TdC_ExRate!$B$8:$B$29,0),MATCH(B398,TdC_ExRate!$C$7:$R$7,0)))</f>
        <v>53.818341400667698</v>
      </c>
      <c r="H398" s="78">
        <f>+IF(F398="","",+G398*100/INDEX(PBI_GDP!$C$8:$R$29,MATCH($A398,PBI_GDP!$B$8:$B$29,0),MATCH($B398,PBI_GDP!$C$7:$R$7,0)))</f>
        <v>2.4023900277059056</v>
      </c>
    </row>
    <row r="399" spans="1:8" x14ac:dyDescent="0.25">
      <c r="A399" s="8" t="s">
        <v>38</v>
      </c>
      <c r="B399" s="8">
        <v>2016</v>
      </c>
      <c r="C399" s="8" t="s">
        <v>10</v>
      </c>
      <c r="D399" s="8" t="s">
        <v>33</v>
      </c>
      <c r="E399" s="8" t="s">
        <v>36</v>
      </c>
      <c r="F399" s="78" t="s">
        <v>29</v>
      </c>
      <c r="G399" s="78" t="str">
        <f>+IF(F399=""," ", +F399/INDEX(TdC_ExRate!$C$8:$R$29,MATCH(A399,TdC_ExRate!$B$8:$B$29,0),MATCH(B399,TdC_ExRate!$C$7:$R$7,0)))</f>
        <v xml:space="preserve"> </v>
      </c>
      <c r="H399" s="78" t="str">
        <f>+IF(F399="","",+G399*100/INDEX(PBI_GDP!$C$8:$R$29,MATCH($A399,PBI_GDP!$B$8:$B$29,0),MATCH($B399,PBI_GDP!$C$7:$R$7,0)))</f>
        <v/>
      </c>
    </row>
    <row r="400" spans="1:8" x14ac:dyDescent="0.25">
      <c r="A400" s="8" t="s">
        <v>38</v>
      </c>
      <c r="B400" s="8">
        <v>2016</v>
      </c>
      <c r="C400" s="8" t="s">
        <v>10</v>
      </c>
      <c r="D400" s="8" t="s">
        <v>33</v>
      </c>
      <c r="E400" s="8" t="s">
        <v>42</v>
      </c>
      <c r="F400" s="78">
        <v>1.5014146799999999</v>
      </c>
      <c r="G400" s="78">
        <f>+IF(F400=""," ", +F400/INDEX(TdC_ExRate!$C$8:$R$29,MATCH(A400,TdC_ExRate!$B$8:$B$29,0),MATCH(B400,TdC_ExRate!$C$7:$R$7,0)))</f>
        <v>0.75196060767946449</v>
      </c>
      <c r="H400" s="78">
        <f>+IF(F400="","",+G400*100/INDEX(PBI_GDP!$C$8:$R$29,MATCH($A400,PBI_GDP!$B$8:$B$29,0),MATCH($B400,PBI_GDP!$C$7:$R$7,0)))</f>
        <v>3.3566672961318836E-2</v>
      </c>
    </row>
    <row r="401" spans="1:8" x14ac:dyDescent="0.25">
      <c r="A401" s="8" t="s">
        <v>38</v>
      </c>
      <c r="B401" s="8">
        <v>2016</v>
      </c>
      <c r="C401" s="8" t="s">
        <v>10</v>
      </c>
      <c r="D401" s="8" t="s">
        <v>33</v>
      </c>
      <c r="E401" s="8" t="s">
        <v>40</v>
      </c>
      <c r="F401" s="78">
        <v>108.9866327</v>
      </c>
      <c r="G401" s="78">
        <f>+IF(F401=""," ", +F401/INDEX(TdC_ExRate!$C$8:$R$29,MATCH(A401,TdC_ExRate!$B$8:$B$29,0),MATCH(B401,TdC_ExRate!$C$7:$R$7,0)))</f>
        <v>54.584290166944818</v>
      </c>
      <c r="H401" s="78">
        <f>+IF(F401="","",+G401*100/INDEX(PBI_GDP!$C$8:$R$29,MATCH($A401,PBI_GDP!$B$8:$B$29,0),MATCH($B401,PBI_GDP!$C$7:$R$7,0)))</f>
        <v>2.4365811162817974</v>
      </c>
    </row>
    <row r="402" spans="1:8" x14ac:dyDescent="0.25">
      <c r="A402" s="8" t="s">
        <v>38</v>
      </c>
      <c r="B402" s="8">
        <v>2017</v>
      </c>
      <c r="C402" s="8" t="s">
        <v>10</v>
      </c>
      <c r="D402" s="8" t="s">
        <v>33</v>
      </c>
      <c r="E402" s="8" t="s">
        <v>34</v>
      </c>
      <c r="F402" s="78">
        <v>4.5125E-3</v>
      </c>
      <c r="G402" s="78">
        <f>+IF(F402=""," ", +F402/INDEX(TdC_ExRate!$C$8:$R$29,MATCH(A402,TdC_ExRate!$B$8:$B$29,0),MATCH(B402,TdC_ExRate!$C$7:$R$7,0)))</f>
        <v>2.2534332084893885E-3</v>
      </c>
      <c r="H402" s="78">
        <f>+IF(F402="","",+G402*100/INDEX(PBI_GDP!$C$8:$R$29,MATCH($A402,PBI_GDP!$B$8:$B$29,0),MATCH($B402,PBI_GDP!$C$7:$R$7,0)))</f>
        <v>9.943225559234825E-5</v>
      </c>
    </row>
    <row r="403" spans="1:8" x14ac:dyDescent="0.25">
      <c r="A403" s="8" t="s">
        <v>38</v>
      </c>
      <c r="B403" s="8">
        <v>2017</v>
      </c>
      <c r="C403" s="8" t="s">
        <v>10</v>
      </c>
      <c r="D403" s="8" t="s">
        <v>33</v>
      </c>
      <c r="E403" s="8" t="s">
        <v>35</v>
      </c>
      <c r="F403" s="78">
        <v>62.79502334</v>
      </c>
      <c r="G403" s="78">
        <f>+IF(F403=""," ", +F403/INDEX(TdC_ExRate!$C$8:$R$29,MATCH(A403,TdC_ExRate!$B$8:$B$29,0),MATCH(B403,TdC_ExRate!$C$7:$R$7,0)))</f>
        <v>31.358313777777777</v>
      </c>
      <c r="H403" s="78">
        <f>+IF(F403="","",+G403*100/INDEX(PBI_GDP!$C$8:$R$29,MATCH($A403,PBI_GDP!$B$8:$B$29,0),MATCH($B403,PBI_GDP!$C$7:$R$7,0)))</f>
        <v>1.3836788500100505</v>
      </c>
    </row>
    <row r="404" spans="1:8" x14ac:dyDescent="0.25">
      <c r="A404" s="8" t="s">
        <v>38</v>
      </c>
      <c r="B404" s="8">
        <v>2017</v>
      </c>
      <c r="C404" s="8" t="s">
        <v>10</v>
      </c>
      <c r="D404" s="8" t="s">
        <v>33</v>
      </c>
      <c r="E404" s="8" t="s">
        <v>36</v>
      </c>
      <c r="F404" s="78" t="s">
        <v>29</v>
      </c>
      <c r="G404" s="78" t="str">
        <f>+IF(F404=""," ", +F404/INDEX(TdC_ExRate!$C$8:$R$29,MATCH(A404,TdC_ExRate!$B$8:$B$29,0),MATCH(B404,TdC_ExRate!$C$7:$R$7,0)))</f>
        <v xml:space="preserve"> </v>
      </c>
      <c r="H404" s="78" t="str">
        <f>+IF(F404="","",+G404*100/INDEX(PBI_GDP!$C$8:$R$29,MATCH($A404,PBI_GDP!$B$8:$B$29,0),MATCH($B404,PBI_GDP!$C$7:$R$7,0)))</f>
        <v/>
      </c>
    </row>
    <row r="405" spans="1:8" x14ac:dyDescent="0.25">
      <c r="A405" s="8" t="s">
        <v>38</v>
      </c>
      <c r="B405" s="8">
        <v>2017</v>
      </c>
      <c r="C405" s="8" t="s">
        <v>10</v>
      </c>
      <c r="D405" s="8" t="s">
        <v>33</v>
      </c>
      <c r="E405" s="8" t="s">
        <v>42</v>
      </c>
      <c r="F405" s="78">
        <v>1.8382118599999999</v>
      </c>
      <c r="G405" s="78">
        <f>+IF(F405=""," ", +F405/INDEX(TdC_ExRate!$C$8:$R$29,MATCH(A405,TdC_ExRate!$B$8:$B$29,0),MATCH(B405,TdC_ExRate!$C$7:$R$7,0)))</f>
        <v>0.91795848189762796</v>
      </c>
      <c r="H405" s="78">
        <f>+IF(F405="","",+G405*100/INDEX(PBI_GDP!$C$8:$R$29,MATCH($A405,PBI_GDP!$B$8:$B$29,0),MATCH($B405,PBI_GDP!$C$7:$R$7,0)))</f>
        <v>4.050472055322013E-2</v>
      </c>
    </row>
    <row r="406" spans="1:8" x14ac:dyDescent="0.25">
      <c r="A406" s="8" t="s">
        <v>38</v>
      </c>
      <c r="B406" s="8">
        <v>2017</v>
      </c>
      <c r="C406" s="8" t="s">
        <v>10</v>
      </c>
      <c r="D406" s="8" t="s">
        <v>33</v>
      </c>
      <c r="E406" s="8" t="s">
        <v>40</v>
      </c>
      <c r="F406" s="78">
        <v>64.637747699999991</v>
      </c>
      <c r="G406" s="78">
        <f>+IF(F406=""," ", +F406/INDEX(TdC_ExRate!$C$8:$R$29,MATCH(A406,TdC_ExRate!$B$8:$B$29,0),MATCH(B406,TdC_ExRate!$C$7:$R$7,0)))</f>
        <v>32.278525692883889</v>
      </c>
      <c r="H406" s="78">
        <f>+IF(F406="","",+G406*100/INDEX(PBI_GDP!$C$8:$R$29,MATCH($A406,PBI_GDP!$B$8:$B$29,0),MATCH($B406,PBI_GDP!$C$7:$R$7,0)))</f>
        <v>1.4242830028188629</v>
      </c>
    </row>
    <row r="407" spans="1:8" x14ac:dyDescent="0.25">
      <c r="A407" s="8" t="s">
        <v>38</v>
      </c>
      <c r="B407" s="8">
        <v>2018</v>
      </c>
      <c r="C407" s="8" t="s">
        <v>10</v>
      </c>
      <c r="D407" s="8" t="s">
        <v>33</v>
      </c>
      <c r="E407" s="8" t="s">
        <v>34</v>
      </c>
      <c r="F407" s="78">
        <v>9.9962170000000003E-2</v>
      </c>
      <c r="G407" s="78">
        <f>+IF(F407=""," ", +F407/INDEX(TdC_ExRate!$C$8:$R$29,MATCH(A407,TdC_ExRate!$B$8:$B$29,0),MATCH(B407,TdC_ExRate!$C$7:$R$7,0)))</f>
        <v>4.9981085000000001E-2</v>
      </c>
      <c r="H407" s="78">
        <f>+IF(F407="","",+G407*100/INDEX(PBI_GDP!$C$8:$R$29,MATCH($A407,PBI_GDP!$B$8:$B$29,0),MATCH($B407,PBI_GDP!$C$7:$R$7,0)))</f>
        <v>2.1794869726370872E-3</v>
      </c>
    </row>
    <row r="408" spans="1:8" x14ac:dyDescent="0.25">
      <c r="A408" s="8" t="s">
        <v>38</v>
      </c>
      <c r="B408" s="8">
        <v>2018</v>
      </c>
      <c r="C408" s="8" t="s">
        <v>10</v>
      </c>
      <c r="D408" s="8" t="s">
        <v>33</v>
      </c>
      <c r="E408" s="8" t="s">
        <v>35</v>
      </c>
      <c r="F408" s="78">
        <v>48.502280369999987</v>
      </c>
      <c r="G408" s="78">
        <f>+IF(F408=""," ", +F408/INDEX(TdC_ExRate!$C$8:$R$29,MATCH(A408,TdC_ExRate!$B$8:$B$29,0),MATCH(B408,TdC_ExRate!$C$7:$R$7,0)))</f>
        <v>24.251140184999993</v>
      </c>
      <c r="H408" s="78">
        <f>+IF(F408="","",+G408*100/INDEX(PBI_GDP!$C$8:$R$29,MATCH($A408,PBI_GDP!$B$8:$B$29,0),MATCH($B408,PBI_GDP!$C$7:$R$7,0)))</f>
        <v>1.0575009346996618</v>
      </c>
    </row>
    <row r="409" spans="1:8" x14ac:dyDescent="0.25">
      <c r="A409" s="8" t="s">
        <v>38</v>
      </c>
      <c r="B409" s="8">
        <v>2018</v>
      </c>
      <c r="C409" s="8" t="s">
        <v>10</v>
      </c>
      <c r="D409" s="8" t="s">
        <v>33</v>
      </c>
      <c r="E409" s="8" t="s">
        <v>36</v>
      </c>
      <c r="F409" s="78" t="s">
        <v>29</v>
      </c>
      <c r="G409" s="78" t="str">
        <f>+IF(F409=""," ", +F409/INDEX(TdC_ExRate!$C$8:$R$29,MATCH(A409,TdC_ExRate!$B$8:$B$29,0),MATCH(B409,TdC_ExRate!$C$7:$R$7,0)))</f>
        <v xml:space="preserve"> </v>
      </c>
      <c r="H409" s="78" t="str">
        <f>+IF(F409="","",+G409*100/INDEX(PBI_GDP!$C$8:$R$29,MATCH($A409,PBI_GDP!$B$8:$B$29,0),MATCH($B409,PBI_GDP!$C$7:$R$7,0)))</f>
        <v/>
      </c>
    </row>
    <row r="410" spans="1:8" x14ac:dyDescent="0.25">
      <c r="A410" s="8" t="s">
        <v>38</v>
      </c>
      <c r="B410" s="8">
        <v>2018</v>
      </c>
      <c r="C410" s="8" t="s">
        <v>10</v>
      </c>
      <c r="D410" s="8" t="s">
        <v>33</v>
      </c>
      <c r="E410" s="8" t="s">
        <v>42</v>
      </c>
      <c r="F410" s="78">
        <v>0.91324244999999993</v>
      </c>
      <c r="G410" s="78">
        <f>+IF(F410=""," ", +F410/INDEX(TdC_ExRate!$C$8:$R$29,MATCH(A410,TdC_ExRate!$B$8:$B$29,0),MATCH(B410,TdC_ExRate!$C$7:$R$7,0)))</f>
        <v>0.45662122499999996</v>
      </c>
      <c r="H410" s="78">
        <f>+IF(F410="","",+G410*100/INDEX(PBI_GDP!$C$8:$R$29,MATCH($A410,PBI_GDP!$B$8:$B$29,0),MATCH($B410,PBI_GDP!$C$7:$R$7,0)))</f>
        <v>1.9911532759184562E-2</v>
      </c>
    </row>
    <row r="411" spans="1:8" x14ac:dyDescent="0.25">
      <c r="A411" s="8" t="s">
        <v>38</v>
      </c>
      <c r="B411" s="8">
        <v>2018</v>
      </c>
      <c r="C411" s="8" t="s">
        <v>10</v>
      </c>
      <c r="D411" s="8" t="s">
        <v>33</v>
      </c>
      <c r="E411" s="8" t="s">
        <v>40</v>
      </c>
      <c r="F411" s="78">
        <v>49.515484989999983</v>
      </c>
      <c r="G411" s="78">
        <f>+IF(F411=""," ", +F411/INDEX(TdC_ExRate!$C$8:$R$29,MATCH(A411,TdC_ExRate!$B$8:$B$29,0),MATCH(B411,TdC_ExRate!$C$7:$R$7,0)))</f>
        <v>24.757742494999992</v>
      </c>
      <c r="H411" s="78">
        <f>+IF(F411="","",+G411*100/INDEX(PBI_GDP!$C$8:$R$29,MATCH($A411,PBI_GDP!$B$8:$B$29,0),MATCH($B411,PBI_GDP!$C$7:$R$7,0)))</f>
        <v>1.0795919544314834</v>
      </c>
    </row>
    <row r="412" spans="1:8" x14ac:dyDescent="0.25">
      <c r="A412" s="8" t="s">
        <v>38</v>
      </c>
      <c r="B412" s="8">
        <v>2019</v>
      </c>
      <c r="C412" s="8" t="s">
        <v>10</v>
      </c>
      <c r="D412" s="8" t="s">
        <v>33</v>
      </c>
      <c r="E412" s="8" t="s">
        <v>34</v>
      </c>
      <c r="F412" s="78">
        <v>8.3189057900000005</v>
      </c>
      <c r="G412" s="78">
        <f>+IF(F412=""," ", +F412/INDEX(TdC_ExRate!$C$8:$R$29,MATCH(A412,TdC_ExRate!$B$8:$B$29,0),MATCH(B412,TdC_ExRate!$C$7:$R$7,0)))</f>
        <v>4.1594528950000003</v>
      </c>
      <c r="H412" s="78">
        <f>+IF(F412="","",+G412*100/INDEX(PBI_GDP!$C$8:$R$29,MATCH($A412,PBI_GDP!$B$8:$B$29,0),MATCH($B412,PBI_GDP!$C$7:$R$7,0)))</f>
        <v>0.17415956517187955</v>
      </c>
    </row>
    <row r="413" spans="1:8" x14ac:dyDescent="0.25">
      <c r="A413" s="8" t="s">
        <v>38</v>
      </c>
      <c r="B413" s="8">
        <v>2019</v>
      </c>
      <c r="C413" s="8" t="s">
        <v>10</v>
      </c>
      <c r="D413" s="8" t="s">
        <v>33</v>
      </c>
      <c r="E413" s="8" t="s">
        <v>35</v>
      </c>
      <c r="F413" s="78">
        <v>48.979496780000005</v>
      </c>
      <c r="G413" s="78">
        <f>+IF(F413=""," ", +F413/INDEX(TdC_ExRate!$C$8:$R$29,MATCH(A413,TdC_ExRate!$B$8:$B$29,0),MATCH(B413,TdC_ExRate!$C$7:$R$7,0)))</f>
        <v>24.489748390000003</v>
      </c>
      <c r="H413" s="78">
        <f>+IF(F413="","",+G413*100/INDEX(PBI_GDP!$C$8:$R$29,MATCH($A413,PBI_GDP!$B$8:$B$29,0),MATCH($B413,PBI_GDP!$C$7:$R$7,0)))</f>
        <v>1.0254050324498598</v>
      </c>
    </row>
    <row r="414" spans="1:8" x14ac:dyDescent="0.25">
      <c r="A414" s="8" t="s">
        <v>38</v>
      </c>
      <c r="B414" s="8">
        <v>2019</v>
      </c>
      <c r="C414" s="8" t="s">
        <v>10</v>
      </c>
      <c r="D414" s="8" t="s">
        <v>33</v>
      </c>
      <c r="E414" s="8" t="s">
        <v>36</v>
      </c>
      <c r="F414" s="78" t="s">
        <v>29</v>
      </c>
      <c r="G414" s="78" t="str">
        <f>+IF(F414=""," ", +F414/INDEX(TdC_ExRate!$C$8:$R$29,MATCH(A414,TdC_ExRate!$B$8:$B$29,0),MATCH(B414,TdC_ExRate!$C$7:$R$7,0)))</f>
        <v xml:space="preserve"> </v>
      </c>
      <c r="H414" s="78" t="str">
        <f>+IF(F414="","",+G414*100/INDEX(PBI_GDP!$C$8:$R$29,MATCH($A414,PBI_GDP!$B$8:$B$29,0),MATCH($B414,PBI_GDP!$C$7:$R$7,0)))</f>
        <v/>
      </c>
    </row>
    <row r="415" spans="1:8" x14ac:dyDescent="0.25">
      <c r="A415" s="8" t="s">
        <v>38</v>
      </c>
      <c r="B415" s="8">
        <v>2019</v>
      </c>
      <c r="C415" s="8" t="s">
        <v>10</v>
      </c>
      <c r="D415" s="8" t="s">
        <v>33</v>
      </c>
      <c r="E415" s="8" t="s">
        <v>42</v>
      </c>
      <c r="F415" s="78">
        <v>1.50487744</v>
      </c>
      <c r="G415" s="78">
        <f>+IF(F415=""," ", +F415/INDEX(TdC_ExRate!$C$8:$R$29,MATCH(A415,TdC_ExRate!$B$8:$B$29,0),MATCH(B415,TdC_ExRate!$C$7:$R$7,0)))</f>
        <v>0.75243872000000001</v>
      </c>
      <c r="H415" s="78">
        <f>+IF(F415="","",+G415*100/INDEX(PBI_GDP!$C$8:$R$29,MATCH($A415,PBI_GDP!$B$8:$B$29,0),MATCH($B415,PBI_GDP!$C$7:$R$7,0)))</f>
        <v>3.150520118913034E-2</v>
      </c>
    </row>
    <row r="416" spans="1:8" x14ac:dyDescent="0.25">
      <c r="A416" s="8" t="s">
        <v>38</v>
      </c>
      <c r="B416" s="8">
        <v>2019</v>
      </c>
      <c r="C416" s="8" t="s">
        <v>10</v>
      </c>
      <c r="D416" s="8" t="s">
        <v>33</v>
      </c>
      <c r="E416" s="8" t="s">
        <v>40</v>
      </c>
      <c r="F416" s="78">
        <v>58.803280010000009</v>
      </c>
      <c r="G416" s="78">
        <f>+IF(F416=""," ", +F416/INDEX(TdC_ExRate!$C$8:$R$29,MATCH(A416,TdC_ExRate!$B$8:$B$29,0),MATCH(B416,TdC_ExRate!$C$7:$R$7,0)))</f>
        <v>29.401640005000004</v>
      </c>
      <c r="H416" s="78">
        <f>+IF(F416="","",+G416*100/INDEX(PBI_GDP!$C$8:$R$29,MATCH($A416,PBI_GDP!$B$8:$B$29,0),MATCH($B416,PBI_GDP!$C$7:$R$7,0)))</f>
        <v>1.2310697988108696</v>
      </c>
    </row>
    <row r="417" spans="1:8" x14ac:dyDescent="0.25">
      <c r="A417" s="8" t="s">
        <v>38</v>
      </c>
      <c r="B417" s="8">
        <v>2020</v>
      </c>
      <c r="C417" s="8" t="s">
        <v>10</v>
      </c>
      <c r="D417" s="8" t="s">
        <v>33</v>
      </c>
      <c r="E417" s="8" t="s">
        <v>34</v>
      </c>
      <c r="F417" s="78">
        <v>16.217250079999999</v>
      </c>
      <c r="G417" s="78">
        <f>+IF(F417=""," ", +F417/INDEX(TdC_ExRate!$C$8:$R$29,MATCH(A417,TdC_ExRate!$B$8:$B$29,0),MATCH(B417,TdC_ExRate!$C$7:$R$7,0)))</f>
        <v>8.1086250399999997</v>
      </c>
      <c r="H417" s="78">
        <f>+IF(F417="","",+G417*100/INDEX(PBI_GDP!$C$8:$R$29,MATCH($A417,PBI_GDP!$B$8:$B$29,0),MATCH($B417,PBI_GDP!$C$7:$R$7,0)))</f>
        <v>0.39692708911569619</v>
      </c>
    </row>
    <row r="418" spans="1:8" x14ac:dyDescent="0.25">
      <c r="A418" s="8" t="s">
        <v>38</v>
      </c>
      <c r="B418" s="8">
        <v>2020</v>
      </c>
      <c r="C418" s="8" t="s">
        <v>10</v>
      </c>
      <c r="D418" s="8" t="s">
        <v>33</v>
      </c>
      <c r="E418" s="8" t="s">
        <v>35</v>
      </c>
      <c r="F418" s="78">
        <v>58.651690109999997</v>
      </c>
      <c r="G418" s="78">
        <f>+IF(F418=""," ", +F418/INDEX(TdC_ExRate!$C$8:$R$29,MATCH(A418,TdC_ExRate!$B$8:$B$29,0),MATCH(B418,TdC_ExRate!$C$7:$R$7,0)))</f>
        <v>29.325845054999998</v>
      </c>
      <c r="H418" s="78">
        <f>+IF(F418="","",+G418*100/INDEX(PBI_GDP!$C$8:$R$29,MATCH($A418,PBI_GDP!$B$8:$B$29,0),MATCH($B418,PBI_GDP!$C$7:$R$7,0)))</f>
        <v>1.4355358961744622</v>
      </c>
    </row>
    <row r="419" spans="1:8" x14ac:dyDescent="0.25">
      <c r="A419" s="8" t="s">
        <v>38</v>
      </c>
      <c r="B419" s="8">
        <v>2020</v>
      </c>
      <c r="C419" s="8" t="s">
        <v>10</v>
      </c>
      <c r="D419" s="8" t="s">
        <v>33</v>
      </c>
      <c r="E419" s="8" t="s">
        <v>36</v>
      </c>
      <c r="F419" s="78" t="s">
        <v>29</v>
      </c>
      <c r="G419" s="78" t="str">
        <f>+IF(F419=""," ", +F419/INDEX(TdC_ExRate!$C$8:$R$29,MATCH(A419,TdC_ExRate!$B$8:$B$29,0),MATCH(B419,TdC_ExRate!$C$7:$R$7,0)))</f>
        <v xml:space="preserve"> </v>
      </c>
      <c r="H419" s="78" t="str">
        <f>+IF(F419="","",+G419*100/INDEX(PBI_GDP!$C$8:$R$29,MATCH($A419,PBI_GDP!$B$8:$B$29,0),MATCH($B419,PBI_GDP!$C$7:$R$7,0)))</f>
        <v/>
      </c>
    </row>
    <row r="420" spans="1:8" x14ac:dyDescent="0.25">
      <c r="A420" s="8" t="s">
        <v>38</v>
      </c>
      <c r="B420" s="8">
        <v>2020</v>
      </c>
      <c r="C420" s="8" t="s">
        <v>10</v>
      </c>
      <c r="D420" s="8" t="s">
        <v>33</v>
      </c>
      <c r="E420" s="8" t="s">
        <v>42</v>
      </c>
      <c r="F420" s="78">
        <v>2.7130000000000001</v>
      </c>
      <c r="G420" s="78">
        <f>+IF(F420=""," ", +F420/INDEX(TdC_ExRate!$C$8:$R$29,MATCH(A420,TdC_ExRate!$B$8:$B$29,0),MATCH(B420,TdC_ExRate!$C$7:$R$7,0)))</f>
        <v>1.3565</v>
      </c>
      <c r="H420" s="78">
        <f>+IF(F420="","",+G420*100/INDEX(PBI_GDP!$C$8:$R$29,MATCH($A420,PBI_GDP!$B$8:$B$29,0),MATCH($B420,PBI_GDP!$C$7:$R$7,0)))</f>
        <v>6.6402330078077207E-2</v>
      </c>
    </row>
    <row r="421" spans="1:8" x14ac:dyDescent="0.25">
      <c r="A421" s="8" t="s">
        <v>38</v>
      </c>
      <c r="B421" s="8">
        <v>2020</v>
      </c>
      <c r="C421" s="8" t="s">
        <v>10</v>
      </c>
      <c r="D421" s="8" t="s">
        <v>33</v>
      </c>
      <c r="E421" s="8" t="s">
        <v>40</v>
      </c>
      <c r="F421" s="78">
        <v>77.581940189999983</v>
      </c>
      <c r="G421" s="78">
        <f>+IF(F421=""," ", +F421/INDEX(TdC_ExRate!$C$8:$R$29,MATCH(A421,TdC_ExRate!$B$8:$B$29,0),MATCH(B421,TdC_ExRate!$C$7:$R$7,0)))</f>
        <v>38.790970094999992</v>
      </c>
      <c r="H421" s="78">
        <f>+IF(F421="","",+G421*100/INDEX(PBI_GDP!$C$8:$R$29,MATCH($A421,PBI_GDP!$B$8:$B$29,0),MATCH($B421,PBI_GDP!$C$7:$R$7,0)))</f>
        <v>1.8988653153682353</v>
      </c>
    </row>
    <row r="422" spans="1:8" x14ac:dyDescent="0.25">
      <c r="A422" s="8" t="s">
        <v>38</v>
      </c>
      <c r="B422" s="8">
        <v>2021</v>
      </c>
      <c r="C422" s="8" t="s">
        <v>10</v>
      </c>
      <c r="D422" s="8" t="s">
        <v>33</v>
      </c>
      <c r="E422" s="8" t="s">
        <v>34</v>
      </c>
      <c r="F422" s="78">
        <v>10.184590910000001</v>
      </c>
      <c r="G422" s="78">
        <f>+IF(F422=""," ", +F422/INDEX(TdC_ExRate!$C$8:$R$29,MATCH(A422,TdC_ExRate!$B$8:$B$29,0),MATCH(B422,TdC_ExRate!$C$7:$R$7,0)))</f>
        <v>5.0922954550000004</v>
      </c>
      <c r="H422" s="78">
        <f>+IF(F422="","",+G422*100/INDEX(PBI_GDP!$C$8:$R$29,MATCH($A422,PBI_GDP!$B$8:$B$29,0),MATCH($B422,PBI_GDP!$C$7:$R$7,0)))</f>
        <v>0.21037761892958212</v>
      </c>
    </row>
    <row r="423" spans="1:8" x14ac:dyDescent="0.25">
      <c r="A423" s="8" t="s">
        <v>38</v>
      </c>
      <c r="B423" s="8">
        <v>2021</v>
      </c>
      <c r="C423" s="8" t="s">
        <v>10</v>
      </c>
      <c r="D423" s="8" t="s">
        <v>33</v>
      </c>
      <c r="E423" s="8" t="s">
        <v>35</v>
      </c>
      <c r="F423" s="78">
        <v>111.10496378999999</v>
      </c>
      <c r="G423" s="78">
        <f>+IF(F423=""," ", +F423/INDEX(TdC_ExRate!$C$8:$R$29,MATCH(A423,TdC_ExRate!$B$8:$B$29,0),MATCH(B423,TdC_ExRate!$C$7:$R$7,0)))</f>
        <v>55.552481894999993</v>
      </c>
      <c r="H423" s="78">
        <f>+IF(F423="","",+G423*100/INDEX(PBI_GDP!$C$8:$R$29,MATCH($A423,PBI_GDP!$B$8:$B$29,0),MATCH($B423,PBI_GDP!$C$7:$R$7,0)))</f>
        <v>2.2950355041209636</v>
      </c>
    </row>
    <row r="424" spans="1:8" x14ac:dyDescent="0.25">
      <c r="A424" s="8" t="s">
        <v>38</v>
      </c>
      <c r="B424" s="8">
        <v>2021</v>
      </c>
      <c r="C424" s="8" t="s">
        <v>10</v>
      </c>
      <c r="D424" s="8" t="s">
        <v>33</v>
      </c>
      <c r="E424" s="8" t="s">
        <v>36</v>
      </c>
      <c r="F424" s="78" t="s">
        <v>29</v>
      </c>
      <c r="G424" s="78" t="str">
        <f>+IF(F424=""," ", +F424/INDEX(TdC_ExRate!$C$8:$R$29,MATCH(A424,TdC_ExRate!$B$8:$B$29,0),MATCH(B424,TdC_ExRate!$C$7:$R$7,0)))</f>
        <v xml:space="preserve"> </v>
      </c>
      <c r="H424" s="78" t="str">
        <f>+IF(F424="","",+G424*100/INDEX(PBI_GDP!$C$8:$R$29,MATCH($A424,PBI_GDP!$B$8:$B$29,0),MATCH($B424,PBI_GDP!$C$7:$R$7,0)))</f>
        <v/>
      </c>
    </row>
    <row r="425" spans="1:8" x14ac:dyDescent="0.25">
      <c r="A425" s="8" t="s">
        <v>38</v>
      </c>
      <c r="B425" s="8">
        <v>2021</v>
      </c>
      <c r="C425" s="8" t="s">
        <v>10</v>
      </c>
      <c r="D425" s="8" t="s">
        <v>33</v>
      </c>
      <c r="E425" s="8" t="s">
        <v>42</v>
      </c>
      <c r="F425" s="78">
        <v>5.5077910000000001</v>
      </c>
      <c r="G425" s="78">
        <f>+IF(F425=""," ", +F425/INDEX(TdC_ExRate!$C$8:$R$29,MATCH(A425,TdC_ExRate!$B$8:$B$29,0),MATCH(B425,TdC_ExRate!$C$7:$R$7,0)))</f>
        <v>2.7538955000000001</v>
      </c>
      <c r="H425" s="78">
        <f>+IF(F425="","",+G425*100/INDEX(PBI_GDP!$C$8:$R$29,MATCH($A425,PBI_GDP!$B$8:$B$29,0),MATCH($B425,PBI_GDP!$C$7:$R$7,0)))</f>
        <v>0.11377147755675361</v>
      </c>
    </row>
    <row r="426" spans="1:8" x14ac:dyDescent="0.25">
      <c r="A426" s="8" t="s">
        <v>38</v>
      </c>
      <c r="B426" s="8">
        <v>2021</v>
      </c>
      <c r="C426" s="8" t="s">
        <v>10</v>
      </c>
      <c r="D426" s="8" t="s">
        <v>33</v>
      </c>
      <c r="E426" s="8" t="s">
        <v>40</v>
      </c>
      <c r="F426" s="78">
        <v>126.79734569999998</v>
      </c>
      <c r="G426" s="78">
        <f>+IF(F426=""," ", +F426/INDEX(TdC_ExRate!$C$8:$R$29,MATCH(A426,TdC_ExRate!$B$8:$B$29,0),MATCH(B426,TdC_ExRate!$C$7:$R$7,0)))</f>
        <v>63.39867284999999</v>
      </c>
      <c r="H426" s="78">
        <f>+IF(F426="","",+G426*100/INDEX(PBI_GDP!$C$8:$R$29,MATCH($A426,PBI_GDP!$B$8:$B$29,0),MATCH($B426,PBI_GDP!$C$7:$R$7,0)))</f>
        <v>2.6191846006072996</v>
      </c>
    </row>
    <row r="427" spans="1:8" x14ac:dyDescent="0.25">
      <c r="A427" s="8" t="s">
        <v>38</v>
      </c>
      <c r="B427" s="8">
        <v>2022</v>
      </c>
      <c r="C427" s="8" t="s">
        <v>10</v>
      </c>
      <c r="D427" s="8" t="s">
        <v>33</v>
      </c>
      <c r="E427" s="8" t="s">
        <v>34</v>
      </c>
      <c r="F427" s="78" t="s">
        <v>29</v>
      </c>
      <c r="G427" s="78" t="str">
        <f>+IF(F427=""," ", +F427/INDEX(TdC_ExRate!$C$8:$R$29,MATCH(A427,TdC_ExRate!$B$8:$B$29,0),MATCH(B427,TdC_ExRate!$C$7:$R$7,0)))</f>
        <v xml:space="preserve"> </v>
      </c>
      <c r="H427" s="78" t="str">
        <f>+IF(F427="","",+G427*100/INDEX(PBI_GDP!$C$8:$R$29,MATCH($A427,PBI_GDP!$B$8:$B$29,0),MATCH($B427,PBI_GDP!$C$7:$R$7,0)))</f>
        <v/>
      </c>
    </row>
    <row r="428" spans="1:8" x14ac:dyDescent="0.25">
      <c r="A428" s="8" t="s">
        <v>38</v>
      </c>
      <c r="B428" s="8">
        <v>2022</v>
      </c>
      <c r="C428" s="8" t="s">
        <v>10</v>
      </c>
      <c r="D428" s="8" t="s">
        <v>33</v>
      </c>
      <c r="E428" s="8" t="s">
        <v>35</v>
      </c>
      <c r="F428" s="78">
        <v>68.853214770000008</v>
      </c>
      <c r="G428" s="78">
        <f>+IF(F428=""," ", +F428/INDEX(TdC_ExRate!$C$8:$R$29,MATCH(A428,TdC_ExRate!$B$8:$B$29,0),MATCH(B428,TdC_ExRate!$C$7:$R$7,0)))</f>
        <v>34.426607385000004</v>
      </c>
      <c r="H428" s="78">
        <f>+IF(F428="","",+G428*100/INDEX(PBI_GDP!$C$8:$R$29,MATCH($A428,PBI_GDP!$B$8:$B$29,0),MATCH($B428,PBI_GDP!$C$7:$R$7,0)))</f>
        <v>1.2093514379808201</v>
      </c>
    </row>
    <row r="429" spans="1:8" x14ac:dyDescent="0.25">
      <c r="A429" s="8" t="s">
        <v>38</v>
      </c>
      <c r="B429" s="8">
        <v>2022</v>
      </c>
      <c r="C429" s="8" t="s">
        <v>10</v>
      </c>
      <c r="D429" s="8" t="s">
        <v>33</v>
      </c>
      <c r="E429" s="8" t="s">
        <v>36</v>
      </c>
      <c r="F429" s="78" t="s">
        <v>29</v>
      </c>
      <c r="G429" s="78" t="str">
        <f>+IF(F429=""," ", +F429/INDEX(TdC_ExRate!$C$8:$R$29,MATCH(A429,TdC_ExRate!$B$8:$B$29,0),MATCH(B429,TdC_ExRate!$C$7:$R$7,0)))</f>
        <v xml:space="preserve"> </v>
      </c>
      <c r="H429" s="78" t="str">
        <f>+IF(F429="","",+G429*100/INDEX(PBI_GDP!$C$8:$R$29,MATCH($A429,PBI_GDP!$B$8:$B$29,0),MATCH($B429,PBI_GDP!$C$7:$R$7,0)))</f>
        <v/>
      </c>
    </row>
    <row r="430" spans="1:8" x14ac:dyDescent="0.25">
      <c r="A430" s="8" t="s">
        <v>38</v>
      </c>
      <c r="B430" s="8">
        <v>2022</v>
      </c>
      <c r="C430" s="8" t="s">
        <v>10</v>
      </c>
      <c r="D430" s="8" t="s">
        <v>33</v>
      </c>
      <c r="E430" s="8" t="s">
        <v>42</v>
      </c>
      <c r="F430" s="78">
        <v>7.7996575899999998</v>
      </c>
      <c r="G430" s="78">
        <f>+IF(F430=""," ", +F430/INDEX(TdC_ExRate!$C$8:$R$29,MATCH(A430,TdC_ExRate!$B$8:$B$29,0),MATCH(B430,TdC_ExRate!$C$7:$R$7,0)))</f>
        <v>3.8998287949999999</v>
      </c>
      <c r="H430" s="78">
        <f>+IF(F430="","",+G430*100/INDEX(PBI_GDP!$C$8:$R$29,MATCH($A430,PBI_GDP!$B$8:$B$29,0),MATCH($B430,PBI_GDP!$C$7:$R$7,0)))</f>
        <v>0.13699472353953701</v>
      </c>
    </row>
    <row r="431" spans="1:8" x14ac:dyDescent="0.25">
      <c r="A431" s="8" t="s">
        <v>38</v>
      </c>
      <c r="B431" s="8">
        <v>2022</v>
      </c>
      <c r="C431" s="8" t="s">
        <v>10</v>
      </c>
      <c r="D431" s="8" t="s">
        <v>33</v>
      </c>
      <c r="E431" s="8" t="s">
        <v>40</v>
      </c>
      <c r="F431" s="78">
        <v>76.652872360000003</v>
      </c>
      <c r="G431" s="78">
        <f>+IF(F431=""," ", +F431/INDEX(TdC_ExRate!$C$8:$R$29,MATCH(A431,TdC_ExRate!$B$8:$B$29,0),MATCH(B431,TdC_ExRate!$C$7:$R$7,0)))</f>
        <v>38.326436180000002</v>
      </c>
      <c r="H431" s="78">
        <f>+IF(F431="","",+G431*100/INDEX(PBI_GDP!$C$8:$R$29,MATCH($A431,PBI_GDP!$B$8:$B$29,0),MATCH($B431,PBI_GDP!$C$7:$R$7,0)))</f>
        <v>1.3463461615203569</v>
      </c>
    </row>
    <row r="432" spans="1:8" x14ac:dyDescent="0.25">
      <c r="A432" s="8" t="s">
        <v>38</v>
      </c>
      <c r="B432" s="8">
        <v>2023</v>
      </c>
      <c r="C432" s="8" t="s">
        <v>10</v>
      </c>
      <c r="D432" s="8" t="s">
        <v>33</v>
      </c>
      <c r="E432" s="8" t="s">
        <v>34</v>
      </c>
      <c r="F432" s="78" t="s">
        <v>29</v>
      </c>
      <c r="G432" s="78" t="str">
        <f>+IF(F432=""," ", +F432/INDEX(TdC_ExRate!$C$8:$R$29,MATCH(A432,TdC_ExRate!$B$8:$B$29,0),MATCH(B432,TdC_ExRate!$C$7:$R$7,0)))</f>
        <v xml:space="preserve"> </v>
      </c>
      <c r="H432" s="78" t="str">
        <f>+IF(F432="","",+G432*100/INDEX(PBI_GDP!$C$8:$R$29,MATCH($A432,PBI_GDP!$B$8:$B$29,0),MATCH($B432,PBI_GDP!$C$7:$R$7,0)))</f>
        <v/>
      </c>
    </row>
    <row r="433" spans="1:8" x14ac:dyDescent="0.25">
      <c r="A433" s="8" t="s">
        <v>38</v>
      </c>
      <c r="B433" s="8">
        <v>2023</v>
      </c>
      <c r="C433" s="8" t="s">
        <v>10</v>
      </c>
      <c r="D433" s="8" t="s">
        <v>33</v>
      </c>
      <c r="E433" s="8" t="s">
        <v>35</v>
      </c>
      <c r="F433" s="78">
        <v>46.308399030000004</v>
      </c>
      <c r="G433" s="78">
        <f>+IF(F433=""," ", +F433/INDEX(TdC_ExRate!$C$8:$R$29,MATCH(A433,TdC_ExRate!$B$8:$B$29,0),MATCH(B433,TdC_ExRate!$C$7:$R$7,0)))</f>
        <v>23.154199515000002</v>
      </c>
      <c r="H433" s="78">
        <f>+IF(F433="","",+G433*100/INDEX(PBI_GDP!$C$8:$R$29,MATCH($A433,PBI_GDP!$B$8:$B$29,0),MATCH($B433,PBI_GDP!$C$7:$R$7,0)))</f>
        <v>0.75498311019449926</v>
      </c>
    </row>
    <row r="434" spans="1:8" x14ac:dyDescent="0.25">
      <c r="A434" s="8" t="s">
        <v>38</v>
      </c>
      <c r="B434" s="8">
        <v>2023</v>
      </c>
      <c r="C434" s="8" t="s">
        <v>10</v>
      </c>
      <c r="D434" s="8" t="s">
        <v>33</v>
      </c>
      <c r="E434" s="8" t="s">
        <v>36</v>
      </c>
      <c r="F434" s="78" t="s">
        <v>29</v>
      </c>
      <c r="G434" s="78" t="str">
        <f>+IF(F434=""," ", +F434/INDEX(TdC_ExRate!$C$8:$R$29,MATCH(A434,TdC_ExRate!$B$8:$B$29,0),MATCH(B434,TdC_ExRate!$C$7:$R$7,0)))</f>
        <v xml:space="preserve"> </v>
      </c>
      <c r="H434" s="78" t="str">
        <f>+IF(F434="","",+G434*100/INDEX(PBI_GDP!$C$8:$R$29,MATCH($A434,PBI_GDP!$B$8:$B$29,0),MATCH($B434,PBI_GDP!$C$7:$R$7,0)))</f>
        <v/>
      </c>
    </row>
    <row r="435" spans="1:8" x14ac:dyDescent="0.25">
      <c r="A435" s="8" t="s">
        <v>38</v>
      </c>
      <c r="B435" s="8">
        <v>2023</v>
      </c>
      <c r="C435" s="8" t="s">
        <v>10</v>
      </c>
      <c r="D435" s="8" t="s">
        <v>33</v>
      </c>
      <c r="E435" s="8" t="s">
        <v>42</v>
      </c>
      <c r="F435" s="78">
        <v>14.39648918</v>
      </c>
      <c r="G435" s="78">
        <f>+IF(F435=""," ", +F435/INDEX(TdC_ExRate!$C$8:$R$29,MATCH(A435,TdC_ExRate!$B$8:$B$29,0),MATCH(B435,TdC_ExRate!$C$7:$R$7,0)))</f>
        <v>7.1982445899999998</v>
      </c>
      <c r="H435" s="78">
        <f>+IF(F435="","",+G435*100/INDEX(PBI_GDP!$C$8:$R$29,MATCH($A435,PBI_GDP!$B$8:$B$29,0),MATCH($B435,PBI_GDP!$C$7:$R$7,0)))</f>
        <v>0.23471133540929617</v>
      </c>
    </row>
    <row r="436" spans="1:8" x14ac:dyDescent="0.25">
      <c r="A436" s="8" t="s">
        <v>38</v>
      </c>
      <c r="B436" s="8">
        <v>2023</v>
      </c>
      <c r="C436" s="8" t="s">
        <v>10</v>
      </c>
      <c r="D436" s="8" t="s">
        <v>33</v>
      </c>
      <c r="E436" s="8" t="s">
        <v>40</v>
      </c>
      <c r="F436" s="78">
        <v>60.704888210000007</v>
      </c>
      <c r="G436" s="78">
        <f>+IF(F436=""," ", +F436/INDEX(TdC_ExRate!$C$8:$R$29,MATCH(A436,TdC_ExRate!$B$8:$B$29,0),MATCH(B436,TdC_ExRate!$C$7:$R$7,0)))</f>
        <v>30.352444105000004</v>
      </c>
      <c r="H436" s="78">
        <f>+IF(F436="","",+G436*100/INDEX(PBI_GDP!$C$8:$R$29,MATCH($A436,PBI_GDP!$B$8:$B$29,0),MATCH($B436,PBI_GDP!$C$7:$R$7,0)))</f>
        <v>0.9896944456037956</v>
      </c>
    </row>
    <row r="437" spans="1:8" x14ac:dyDescent="0.25">
      <c r="A437" s="8" t="s">
        <v>38</v>
      </c>
      <c r="B437" s="8">
        <v>2008</v>
      </c>
      <c r="C437" s="8" t="s">
        <v>10</v>
      </c>
      <c r="D437" s="8" t="s">
        <v>37</v>
      </c>
      <c r="E437" s="8" t="s">
        <v>40</v>
      </c>
      <c r="F437" s="78">
        <v>46.087000000000003</v>
      </c>
      <c r="G437" s="78">
        <f>+IF(F437=""," ", +F437/INDEX(TdC_ExRate!$C$8:$R$29,MATCH(A437,TdC_ExRate!$B$8:$B$29,0),MATCH(B437,TdC_ExRate!$C$7:$R$7,0)))</f>
        <v>23.57391304347826</v>
      </c>
      <c r="H437" s="78">
        <f>+IF(F437="","",+G437*100/INDEX(PBI_GDP!$C$8:$R$29,MATCH($A437,PBI_GDP!$B$8:$B$29,0),MATCH($B437,PBI_GDP!$C$7:$R$7,0)))</f>
        <v>1.3556796275506504</v>
      </c>
    </row>
    <row r="438" spans="1:8" x14ac:dyDescent="0.25">
      <c r="A438" s="8" t="s">
        <v>38</v>
      </c>
      <c r="B438" s="8">
        <v>2009</v>
      </c>
      <c r="C438" s="8" t="s">
        <v>10</v>
      </c>
      <c r="D438" s="8" t="s">
        <v>37</v>
      </c>
      <c r="E438" s="8" t="s">
        <v>40</v>
      </c>
      <c r="F438" s="78">
        <v>60.300562220000003</v>
      </c>
      <c r="G438" s="78">
        <f>+IF(F438=""," ", +F438/INDEX(TdC_ExRate!$C$8:$R$29,MATCH(A438,TdC_ExRate!$B$8:$B$29,0),MATCH(B438,TdC_ExRate!$C$7:$R$7,0)))</f>
        <v>30.936586004275281</v>
      </c>
      <c r="H438" s="78">
        <f>+IF(F438="","",+G438*100/INDEX(PBI_GDP!$C$8:$R$29,MATCH($A438,PBI_GDP!$B$8:$B$29,0),MATCH($B438,PBI_GDP!$C$7:$R$7,0)))</f>
        <v>1.832193426371056</v>
      </c>
    </row>
    <row r="439" spans="1:8" x14ac:dyDescent="0.25">
      <c r="A439" s="8" t="s">
        <v>38</v>
      </c>
      <c r="B439" s="8">
        <v>2010</v>
      </c>
      <c r="C439" s="8" t="s">
        <v>10</v>
      </c>
      <c r="D439" s="8" t="s">
        <v>37</v>
      </c>
      <c r="E439" s="8" t="s">
        <v>40</v>
      </c>
      <c r="F439" s="78">
        <v>22.899888199999999</v>
      </c>
      <c r="G439" s="78">
        <f>+IF(F439=""," ", +F439/INDEX(TdC_ExRate!$C$8:$R$29,MATCH(A439,TdC_ExRate!$B$8:$B$29,0),MATCH(B439,TdC_ExRate!$C$7:$R$7,0)))</f>
        <v>11.74353241025641</v>
      </c>
      <c r="H439" s="78">
        <f>+IF(F439="","",+G439*100/INDEX(PBI_GDP!$C$8:$R$29,MATCH($A439,PBI_GDP!$B$8:$B$29,0),MATCH($B439,PBI_GDP!$C$7:$R$7,0)))</f>
        <v>0.67271194422045077</v>
      </c>
    </row>
    <row r="440" spans="1:8" x14ac:dyDescent="0.25">
      <c r="A440" s="8" t="s">
        <v>38</v>
      </c>
      <c r="B440" s="8">
        <v>2011</v>
      </c>
      <c r="C440" s="8" t="s">
        <v>10</v>
      </c>
      <c r="D440" s="8" t="s">
        <v>37</v>
      </c>
      <c r="E440" s="8" t="s">
        <v>40</v>
      </c>
      <c r="F440" s="78">
        <v>28.231904620000002</v>
      </c>
      <c r="G440" s="78">
        <f>+IF(F440=""," ", +F440/INDEX(TdC_ExRate!$C$8:$R$29,MATCH(A440,TdC_ExRate!$B$8:$B$29,0),MATCH(B440,TdC_ExRate!$C$7:$R$7,0)))</f>
        <v>14.299357107685507</v>
      </c>
      <c r="H440" s="78">
        <f>+IF(F440="","",+G440*100/INDEX(PBI_GDP!$C$8:$R$29,MATCH($A440,PBI_GDP!$B$8:$B$29,0),MATCH($B440,PBI_GDP!$C$7:$R$7,0)))</f>
        <v>0.78264727882025709</v>
      </c>
    </row>
    <row r="441" spans="1:8" x14ac:dyDescent="0.25">
      <c r="A441" s="8" t="s">
        <v>38</v>
      </c>
      <c r="B441" s="8">
        <v>2012</v>
      </c>
      <c r="C441" s="8" t="s">
        <v>10</v>
      </c>
      <c r="D441" s="8" t="s">
        <v>37</v>
      </c>
      <c r="E441" s="8" t="s">
        <v>40</v>
      </c>
      <c r="F441" s="78">
        <v>32.668459580000004</v>
      </c>
      <c r="G441" s="78">
        <f>+IF(F441=""," ", +F441/INDEX(TdC_ExRate!$C$8:$R$29,MATCH(A441,TdC_ExRate!$B$8:$B$29,0),MATCH(B441,TdC_ExRate!$C$7:$R$7,0)))</f>
        <v>16.919357572723381</v>
      </c>
      <c r="H441" s="78">
        <f>+IF(F441="","",+G441*100/INDEX(PBI_GDP!$C$8:$R$29,MATCH($A441,PBI_GDP!$B$8:$B$29,0),MATCH($B441,PBI_GDP!$C$7:$R$7,0)))</f>
        <v>0.8861085981315272</v>
      </c>
    </row>
    <row r="442" spans="1:8" x14ac:dyDescent="0.25">
      <c r="A442" s="8" t="s">
        <v>38</v>
      </c>
      <c r="B442" s="8">
        <v>2013</v>
      </c>
      <c r="C442" s="8" t="s">
        <v>10</v>
      </c>
      <c r="D442" s="8" t="s">
        <v>37</v>
      </c>
      <c r="E442" s="8" t="s">
        <v>40</v>
      </c>
      <c r="F442" s="78">
        <v>38.127371269999998</v>
      </c>
      <c r="G442" s="78">
        <f>+IF(F442=""," ", +F442/INDEX(TdC_ExRate!$C$8:$R$29,MATCH(A442,TdC_ExRate!$B$8:$B$29,0),MATCH(B442,TdC_ExRate!$C$7:$R$7,0)))</f>
        <v>18.960980324906785</v>
      </c>
      <c r="H442" s="78">
        <f>+IF(F442="","",+G442*100/INDEX(PBI_GDP!$C$8:$R$29,MATCH($A442,PBI_GDP!$B$8:$B$29,0),MATCH($B442,PBI_GDP!$C$7:$R$7,0)))</f>
        <v>0.93277482842980131</v>
      </c>
    </row>
    <row r="443" spans="1:8" x14ac:dyDescent="0.25">
      <c r="A443" s="8" t="s">
        <v>38</v>
      </c>
      <c r="B443" s="8">
        <v>2014</v>
      </c>
      <c r="C443" s="8" t="s">
        <v>10</v>
      </c>
      <c r="D443" s="8" t="s">
        <v>37</v>
      </c>
      <c r="E443" s="8" t="s">
        <v>40</v>
      </c>
      <c r="F443" s="78">
        <v>35.9519777</v>
      </c>
      <c r="G443" s="78">
        <f>+IF(F443=""," ", +F443/INDEX(TdC_ExRate!$C$8:$R$29,MATCH(A443,TdC_ExRate!$B$8:$B$29,0),MATCH(B443,TdC_ExRate!$C$7:$R$7,0)))</f>
        <v>17.886556069651743</v>
      </c>
      <c r="H443" s="78">
        <f>+IF(F443="","",+G443*100/INDEX(PBI_GDP!$C$8:$R$29,MATCH($A443,PBI_GDP!$B$8:$B$29,0),MATCH($B443,PBI_GDP!$C$7:$R$7,0)))</f>
        <v>0.8365044344511513</v>
      </c>
    </row>
    <row r="444" spans="1:8" x14ac:dyDescent="0.25">
      <c r="A444" s="8" t="s">
        <v>38</v>
      </c>
      <c r="B444" s="8">
        <v>2015</v>
      </c>
      <c r="C444" s="8" t="s">
        <v>10</v>
      </c>
      <c r="D444" s="8" t="s">
        <v>37</v>
      </c>
      <c r="E444" s="8" t="s">
        <v>40</v>
      </c>
      <c r="F444" s="78">
        <v>39.32685953</v>
      </c>
      <c r="G444" s="78">
        <f>+IF(F444=""," ", +F444/INDEX(TdC_ExRate!$C$8:$R$29,MATCH(A444,TdC_ExRate!$B$8:$B$29,0),MATCH(B444,TdC_ExRate!$C$7:$R$7,0)))</f>
        <v>19.60624488408811</v>
      </c>
      <c r="H444" s="78">
        <f>+IF(F444="","",+G444*100/INDEX(PBI_GDP!$C$8:$R$29,MATCH($A444,PBI_GDP!$B$8:$B$29,0),MATCH($B444,PBI_GDP!$C$7:$R$7,0)))</f>
        <v>0.89401723098370345</v>
      </c>
    </row>
    <row r="445" spans="1:8" x14ac:dyDescent="0.25">
      <c r="A445" s="8" t="s">
        <v>38</v>
      </c>
      <c r="B445" s="8">
        <v>2016</v>
      </c>
      <c r="C445" s="8" t="s">
        <v>10</v>
      </c>
      <c r="D445" s="8" t="s">
        <v>37</v>
      </c>
      <c r="E445" s="8" t="s">
        <v>40</v>
      </c>
      <c r="F445" s="78">
        <v>40.795792240000004</v>
      </c>
      <c r="G445" s="78">
        <f>+IF(F445=""," ", +F445/INDEX(TdC_ExRate!$C$8:$R$29,MATCH(A445,TdC_ExRate!$B$8:$B$29,0),MATCH(B445,TdC_ExRate!$C$7:$R$7,0)))</f>
        <v>20.431949368948217</v>
      </c>
      <c r="H445" s="78">
        <f>+IF(F445="","",+G445*100/INDEX(PBI_GDP!$C$8:$R$29,MATCH($A445,PBI_GDP!$B$8:$B$29,0),MATCH($B445,PBI_GDP!$C$7:$R$7,0)))</f>
        <v>0.91205916297420853</v>
      </c>
    </row>
    <row r="446" spans="1:8" x14ac:dyDescent="0.25">
      <c r="A446" s="8" t="s">
        <v>38</v>
      </c>
      <c r="B446" s="8">
        <v>2017</v>
      </c>
      <c r="C446" s="8" t="s">
        <v>10</v>
      </c>
      <c r="D446" s="8" t="s">
        <v>37</v>
      </c>
      <c r="E446" s="8" t="s">
        <v>40</v>
      </c>
      <c r="F446" s="78">
        <v>72.462231169999995</v>
      </c>
      <c r="G446" s="78">
        <f>+IF(F446=""," ", +F446/INDEX(TdC_ExRate!$C$8:$R$29,MATCH(A446,TdC_ExRate!$B$8:$B$29,0),MATCH(B446,TdC_ExRate!$C$7:$R$7,0)))</f>
        <v>36.185883230961295</v>
      </c>
      <c r="H446" s="78">
        <f>+IF(F446="","",+G446*100/INDEX(PBI_GDP!$C$8:$R$29,MATCH($A446,PBI_GDP!$B$8:$B$29,0),MATCH($B446,PBI_GDP!$C$7:$R$7,0)))</f>
        <v>1.5966943136813878</v>
      </c>
    </row>
    <row r="447" spans="1:8" x14ac:dyDescent="0.25">
      <c r="A447" s="8" t="s">
        <v>38</v>
      </c>
      <c r="B447" s="8">
        <v>2018</v>
      </c>
      <c r="C447" s="8" t="s">
        <v>10</v>
      </c>
      <c r="D447" s="8" t="s">
        <v>37</v>
      </c>
      <c r="E447" s="8" t="s">
        <v>40</v>
      </c>
      <c r="F447" s="78">
        <v>78.186599999999999</v>
      </c>
      <c r="G447" s="78">
        <f>+IF(F447=""," ", +F447/INDEX(TdC_ExRate!$C$8:$R$29,MATCH(A447,TdC_ExRate!$B$8:$B$29,0),MATCH(B447,TdC_ExRate!$C$7:$R$7,0)))</f>
        <v>39.093299999999999</v>
      </c>
      <c r="H447" s="78">
        <f>+IF(F447="","",+G447*100/INDEX(PBI_GDP!$C$8:$R$29,MATCH($A447,PBI_GDP!$B$8:$B$29,0),MATCH($B447,PBI_GDP!$C$7:$R$7,0)))</f>
        <v>1.7047116537664886</v>
      </c>
    </row>
    <row r="448" spans="1:8" x14ac:dyDescent="0.25">
      <c r="A448" s="8" t="s">
        <v>38</v>
      </c>
      <c r="B448" s="8">
        <v>2019</v>
      </c>
      <c r="C448" s="8" t="s">
        <v>10</v>
      </c>
      <c r="D448" s="8" t="s">
        <v>37</v>
      </c>
      <c r="E448" s="8" t="s">
        <v>40</v>
      </c>
      <c r="F448" s="78">
        <v>83.073638169999995</v>
      </c>
      <c r="G448" s="78">
        <f>+IF(F448=""," ", +F448/INDEX(TdC_ExRate!$C$8:$R$29,MATCH(A448,TdC_ExRate!$B$8:$B$29,0),MATCH(B448,TdC_ExRate!$C$7:$R$7,0)))</f>
        <v>41.536819084999998</v>
      </c>
      <c r="H448" s="78">
        <f>+IF(F448="","",+G448*100/INDEX(PBI_GDP!$C$8:$R$29,MATCH($A448,PBI_GDP!$B$8:$B$29,0),MATCH($B448,PBI_GDP!$C$7:$R$7,0)))</f>
        <v>1.739179294267889</v>
      </c>
    </row>
    <row r="449" spans="1:8" x14ac:dyDescent="0.25">
      <c r="A449" s="8" t="s">
        <v>38</v>
      </c>
      <c r="B449" s="8">
        <v>2020</v>
      </c>
      <c r="C449" s="8" t="s">
        <v>10</v>
      </c>
      <c r="D449" s="8" t="s">
        <v>37</v>
      </c>
      <c r="E449" s="8" t="s">
        <v>40</v>
      </c>
      <c r="F449" s="78">
        <v>37.5</v>
      </c>
      <c r="G449" s="78">
        <f>+IF(F449=""," ", +F449/INDEX(TdC_ExRate!$C$8:$R$29,MATCH(A449,TdC_ExRate!$B$8:$B$29,0),MATCH(B449,TdC_ExRate!$C$7:$R$7,0)))</f>
        <v>18.75</v>
      </c>
      <c r="H449" s="78">
        <f>+IF(F449="","",+G449*100/INDEX(PBI_GDP!$C$8:$R$29,MATCH($A449,PBI_GDP!$B$8:$B$29,0),MATCH($B449,PBI_GDP!$C$7:$R$7,0)))</f>
        <v>0.91783537704677298</v>
      </c>
    </row>
    <row r="450" spans="1:8" x14ac:dyDescent="0.25">
      <c r="A450" s="8" t="s">
        <v>38</v>
      </c>
      <c r="B450" s="8">
        <v>2021</v>
      </c>
      <c r="C450" s="8" t="s">
        <v>10</v>
      </c>
      <c r="D450" s="8" t="s">
        <v>37</v>
      </c>
      <c r="E450" s="8" t="s">
        <v>40</v>
      </c>
      <c r="F450" s="78">
        <v>44.433328438211326</v>
      </c>
      <c r="G450" s="78">
        <f>+IF(F450=""," ", +F450/INDEX(TdC_ExRate!$C$8:$R$29,MATCH(A450,TdC_ExRate!$B$8:$B$29,0),MATCH(B450,TdC_ExRate!$C$7:$R$7,0)))</f>
        <v>22.216664219105663</v>
      </c>
      <c r="H450" s="78">
        <f>+IF(F450="","",+G450*100/INDEX(PBI_GDP!$C$8:$R$29,MATCH($A450,PBI_GDP!$B$8:$B$29,0),MATCH($B450,PBI_GDP!$C$7:$R$7,0)))</f>
        <v>0.91783537704677298</v>
      </c>
    </row>
    <row r="451" spans="1:8" x14ac:dyDescent="0.25">
      <c r="A451" s="8" t="s">
        <v>38</v>
      </c>
      <c r="B451" s="8">
        <v>2022</v>
      </c>
      <c r="C451" s="8" t="s">
        <v>10</v>
      </c>
      <c r="D451" s="8" t="s">
        <v>37</v>
      </c>
      <c r="E451" s="8" t="s">
        <v>40</v>
      </c>
      <c r="F451" s="78">
        <v>17.7</v>
      </c>
      <c r="G451" s="78">
        <f>+IF(F451=""," ", +F451/INDEX(TdC_ExRate!$C$8:$R$29,MATCH(A451,TdC_ExRate!$B$8:$B$29,0),MATCH(B451,TdC_ExRate!$C$7:$R$7,0)))</f>
        <v>8.85</v>
      </c>
      <c r="H451" s="78">
        <f>+IF(F451="","",+G451*100/INDEX(PBI_GDP!$C$8:$R$29,MATCH($A451,PBI_GDP!$B$8:$B$29,0),MATCH($B451,PBI_GDP!$C$7:$R$7,0)))</f>
        <v>0.31088628938771212</v>
      </c>
    </row>
    <row r="452" spans="1:8" x14ac:dyDescent="0.25">
      <c r="A452" s="8" t="s">
        <v>38</v>
      </c>
      <c r="B452" s="8">
        <v>2023</v>
      </c>
      <c r="C452" s="8" t="s">
        <v>10</v>
      </c>
      <c r="D452" s="8" t="s">
        <v>37</v>
      </c>
      <c r="E452" s="8" t="s">
        <v>40</v>
      </c>
      <c r="F452" s="78">
        <v>28.799999999999997</v>
      </c>
      <c r="G452" s="78">
        <f>+IF(F452=""," ", +F452/INDEX(TdC_ExRate!$C$8:$R$29,MATCH(A452,TdC_ExRate!$B$8:$B$29,0),MATCH(B452,TdC_ExRate!$C$7:$R$7,0)))</f>
        <v>14.399999999999999</v>
      </c>
      <c r="H452" s="78">
        <f>+IF(F452="","",+G452*100/INDEX(PBI_GDP!$C$8:$R$29,MATCH($A452,PBI_GDP!$B$8:$B$29,0),MATCH($B452,PBI_GDP!$C$7:$R$7,0)))</f>
        <v>0.46953714723576301</v>
      </c>
    </row>
    <row r="453" spans="1:8" x14ac:dyDescent="0.25">
      <c r="A453" s="51" t="s">
        <v>11</v>
      </c>
      <c r="B453" s="52">
        <v>2008</v>
      </c>
      <c r="C453" s="51" t="s">
        <v>10</v>
      </c>
      <c r="D453" s="51" t="s">
        <v>41</v>
      </c>
      <c r="E453" s="51" t="s">
        <v>40</v>
      </c>
      <c r="F453" s="79">
        <v>4119.0999999999995</v>
      </c>
      <c r="G453" s="78">
        <f>+IF(F453=0," ", +F453/INDEX(TdC_ExRate!$C$8:$R$29,MATCH(A453,TdC_ExRate!$B$8:$B$29,0),MATCH(B453,TdC_ExRate!$C$7:$R$7,0)))</f>
        <v>569.39523096417429</v>
      </c>
      <c r="H453" s="78">
        <f>+IF(F453=0,"",+G453*100/INDEX(PBI_GDP!$C$8:$R$29,MATCH($A453,PBI_GDP!$B$8:$B$29,0),MATCH($B453,PBI_GDP!$C$7:$R$7,0)))</f>
        <v>3.4104079464498831</v>
      </c>
    </row>
    <row r="454" spans="1:8" x14ac:dyDescent="0.25">
      <c r="A454" s="51" t="s">
        <v>11</v>
      </c>
      <c r="B454" s="52">
        <v>2009</v>
      </c>
      <c r="C454" s="51" t="s">
        <v>10</v>
      </c>
      <c r="D454" s="51" t="s">
        <v>41</v>
      </c>
      <c r="E454" s="51" t="s">
        <v>40</v>
      </c>
      <c r="F454" s="79">
        <v>4486.8000000000011</v>
      </c>
      <c r="G454" s="78">
        <f>+IF(F454=0," ", +F454/INDEX(TdC_ExRate!$C$8:$R$29,MATCH(A454,TdC_ExRate!$B$8:$B$29,0),MATCH(B454,TdC_ExRate!$C$7:$R$7,0)))</f>
        <v>637.9336492891</v>
      </c>
      <c r="H454" s="78">
        <f>+IF(F454=0,"",+G454*100/INDEX(PBI_GDP!$C$8:$R$29,MATCH($A454,PBI_GDP!$B$8:$B$29,0),MATCH($B454,PBI_GDP!$C$7:$R$7,0)))</f>
        <v>3.6789735708561535</v>
      </c>
    </row>
    <row r="455" spans="1:8" x14ac:dyDescent="0.25">
      <c r="A455" s="51" t="s">
        <v>11</v>
      </c>
      <c r="B455" s="52">
        <v>2010</v>
      </c>
      <c r="C455" s="51" t="s">
        <v>10</v>
      </c>
      <c r="D455" s="51" t="s">
        <v>41</v>
      </c>
      <c r="E455" s="51" t="s">
        <v>40</v>
      </c>
      <c r="F455" s="79">
        <v>5487.2000000000007</v>
      </c>
      <c r="G455" s="78">
        <f>+IF(F455=0," ", +F455/INDEX(TdC_ExRate!$C$8:$R$29,MATCH(A455,TdC_ExRate!$B$8:$B$29,0),MATCH(B455,TdC_ExRate!$C$7:$R$7,0)))</f>
        <v>781.46688820318036</v>
      </c>
      <c r="H455" s="78">
        <f>+IF(F455=0,"",+G455*100/INDEX(PBI_GDP!$C$8:$R$29,MATCH($A455,PBI_GDP!$B$8:$B$29,0),MATCH($B455,PBI_GDP!$C$7:$R$7,0)))</f>
        <v>3.9767991807048642</v>
      </c>
    </row>
    <row r="456" spans="1:8" x14ac:dyDescent="0.25">
      <c r="A456" s="51" t="s">
        <v>11</v>
      </c>
      <c r="B456" s="52">
        <v>2011</v>
      </c>
      <c r="C456" s="51" t="s">
        <v>10</v>
      </c>
      <c r="D456" s="51" t="s">
        <v>41</v>
      </c>
      <c r="E456" s="51" t="s">
        <v>40</v>
      </c>
      <c r="F456" s="79">
        <v>7646.5</v>
      </c>
      <c r="G456" s="78">
        <f>+IF(F456=0," ", +F456/INDEX(TdC_ExRate!$C$8:$R$29,MATCH(A456,TdC_ExRate!$B$8:$B$29,0),MATCH(B456,TdC_ExRate!$C$7:$R$7,0)))</f>
        <v>1099.6654786469073</v>
      </c>
      <c r="H456" s="78">
        <f>+IF(F456=0,"",+G456*100/INDEX(PBI_GDP!$C$8:$R$29,MATCH($A456,PBI_GDP!$B$8:$B$29,0),MATCH($B456,PBI_GDP!$C$7:$R$7,0)))</f>
        <v>4.5881124172768581</v>
      </c>
    </row>
    <row r="457" spans="1:8" x14ac:dyDescent="0.25">
      <c r="A457" s="51" t="s">
        <v>11</v>
      </c>
      <c r="B457" s="52">
        <v>2012</v>
      </c>
      <c r="C457" s="51" t="s">
        <v>10</v>
      </c>
      <c r="D457" s="51" t="s">
        <v>41</v>
      </c>
      <c r="E457" s="51" t="s">
        <v>40</v>
      </c>
      <c r="F457" s="79">
        <v>9040.2000000000007</v>
      </c>
      <c r="G457" s="78">
        <f>+IF(F457=0," ", +F457/INDEX(TdC_ExRate!$C$8:$R$29,MATCH(A457,TdC_ExRate!$B$8:$B$29,0),MATCH(B457,TdC_ExRate!$C$7:$R$7,0)))</f>
        <v>1306.0727185167364</v>
      </c>
      <c r="H457" s="78">
        <f>+IF(F457=0,"",+G457*100/INDEX(PBI_GDP!$C$8:$R$29,MATCH($A457,PBI_GDP!$B$8:$B$29,0),MATCH($B457,PBI_GDP!$C$7:$R$7,0)))</f>
        <v>4.8222146191243569</v>
      </c>
    </row>
    <row r="458" spans="1:8" x14ac:dyDescent="0.25">
      <c r="A458" s="51" t="s">
        <v>11</v>
      </c>
      <c r="B458" s="52">
        <v>2013</v>
      </c>
      <c r="C458" s="51" t="s">
        <v>10</v>
      </c>
      <c r="D458" s="51" t="s">
        <v>41</v>
      </c>
      <c r="E458" s="51" t="s">
        <v>40</v>
      </c>
      <c r="F458" s="79">
        <v>11442.900000000001</v>
      </c>
      <c r="G458" s="78">
        <f>+IF(F458=0," ", +F458/INDEX(TdC_ExRate!$C$8:$R$29,MATCH(A458,TdC_ExRate!$B$8:$B$29,0),MATCH(B458,TdC_ExRate!$C$7:$R$7,0)))</f>
        <v>1654.3951807228912</v>
      </c>
      <c r="H458" s="78">
        <f>+IF(F458=0,"",+G458*100/INDEX(PBI_GDP!$C$8:$R$29,MATCH($A458,PBI_GDP!$B$8:$B$29,0),MATCH($B458,PBI_GDP!$C$7:$R$7,0)))</f>
        <v>5.396056081842894</v>
      </c>
    </row>
    <row r="459" spans="1:8" x14ac:dyDescent="0.25">
      <c r="A459" s="51" t="s">
        <v>11</v>
      </c>
      <c r="B459" s="52">
        <v>2014</v>
      </c>
      <c r="C459" s="51" t="s">
        <v>10</v>
      </c>
      <c r="D459" s="51" t="s">
        <v>41</v>
      </c>
      <c r="E459" s="51" t="s">
        <v>40</v>
      </c>
      <c r="F459" s="79">
        <v>12508.27817786</v>
      </c>
      <c r="G459" s="78">
        <f>+IF(F459=0," ", +F459/INDEX(TdC_ExRate!$C$8:$R$29,MATCH(A459,TdC_ExRate!$B$8:$B$29,0),MATCH(B459,TdC_ExRate!$C$7:$R$7,0)))</f>
        <v>1810.170503308249</v>
      </c>
      <c r="H459" s="78">
        <f>+IF(F459=0,"",+G459*100/INDEX(PBI_GDP!$C$8:$R$29,MATCH($A459,PBI_GDP!$B$8:$B$29,0),MATCH($B459,PBI_GDP!$C$7:$R$7,0)))</f>
        <v>5.4859985450085258</v>
      </c>
    </row>
    <row r="460" spans="1:8" x14ac:dyDescent="0.25">
      <c r="A460" s="51" t="s">
        <v>11</v>
      </c>
      <c r="B460" s="52">
        <v>2015</v>
      </c>
      <c r="C460" s="51" t="s">
        <v>10</v>
      </c>
      <c r="D460" s="51" t="s">
        <v>41</v>
      </c>
      <c r="E460" s="51" t="s">
        <v>40</v>
      </c>
      <c r="F460" s="79">
        <v>14942.4882459</v>
      </c>
      <c r="G460" s="78">
        <f>+IF(F460=0," ", +F460/INDEX(TdC_ExRate!$C$8:$R$29,MATCH(A460,TdC_ExRate!$B$8:$B$29,0),MATCH(B460,TdC_ExRate!$C$7:$R$7,0)))</f>
        <v>2164.5323388556262</v>
      </c>
      <c r="H460" s="78">
        <f>+IF(F460=0,"",+G460*100/INDEX(PBI_GDP!$C$8:$R$29,MATCH($A460,PBI_GDP!$B$8:$B$29,0),MATCH($B460,PBI_GDP!$C$7:$R$7,0)))</f>
        <v>6.5591491532040003</v>
      </c>
    </row>
    <row r="461" spans="1:8" x14ac:dyDescent="0.25">
      <c r="A461" s="51" t="s">
        <v>11</v>
      </c>
      <c r="B461" s="52">
        <v>2016</v>
      </c>
      <c r="C461" s="51" t="s">
        <v>10</v>
      </c>
      <c r="D461" s="51" t="s">
        <v>41</v>
      </c>
      <c r="E461" s="51" t="s">
        <v>40</v>
      </c>
      <c r="F461" s="79">
        <v>20426.847992750001</v>
      </c>
      <c r="G461" s="78">
        <f>+IF(F461=0," ", +F461/INDEX(TdC_ExRate!$C$8:$R$29,MATCH(A461,TdC_ExRate!$B$8:$B$29,0),MATCH(B461,TdC_ExRate!$C$7:$R$7,0)))</f>
        <v>2956.8416877322047</v>
      </c>
      <c r="H461" s="78">
        <f>+IF(F461=0,"",+G461*100/INDEX(PBI_GDP!$C$8:$R$29,MATCH($A461,PBI_GDP!$B$8:$B$29,0),MATCH($B461,PBI_GDP!$C$7:$R$7,0)))</f>
        <v>8.711677212079282</v>
      </c>
    </row>
    <row r="462" spans="1:8" x14ac:dyDescent="0.25">
      <c r="A462" s="51" t="s">
        <v>11</v>
      </c>
      <c r="B462" s="52">
        <v>2017</v>
      </c>
      <c r="C462" s="51" t="s">
        <v>10</v>
      </c>
      <c r="D462" s="51" t="s">
        <v>41</v>
      </c>
      <c r="E462" s="51" t="s">
        <v>40</v>
      </c>
      <c r="F462" s="79">
        <v>19298.777362429511</v>
      </c>
      <c r="G462" s="78">
        <f>+IF(F462=0," ", +F462/INDEX(TdC_ExRate!$C$8:$R$29,MATCH(A462,TdC_ExRate!$B$8:$B$29,0),MATCH(B462,TdC_ExRate!$C$7:$R$7,0)))</f>
        <v>2791.8665262104178</v>
      </c>
      <c r="H462" s="78">
        <f>+IF(F462=0,"",+G462*100/INDEX(PBI_GDP!$C$8:$R$29,MATCH($A462,PBI_GDP!$B$8:$B$29,0),MATCH($B462,PBI_GDP!$C$7:$R$7,0)))</f>
        <v>7.4432624755534125</v>
      </c>
    </row>
    <row r="463" spans="1:8" x14ac:dyDescent="0.25">
      <c r="A463" s="51" t="s">
        <v>11</v>
      </c>
      <c r="B463" s="52">
        <v>2018</v>
      </c>
      <c r="C463" s="51" t="s">
        <v>10</v>
      </c>
      <c r="D463" s="51" t="s">
        <v>41</v>
      </c>
      <c r="E463" s="51" t="s">
        <v>40</v>
      </c>
      <c r="F463" s="79">
        <v>17571.745842869997</v>
      </c>
      <c r="G463" s="78">
        <f>+IF(F463=0," ", +F463/INDEX(TdC_ExRate!$C$8:$R$29,MATCH(A463,TdC_ExRate!$B$8:$B$29,0),MATCH(B463,TdC_ExRate!$C$7:$R$7,0)))</f>
        <v>2542.6377681712297</v>
      </c>
      <c r="H463" s="78">
        <f>+IF(F463=0,"",+G463*100/INDEX(PBI_GDP!$C$8:$R$29,MATCH($A463,PBI_GDP!$B$8:$B$29,0),MATCH($B463,PBI_GDP!$C$7:$R$7,0)))</f>
        <v>6.3112089391444517</v>
      </c>
    </row>
    <row r="464" spans="1:8" x14ac:dyDescent="0.25">
      <c r="A464" s="51" t="s">
        <v>11</v>
      </c>
      <c r="B464" s="52">
        <v>2019</v>
      </c>
      <c r="C464" s="51" t="s">
        <v>10</v>
      </c>
      <c r="D464" s="51" t="s">
        <v>41</v>
      </c>
      <c r="E464" s="51" t="s">
        <v>40</v>
      </c>
      <c r="F464" s="79">
        <v>14888.284934530002</v>
      </c>
      <c r="G464" s="78">
        <f>+IF(F464=0," ", +F464/INDEX(TdC_ExRate!$C$8:$R$29,MATCH(A464,TdC_ExRate!$B$8:$B$29,0),MATCH(B464,TdC_ExRate!$C$7:$R$7,0)))</f>
        <v>2155.899833647401</v>
      </c>
      <c r="H464" s="78">
        <f>+IF(F464=0,"",+G464*100/INDEX(PBI_GDP!$C$8:$R$29,MATCH($A464,PBI_GDP!$B$8:$B$29,0),MATCH($B464,PBI_GDP!$C$7:$R$7,0)))</f>
        <v>5.2717519599978697</v>
      </c>
    </row>
    <row r="465" spans="1:8" x14ac:dyDescent="0.25">
      <c r="A465" s="51" t="s">
        <v>11</v>
      </c>
      <c r="B465" s="52">
        <v>2020</v>
      </c>
      <c r="C465" s="51" t="s">
        <v>10</v>
      </c>
      <c r="D465" s="51" t="s">
        <v>41</v>
      </c>
      <c r="E465" s="51" t="s">
        <v>40</v>
      </c>
      <c r="F465" s="79">
        <v>9329.5191387900995</v>
      </c>
      <c r="G465" s="78">
        <f>+IF(F465=0," ", +F465/INDEX(TdC_ExRate!$C$8:$R$29,MATCH(A465,TdC_ExRate!$B$8:$B$29,0),MATCH(B465,TdC_ExRate!$C$7:$R$7,0)))</f>
        <v>1351.1251468197102</v>
      </c>
      <c r="H465" s="78">
        <f>+IF(F465=0,"",+G465*100/INDEX(PBI_GDP!$C$8:$R$29,MATCH($A465,PBI_GDP!$B$8:$B$29,0),MATCH($B465,PBI_GDP!$C$7:$R$7,0)))</f>
        <v>3.6885914511767193</v>
      </c>
    </row>
    <row r="466" spans="1:8" x14ac:dyDescent="0.25">
      <c r="A466" s="51" t="s">
        <v>11</v>
      </c>
      <c r="B466" s="52">
        <v>2021</v>
      </c>
      <c r="C466" s="51" t="s">
        <v>10</v>
      </c>
      <c r="D466" s="51" t="s">
        <v>41</v>
      </c>
      <c r="E466" s="51" t="s">
        <v>40</v>
      </c>
      <c r="F466" s="79">
        <v>10445.984237869796</v>
      </c>
      <c r="G466" s="78">
        <f>+IF(F466=0," ", +F466/INDEX(TdC_ExRate!$C$8:$R$29,MATCH(A466,TdC_ExRate!$B$8:$B$29,0),MATCH(B466,TdC_ExRate!$C$7:$R$7,0)))</f>
        <v>1513.9107591115646</v>
      </c>
      <c r="H466" s="78">
        <f>+IF(F466=0,"",+G466*100/INDEX(PBI_GDP!$C$8:$R$29,MATCH($A466,PBI_GDP!$B$8:$B$29,0),MATCH($B466,PBI_GDP!$C$7:$R$7,0)))</f>
        <v>3.7467372115543034</v>
      </c>
    </row>
    <row r="467" spans="1:8" x14ac:dyDescent="0.25">
      <c r="A467" s="51" t="s">
        <v>11</v>
      </c>
      <c r="B467" s="52">
        <v>2022</v>
      </c>
      <c r="C467" s="51" t="s">
        <v>10</v>
      </c>
      <c r="D467" s="51" t="s">
        <v>41</v>
      </c>
      <c r="E467" s="51" t="s">
        <v>40</v>
      </c>
      <c r="F467" s="79">
        <v>9488.8802705578019</v>
      </c>
      <c r="G467" s="78">
        <f>+IF(F467=0," ", +F467/INDEX(TdC_ExRate!$C$8:$R$29,MATCH(A467,TdC_ExRate!$B$8:$B$29,0),MATCH(B467,TdC_ExRate!$C$7:$R$7,0)))</f>
        <v>1377.8625755892251</v>
      </c>
      <c r="H467" s="78">
        <f>+IF(F467=0,"",+G467*100/INDEX(PBI_GDP!$C$8:$R$29,MATCH($A467,PBI_GDP!$B$8:$B$29,0),MATCH($B467,PBI_GDP!$C$7:$R$7,0)))</f>
        <v>3.1309166720199588</v>
      </c>
    </row>
    <row r="468" spans="1:8" x14ac:dyDescent="0.25">
      <c r="A468" s="51" t="s">
        <v>11</v>
      </c>
      <c r="B468" s="52">
        <v>2023</v>
      </c>
      <c r="C468" s="51" t="s">
        <v>10</v>
      </c>
      <c r="D468" s="51" t="s">
        <v>41</v>
      </c>
      <c r="E468" s="51" t="s">
        <v>40</v>
      </c>
      <c r="F468" s="79">
        <v>8457.5466755181715</v>
      </c>
      <c r="G468" s="78">
        <f>+IF(F468=0," ", +F468/INDEX(TdC_ExRate!$C$8:$R$29,MATCH(A468,TdC_ExRate!$B$8:$B$29,0),MATCH(B468,TdC_ExRate!$C$7:$R$7,0)))</f>
        <v>1224.5482638298506</v>
      </c>
      <c r="H468" s="78">
        <f>+IF(F468=0,"",+G468*100/INDEX(PBI_GDP!$C$8:$R$29,MATCH($A468,PBI_GDP!$B$8:$B$29,0),MATCH($B468,PBI_GDP!$C$7:$R$7,0)))</f>
        <v>2.7130550827728359</v>
      </c>
    </row>
    <row r="469" spans="1:8" x14ac:dyDescent="0.25">
      <c r="A469" s="51" t="s">
        <v>11</v>
      </c>
      <c r="B469" s="52">
        <v>2008</v>
      </c>
      <c r="C469" s="51" t="s">
        <v>10</v>
      </c>
      <c r="D469" s="51" t="s">
        <v>25</v>
      </c>
      <c r="E469" s="51" t="s">
        <v>26</v>
      </c>
      <c r="F469" s="79">
        <v>163.4</v>
      </c>
      <c r="G469" s="78">
        <f>+IF(F469=0," ", +F469/INDEX(TdC_ExRate!$C$8:$R$29,MATCH(A469,TdC_ExRate!$B$8:$B$29,0),MATCH(B469,TdC_ExRate!$C$7:$R$7,0)))</f>
        <v>22.587259532311936</v>
      </c>
      <c r="H469" s="78">
        <f>+IF(F469=0,"",+G469*100/INDEX(PBI_GDP!$C$8:$R$29,MATCH($A469,PBI_GDP!$B$8:$B$29,0),MATCH($B469,PBI_GDP!$C$7:$R$7,0)))</f>
        <v>0.13528699435554151</v>
      </c>
    </row>
    <row r="470" spans="1:8" x14ac:dyDescent="0.25">
      <c r="A470" s="51" t="s">
        <v>11</v>
      </c>
      <c r="B470" s="52">
        <v>2008</v>
      </c>
      <c r="C470" s="51" t="s">
        <v>10</v>
      </c>
      <c r="D470" s="51" t="s">
        <v>25</v>
      </c>
      <c r="E470" s="51" t="s">
        <v>27</v>
      </c>
      <c r="F470" s="79">
        <v>0</v>
      </c>
      <c r="G470" s="78" t="str">
        <f>+IF(F470=0," ", +F470/INDEX(TdC_ExRate!$C$8:$R$29,MATCH(A470,TdC_ExRate!$B$8:$B$29,0),MATCH(B470,TdC_ExRate!$C$7:$R$7,0)))</f>
        <v xml:space="preserve"> </v>
      </c>
      <c r="H470" s="78" t="str">
        <f>+IF(F470=0,"",+G470*100/INDEX(PBI_GDP!$C$8:$R$29,MATCH($A470,PBI_GDP!$B$8:$B$29,0),MATCH($B470,PBI_GDP!$C$7:$R$7,0)))</f>
        <v/>
      </c>
    </row>
    <row r="471" spans="1:8" x14ac:dyDescent="0.25">
      <c r="A471" s="51" t="s">
        <v>11</v>
      </c>
      <c r="B471" s="52">
        <v>2008</v>
      </c>
      <c r="C471" s="51" t="s">
        <v>10</v>
      </c>
      <c r="D471" s="51" t="s">
        <v>25</v>
      </c>
      <c r="E471" s="51" t="s">
        <v>28</v>
      </c>
      <c r="F471" s="79">
        <v>246.1</v>
      </c>
      <c r="G471" s="78">
        <f>+IF(F471=0," ", +F471/INDEX(TdC_ExRate!$C$8:$R$29,MATCH(A471,TdC_ExRate!$B$8:$B$29,0),MATCH(B471,TdC_ExRate!$C$7:$R$7,0)))</f>
        <v>34.019122220942272</v>
      </c>
      <c r="H471" s="78">
        <f>+IF(F471=0,"",+G471*100/INDEX(PBI_GDP!$C$8:$R$29,MATCH($A471,PBI_GDP!$B$8:$B$29,0),MATCH($B471,PBI_GDP!$C$7:$R$7,0)))</f>
        <v>0.2037584413151699</v>
      </c>
    </row>
    <row r="472" spans="1:8" x14ac:dyDescent="0.25">
      <c r="A472" s="51" t="s">
        <v>11</v>
      </c>
      <c r="B472" s="52">
        <v>2008</v>
      </c>
      <c r="C472" s="51" t="s">
        <v>10</v>
      </c>
      <c r="D472" s="51" t="s">
        <v>25</v>
      </c>
      <c r="E472" s="51" t="s">
        <v>40</v>
      </c>
      <c r="F472" s="79">
        <v>409.5</v>
      </c>
      <c r="G472" s="78">
        <f>+IF(F472=0," ", +F472/INDEX(TdC_ExRate!$C$8:$R$29,MATCH(A472,TdC_ExRate!$B$8:$B$29,0),MATCH(B472,TdC_ExRate!$C$7:$R$7,0)))</f>
        <v>56.606381753254205</v>
      </c>
      <c r="H472" s="78">
        <f>+IF(F472=0,"",+G472*100/INDEX(PBI_GDP!$C$8:$R$29,MATCH($A472,PBI_GDP!$B$8:$B$29,0),MATCH($B472,PBI_GDP!$C$7:$R$7,0)))</f>
        <v>0.33904543567071144</v>
      </c>
    </row>
    <row r="473" spans="1:8" x14ac:dyDescent="0.25">
      <c r="A473" s="51" t="s">
        <v>11</v>
      </c>
      <c r="B473" s="52">
        <v>2009</v>
      </c>
      <c r="C473" s="51" t="s">
        <v>10</v>
      </c>
      <c r="D473" s="51" t="s">
        <v>25</v>
      </c>
      <c r="E473" s="51" t="s">
        <v>26</v>
      </c>
      <c r="F473" s="79">
        <v>383.8</v>
      </c>
      <c r="G473" s="78">
        <f>+IF(F473=0," ", +F473/INDEX(TdC_ExRate!$C$8:$R$29,MATCH(A473,TdC_ExRate!$B$8:$B$29,0),MATCH(B473,TdC_ExRate!$C$7:$R$7,0)))</f>
        <v>54.568720379146953</v>
      </c>
      <c r="H473" s="78">
        <f>+IF(F473=0,"",+G473*100/INDEX(PBI_GDP!$C$8:$R$29,MATCH($A473,PBI_GDP!$B$8:$B$29,0),MATCH($B473,PBI_GDP!$C$7:$R$7,0)))</f>
        <v>0.314698684250377</v>
      </c>
    </row>
    <row r="474" spans="1:8" x14ac:dyDescent="0.25">
      <c r="A474" s="51" t="s">
        <v>11</v>
      </c>
      <c r="B474" s="52">
        <v>2009</v>
      </c>
      <c r="C474" s="51" t="s">
        <v>10</v>
      </c>
      <c r="D474" s="51" t="s">
        <v>25</v>
      </c>
      <c r="E474" s="51" t="s">
        <v>27</v>
      </c>
      <c r="F474" s="79">
        <v>0</v>
      </c>
      <c r="G474" s="78" t="str">
        <f>+IF(F474=0," ", +F474/INDEX(TdC_ExRate!$C$8:$R$29,MATCH(A474,TdC_ExRate!$B$8:$B$29,0),MATCH(B474,TdC_ExRate!$C$7:$R$7,0)))</f>
        <v xml:space="preserve"> </v>
      </c>
      <c r="H474" s="78" t="str">
        <f>+IF(F474=0,"",+G474*100/INDEX(PBI_GDP!$C$8:$R$29,MATCH($A474,PBI_GDP!$B$8:$B$29,0),MATCH($B474,PBI_GDP!$C$7:$R$7,0)))</f>
        <v/>
      </c>
    </row>
    <row r="475" spans="1:8" x14ac:dyDescent="0.25">
      <c r="A475" s="51" t="s">
        <v>11</v>
      </c>
      <c r="B475" s="52">
        <v>2009</v>
      </c>
      <c r="C475" s="51" t="s">
        <v>10</v>
      </c>
      <c r="D475" s="51" t="s">
        <v>25</v>
      </c>
      <c r="E475" s="51" t="s">
        <v>28</v>
      </c>
      <c r="F475" s="79">
        <v>268.39999999999998</v>
      </c>
      <c r="G475" s="78">
        <f>+IF(F475=0," ", +F475/INDEX(TdC_ExRate!$C$8:$R$29,MATCH(A475,TdC_ExRate!$B$8:$B$29,0),MATCH(B475,TdC_ExRate!$C$7:$R$7,0)))</f>
        <v>38.16113744075831</v>
      </c>
      <c r="H475" s="78">
        <f>+IF(F475=0,"",+G475*100/INDEX(PBI_GDP!$C$8:$R$29,MATCH($A475,PBI_GDP!$B$8:$B$29,0),MATCH($B475,PBI_GDP!$C$7:$R$7,0)))</f>
        <v>0.2200758907055789</v>
      </c>
    </row>
    <row r="476" spans="1:8" x14ac:dyDescent="0.25">
      <c r="A476" s="51" t="s">
        <v>11</v>
      </c>
      <c r="B476" s="52">
        <v>2009</v>
      </c>
      <c r="C476" s="51" t="s">
        <v>10</v>
      </c>
      <c r="D476" s="51" t="s">
        <v>25</v>
      </c>
      <c r="E476" s="51" t="s">
        <v>40</v>
      </c>
      <c r="F476" s="79">
        <v>652.20000000000005</v>
      </c>
      <c r="G476" s="78">
        <f>+IF(F476=0," ", +F476/INDEX(TdC_ExRate!$C$8:$R$29,MATCH(A476,TdC_ExRate!$B$8:$B$29,0),MATCH(B476,TdC_ExRate!$C$7:$R$7,0)))</f>
        <v>92.729857819905263</v>
      </c>
      <c r="H476" s="78">
        <f>+IF(F476=0,"",+G476*100/INDEX(PBI_GDP!$C$8:$R$29,MATCH($A476,PBI_GDP!$B$8:$B$29,0),MATCH($B476,PBI_GDP!$C$7:$R$7,0)))</f>
        <v>0.53477457495595593</v>
      </c>
    </row>
    <row r="477" spans="1:8" x14ac:dyDescent="0.25">
      <c r="A477" s="51" t="s">
        <v>11</v>
      </c>
      <c r="B477" s="52">
        <v>2010</v>
      </c>
      <c r="C477" s="51" t="s">
        <v>10</v>
      </c>
      <c r="D477" s="51" t="s">
        <v>25</v>
      </c>
      <c r="E477" s="51" t="s">
        <v>26</v>
      </c>
      <c r="F477" s="79">
        <v>482.1</v>
      </c>
      <c r="G477" s="78">
        <f>+IF(F477=0," ", +F477/INDEX(TdC_ExRate!$C$8:$R$29,MATCH(A477,TdC_ExRate!$B$8:$B$29,0),MATCH(B477,TdC_ExRate!$C$7:$R$7,0)))</f>
        <v>68.658912888677875</v>
      </c>
      <c r="H477" s="78">
        <f>+IF(F477=0,"",+G477*100/INDEX(PBI_GDP!$C$8:$R$29,MATCH($A477,PBI_GDP!$B$8:$B$29,0),MATCH($B477,PBI_GDP!$C$7:$R$7,0)))</f>
        <v>0.34939766821289814</v>
      </c>
    </row>
    <row r="478" spans="1:8" x14ac:dyDescent="0.25">
      <c r="A478" s="51" t="s">
        <v>11</v>
      </c>
      <c r="B478" s="52">
        <v>2010</v>
      </c>
      <c r="C478" s="51" t="s">
        <v>10</v>
      </c>
      <c r="D478" s="51" t="s">
        <v>25</v>
      </c>
      <c r="E478" s="51" t="s">
        <v>27</v>
      </c>
      <c r="F478" s="79">
        <v>0</v>
      </c>
      <c r="G478" s="78" t="str">
        <f>+IF(F478=0," ", +F478/INDEX(TdC_ExRate!$C$8:$R$29,MATCH(A478,TdC_ExRate!$B$8:$B$29,0),MATCH(B478,TdC_ExRate!$C$7:$R$7,0)))</f>
        <v xml:space="preserve"> </v>
      </c>
      <c r="H478" s="78" t="str">
        <f>+IF(F478=0,"",+G478*100/INDEX(PBI_GDP!$C$8:$R$29,MATCH($A478,PBI_GDP!$B$8:$B$29,0),MATCH($B478,PBI_GDP!$C$7:$R$7,0)))</f>
        <v/>
      </c>
    </row>
    <row r="479" spans="1:8" x14ac:dyDescent="0.25">
      <c r="A479" s="51" t="s">
        <v>11</v>
      </c>
      <c r="B479" s="52">
        <v>2010</v>
      </c>
      <c r="C479" s="51" t="s">
        <v>10</v>
      </c>
      <c r="D479" s="51" t="s">
        <v>25</v>
      </c>
      <c r="E479" s="51" t="s">
        <v>28</v>
      </c>
      <c r="F479" s="79">
        <v>244.1</v>
      </c>
      <c r="G479" s="78">
        <f>+IF(F479=0," ", +F479/INDEX(TdC_ExRate!$C$8:$R$29,MATCH(A479,TdC_ExRate!$B$8:$B$29,0),MATCH(B479,TdC_ExRate!$C$7:$R$7,0)))</f>
        <v>34.763826252076889</v>
      </c>
      <c r="H479" s="78">
        <f>+IF(F479=0,"",+G479*100/INDEX(PBI_GDP!$C$8:$R$29,MATCH($A479,PBI_GDP!$B$8:$B$29,0),MATCH($B479,PBI_GDP!$C$7:$R$7,0)))</f>
        <v>0.17690929435961092</v>
      </c>
    </row>
    <row r="480" spans="1:8" x14ac:dyDescent="0.25">
      <c r="A480" s="51" t="s">
        <v>11</v>
      </c>
      <c r="B480" s="52">
        <v>2010</v>
      </c>
      <c r="C480" s="51" t="s">
        <v>10</v>
      </c>
      <c r="D480" s="51" t="s">
        <v>25</v>
      </c>
      <c r="E480" s="51" t="s">
        <v>40</v>
      </c>
      <c r="F480" s="79">
        <v>726.2</v>
      </c>
      <c r="G480" s="78">
        <f>+IF(F480=0," ", +F480/INDEX(TdC_ExRate!$C$8:$R$29,MATCH(A480,TdC_ExRate!$B$8:$B$29,0),MATCH(B480,TdC_ExRate!$C$7:$R$7,0)))</f>
        <v>103.42273914075476</v>
      </c>
      <c r="H480" s="78">
        <f>+IF(F480=0,"",+G480*100/INDEX(PBI_GDP!$C$8:$R$29,MATCH($A480,PBI_GDP!$B$8:$B$29,0),MATCH($B480,PBI_GDP!$C$7:$R$7,0)))</f>
        <v>0.52630696257250908</v>
      </c>
    </row>
    <row r="481" spans="1:8" x14ac:dyDescent="0.25">
      <c r="A481" s="51" t="s">
        <v>11</v>
      </c>
      <c r="B481" s="52">
        <v>2011</v>
      </c>
      <c r="C481" s="51" t="s">
        <v>10</v>
      </c>
      <c r="D481" s="51" t="s">
        <v>25</v>
      </c>
      <c r="E481" s="51" t="s">
        <v>26</v>
      </c>
      <c r="F481" s="79">
        <v>732</v>
      </c>
      <c r="G481" s="78">
        <f>+IF(F481=0," ", +F481/INDEX(TdC_ExRate!$C$8:$R$29,MATCH(A481,TdC_ExRate!$B$8:$B$29,0),MATCH(B481,TdC_ExRate!$C$7:$R$7,0)))</f>
        <v>105.271056087038</v>
      </c>
      <c r="H481" s="78">
        <f>+IF(F481=0,"",+G481*100/INDEX(PBI_GDP!$C$8:$R$29,MATCH($A481,PBI_GDP!$B$8:$B$29,0),MATCH($B481,PBI_GDP!$C$7:$R$7,0)))</f>
        <v>0.43922033472133137</v>
      </c>
    </row>
    <row r="482" spans="1:8" x14ac:dyDescent="0.25">
      <c r="A482" s="51" t="s">
        <v>11</v>
      </c>
      <c r="B482" s="52">
        <v>2011</v>
      </c>
      <c r="C482" s="51" t="s">
        <v>10</v>
      </c>
      <c r="D482" s="51" t="s">
        <v>25</v>
      </c>
      <c r="E482" s="51" t="s">
        <v>27</v>
      </c>
      <c r="F482" s="79">
        <v>0</v>
      </c>
      <c r="G482" s="78" t="str">
        <f>+IF(F482=0," ", +F482/INDEX(TdC_ExRate!$C$8:$R$29,MATCH(A482,TdC_ExRate!$B$8:$B$29,0),MATCH(B482,TdC_ExRate!$C$7:$R$7,0)))</f>
        <v xml:space="preserve"> </v>
      </c>
      <c r="H482" s="78" t="str">
        <f>+IF(F482=0,"",+G482*100/INDEX(PBI_GDP!$C$8:$R$29,MATCH($A482,PBI_GDP!$B$8:$B$29,0),MATCH($B482,PBI_GDP!$C$7:$R$7,0)))</f>
        <v/>
      </c>
    </row>
    <row r="483" spans="1:8" x14ac:dyDescent="0.25">
      <c r="A483" s="51" t="s">
        <v>11</v>
      </c>
      <c r="B483" s="52">
        <v>2011</v>
      </c>
      <c r="C483" s="51" t="s">
        <v>10</v>
      </c>
      <c r="D483" s="51" t="s">
        <v>25</v>
      </c>
      <c r="E483" s="51" t="s">
        <v>28</v>
      </c>
      <c r="F483" s="79">
        <v>449.4</v>
      </c>
      <c r="G483" s="78">
        <f>+IF(F483=0," ", +F483/INDEX(TdC_ExRate!$C$8:$R$29,MATCH(A483,TdC_ExRate!$B$8:$B$29,0),MATCH(B483,TdC_ExRate!$C$7:$R$7,0)))</f>
        <v>64.629525417370047</v>
      </c>
      <c r="H483" s="78">
        <f>+IF(F483=0,"",+G483*100/INDEX(PBI_GDP!$C$8:$R$29,MATCH($A483,PBI_GDP!$B$8:$B$29,0),MATCH($B483,PBI_GDP!$C$7:$R$7,0)))</f>
        <v>0.26965248418547311</v>
      </c>
    </row>
    <row r="484" spans="1:8" x14ac:dyDescent="0.25">
      <c r="A484" s="51" t="s">
        <v>11</v>
      </c>
      <c r="B484" s="52">
        <v>2011</v>
      </c>
      <c r="C484" s="51" t="s">
        <v>10</v>
      </c>
      <c r="D484" s="51" t="s">
        <v>25</v>
      </c>
      <c r="E484" s="51" t="s">
        <v>40</v>
      </c>
      <c r="F484" s="79">
        <v>1181.4000000000001</v>
      </c>
      <c r="G484" s="78">
        <f>+IF(F484=0," ", +F484/INDEX(TdC_ExRate!$C$8:$R$29,MATCH(A484,TdC_ExRate!$B$8:$B$29,0),MATCH(B484,TdC_ExRate!$C$7:$R$7,0)))</f>
        <v>169.90058150440808</v>
      </c>
      <c r="H484" s="78">
        <f>+IF(F484=0,"",+G484*100/INDEX(PBI_GDP!$C$8:$R$29,MATCH($A484,PBI_GDP!$B$8:$B$29,0),MATCH($B484,PBI_GDP!$C$7:$R$7,0)))</f>
        <v>0.70887281890680454</v>
      </c>
    </row>
    <row r="485" spans="1:8" x14ac:dyDescent="0.25">
      <c r="A485" s="51" t="s">
        <v>11</v>
      </c>
      <c r="B485" s="52">
        <v>2012</v>
      </c>
      <c r="C485" s="51" t="s">
        <v>10</v>
      </c>
      <c r="D485" s="51" t="s">
        <v>25</v>
      </c>
      <c r="E485" s="51" t="s">
        <v>26</v>
      </c>
      <c r="F485" s="79">
        <v>911.8</v>
      </c>
      <c r="G485" s="78">
        <f>+IF(F485=0," ", +F485/INDEX(TdC_ExRate!$C$8:$R$29,MATCH(A485,TdC_ExRate!$B$8:$B$29,0),MATCH(B485,TdC_ExRate!$C$7:$R$7,0)))</f>
        <v>131.73127859378775</v>
      </c>
      <c r="H485" s="78">
        <f>+IF(F485=0,"",+G485*100/INDEX(PBI_GDP!$C$8:$R$29,MATCH($A485,PBI_GDP!$B$8:$B$29,0),MATCH($B485,PBI_GDP!$C$7:$R$7,0)))</f>
        <v>0.48637146188331981</v>
      </c>
    </row>
    <row r="486" spans="1:8" x14ac:dyDescent="0.25">
      <c r="A486" s="51" t="s">
        <v>11</v>
      </c>
      <c r="B486" s="52">
        <v>2012</v>
      </c>
      <c r="C486" s="51" t="s">
        <v>10</v>
      </c>
      <c r="D486" s="51" t="s">
        <v>25</v>
      </c>
      <c r="E486" s="51" t="s">
        <v>27</v>
      </c>
      <c r="F486" s="79">
        <v>0</v>
      </c>
      <c r="G486" s="78" t="str">
        <f>+IF(F486=0," ", +F486/INDEX(TdC_ExRate!$C$8:$R$29,MATCH(A486,TdC_ExRate!$B$8:$B$29,0),MATCH(B486,TdC_ExRate!$C$7:$R$7,0)))</f>
        <v xml:space="preserve"> </v>
      </c>
      <c r="H486" s="78" t="str">
        <f>+IF(F486=0,"",+G486*100/INDEX(PBI_GDP!$C$8:$R$29,MATCH($A486,PBI_GDP!$B$8:$B$29,0),MATCH($B486,PBI_GDP!$C$7:$R$7,0)))</f>
        <v/>
      </c>
    </row>
    <row r="487" spans="1:8" x14ac:dyDescent="0.25">
      <c r="A487" s="51" t="s">
        <v>11</v>
      </c>
      <c r="B487" s="52">
        <v>2012</v>
      </c>
      <c r="C487" s="51" t="s">
        <v>10</v>
      </c>
      <c r="D487" s="51" t="s">
        <v>25</v>
      </c>
      <c r="E487" s="51" t="s">
        <v>28</v>
      </c>
      <c r="F487" s="79">
        <v>564.70000000000005</v>
      </c>
      <c r="G487" s="78">
        <f>+IF(F487=0," ", +F487/INDEX(TdC_ExRate!$C$8:$R$29,MATCH(A487,TdC_ExRate!$B$8:$B$29,0),MATCH(B487,TdC_ExRate!$C$7:$R$7,0)))</f>
        <v>81.584396821574856</v>
      </c>
      <c r="H487" s="78">
        <f>+IF(F487=0,"",+G487*100/INDEX(PBI_GDP!$C$8:$R$29,MATCH($A487,PBI_GDP!$B$8:$B$29,0),MATCH($B487,PBI_GDP!$C$7:$R$7,0)))</f>
        <v>0.30122172025171168</v>
      </c>
    </row>
    <row r="488" spans="1:8" x14ac:dyDescent="0.25">
      <c r="A488" s="51" t="s">
        <v>11</v>
      </c>
      <c r="B488" s="52">
        <v>2012</v>
      </c>
      <c r="C488" s="51" t="s">
        <v>10</v>
      </c>
      <c r="D488" s="51" t="s">
        <v>25</v>
      </c>
      <c r="E488" s="51" t="s">
        <v>40</v>
      </c>
      <c r="F488" s="79">
        <v>1476.5</v>
      </c>
      <c r="G488" s="78">
        <f>+IF(F488=0," ", +F488/INDEX(TdC_ExRate!$C$8:$R$29,MATCH(A488,TdC_ExRate!$B$8:$B$29,0),MATCH(B488,TdC_ExRate!$C$7:$R$7,0)))</f>
        <v>213.31567541536259</v>
      </c>
      <c r="H488" s="78">
        <f>+IF(F488=0,"",+G488*100/INDEX(PBI_GDP!$C$8:$R$29,MATCH($A488,PBI_GDP!$B$8:$B$29,0),MATCH($B488,PBI_GDP!$C$7:$R$7,0)))</f>
        <v>0.78759318213503149</v>
      </c>
    </row>
    <row r="489" spans="1:8" x14ac:dyDescent="0.25">
      <c r="A489" s="51" t="s">
        <v>11</v>
      </c>
      <c r="B489" s="52">
        <v>2013</v>
      </c>
      <c r="C489" s="51" t="s">
        <v>10</v>
      </c>
      <c r="D489" s="51" t="s">
        <v>25</v>
      </c>
      <c r="E489" s="51" t="s">
        <v>26</v>
      </c>
      <c r="F489" s="79">
        <v>1205.9000000000001</v>
      </c>
      <c r="G489" s="78">
        <f>+IF(F489=0," ", +F489/INDEX(TdC_ExRate!$C$8:$R$29,MATCH(A489,TdC_ExRate!$B$8:$B$29,0),MATCH(B489,TdC_ExRate!$C$7:$R$7,0)))</f>
        <v>174.34698795180717</v>
      </c>
      <c r="H489" s="78">
        <f>+IF(F489=0,"",+G489*100/INDEX(PBI_GDP!$C$8:$R$29,MATCH($A489,PBI_GDP!$B$8:$B$29,0),MATCH($B489,PBI_GDP!$C$7:$R$7,0)))</f>
        <v>0.56865864676737066</v>
      </c>
    </row>
    <row r="490" spans="1:8" x14ac:dyDescent="0.25">
      <c r="A490" s="51" t="s">
        <v>11</v>
      </c>
      <c r="B490" s="52">
        <v>2013</v>
      </c>
      <c r="C490" s="51" t="s">
        <v>10</v>
      </c>
      <c r="D490" s="51" t="s">
        <v>25</v>
      </c>
      <c r="E490" s="51" t="s">
        <v>27</v>
      </c>
      <c r="F490" s="79">
        <v>0</v>
      </c>
      <c r="G490" s="78" t="str">
        <f>+IF(F490=0," ", +F490/INDEX(TdC_ExRate!$C$8:$R$29,MATCH(A490,TdC_ExRate!$B$8:$B$29,0),MATCH(B490,TdC_ExRate!$C$7:$R$7,0)))</f>
        <v xml:space="preserve"> </v>
      </c>
      <c r="H490" s="78" t="str">
        <f>+IF(F490=0,"",+G490*100/INDEX(PBI_GDP!$C$8:$R$29,MATCH($A490,PBI_GDP!$B$8:$B$29,0),MATCH($B490,PBI_GDP!$C$7:$R$7,0)))</f>
        <v/>
      </c>
    </row>
    <row r="491" spans="1:8" x14ac:dyDescent="0.25">
      <c r="A491" s="51" t="s">
        <v>11</v>
      </c>
      <c r="B491" s="52">
        <v>2013</v>
      </c>
      <c r="C491" s="51" t="s">
        <v>10</v>
      </c>
      <c r="D491" s="51" t="s">
        <v>25</v>
      </c>
      <c r="E491" s="51" t="s">
        <v>28</v>
      </c>
      <c r="F491" s="79">
        <v>703.4</v>
      </c>
      <c r="G491" s="78">
        <f>+IF(F491=0," ", +F491/INDEX(TdC_ExRate!$C$8:$R$29,MATCH(A491,TdC_ExRate!$B$8:$B$29,0),MATCH(B491,TdC_ExRate!$C$7:$R$7,0)))</f>
        <v>101.69638554216863</v>
      </c>
      <c r="H491" s="78">
        <f>+IF(F491=0,"",+G491*100/INDEX(PBI_GDP!$C$8:$R$29,MATCH($A491,PBI_GDP!$B$8:$B$29,0),MATCH($B491,PBI_GDP!$C$7:$R$7,0)))</f>
        <v>0.33169789546079148</v>
      </c>
    </row>
    <row r="492" spans="1:8" x14ac:dyDescent="0.25">
      <c r="A492" s="51" t="s">
        <v>11</v>
      </c>
      <c r="B492" s="52">
        <v>2013</v>
      </c>
      <c r="C492" s="51" t="s">
        <v>10</v>
      </c>
      <c r="D492" s="51" t="s">
        <v>25</v>
      </c>
      <c r="E492" s="51" t="s">
        <v>40</v>
      </c>
      <c r="F492" s="79">
        <v>1909.3000000000002</v>
      </c>
      <c r="G492" s="78">
        <f>+IF(F492=0," ", +F492/INDEX(TdC_ExRate!$C$8:$R$29,MATCH(A492,TdC_ExRate!$B$8:$B$29,0),MATCH(B492,TdC_ExRate!$C$7:$R$7,0)))</f>
        <v>276.04337349397582</v>
      </c>
      <c r="H492" s="78">
        <f>+IF(F492=0,"",+G492*100/INDEX(PBI_GDP!$C$8:$R$29,MATCH($A492,PBI_GDP!$B$8:$B$29,0),MATCH($B492,PBI_GDP!$C$7:$R$7,0)))</f>
        <v>0.90035654222816219</v>
      </c>
    </row>
    <row r="493" spans="1:8" x14ac:dyDescent="0.25">
      <c r="A493" s="51" t="s">
        <v>11</v>
      </c>
      <c r="B493" s="52">
        <v>2014</v>
      </c>
      <c r="C493" s="51" t="s">
        <v>10</v>
      </c>
      <c r="D493" s="51" t="s">
        <v>25</v>
      </c>
      <c r="E493" s="51" t="s">
        <v>26</v>
      </c>
      <c r="F493" s="79">
        <v>2404.6781778599998</v>
      </c>
      <c r="G493" s="78">
        <f>+IF(F493=0," ", +F493/INDEX(TdC_ExRate!$C$8:$R$29,MATCH(A493,TdC_ExRate!$B$8:$B$29,0),MATCH(B493,TdC_ExRate!$C$7:$R$7,0)))</f>
        <v>347.99973630390735</v>
      </c>
      <c r="H493" s="78">
        <f>+IF(F493=0,"",+G493*100/INDEX(PBI_GDP!$C$8:$R$29,MATCH($A493,PBI_GDP!$B$8:$B$29,0),MATCH($B493,PBI_GDP!$C$7:$R$7,0)))</f>
        <v>1.0546664214986861</v>
      </c>
    </row>
    <row r="494" spans="1:8" x14ac:dyDescent="0.25">
      <c r="A494" s="51" t="s">
        <v>11</v>
      </c>
      <c r="B494" s="52">
        <v>2014</v>
      </c>
      <c r="C494" s="51" t="s">
        <v>10</v>
      </c>
      <c r="D494" s="51" t="s">
        <v>25</v>
      </c>
      <c r="E494" s="51" t="s">
        <v>27</v>
      </c>
      <c r="F494" s="79">
        <v>0</v>
      </c>
      <c r="G494" s="78" t="str">
        <f>+IF(F494=0," ", +F494/INDEX(TdC_ExRate!$C$8:$R$29,MATCH(A494,TdC_ExRate!$B$8:$B$29,0),MATCH(B494,TdC_ExRate!$C$7:$R$7,0)))</f>
        <v xml:space="preserve"> </v>
      </c>
      <c r="H494" s="78" t="str">
        <f>+IF(F494=0,"",+G494*100/INDEX(PBI_GDP!$C$8:$R$29,MATCH($A494,PBI_GDP!$B$8:$B$29,0),MATCH($B494,PBI_GDP!$C$7:$R$7,0)))</f>
        <v/>
      </c>
    </row>
    <row r="495" spans="1:8" x14ac:dyDescent="0.25">
      <c r="A495" s="51" t="s">
        <v>11</v>
      </c>
      <c r="B495" s="52">
        <v>2014</v>
      </c>
      <c r="C495" s="51" t="s">
        <v>10</v>
      </c>
      <c r="D495" s="51" t="s">
        <v>25</v>
      </c>
      <c r="E495" s="51" t="s">
        <v>28</v>
      </c>
      <c r="F495" s="79">
        <v>0</v>
      </c>
      <c r="G495" s="78" t="str">
        <f>+IF(F495=0," ", +F495/INDEX(TdC_ExRate!$C$8:$R$29,MATCH(A495,TdC_ExRate!$B$8:$B$29,0),MATCH(B495,TdC_ExRate!$C$7:$R$7,0)))</f>
        <v xml:space="preserve"> </v>
      </c>
      <c r="H495" s="78" t="str">
        <f>+IF(F495=0,"",+G495*100/INDEX(PBI_GDP!$C$8:$R$29,MATCH($A495,PBI_GDP!$B$8:$B$29,0),MATCH($B495,PBI_GDP!$C$7:$R$7,0)))</f>
        <v/>
      </c>
    </row>
    <row r="496" spans="1:8" x14ac:dyDescent="0.25">
      <c r="A496" s="51" t="s">
        <v>11</v>
      </c>
      <c r="B496" s="52">
        <v>2014</v>
      </c>
      <c r="C496" s="51" t="s">
        <v>10</v>
      </c>
      <c r="D496" s="51" t="s">
        <v>25</v>
      </c>
      <c r="E496" s="51" t="s">
        <v>40</v>
      </c>
      <c r="F496" s="79">
        <v>2404.6781778599998</v>
      </c>
      <c r="G496" s="78">
        <f>+IF(F496=0," ", +F496/INDEX(TdC_ExRate!$C$8:$R$29,MATCH(A496,TdC_ExRate!$B$8:$B$29,0),MATCH(B496,TdC_ExRate!$C$7:$R$7,0)))</f>
        <v>347.99973630390735</v>
      </c>
      <c r="H496" s="78">
        <f>+IF(F496=0,"",+G496*100/INDEX(PBI_GDP!$C$8:$R$29,MATCH($A496,PBI_GDP!$B$8:$B$29,0),MATCH($B496,PBI_GDP!$C$7:$R$7,0)))</f>
        <v>1.0546664214986861</v>
      </c>
    </row>
    <row r="497" spans="1:8" x14ac:dyDescent="0.25">
      <c r="A497" s="51" t="s">
        <v>11</v>
      </c>
      <c r="B497" s="52">
        <v>2015</v>
      </c>
      <c r="C497" s="51" t="s">
        <v>10</v>
      </c>
      <c r="D497" s="51" t="s">
        <v>25</v>
      </c>
      <c r="E497" s="51" t="s">
        <v>26</v>
      </c>
      <c r="F497" s="79">
        <v>2041.0882459000002</v>
      </c>
      <c r="G497" s="78">
        <f>+IF(F497=0," ", +F497/INDEX(TdC_ExRate!$C$8:$R$29,MATCH(A497,TdC_ExRate!$B$8:$B$29,0),MATCH(B497,TdC_ExRate!$C$7:$R$7,0)))</f>
        <v>295.66705638338982</v>
      </c>
      <c r="H497" s="78">
        <f>+IF(F497=0,"",+G497*100/INDEX(PBI_GDP!$C$8:$R$29,MATCH($A497,PBI_GDP!$B$8:$B$29,0),MATCH($B497,PBI_GDP!$C$7:$R$7,0)))</f>
        <v>0.89595534688695777</v>
      </c>
    </row>
    <row r="498" spans="1:8" x14ac:dyDescent="0.25">
      <c r="A498" s="51" t="s">
        <v>11</v>
      </c>
      <c r="B498" s="52">
        <v>2015</v>
      </c>
      <c r="C498" s="51" t="s">
        <v>10</v>
      </c>
      <c r="D498" s="51" t="s">
        <v>25</v>
      </c>
      <c r="E498" s="51" t="s">
        <v>27</v>
      </c>
      <c r="F498" s="79">
        <v>0</v>
      </c>
      <c r="G498" s="78" t="str">
        <f>+IF(F498=0," ", +F498/INDEX(TdC_ExRate!$C$8:$R$29,MATCH(A498,TdC_ExRate!$B$8:$B$29,0),MATCH(B498,TdC_ExRate!$C$7:$R$7,0)))</f>
        <v xml:space="preserve"> </v>
      </c>
      <c r="H498" s="78" t="str">
        <f>+IF(F498=0,"",+G498*100/INDEX(PBI_GDP!$C$8:$R$29,MATCH($A498,PBI_GDP!$B$8:$B$29,0),MATCH($B498,PBI_GDP!$C$7:$R$7,0)))</f>
        <v/>
      </c>
    </row>
    <row r="499" spans="1:8" x14ac:dyDescent="0.25">
      <c r="A499" s="51" t="s">
        <v>11</v>
      </c>
      <c r="B499" s="52">
        <v>2015</v>
      </c>
      <c r="C499" s="51" t="s">
        <v>10</v>
      </c>
      <c r="D499" s="51" t="s">
        <v>25</v>
      </c>
      <c r="E499" s="51" t="s">
        <v>28</v>
      </c>
      <c r="F499" s="79">
        <v>806</v>
      </c>
      <c r="G499" s="78">
        <f>+IF(F499=0," ", +F499/INDEX(TdC_ExRate!$C$8:$R$29,MATCH(A499,TdC_ExRate!$B$8:$B$29,0),MATCH(B499,TdC_ExRate!$C$7:$R$7,0)))</f>
        <v>116.75519072911644</v>
      </c>
      <c r="H499" s="78">
        <f>+IF(F499=0,"",+G499*100/INDEX(PBI_GDP!$C$8:$R$29,MATCH($A499,PBI_GDP!$B$8:$B$29,0),MATCH($B499,PBI_GDP!$C$7:$R$7,0)))</f>
        <v>0.35380146401875279</v>
      </c>
    </row>
    <row r="500" spans="1:8" x14ac:dyDescent="0.25">
      <c r="A500" s="51" t="s">
        <v>11</v>
      </c>
      <c r="B500" s="52">
        <v>2015</v>
      </c>
      <c r="C500" s="51" t="s">
        <v>10</v>
      </c>
      <c r="D500" s="51" t="s">
        <v>25</v>
      </c>
      <c r="E500" s="51" t="s">
        <v>40</v>
      </c>
      <c r="F500" s="79">
        <v>2847.0882459000004</v>
      </c>
      <c r="G500" s="78">
        <f>+IF(F500=0," ", +F500/INDEX(TdC_ExRate!$C$8:$R$29,MATCH(A500,TdC_ExRate!$B$8:$B$29,0),MATCH(B500,TdC_ExRate!$C$7:$R$7,0)))</f>
        <v>412.42224711250628</v>
      </c>
      <c r="H500" s="78">
        <f>+IF(F500=0,"",+G500*100/INDEX(PBI_GDP!$C$8:$R$29,MATCH($A500,PBI_GDP!$B$8:$B$29,0),MATCH($B500,PBI_GDP!$C$7:$R$7,0)))</f>
        <v>1.2497568109057107</v>
      </c>
    </row>
    <row r="501" spans="1:8" x14ac:dyDescent="0.25">
      <c r="A501" s="51" t="s">
        <v>11</v>
      </c>
      <c r="B501" s="52">
        <v>2016</v>
      </c>
      <c r="C501" s="51" t="s">
        <v>10</v>
      </c>
      <c r="D501" s="51" t="s">
        <v>25</v>
      </c>
      <c r="E501" s="51" t="s">
        <v>26</v>
      </c>
      <c r="F501" s="79">
        <v>1597.2479927500001</v>
      </c>
      <c r="G501" s="78">
        <f>+IF(F501=0," ", +F501/INDEX(TdC_ExRate!$C$8:$R$29,MATCH(A501,TdC_ExRate!$B$8:$B$29,0),MATCH(B501,TdC_ExRate!$C$7:$R$7,0)))</f>
        <v>231.20598206272595</v>
      </c>
      <c r="H501" s="78">
        <f>+IF(F501=0,"",+G501*100/INDEX(PBI_GDP!$C$8:$R$29,MATCH($A501,PBI_GDP!$B$8:$B$29,0),MATCH($B501,PBI_GDP!$C$7:$R$7,0)))</f>
        <v>0.68119706698841787</v>
      </c>
    </row>
    <row r="502" spans="1:8" x14ac:dyDescent="0.25">
      <c r="A502" s="51" t="s">
        <v>11</v>
      </c>
      <c r="B502" s="52">
        <v>2016</v>
      </c>
      <c r="C502" s="51" t="s">
        <v>10</v>
      </c>
      <c r="D502" s="51" t="s">
        <v>25</v>
      </c>
      <c r="E502" s="51" t="s">
        <v>27</v>
      </c>
      <c r="F502" s="79">
        <v>0</v>
      </c>
      <c r="G502" s="78" t="str">
        <f>+IF(F502=0," ", +F502/INDEX(TdC_ExRate!$C$8:$R$29,MATCH(A502,TdC_ExRate!$B$8:$B$29,0),MATCH(B502,TdC_ExRate!$C$7:$R$7,0)))</f>
        <v xml:space="preserve"> </v>
      </c>
      <c r="H502" s="78" t="str">
        <f>+IF(F502=0,"",+G502*100/INDEX(PBI_GDP!$C$8:$R$29,MATCH($A502,PBI_GDP!$B$8:$B$29,0),MATCH($B502,PBI_GDP!$C$7:$R$7,0)))</f>
        <v/>
      </c>
    </row>
    <row r="503" spans="1:8" x14ac:dyDescent="0.25">
      <c r="A503" s="51" t="s">
        <v>11</v>
      </c>
      <c r="B503" s="52">
        <v>2016</v>
      </c>
      <c r="C503" s="51" t="s">
        <v>10</v>
      </c>
      <c r="D503" s="51" t="s">
        <v>25</v>
      </c>
      <c r="E503" s="51" t="s">
        <v>28</v>
      </c>
      <c r="F503" s="79">
        <v>810.9</v>
      </c>
      <c r="G503" s="78">
        <f>+IF(F503=0," ", +F503/INDEX(TdC_ExRate!$C$8:$R$29,MATCH(A503,TdC_ExRate!$B$8:$B$29,0),MATCH(B503,TdC_ExRate!$C$7:$R$7,0)))</f>
        <v>117.37997587454753</v>
      </c>
      <c r="H503" s="78">
        <f>+IF(F503=0,"",+G503*100/INDEX(PBI_GDP!$C$8:$R$29,MATCH($A503,PBI_GDP!$B$8:$B$29,0),MATCH($B503,PBI_GDP!$C$7:$R$7,0)))</f>
        <v>0.34583402460244411</v>
      </c>
    </row>
    <row r="504" spans="1:8" x14ac:dyDescent="0.25">
      <c r="A504" s="51" t="s">
        <v>11</v>
      </c>
      <c r="B504" s="52">
        <v>2016</v>
      </c>
      <c r="C504" s="51" t="s">
        <v>10</v>
      </c>
      <c r="D504" s="51" t="s">
        <v>25</v>
      </c>
      <c r="E504" s="51" t="s">
        <v>40</v>
      </c>
      <c r="F504" s="79">
        <v>2408.14799275</v>
      </c>
      <c r="G504" s="78">
        <f>+IF(F504=0," ", +F504/INDEX(TdC_ExRate!$C$8:$R$29,MATCH(A504,TdC_ExRate!$B$8:$B$29,0),MATCH(B504,TdC_ExRate!$C$7:$R$7,0)))</f>
        <v>348.58595793727346</v>
      </c>
      <c r="H504" s="78">
        <f>+IF(F504=0,"",+G504*100/INDEX(PBI_GDP!$C$8:$R$29,MATCH($A504,PBI_GDP!$B$8:$B$29,0),MATCH($B504,PBI_GDP!$C$7:$R$7,0)))</f>
        <v>1.027031091590862</v>
      </c>
    </row>
    <row r="505" spans="1:8" x14ac:dyDescent="0.25">
      <c r="A505" s="51" t="s">
        <v>11</v>
      </c>
      <c r="B505" s="52">
        <v>2017</v>
      </c>
      <c r="C505" s="51" t="s">
        <v>10</v>
      </c>
      <c r="D505" s="51" t="s">
        <v>25</v>
      </c>
      <c r="E505" s="51" t="s">
        <v>26</v>
      </c>
      <c r="F505" s="79">
        <v>1822.1955358099999</v>
      </c>
      <c r="G505" s="78">
        <f>+IF(F505=0," ", +F505/INDEX(TdC_ExRate!$C$8:$R$29,MATCH(A505,TdC_ExRate!$B$8:$B$29,0),MATCH(B505,TdC_ExRate!$C$7:$R$7,0)))</f>
        <v>263.60875744086798</v>
      </c>
      <c r="H505" s="78">
        <f>+IF(F505=0,"",+G505*100/INDEX(PBI_GDP!$C$8:$R$29,MATCH($A505,PBI_GDP!$B$8:$B$29,0),MATCH($B505,PBI_GDP!$C$7:$R$7,0)))</f>
        <v>0.7027947625956793</v>
      </c>
    </row>
    <row r="506" spans="1:8" x14ac:dyDescent="0.25">
      <c r="A506" s="51" t="s">
        <v>11</v>
      </c>
      <c r="B506" s="52">
        <v>2017</v>
      </c>
      <c r="C506" s="51" t="s">
        <v>10</v>
      </c>
      <c r="D506" s="51" t="s">
        <v>25</v>
      </c>
      <c r="E506" s="51" t="s">
        <v>27</v>
      </c>
      <c r="F506" s="79">
        <v>0</v>
      </c>
      <c r="G506" s="78" t="str">
        <f>+IF(F506=0," ", +F506/INDEX(TdC_ExRate!$C$8:$R$29,MATCH(A506,TdC_ExRate!$B$8:$B$29,0),MATCH(B506,TdC_ExRate!$C$7:$R$7,0)))</f>
        <v xml:space="preserve"> </v>
      </c>
      <c r="H506" s="78" t="str">
        <f>+IF(F506=0,"",+G506*100/INDEX(PBI_GDP!$C$8:$R$29,MATCH($A506,PBI_GDP!$B$8:$B$29,0),MATCH($B506,PBI_GDP!$C$7:$R$7,0)))</f>
        <v/>
      </c>
    </row>
    <row r="507" spans="1:8" x14ac:dyDescent="0.25">
      <c r="A507" s="51" t="s">
        <v>11</v>
      </c>
      <c r="B507" s="52">
        <v>2017</v>
      </c>
      <c r="C507" s="51" t="s">
        <v>10</v>
      </c>
      <c r="D507" s="51" t="s">
        <v>25</v>
      </c>
      <c r="E507" s="51" t="s">
        <v>28</v>
      </c>
      <c r="F507" s="79">
        <v>816.83915030939966</v>
      </c>
      <c r="G507" s="78">
        <f>+IF(F507=0," ", +F507/INDEX(TdC_ExRate!$C$8:$R$29,MATCH(A507,TdC_ExRate!$B$8:$B$29,0),MATCH(B507,TdC_ExRate!$C$7:$R$7,0)))</f>
        <v>118.16841234132364</v>
      </c>
      <c r="H507" s="78">
        <f>+IF(F507=0,"",+G507*100/INDEX(PBI_GDP!$C$8:$R$29,MATCH($A507,PBI_GDP!$B$8:$B$29,0),MATCH($B507,PBI_GDP!$C$7:$R$7,0)))</f>
        <v>0.31504318029478978</v>
      </c>
    </row>
    <row r="508" spans="1:8" x14ac:dyDescent="0.25">
      <c r="A508" s="51" t="s">
        <v>11</v>
      </c>
      <c r="B508" s="52">
        <v>2017</v>
      </c>
      <c r="C508" s="51" t="s">
        <v>10</v>
      </c>
      <c r="D508" s="51" t="s">
        <v>25</v>
      </c>
      <c r="E508" s="51" t="s">
        <v>40</v>
      </c>
      <c r="F508" s="79">
        <v>2639.0346861193993</v>
      </c>
      <c r="G508" s="78">
        <f>+IF(F508=0," ", +F508/INDEX(TdC_ExRate!$C$8:$R$29,MATCH(A508,TdC_ExRate!$B$8:$B$29,0),MATCH(B508,TdC_ExRate!$C$7:$R$7,0)))</f>
        <v>381.77716978219161</v>
      </c>
      <c r="H508" s="78">
        <f>+IF(F508=0,"",+G508*100/INDEX(PBI_GDP!$C$8:$R$29,MATCH($A508,PBI_GDP!$B$8:$B$29,0),MATCH($B508,PBI_GDP!$C$7:$R$7,0)))</f>
        <v>1.0178379428904691</v>
      </c>
    </row>
    <row r="509" spans="1:8" x14ac:dyDescent="0.25">
      <c r="A509" s="51" t="s">
        <v>11</v>
      </c>
      <c r="B509" s="52">
        <v>2018</v>
      </c>
      <c r="C509" s="51" t="s">
        <v>10</v>
      </c>
      <c r="D509" s="51" t="s">
        <v>25</v>
      </c>
      <c r="E509" s="51" t="s">
        <v>26</v>
      </c>
      <c r="F509" s="79">
        <v>2039.4749776699996</v>
      </c>
      <c r="G509" s="78">
        <f>+IF(F509=0," ", +F509/INDEX(TdC_ExRate!$C$8:$R$29,MATCH(A509,TdC_ExRate!$B$8:$B$29,0),MATCH(B509,TdC_ExRate!$C$7:$R$7,0)))</f>
        <v>295.11274245797671</v>
      </c>
      <c r="H509" s="78">
        <f>+IF(F509=0,"",+G509*100/INDEX(PBI_GDP!$C$8:$R$29,MATCH($A509,PBI_GDP!$B$8:$B$29,0),MATCH($B509,PBI_GDP!$C$7:$R$7,0)))</f>
        <v>0.73251416366548239</v>
      </c>
    </row>
    <row r="510" spans="1:8" x14ac:dyDescent="0.25">
      <c r="A510" s="51" t="s">
        <v>11</v>
      </c>
      <c r="B510" s="52">
        <v>2018</v>
      </c>
      <c r="C510" s="51" t="s">
        <v>10</v>
      </c>
      <c r="D510" s="51" t="s">
        <v>25</v>
      </c>
      <c r="E510" s="51" t="s">
        <v>27</v>
      </c>
      <c r="F510" s="79">
        <v>0</v>
      </c>
      <c r="G510" s="78" t="str">
        <f>+IF(F510=0," ", +F510/INDEX(TdC_ExRate!$C$8:$R$29,MATCH(A510,TdC_ExRate!$B$8:$B$29,0),MATCH(B510,TdC_ExRate!$C$7:$R$7,0)))</f>
        <v xml:space="preserve"> </v>
      </c>
      <c r="H510" s="78" t="str">
        <f>+IF(F510=0,"",+G510*100/INDEX(PBI_GDP!$C$8:$R$29,MATCH($A510,PBI_GDP!$B$8:$B$29,0),MATCH($B510,PBI_GDP!$C$7:$R$7,0)))</f>
        <v/>
      </c>
    </row>
    <row r="511" spans="1:8" x14ac:dyDescent="0.25">
      <c r="A511" s="51" t="s">
        <v>11</v>
      </c>
      <c r="B511" s="52">
        <v>2018</v>
      </c>
      <c r="C511" s="51" t="s">
        <v>10</v>
      </c>
      <c r="D511" s="51" t="s">
        <v>25</v>
      </c>
      <c r="E511" s="51" t="s">
        <v>28</v>
      </c>
      <c r="F511" s="79">
        <v>1148.4302984499998</v>
      </c>
      <c r="G511" s="78">
        <f>+IF(F511=0," ", +F511/INDEX(TdC_ExRate!$C$8:$R$29,MATCH(A511,TdC_ExRate!$B$8:$B$29,0),MATCH(B511,TdC_ExRate!$C$7:$R$7,0)))</f>
        <v>166.17826578319068</v>
      </c>
      <c r="H511" s="78">
        <f>+IF(F511=0,"",+G511*100/INDEX(PBI_GDP!$C$8:$R$29,MATCH($A511,PBI_GDP!$B$8:$B$29,0),MATCH($B511,PBI_GDP!$C$7:$R$7,0)))</f>
        <v>0.41247942181584352</v>
      </c>
    </row>
    <row r="512" spans="1:8" x14ac:dyDescent="0.25">
      <c r="A512" s="51" t="s">
        <v>11</v>
      </c>
      <c r="B512" s="52">
        <v>2018</v>
      </c>
      <c r="C512" s="51" t="s">
        <v>10</v>
      </c>
      <c r="D512" s="51" t="s">
        <v>25</v>
      </c>
      <c r="E512" s="51" t="s">
        <v>40</v>
      </c>
      <c r="F512" s="79">
        <v>3187.9052761199991</v>
      </c>
      <c r="G512" s="78">
        <f>+IF(F512=0," ", +F512/INDEX(TdC_ExRate!$C$8:$R$29,MATCH(A512,TdC_ExRate!$B$8:$B$29,0),MATCH(B512,TdC_ExRate!$C$7:$R$7,0)))</f>
        <v>461.29100824116733</v>
      </c>
      <c r="H512" s="78">
        <f>+IF(F512=0,"",+G512*100/INDEX(PBI_GDP!$C$8:$R$29,MATCH($A512,PBI_GDP!$B$8:$B$29,0),MATCH($B512,PBI_GDP!$C$7:$R$7,0)))</f>
        <v>1.1449935854813258</v>
      </c>
    </row>
    <row r="513" spans="1:8" x14ac:dyDescent="0.25">
      <c r="A513" s="51" t="s">
        <v>11</v>
      </c>
      <c r="B513" s="52">
        <v>2019</v>
      </c>
      <c r="C513" s="51" t="s">
        <v>10</v>
      </c>
      <c r="D513" s="51" t="s">
        <v>25</v>
      </c>
      <c r="E513" s="51" t="s">
        <v>26</v>
      </c>
      <c r="F513" s="79">
        <v>2045.2155100199998</v>
      </c>
      <c r="G513" s="78">
        <f>+IF(F513=0," ", +F513/INDEX(TdC_ExRate!$C$8:$R$29,MATCH(A513,TdC_ExRate!$B$8:$B$29,0),MATCH(B513,TdC_ExRate!$C$7:$R$7,0)))</f>
        <v>296.15767008857256</v>
      </c>
      <c r="H513" s="78">
        <f>+IF(F513=0,"",+G513*100/INDEX(PBI_GDP!$C$8:$R$29,MATCH($A513,PBI_GDP!$B$8:$B$29,0),MATCH($B513,PBI_GDP!$C$7:$R$7,0)))</f>
        <v>0.72418474800679533</v>
      </c>
    </row>
    <row r="514" spans="1:8" x14ac:dyDescent="0.25">
      <c r="A514" s="51" t="s">
        <v>11</v>
      </c>
      <c r="B514" s="52">
        <v>2019</v>
      </c>
      <c r="C514" s="51" t="s">
        <v>10</v>
      </c>
      <c r="D514" s="51" t="s">
        <v>25</v>
      </c>
      <c r="E514" s="51" t="s">
        <v>27</v>
      </c>
      <c r="F514" s="79">
        <v>0</v>
      </c>
      <c r="G514" s="78" t="str">
        <f>+IF(F514=0," ", +F514/INDEX(TdC_ExRate!$C$8:$R$29,MATCH(A514,TdC_ExRate!$B$8:$B$29,0),MATCH(B514,TdC_ExRate!$C$7:$R$7,0)))</f>
        <v xml:space="preserve"> </v>
      </c>
      <c r="H514" s="78" t="str">
        <f>+IF(F514=0,"",+G514*100/INDEX(PBI_GDP!$C$8:$R$29,MATCH($A514,PBI_GDP!$B$8:$B$29,0),MATCH($B514,PBI_GDP!$C$7:$R$7,0)))</f>
        <v/>
      </c>
    </row>
    <row r="515" spans="1:8" x14ac:dyDescent="0.25">
      <c r="A515" s="51" t="s">
        <v>11</v>
      </c>
      <c r="B515" s="52">
        <v>2019</v>
      </c>
      <c r="C515" s="51" t="s">
        <v>10</v>
      </c>
      <c r="D515" s="51" t="s">
        <v>25</v>
      </c>
      <c r="E515" s="51" t="s">
        <v>28</v>
      </c>
      <c r="F515" s="79">
        <v>1126.2441239099999</v>
      </c>
      <c r="G515" s="78">
        <f>+IF(F515=0," ", +F515/INDEX(TdC_ExRate!$C$8:$R$29,MATCH(A515,TdC_ExRate!$B$8:$B$29,0),MATCH(B515,TdC_ExRate!$C$7:$R$7,0)))</f>
        <v>163.08591151104145</v>
      </c>
      <c r="H515" s="78">
        <f>+IF(F515=0,"",+G515*100/INDEX(PBI_GDP!$C$8:$R$29,MATCH($A515,PBI_GDP!$B$8:$B$29,0),MATCH($B515,PBI_GDP!$C$7:$R$7,0)))</f>
        <v>0.398788691495852</v>
      </c>
    </row>
    <row r="516" spans="1:8" x14ac:dyDescent="0.25">
      <c r="A516" s="51" t="s">
        <v>11</v>
      </c>
      <c r="B516" s="52">
        <v>2019</v>
      </c>
      <c r="C516" s="51" t="s">
        <v>10</v>
      </c>
      <c r="D516" s="51" t="s">
        <v>25</v>
      </c>
      <c r="E516" s="51" t="s">
        <v>40</v>
      </c>
      <c r="F516" s="79">
        <v>3171.4596339299997</v>
      </c>
      <c r="G516" s="78">
        <f>+IF(F516=0," ", +F516/INDEX(TdC_ExRate!$C$8:$R$29,MATCH(A516,TdC_ExRate!$B$8:$B$29,0),MATCH(B516,TdC_ExRate!$C$7:$R$7,0)))</f>
        <v>459.243581599614</v>
      </c>
      <c r="H516" s="78">
        <f>+IF(F516=0,"",+G516*100/INDEX(PBI_GDP!$C$8:$R$29,MATCH($A516,PBI_GDP!$B$8:$B$29,0),MATCH($B516,PBI_GDP!$C$7:$R$7,0)))</f>
        <v>1.1229734395026472</v>
      </c>
    </row>
    <row r="517" spans="1:8" x14ac:dyDescent="0.25">
      <c r="A517" s="51" t="s">
        <v>11</v>
      </c>
      <c r="B517" s="52">
        <v>2020</v>
      </c>
      <c r="C517" s="51" t="s">
        <v>10</v>
      </c>
      <c r="D517" s="51" t="s">
        <v>25</v>
      </c>
      <c r="E517" s="51" t="s">
        <v>26</v>
      </c>
      <c r="F517" s="79">
        <v>1239.7269854699998</v>
      </c>
      <c r="G517" s="78">
        <f>+IF(F517=0," ", +F517/INDEX(TdC_ExRate!$C$8:$R$29,MATCH(A517,TdC_ExRate!$B$8:$B$29,0),MATCH(B517,TdC_ExRate!$C$7:$R$7,0)))</f>
        <v>179.54047581028237</v>
      </c>
      <c r="H517" s="78">
        <f>+IF(F517=0,"",+G517*100/INDEX(PBI_GDP!$C$8:$R$29,MATCH($A517,PBI_GDP!$B$8:$B$29,0),MATCH($B517,PBI_GDP!$C$7:$R$7,0)))</f>
        <v>0.49014813007723318</v>
      </c>
    </row>
    <row r="518" spans="1:8" x14ac:dyDescent="0.25">
      <c r="A518" s="51" t="s">
        <v>11</v>
      </c>
      <c r="B518" s="52">
        <v>2020</v>
      </c>
      <c r="C518" s="51" t="s">
        <v>10</v>
      </c>
      <c r="D518" s="51" t="s">
        <v>25</v>
      </c>
      <c r="E518" s="51" t="s">
        <v>27</v>
      </c>
      <c r="F518" s="79">
        <v>0</v>
      </c>
      <c r="G518" s="78" t="str">
        <f>+IF(F518=0," ", +F518/INDEX(TdC_ExRate!$C$8:$R$29,MATCH(A518,TdC_ExRate!$B$8:$B$29,0),MATCH(B518,TdC_ExRate!$C$7:$R$7,0)))</f>
        <v xml:space="preserve"> </v>
      </c>
      <c r="H518" s="78" t="str">
        <f>+IF(F518=0,"",+G518*100/INDEX(PBI_GDP!$C$8:$R$29,MATCH($A518,PBI_GDP!$B$8:$B$29,0),MATCH($B518,PBI_GDP!$C$7:$R$7,0)))</f>
        <v/>
      </c>
    </row>
    <row r="519" spans="1:8" x14ac:dyDescent="0.25">
      <c r="A519" s="51" t="s">
        <v>11</v>
      </c>
      <c r="B519" s="52">
        <v>2020</v>
      </c>
      <c r="C519" s="51" t="s">
        <v>10</v>
      </c>
      <c r="D519" s="51" t="s">
        <v>25</v>
      </c>
      <c r="E519" s="51" t="s">
        <v>28</v>
      </c>
      <c r="F519" s="79">
        <v>611.90949848000059</v>
      </c>
      <c r="G519" s="78">
        <f>+IF(F519=0," ", +F519/INDEX(TdC_ExRate!$C$8:$R$29,MATCH(A519,TdC_ExRate!$B$8:$B$29,0),MATCH(B519,TdC_ExRate!$C$7:$R$7,0)))</f>
        <v>88.618319837798779</v>
      </c>
      <c r="H519" s="78">
        <f>+IF(F519=0,"",+G519*100/INDEX(PBI_GDP!$C$8:$R$29,MATCH($A519,PBI_GDP!$B$8:$B$29,0),MATCH($B519,PBI_GDP!$C$7:$R$7,0)))</f>
        <v>0.24192931183373659</v>
      </c>
    </row>
    <row r="520" spans="1:8" x14ac:dyDescent="0.25">
      <c r="A520" s="51" t="s">
        <v>11</v>
      </c>
      <c r="B520" s="52">
        <v>2020</v>
      </c>
      <c r="C520" s="51" t="s">
        <v>10</v>
      </c>
      <c r="D520" s="51" t="s">
        <v>25</v>
      </c>
      <c r="E520" s="51" t="s">
        <v>40</v>
      </c>
      <c r="F520" s="79">
        <v>1851.6364839500004</v>
      </c>
      <c r="G520" s="78">
        <f>+IF(F520=0," ", +F520/INDEX(TdC_ExRate!$C$8:$R$29,MATCH(A520,TdC_ExRate!$B$8:$B$29,0),MATCH(B520,TdC_ExRate!$C$7:$R$7,0)))</f>
        <v>268.15879564808114</v>
      </c>
      <c r="H520" s="78">
        <f>+IF(F520=0,"",+G520*100/INDEX(PBI_GDP!$C$8:$R$29,MATCH($A520,PBI_GDP!$B$8:$B$29,0),MATCH($B520,PBI_GDP!$C$7:$R$7,0)))</f>
        <v>0.7320774419109698</v>
      </c>
    </row>
    <row r="521" spans="1:8" x14ac:dyDescent="0.25">
      <c r="A521" s="51" t="s">
        <v>11</v>
      </c>
      <c r="B521" s="52">
        <v>2021</v>
      </c>
      <c r="C521" s="51" t="s">
        <v>10</v>
      </c>
      <c r="D521" s="51" t="s">
        <v>25</v>
      </c>
      <c r="E521" s="51" t="s">
        <v>26</v>
      </c>
      <c r="F521" s="79">
        <v>1377.3607281</v>
      </c>
      <c r="G521" s="78">
        <f>+IF(F521=0," ", +F521/INDEX(TdC_ExRate!$C$8:$R$29,MATCH(A521,TdC_ExRate!$B$8:$B$29,0),MATCH(B521,TdC_ExRate!$C$7:$R$7,0)))</f>
        <v>199.61749682608695</v>
      </c>
      <c r="H521" s="78">
        <f>+IF(F521=0,"",+G521*100/INDEX(PBI_GDP!$C$8:$R$29,MATCH($A521,PBI_GDP!$B$8:$B$29,0),MATCH($B521,PBI_GDP!$C$7:$R$7,0)))</f>
        <v>0.49402799929537128</v>
      </c>
    </row>
    <row r="522" spans="1:8" x14ac:dyDescent="0.25">
      <c r="A522" s="51" t="s">
        <v>11</v>
      </c>
      <c r="B522" s="52">
        <v>2021</v>
      </c>
      <c r="C522" s="51" t="s">
        <v>10</v>
      </c>
      <c r="D522" s="51" t="s">
        <v>25</v>
      </c>
      <c r="E522" s="51" t="s">
        <v>27</v>
      </c>
      <c r="F522" s="79">
        <v>0</v>
      </c>
      <c r="G522" s="78" t="str">
        <f>+IF(F522=0," ", +F522/INDEX(TdC_ExRate!$C$8:$R$29,MATCH(A522,TdC_ExRate!$B$8:$B$29,0),MATCH(B522,TdC_ExRate!$C$7:$R$7,0)))</f>
        <v xml:space="preserve"> </v>
      </c>
      <c r="H522" s="78" t="str">
        <f>+IF(F522=0,"",+G522*100/INDEX(PBI_GDP!$C$8:$R$29,MATCH($A522,PBI_GDP!$B$8:$B$29,0),MATCH($B522,PBI_GDP!$C$7:$R$7,0)))</f>
        <v/>
      </c>
    </row>
    <row r="523" spans="1:8" x14ac:dyDescent="0.25">
      <c r="A523" s="51" t="s">
        <v>11</v>
      </c>
      <c r="B523" s="52">
        <v>2021</v>
      </c>
      <c r="C523" s="51" t="s">
        <v>10</v>
      </c>
      <c r="D523" s="51" t="s">
        <v>25</v>
      </c>
      <c r="E523" s="51" t="s">
        <v>28</v>
      </c>
      <c r="F523" s="79">
        <v>852.85960170999908</v>
      </c>
      <c r="G523" s="78">
        <f>+IF(F523=0," ", +F523/INDEX(TdC_ExRate!$C$8:$R$29,MATCH(A523,TdC_ExRate!$B$8:$B$29,0),MATCH(B523,TdC_ExRate!$C$7:$R$7,0)))</f>
        <v>123.6028408275361</v>
      </c>
      <c r="H523" s="78">
        <f>+IF(F523=0,"",+G523*100/INDEX(PBI_GDP!$C$8:$R$29,MATCH($A523,PBI_GDP!$B$8:$B$29,0),MATCH($B523,PBI_GDP!$C$7:$R$7,0)))</f>
        <v>0.305901362015636</v>
      </c>
    </row>
    <row r="524" spans="1:8" x14ac:dyDescent="0.25">
      <c r="A524" s="51" t="s">
        <v>11</v>
      </c>
      <c r="B524" s="52">
        <v>2021</v>
      </c>
      <c r="C524" s="51" t="s">
        <v>10</v>
      </c>
      <c r="D524" s="51" t="s">
        <v>25</v>
      </c>
      <c r="E524" s="51" t="s">
        <v>40</v>
      </c>
      <c r="F524" s="79">
        <v>2230.2203298099989</v>
      </c>
      <c r="G524" s="78">
        <f>+IF(F524=0," ", +F524/INDEX(TdC_ExRate!$C$8:$R$29,MATCH(A524,TdC_ExRate!$B$8:$B$29,0),MATCH(B524,TdC_ExRate!$C$7:$R$7,0)))</f>
        <v>323.22033765362301</v>
      </c>
      <c r="H524" s="78">
        <f>+IF(F524=0,"",+G524*100/INDEX(PBI_GDP!$C$8:$R$29,MATCH($A524,PBI_GDP!$B$8:$B$29,0),MATCH($B524,PBI_GDP!$C$7:$R$7,0)))</f>
        <v>0.79992936131100711</v>
      </c>
    </row>
    <row r="525" spans="1:8" x14ac:dyDescent="0.25">
      <c r="A525" s="51" t="s">
        <v>11</v>
      </c>
      <c r="B525" s="52">
        <v>2022</v>
      </c>
      <c r="C525" s="51" t="s">
        <v>10</v>
      </c>
      <c r="D525" s="51" t="s">
        <v>25</v>
      </c>
      <c r="E525" s="51" t="s">
        <v>26</v>
      </c>
      <c r="F525" s="79">
        <v>1706.3504456084002</v>
      </c>
      <c r="G525" s="78">
        <f>+IF(F525=0," ", +F525/INDEX(TdC_ExRate!$C$8:$R$29,MATCH(A525,TdC_ExRate!$B$8:$B$29,0),MATCH(B525,TdC_ExRate!$C$7:$R$7,0)))</f>
        <v>247.77596015610831</v>
      </c>
      <c r="H525" s="78">
        <f>+IF(F525=0,"",+G525*100/INDEX(PBI_GDP!$C$8:$R$29,MATCH($A525,PBI_GDP!$B$8:$B$29,0),MATCH($B525,PBI_GDP!$C$7:$R$7,0)))</f>
        <v>0.56302123181389574</v>
      </c>
    </row>
    <row r="526" spans="1:8" x14ac:dyDescent="0.25">
      <c r="A526" s="51" t="s">
        <v>11</v>
      </c>
      <c r="B526" s="52">
        <v>2022</v>
      </c>
      <c r="C526" s="51" t="s">
        <v>10</v>
      </c>
      <c r="D526" s="51" t="s">
        <v>25</v>
      </c>
      <c r="E526" s="51" t="s">
        <v>27</v>
      </c>
      <c r="F526" s="79">
        <v>0</v>
      </c>
      <c r="G526" s="78" t="str">
        <f>+IF(F526=0," ", +F526/INDEX(TdC_ExRate!$C$8:$R$29,MATCH(A526,TdC_ExRate!$B$8:$B$29,0),MATCH(B526,TdC_ExRate!$C$7:$R$7,0)))</f>
        <v xml:space="preserve"> </v>
      </c>
      <c r="H526" s="78" t="str">
        <f>+IF(F526=0,"",+G526*100/INDEX(PBI_GDP!$C$8:$R$29,MATCH($A526,PBI_GDP!$B$8:$B$29,0),MATCH($B526,PBI_GDP!$C$7:$R$7,0)))</f>
        <v/>
      </c>
    </row>
    <row r="527" spans="1:8" x14ac:dyDescent="0.25">
      <c r="A527" s="51" t="s">
        <v>11</v>
      </c>
      <c r="B527" s="52">
        <v>2022</v>
      </c>
      <c r="C527" s="51" t="s">
        <v>10</v>
      </c>
      <c r="D527" s="51" t="s">
        <v>25</v>
      </c>
      <c r="E527" s="51" t="s">
        <v>28</v>
      </c>
      <c r="F527" s="79">
        <v>585.74544336999986</v>
      </c>
      <c r="G527" s="78">
        <f>+IF(F527=0," ", +F527/INDEX(TdC_ExRate!$C$8:$R$29,MATCH(A527,TdC_ExRate!$B$8:$B$29,0),MATCH(B527,TdC_ExRate!$C$7:$R$7,0)))</f>
        <v>85.055001457405552</v>
      </c>
      <c r="H527" s="78">
        <f>+IF(F527=0,"",+G527*100/INDEX(PBI_GDP!$C$8:$R$29,MATCH($A527,PBI_GDP!$B$8:$B$29,0),MATCH($B527,PBI_GDP!$C$7:$R$7,0)))</f>
        <v>0.19327045150913774</v>
      </c>
    </row>
    <row r="528" spans="1:8" x14ac:dyDescent="0.25">
      <c r="A528" s="51" t="s">
        <v>11</v>
      </c>
      <c r="B528" s="52">
        <v>2022</v>
      </c>
      <c r="C528" s="51" t="s">
        <v>10</v>
      </c>
      <c r="D528" s="51" t="s">
        <v>25</v>
      </c>
      <c r="E528" s="51" t="s">
        <v>40</v>
      </c>
      <c r="F528" s="79">
        <v>2292.0958889784001</v>
      </c>
      <c r="G528" s="78">
        <f>+IF(F528=0," ", +F528/INDEX(TdC_ExRate!$C$8:$R$29,MATCH(A528,TdC_ExRate!$B$8:$B$29,0),MATCH(B528,TdC_ExRate!$C$7:$R$7,0)))</f>
        <v>332.83096161351386</v>
      </c>
      <c r="H528" s="78">
        <f>+IF(F528=0,"",+G528*100/INDEX(PBI_GDP!$C$8:$R$29,MATCH($A528,PBI_GDP!$B$8:$B$29,0),MATCH($B528,PBI_GDP!$C$7:$R$7,0)))</f>
        <v>0.75629168332303343</v>
      </c>
    </row>
    <row r="529" spans="1:8" x14ac:dyDescent="0.25">
      <c r="A529" s="51" t="s">
        <v>11</v>
      </c>
      <c r="B529" s="52">
        <v>2023</v>
      </c>
      <c r="C529" s="51" t="s">
        <v>10</v>
      </c>
      <c r="D529" s="51" t="s">
        <v>25</v>
      </c>
      <c r="E529" s="51" t="s">
        <v>26</v>
      </c>
      <c r="F529" s="79">
        <v>1631.5369111589878</v>
      </c>
      <c r="G529" s="78">
        <f>+IF(F529=0," ", +F529/INDEX(TdC_ExRate!$C$8:$R$29,MATCH(A529,TdC_ExRate!$B$8:$B$29,0),MATCH(B529,TdC_ExRate!$C$7:$R$7,0)))</f>
        <v>236.22638675081859</v>
      </c>
      <c r="H529" s="78">
        <f>+IF(F529=0,"",+G529*100/INDEX(PBI_GDP!$C$8:$R$29,MATCH($A529,PBI_GDP!$B$8:$B$29,0),MATCH($B529,PBI_GDP!$C$7:$R$7,0)))</f>
        <v>0.52337275564372665</v>
      </c>
    </row>
    <row r="530" spans="1:8" x14ac:dyDescent="0.25">
      <c r="A530" s="51" t="s">
        <v>11</v>
      </c>
      <c r="B530" s="52">
        <v>2023</v>
      </c>
      <c r="C530" s="51" t="s">
        <v>10</v>
      </c>
      <c r="D530" s="51" t="s">
        <v>25</v>
      </c>
      <c r="E530" s="51" t="s">
        <v>27</v>
      </c>
      <c r="F530" s="79">
        <v>0</v>
      </c>
      <c r="G530" s="78" t="str">
        <f>+IF(F530=0," ", +F530/INDEX(TdC_ExRate!$C$8:$R$29,MATCH(A530,TdC_ExRate!$B$8:$B$29,0),MATCH(B530,TdC_ExRate!$C$7:$R$7,0)))</f>
        <v xml:space="preserve"> </v>
      </c>
      <c r="H530" s="78" t="str">
        <f>+IF(F530=0,"",+G530*100/INDEX(PBI_GDP!$C$8:$R$29,MATCH($A530,PBI_GDP!$B$8:$B$29,0),MATCH($B530,PBI_GDP!$C$7:$R$7,0)))</f>
        <v/>
      </c>
    </row>
    <row r="531" spans="1:8" x14ac:dyDescent="0.25">
      <c r="A531" s="51" t="s">
        <v>11</v>
      </c>
      <c r="B531" s="52">
        <v>2023</v>
      </c>
      <c r="C531" s="51" t="s">
        <v>10</v>
      </c>
      <c r="D531" s="51" t="s">
        <v>25</v>
      </c>
      <c r="E531" s="51" t="s">
        <v>28</v>
      </c>
      <c r="F531" s="79">
        <v>742.30630636867318</v>
      </c>
      <c r="G531" s="78">
        <f>+IF(F531=0," ", +F531/INDEX(TdC_ExRate!$C$8:$R$29,MATCH(A531,TdC_ExRate!$B$8:$B$29,0),MATCH(B531,TdC_ExRate!$C$7:$R$7,0)))</f>
        <v>107.47678181013603</v>
      </c>
      <c r="H531" s="78">
        <f>+IF(F531=0,"",+G531*100/INDEX(PBI_GDP!$C$8:$R$29,MATCH($A531,PBI_GDP!$B$8:$B$29,0),MATCH($B531,PBI_GDP!$C$7:$R$7,0)))</f>
        <v>0.23812081384043574</v>
      </c>
    </row>
    <row r="532" spans="1:8" x14ac:dyDescent="0.25">
      <c r="A532" s="51" t="s">
        <v>11</v>
      </c>
      <c r="B532" s="52">
        <v>2023</v>
      </c>
      <c r="C532" s="51" t="s">
        <v>10</v>
      </c>
      <c r="D532" s="51" t="s">
        <v>25</v>
      </c>
      <c r="E532" s="51" t="s">
        <v>40</v>
      </c>
      <c r="F532" s="79">
        <v>2373.8432175276607</v>
      </c>
      <c r="G532" s="78">
        <f>+IF(F532=0," ", +F532/INDEX(TdC_ExRate!$C$8:$R$29,MATCH(A532,TdC_ExRate!$B$8:$B$29,0),MATCH(B532,TdC_ExRate!$C$7:$R$7,0)))</f>
        <v>343.70316856095457</v>
      </c>
      <c r="H532" s="78">
        <f>+IF(F532=0,"",+G532*100/INDEX(PBI_GDP!$C$8:$R$29,MATCH($A532,PBI_GDP!$B$8:$B$29,0),MATCH($B532,PBI_GDP!$C$7:$R$7,0)))</f>
        <v>0.76149356948416225</v>
      </c>
    </row>
    <row r="533" spans="1:8" x14ac:dyDescent="0.25">
      <c r="A533" s="51" t="s">
        <v>11</v>
      </c>
      <c r="B533" s="52">
        <v>2008</v>
      </c>
      <c r="C533" s="51" t="s">
        <v>10</v>
      </c>
      <c r="D533" s="51" t="s">
        <v>30</v>
      </c>
      <c r="E533" s="51" t="s">
        <v>31</v>
      </c>
      <c r="F533" s="79">
        <v>484.2</v>
      </c>
      <c r="G533" s="78">
        <f>+IF(F533=0," ", +F533/INDEX(TdC_ExRate!$C$8:$R$29,MATCH(A533,TdC_ExRate!$B$8:$B$29,0),MATCH(B533,TdC_ExRate!$C$7:$R$7,0)))</f>
        <v>66.93238106208959</v>
      </c>
      <c r="H533" s="78">
        <f>+IF(F533=0,"",+G533*100/INDEX(PBI_GDP!$C$8:$R$29,MATCH($A533,PBI_GDP!$B$8:$B$29,0),MATCH($B533,PBI_GDP!$C$7:$R$7,0)))</f>
        <v>0.40089328437547855</v>
      </c>
    </row>
    <row r="534" spans="1:8" x14ac:dyDescent="0.25">
      <c r="A534" s="51" t="s">
        <v>11</v>
      </c>
      <c r="B534" s="52">
        <v>2008</v>
      </c>
      <c r="C534" s="51" t="s">
        <v>10</v>
      </c>
      <c r="D534" s="51" t="s">
        <v>30</v>
      </c>
      <c r="E534" s="51" t="s">
        <v>32</v>
      </c>
      <c r="F534" s="79">
        <v>0</v>
      </c>
      <c r="G534" s="78" t="str">
        <f>+IF(F534=0," ", +F534/INDEX(TdC_ExRate!$C$8:$R$29,MATCH(A534,TdC_ExRate!$B$8:$B$29,0),MATCH(B534,TdC_ExRate!$C$7:$R$7,0)))</f>
        <v xml:space="preserve"> </v>
      </c>
      <c r="H534" s="78" t="str">
        <f>+IF(F534=0,"",+G534*100/INDEX(PBI_GDP!$C$8:$R$29,MATCH($A534,PBI_GDP!$B$8:$B$29,0),MATCH($B534,PBI_GDP!$C$7:$R$7,0)))</f>
        <v/>
      </c>
    </row>
    <row r="535" spans="1:8" x14ac:dyDescent="0.25">
      <c r="A535" s="51" t="s">
        <v>11</v>
      </c>
      <c r="B535" s="52">
        <v>2008</v>
      </c>
      <c r="C535" s="51" t="s">
        <v>10</v>
      </c>
      <c r="D535" s="51" t="s">
        <v>30</v>
      </c>
      <c r="E535" s="51" t="s">
        <v>40</v>
      </c>
      <c r="F535" s="79">
        <v>484.2</v>
      </c>
      <c r="G535" s="78">
        <f>+IF(F535=0," ", +F535/INDEX(TdC_ExRate!$C$8:$R$29,MATCH(A535,TdC_ExRate!$B$8:$B$29,0),MATCH(B535,TdC_ExRate!$C$7:$R$7,0)))</f>
        <v>66.93238106208959</v>
      </c>
      <c r="H535" s="78">
        <f>+IF(F535=0,"",+G535*100/INDEX(PBI_GDP!$C$8:$R$29,MATCH($A535,PBI_GDP!$B$8:$B$29,0),MATCH($B535,PBI_GDP!$C$7:$R$7,0)))</f>
        <v>0.40089328437547855</v>
      </c>
    </row>
    <row r="536" spans="1:8" x14ac:dyDescent="0.25">
      <c r="A536" s="51" t="s">
        <v>11</v>
      </c>
      <c r="B536" s="52">
        <v>2009</v>
      </c>
      <c r="C536" s="51" t="s">
        <v>10</v>
      </c>
      <c r="D536" s="51" t="s">
        <v>30</v>
      </c>
      <c r="E536" s="51" t="s">
        <v>31</v>
      </c>
      <c r="F536" s="79">
        <v>505.1</v>
      </c>
      <c r="G536" s="78">
        <f>+IF(F536=0," ", +F536/INDEX(TdC_ExRate!$C$8:$R$29,MATCH(A536,TdC_ExRate!$B$8:$B$29,0),MATCH(B536,TdC_ExRate!$C$7:$R$7,0)))</f>
        <v>71.815165876777286</v>
      </c>
      <c r="H536" s="78">
        <f>+IF(F536=0,"",+G536*100/INDEX(PBI_GDP!$C$8:$R$29,MATCH($A536,PBI_GDP!$B$8:$B$29,0),MATCH($B536,PBI_GDP!$C$7:$R$7,0)))</f>
        <v>0.41415921160725744</v>
      </c>
    </row>
    <row r="537" spans="1:8" x14ac:dyDescent="0.25">
      <c r="A537" s="51" t="s">
        <v>11</v>
      </c>
      <c r="B537" s="52">
        <v>2009</v>
      </c>
      <c r="C537" s="51" t="s">
        <v>10</v>
      </c>
      <c r="D537" s="51" t="s">
        <v>30</v>
      </c>
      <c r="E537" s="51" t="s">
        <v>32</v>
      </c>
      <c r="F537" s="79">
        <v>0</v>
      </c>
      <c r="G537" s="78" t="str">
        <f>+IF(F537=0," ", +F537/INDEX(TdC_ExRate!$C$8:$R$29,MATCH(A537,TdC_ExRate!$B$8:$B$29,0),MATCH(B537,TdC_ExRate!$C$7:$R$7,0)))</f>
        <v xml:space="preserve"> </v>
      </c>
      <c r="H537" s="78" t="str">
        <f>+IF(F537=0,"",+G537*100/INDEX(PBI_GDP!$C$8:$R$29,MATCH($A537,PBI_GDP!$B$8:$B$29,0),MATCH($B537,PBI_GDP!$C$7:$R$7,0)))</f>
        <v/>
      </c>
    </row>
    <row r="538" spans="1:8" x14ac:dyDescent="0.25">
      <c r="A538" s="51" t="s">
        <v>11</v>
      </c>
      <c r="B538" s="52">
        <v>2009</v>
      </c>
      <c r="C538" s="51" t="s">
        <v>10</v>
      </c>
      <c r="D538" s="51" t="s">
        <v>30</v>
      </c>
      <c r="E538" s="51" t="s">
        <v>40</v>
      </c>
      <c r="F538" s="79">
        <v>505.1</v>
      </c>
      <c r="G538" s="78">
        <f>+IF(F538=0," ", +F538/INDEX(TdC_ExRate!$C$8:$R$29,MATCH(A538,TdC_ExRate!$B$8:$B$29,0),MATCH(B538,TdC_ExRate!$C$7:$R$7,0)))</f>
        <v>71.815165876777286</v>
      </c>
      <c r="H538" s="78">
        <f>+IF(F538=0,"",+G538*100/INDEX(PBI_GDP!$C$8:$R$29,MATCH($A538,PBI_GDP!$B$8:$B$29,0),MATCH($B538,PBI_GDP!$C$7:$R$7,0)))</f>
        <v>0.41415921160725744</v>
      </c>
    </row>
    <row r="539" spans="1:8" x14ac:dyDescent="0.25">
      <c r="A539" s="51" t="s">
        <v>11</v>
      </c>
      <c r="B539" s="52">
        <v>2010</v>
      </c>
      <c r="C539" s="51" t="s">
        <v>10</v>
      </c>
      <c r="D539" s="51" t="s">
        <v>30</v>
      </c>
      <c r="E539" s="51" t="s">
        <v>31</v>
      </c>
      <c r="F539" s="79">
        <v>496.7</v>
      </c>
      <c r="G539" s="78">
        <f>+IF(F539=0," ", +F539/INDEX(TdC_ExRate!$C$8:$R$29,MATCH(A539,TdC_ExRate!$B$8:$B$29,0),MATCH(B539,TdC_ExRate!$C$7:$R$7,0)))</f>
        <v>70.738191312603803</v>
      </c>
      <c r="H539" s="78">
        <f>+IF(F539=0,"",+G539*100/INDEX(PBI_GDP!$C$8:$R$29,MATCH($A539,PBI_GDP!$B$8:$B$29,0),MATCH($B539,PBI_GDP!$C$7:$R$7,0)))</f>
        <v>0.35997888778541065</v>
      </c>
    </row>
    <row r="540" spans="1:8" x14ac:dyDescent="0.25">
      <c r="A540" s="51" t="s">
        <v>11</v>
      </c>
      <c r="B540" s="52">
        <v>2010</v>
      </c>
      <c r="C540" s="51" t="s">
        <v>10</v>
      </c>
      <c r="D540" s="51" t="s">
        <v>30</v>
      </c>
      <c r="E540" s="51" t="s">
        <v>32</v>
      </c>
      <c r="F540" s="79">
        <v>0</v>
      </c>
      <c r="G540" s="78" t="str">
        <f>+IF(F540=0," ", +F540/INDEX(TdC_ExRate!$C$8:$R$29,MATCH(A540,TdC_ExRate!$B$8:$B$29,0),MATCH(B540,TdC_ExRate!$C$7:$R$7,0)))</f>
        <v xml:space="preserve"> </v>
      </c>
      <c r="H540" s="78" t="str">
        <f>+IF(F540=0,"",+G540*100/INDEX(PBI_GDP!$C$8:$R$29,MATCH($A540,PBI_GDP!$B$8:$B$29,0),MATCH($B540,PBI_GDP!$C$7:$R$7,0)))</f>
        <v/>
      </c>
    </row>
    <row r="541" spans="1:8" x14ac:dyDescent="0.25">
      <c r="A541" s="51" t="s">
        <v>11</v>
      </c>
      <c r="B541" s="52">
        <v>2010</v>
      </c>
      <c r="C541" s="51" t="s">
        <v>10</v>
      </c>
      <c r="D541" s="51" t="s">
        <v>30</v>
      </c>
      <c r="E541" s="51" t="s">
        <v>40</v>
      </c>
      <c r="F541" s="79">
        <v>496.7</v>
      </c>
      <c r="G541" s="78">
        <f>+IF(F541=0," ", +F541/INDEX(TdC_ExRate!$C$8:$R$29,MATCH(A541,TdC_ExRate!$B$8:$B$29,0),MATCH(B541,TdC_ExRate!$C$7:$R$7,0)))</f>
        <v>70.738191312603803</v>
      </c>
      <c r="H541" s="78">
        <f>+IF(F541=0,"",+G541*100/INDEX(PBI_GDP!$C$8:$R$29,MATCH($A541,PBI_GDP!$B$8:$B$29,0),MATCH($B541,PBI_GDP!$C$7:$R$7,0)))</f>
        <v>0.35997888778541065</v>
      </c>
    </row>
    <row r="542" spans="1:8" x14ac:dyDescent="0.25">
      <c r="A542" s="51" t="s">
        <v>11</v>
      </c>
      <c r="B542" s="52">
        <v>2011</v>
      </c>
      <c r="C542" s="51" t="s">
        <v>10</v>
      </c>
      <c r="D542" s="51" t="s">
        <v>30</v>
      </c>
      <c r="E542" s="51" t="s">
        <v>31</v>
      </c>
      <c r="F542" s="79">
        <v>755.6</v>
      </c>
      <c r="G542" s="78">
        <f>+IF(F542=0," ", +F542/INDEX(TdC_ExRate!$C$8:$R$29,MATCH(A542,TdC_ExRate!$B$8:$B$29,0),MATCH(B542,TdC_ExRate!$C$7:$R$7,0)))</f>
        <v>108.66504095541792</v>
      </c>
      <c r="H542" s="78">
        <f>+IF(F542=0,"",+G542*100/INDEX(PBI_GDP!$C$8:$R$29,MATCH($A542,PBI_GDP!$B$8:$B$29,0),MATCH($B542,PBI_GDP!$C$7:$R$7,0)))</f>
        <v>0.45338099032163659</v>
      </c>
    </row>
    <row r="543" spans="1:8" x14ac:dyDescent="0.25">
      <c r="A543" s="51" t="s">
        <v>11</v>
      </c>
      <c r="B543" s="52">
        <v>2011</v>
      </c>
      <c r="C543" s="51" t="s">
        <v>10</v>
      </c>
      <c r="D543" s="51" t="s">
        <v>30</v>
      </c>
      <c r="E543" s="51" t="s">
        <v>32</v>
      </c>
      <c r="F543" s="79">
        <v>0</v>
      </c>
      <c r="G543" s="78" t="str">
        <f>+IF(F543=0," ", +F543/INDEX(TdC_ExRate!$C$8:$R$29,MATCH(A543,TdC_ExRate!$B$8:$B$29,0),MATCH(B543,TdC_ExRate!$C$7:$R$7,0)))</f>
        <v xml:space="preserve"> </v>
      </c>
      <c r="H543" s="78" t="str">
        <f>+IF(F543=0,"",+G543*100/INDEX(PBI_GDP!$C$8:$R$29,MATCH($A543,PBI_GDP!$B$8:$B$29,0),MATCH($B543,PBI_GDP!$C$7:$R$7,0)))</f>
        <v/>
      </c>
    </row>
    <row r="544" spans="1:8" x14ac:dyDescent="0.25">
      <c r="A544" s="51" t="s">
        <v>11</v>
      </c>
      <c r="B544" s="52">
        <v>2011</v>
      </c>
      <c r="C544" s="51" t="s">
        <v>10</v>
      </c>
      <c r="D544" s="51" t="s">
        <v>30</v>
      </c>
      <c r="E544" s="51" t="s">
        <v>40</v>
      </c>
      <c r="F544" s="79">
        <v>755.6</v>
      </c>
      <c r="G544" s="78">
        <f>+IF(F544=0," ", +F544/INDEX(TdC_ExRate!$C$8:$R$29,MATCH(A544,TdC_ExRate!$B$8:$B$29,0),MATCH(B544,TdC_ExRate!$C$7:$R$7,0)))</f>
        <v>108.66504095541792</v>
      </c>
      <c r="H544" s="78">
        <f>+IF(F544=0,"",+G544*100/INDEX(PBI_GDP!$C$8:$R$29,MATCH($A544,PBI_GDP!$B$8:$B$29,0),MATCH($B544,PBI_GDP!$C$7:$R$7,0)))</f>
        <v>0.45338099032163659</v>
      </c>
    </row>
    <row r="545" spans="1:8" x14ac:dyDescent="0.25">
      <c r="A545" s="51" t="s">
        <v>11</v>
      </c>
      <c r="B545" s="52">
        <v>2012</v>
      </c>
      <c r="C545" s="51" t="s">
        <v>10</v>
      </c>
      <c r="D545" s="51" t="s">
        <v>30</v>
      </c>
      <c r="E545" s="51" t="s">
        <v>31</v>
      </c>
      <c r="F545" s="79">
        <v>847.1</v>
      </c>
      <c r="G545" s="78">
        <f>+IF(F545=0," ", +F545/INDEX(TdC_ExRate!$C$8:$R$29,MATCH(A545,TdC_ExRate!$B$8:$B$29,0),MATCH(B545,TdC_ExRate!$C$7:$R$7,0)))</f>
        <v>122.38381892607767</v>
      </c>
      <c r="H545" s="78">
        <f>+IF(F545=0,"",+G545*100/INDEX(PBI_GDP!$C$8:$R$29,MATCH($A545,PBI_GDP!$B$8:$B$29,0),MATCH($B545,PBI_GDP!$C$7:$R$7,0)))</f>
        <v>0.45185925132853727</v>
      </c>
    </row>
    <row r="546" spans="1:8" x14ac:dyDescent="0.25">
      <c r="A546" s="51" t="s">
        <v>11</v>
      </c>
      <c r="B546" s="52">
        <v>2012</v>
      </c>
      <c r="C546" s="51" t="s">
        <v>10</v>
      </c>
      <c r="D546" s="51" t="s">
        <v>30</v>
      </c>
      <c r="E546" s="51" t="s">
        <v>32</v>
      </c>
      <c r="F546" s="79">
        <v>0</v>
      </c>
      <c r="G546" s="78" t="str">
        <f>+IF(F546=0," ", +F546/INDEX(TdC_ExRate!$C$8:$R$29,MATCH(A546,TdC_ExRate!$B$8:$B$29,0),MATCH(B546,TdC_ExRate!$C$7:$R$7,0)))</f>
        <v xml:space="preserve"> </v>
      </c>
      <c r="H546" s="78" t="str">
        <f>+IF(F546=0,"",+G546*100/INDEX(PBI_GDP!$C$8:$R$29,MATCH($A546,PBI_GDP!$B$8:$B$29,0),MATCH($B546,PBI_GDP!$C$7:$R$7,0)))</f>
        <v/>
      </c>
    </row>
    <row r="547" spans="1:8" x14ac:dyDescent="0.25">
      <c r="A547" s="51" t="s">
        <v>11</v>
      </c>
      <c r="B547" s="52">
        <v>2012</v>
      </c>
      <c r="C547" s="51" t="s">
        <v>10</v>
      </c>
      <c r="D547" s="51" t="s">
        <v>30</v>
      </c>
      <c r="E547" s="51" t="s">
        <v>40</v>
      </c>
      <c r="F547" s="79">
        <v>847.1</v>
      </c>
      <c r="G547" s="78">
        <f>+IF(F547=0," ", +F547/INDEX(TdC_ExRate!$C$8:$R$29,MATCH(A547,TdC_ExRate!$B$8:$B$29,0),MATCH(B547,TdC_ExRate!$C$7:$R$7,0)))</f>
        <v>122.38381892607767</v>
      </c>
      <c r="H547" s="78">
        <f>+IF(F547=0,"",+G547*100/INDEX(PBI_GDP!$C$8:$R$29,MATCH($A547,PBI_GDP!$B$8:$B$29,0),MATCH($B547,PBI_GDP!$C$7:$R$7,0)))</f>
        <v>0.45185925132853727</v>
      </c>
    </row>
    <row r="548" spans="1:8" x14ac:dyDescent="0.25">
      <c r="A548" s="51" t="s">
        <v>11</v>
      </c>
      <c r="B548" s="52">
        <v>2013</v>
      </c>
      <c r="C548" s="51" t="s">
        <v>10</v>
      </c>
      <c r="D548" s="51" t="s">
        <v>30</v>
      </c>
      <c r="E548" s="51" t="s">
        <v>31</v>
      </c>
      <c r="F548" s="79">
        <v>1190.2</v>
      </c>
      <c r="G548" s="78">
        <f>+IF(F548=0," ", +F548/INDEX(TdC_ExRate!$C$8:$R$29,MATCH(A548,TdC_ExRate!$B$8:$B$29,0),MATCH(B548,TdC_ExRate!$C$7:$R$7,0)))</f>
        <v>172.07710843373488</v>
      </c>
      <c r="H548" s="78">
        <f>+IF(F548=0,"",+G548*100/INDEX(PBI_GDP!$C$8:$R$29,MATCH($A548,PBI_GDP!$B$8:$B$29,0),MATCH($B548,PBI_GDP!$C$7:$R$7,0)))</f>
        <v>0.56125509692555309</v>
      </c>
    </row>
    <row r="549" spans="1:8" x14ac:dyDescent="0.25">
      <c r="A549" s="51" t="s">
        <v>11</v>
      </c>
      <c r="B549" s="52">
        <v>2013</v>
      </c>
      <c r="C549" s="51" t="s">
        <v>10</v>
      </c>
      <c r="D549" s="51" t="s">
        <v>30</v>
      </c>
      <c r="E549" s="51" t="s">
        <v>32</v>
      </c>
      <c r="F549" s="79">
        <v>0</v>
      </c>
      <c r="G549" s="78" t="str">
        <f>+IF(F549=0," ", +F549/INDEX(TdC_ExRate!$C$8:$R$29,MATCH(A549,TdC_ExRate!$B$8:$B$29,0),MATCH(B549,TdC_ExRate!$C$7:$R$7,0)))</f>
        <v xml:space="preserve"> </v>
      </c>
      <c r="H549" s="78" t="str">
        <f>+IF(F549=0,"",+G549*100/INDEX(PBI_GDP!$C$8:$R$29,MATCH($A549,PBI_GDP!$B$8:$B$29,0),MATCH($B549,PBI_GDP!$C$7:$R$7,0)))</f>
        <v/>
      </c>
    </row>
    <row r="550" spans="1:8" x14ac:dyDescent="0.25">
      <c r="A550" s="51" t="s">
        <v>11</v>
      </c>
      <c r="B550" s="52">
        <v>2013</v>
      </c>
      <c r="C550" s="51" t="s">
        <v>10</v>
      </c>
      <c r="D550" s="51" t="s">
        <v>30</v>
      </c>
      <c r="E550" s="51" t="s">
        <v>40</v>
      </c>
      <c r="F550" s="79">
        <v>1190.2</v>
      </c>
      <c r="G550" s="78">
        <f>+IF(F550=0," ", +F550/INDEX(TdC_ExRate!$C$8:$R$29,MATCH(A550,TdC_ExRate!$B$8:$B$29,0),MATCH(B550,TdC_ExRate!$C$7:$R$7,0)))</f>
        <v>172.07710843373488</v>
      </c>
      <c r="H550" s="78">
        <f>+IF(F550=0,"",+G550*100/INDEX(PBI_GDP!$C$8:$R$29,MATCH($A550,PBI_GDP!$B$8:$B$29,0),MATCH($B550,PBI_GDP!$C$7:$R$7,0)))</f>
        <v>0.56125509692555309</v>
      </c>
    </row>
    <row r="551" spans="1:8" x14ac:dyDescent="0.25">
      <c r="A551" s="51" t="s">
        <v>11</v>
      </c>
      <c r="B551" s="52">
        <v>2014</v>
      </c>
      <c r="C551" s="51" t="s">
        <v>10</v>
      </c>
      <c r="D551" s="51" t="s">
        <v>30</v>
      </c>
      <c r="E551" s="51" t="s">
        <v>31</v>
      </c>
      <c r="F551" s="79">
        <v>1471.1</v>
      </c>
      <c r="G551" s="78">
        <f>+IF(F551=0," ", +F551/INDEX(TdC_ExRate!$C$8:$R$29,MATCH(A551,TdC_ExRate!$B$8:$B$29,0),MATCH(B551,TdC_ExRate!$C$7:$R$7,0)))</f>
        <v>212.89435600578869</v>
      </c>
      <c r="H551" s="78">
        <f>+IF(F551=0,"",+G551*100/INDEX(PBI_GDP!$C$8:$R$29,MATCH($A551,PBI_GDP!$B$8:$B$29,0),MATCH($B551,PBI_GDP!$C$7:$R$7,0)))</f>
        <v>0.64520890443953882</v>
      </c>
    </row>
    <row r="552" spans="1:8" x14ac:dyDescent="0.25">
      <c r="A552" s="51" t="s">
        <v>11</v>
      </c>
      <c r="B552" s="52">
        <v>2014</v>
      </c>
      <c r="C552" s="51" t="s">
        <v>10</v>
      </c>
      <c r="D552" s="51" t="s">
        <v>30</v>
      </c>
      <c r="E552" s="51" t="s">
        <v>32</v>
      </c>
      <c r="F552" s="79">
        <v>0</v>
      </c>
      <c r="G552" s="78" t="str">
        <f>+IF(F552=0," ", +F552/INDEX(TdC_ExRate!$C$8:$R$29,MATCH(A552,TdC_ExRate!$B$8:$B$29,0),MATCH(B552,TdC_ExRate!$C$7:$R$7,0)))</f>
        <v xml:space="preserve"> </v>
      </c>
      <c r="H552" s="78" t="str">
        <f>+IF(F552=0,"",+G552*100/INDEX(PBI_GDP!$C$8:$R$29,MATCH($A552,PBI_GDP!$B$8:$B$29,0),MATCH($B552,PBI_GDP!$C$7:$R$7,0)))</f>
        <v/>
      </c>
    </row>
    <row r="553" spans="1:8" x14ac:dyDescent="0.25">
      <c r="A553" s="51" t="s">
        <v>11</v>
      </c>
      <c r="B553" s="52">
        <v>2014</v>
      </c>
      <c r="C553" s="51" t="s">
        <v>10</v>
      </c>
      <c r="D553" s="51" t="s">
        <v>30</v>
      </c>
      <c r="E553" s="51" t="s">
        <v>40</v>
      </c>
      <c r="F553" s="79">
        <v>1471.1</v>
      </c>
      <c r="G553" s="78">
        <f>+IF(F553=0," ", +F553/INDEX(TdC_ExRate!$C$8:$R$29,MATCH(A553,TdC_ExRate!$B$8:$B$29,0),MATCH(B553,TdC_ExRate!$C$7:$R$7,0)))</f>
        <v>212.89435600578869</v>
      </c>
      <c r="H553" s="78">
        <f>+IF(F553=0,"",+G553*100/INDEX(PBI_GDP!$C$8:$R$29,MATCH($A553,PBI_GDP!$B$8:$B$29,0),MATCH($B553,PBI_GDP!$C$7:$R$7,0)))</f>
        <v>0.64520890443953882</v>
      </c>
    </row>
    <row r="554" spans="1:8" x14ac:dyDescent="0.25">
      <c r="A554" s="51" t="s">
        <v>11</v>
      </c>
      <c r="B554" s="52">
        <v>2015</v>
      </c>
      <c r="C554" s="51" t="s">
        <v>10</v>
      </c>
      <c r="D554" s="51" t="s">
        <v>30</v>
      </c>
      <c r="E554" s="51" t="s">
        <v>31</v>
      </c>
      <c r="F554" s="79">
        <v>2143.3000000000002</v>
      </c>
      <c r="G554" s="78">
        <f>+IF(F554=0," ", +F554/INDEX(TdC_ExRate!$C$8:$R$29,MATCH(A554,TdC_ExRate!$B$8:$B$29,0),MATCH(B554,TdC_ExRate!$C$7:$R$7,0)))</f>
        <v>310.47320135200403</v>
      </c>
      <c r="H554" s="78">
        <f>+IF(F554=0,"",+G554*100/INDEX(PBI_GDP!$C$8:$R$29,MATCH($A554,PBI_GDP!$B$8:$B$29,0),MATCH($B554,PBI_GDP!$C$7:$R$7,0)))</f>
        <v>0.94082218093224912</v>
      </c>
    </row>
    <row r="555" spans="1:8" x14ac:dyDescent="0.25">
      <c r="A555" s="51" t="s">
        <v>11</v>
      </c>
      <c r="B555" s="52">
        <v>2015</v>
      </c>
      <c r="C555" s="51" t="s">
        <v>10</v>
      </c>
      <c r="D555" s="51" t="s">
        <v>30</v>
      </c>
      <c r="E555" s="51" t="s">
        <v>32</v>
      </c>
      <c r="F555" s="79">
        <v>0</v>
      </c>
      <c r="G555" s="78" t="str">
        <f>+IF(F555=0," ", +F555/INDEX(TdC_ExRate!$C$8:$R$29,MATCH(A555,TdC_ExRate!$B$8:$B$29,0),MATCH(B555,TdC_ExRate!$C$7:$R$7,0)))</f>
        <v xml:space="preserve"> </v>
      </c>
      <c r="H555" s="78" t="str">
        <f>+IF(F555=0,"",+G555*100/INDEX(PBI_GDP!$C$8:$R$29,MATCH($A555,PBI_GDP!$B$8:$B$29,0),MATCH($B555,PBI_GDP!$C$7:$R$7,0)))</f>
        <v/>
      </c>
    </row>
    <row r="556" spans="1:8" x14ac:dyDescent="0.25">
      <c r="A556" s="51" t="s">
        <v>11</v>
      </c>
      <c r="B556" s="52">
        <v>2015</v>
      </c>
      <c r="C556" s="51" t="s">
        <v>10</v>
      </c>
      <c r="D556" s="51" t="s">
        <v>30</v>
      </c>
      <c r="E556" s="51" t="s">
        <v>40</v>
      </c>
      <c r="F556" s="79">
        <v>2143.3000000000002</v>
      </c>
      <c r="G556" s="78">
        <f>+IF(F556=0," ", +F556/INDEX(TdC_ExRate!$C$8:$R$29,MATCH(A556,TdC_ExRate!$B$8:$B$29,0),MATCH(B556,TdC_ExRate!$C$7:$R$7,0)))</f>
        <v>310.47320135200403</v>
      </c>
      <c r="H556" s="78">
        <f>+IF(F556=0,"",+G556*100/INDEX(PBI_GDP!$C$8:$R$29,MATCH($A556,PBI_GDP!$B$8:$B$29,0),MATCH($B556,PBI_GDP!$C$7:$R$7,0)))</f>
        <v>0.94082218093224912</v>
      </c>
    </row>
    <row r="557" spans="1:8" x14ac:dyDescent="0.25">
      <c r="A557" s="51" t="s">
        <v>11</v>
      </c>
      <c r="B557" s="52">
        <v>2016</v>
      </c>
      <c r="C557" s="51" t="s">
        <v>10</v>
      </c>
      <c r="D557" s="51" t="s">
        <v>30</v>
      </c>
      <c r="E557" s="51" t="s">
        <v>31</v>
      </c>
      <c r="F557" s="79">
        <v>6004.6</v>
      </c>
      <c r="G557" s="78">
        <f>+IF(F557=0," ", +F557/INDEX(TdC_ExRate!$C$8:$R$29,MATCH(A557,TdC_ExRate!$B$8:$B$29,0),MATCH(B557,TdC_ExRate!$C$7:$R$7,0)))</f>
        <v>869.18214716525847</v>
      </c>
      <c r="H557" s="78">
        <f>+IF(F557=0,"",+G557*100/INDEX(PBI_GDP!$C$8:$R$29,MATCH($A557,PBI_GDP!$B$8:$B$29,0),MATCH($B557,PBI_GDP!$C$7:$R$7,0)))</f>
        <v>2.5608521200244616</v>
      </c>
    </row>
    <row r="558" spans="1:8" x14ac:dyDescent="0.25">
      <c r="A558" s="51" t="s">
        <v>11</v>
      </c>
      <c r="B558" s="52">
        <v>2016</v>
      </c>
      <c r="C558" s="51" t="s">
        <v>10</v>
      </c>
      <c r="D558" s="51" t="s">
        <v>30</v>
      </c>
      <c r="E558" s="51" t="s">
        <v>32</v>
      </c>
      <c r="F558" s="79">
        <v>0</v>
      </c>
      <c r="G558" s="78" t="str">
        <f>+IF(F558=0," ", +F558/INDEX(TdC_ExRate!$C$8:$R$29,MATCH(A558,TdC_ExRate!$B$8:$B$29,0),MATCH(B558,TdC_ExRate!$C$7:$R$7,0)))</f>
        <v xml:space="preserve"> </v>
      </c>
      <c r="H558" s="78" t="str">
        <f>+IF(F558=0,"",+G558*100/INDEX(PBI_GDP!$C$8:$R$29,MATCH($A558,PBI_GDP!$B$8:$B$29,0),MATCH($B558,PBI_GDP!$C$7:$R$7,0)))</f>
        <v/>
      </c>
    </row>
    <row r="559" spans="1:8" x14ac:dyDescent="0.25">
      <c r="A559" s="51" t="s">
        <v>11</v>
      </c>
      <c r="B559" s="52">
        <v>2016</v>
      </c>
      <c r="C559" s="51" t="s">
        <v>10</v>
      </c>
      <c r="D559" s="51" t="s">
        <v>30</v>
      </c>
      <c r="E559" s="51" t="s">
        <v>40</v>
      </c>
      <c r="F559" s="79">
        <v>6004.6</v>
      </c>
      <c r="G559" s="78">
        <f>+IF(F559=0," ", +F559/INDEX(TdC_ExRate!$C$8:$R$29,MATCH(A559,TdC_ExRate!$B$8:$B$29,0),MATCH(B559,TdC_ExRate!$C$7:$R$7,0)))</f>
        <v>869.18214716525847</v>
      </c>
      <c r="H559" s="78">
        <f>+IF(F559=0,"",+G559*100/INDEX(PBI_GDP!$C$8:$R$29,MATCH($A559,PBI_GDP!$B$8:$B$29,0),MATCH($B559,PBI_GDP!$C$7:$R$7,0)))</f>
        <v>2.5608521200244616</v>
      </c>
    </row>
    <row r="560" spans="1:8" x14ac:dyDescent="0.25">
      <c r="A560" s="51" t="s">
        <v>11</v>
      </c>
      <c r="B560" s="52">
        <v>2017</v>
      </c>
      <c r="C560" s="51" t="s">
        <v>10</v>
      </c>
      <c r="D560" s="51" t="s">
        <v>30</v>
      </c>
      <c r="E560" s="51" t="s">
        <v>31</v>
      </c>
      <c r="F560" s="79">
        <v>5648.4426438300006</v>
      </c>
      <c r="G560" s="78">
        <f>+IF(F560=0," ", +F560/INDEX(TdC_ExRate!$C$8:$R$29,MATCH(A560,TdC_ExRate!$B$8:$B$29,0),MATCH(B560,TdC_ExRate!$C$7:$R$7,0)))</f>
        <v>817.13455968607605</v>
      </c>
      <c r="H560" s="78">
        <f>+IF(F560=0,"",+G560*100/INDEX(PBI_GDP!$C$8:$R$29,MATCH($A560,PBI_GDP!$B$8:$B$29,0),MATCH($B560,PBI_GDP!$C$7:$R$7,0)))</f>
        <v>2.1785235606678253</v>
      </c>
    </row>
    <row r="561" spans="1:8" x14ac:dyDescent="0.25">
      <c r="A561" s="51" t="s">
        <v>11</v>
      </c>
      <c r="B561" s="52">
        <v>2017</v>
      </c>
      <c r="C561" s="51" t="s">
        <v>10</v>
      </c>
      <c r="D561" s="51" t="s">
        <v>30</v>
      </c>
      <c r="E561" s="51" t="s">
        <v>32</v>
      </c>
      <c r="F561" s="79">
        <v>0</v>
      </c>
      <c r="G561" s="78" t="str">
        <f>+IF(F561=0," ", +F561/INDEX(TdC_ExRate!$C$8:$R$29,MATCH(A561,TdC_ExRate!$B$8:$B$29,0),MATCH(B561,TdC_ExRate!$C$7:$R$7,0)))</f>
        <v xml:space="preserve"> </v>
      </c>
      <c r="H561" s="78" t="str">
        <f>+IF(F561=0,"",+G561*100/INDEX(PBI_GDP!$C$8:$R$29,MATCH($A561,PBI_GDP!$B$8:$B$29,0),MATCH($B561,PBI_GDP!$C$7:$R$7,0)))</f>
        <v/>
      </c>
    </row>
    <row r="562" spans="1:8" x14ac:dyDescent="0.25">
      <c r="A562" s="51" t="s">
        <v>11</v>
      </c>
      <c r="B562" s="52">
        <v>2017</v>
      </c>
      <c r="C562" s="51" t="s">
        <v>10</v>
      </c>
      <c r="D562" s="51" t="s">
        <v>30</v>
      </c>
      <c r="E562" s="51" t="s">
        <v>40</v>
      </c>
      <c r="F562" s="79">
        <v>5648.4426438300006</v>
      </c>
      <c r="G562" s="78">
        <f>+IF(F562=0," ", +F562/INDEX(TdC_ExRate!$C$8:$R$29,MATCH(A562,TdC_ExRate!$B$8:$B$29,0),MATCH(B562,TdC_ExRate!$C$7:$R$7,0)))</f>
        <v>817.13455968607605</v>
      </c>
      <c r="H562" s="78">
        <f>+IF(F562=0,"",+G562*100/INDEX(PBI_GDP!$C$8:$R$29,MATCH($A562,PBI_GDP!$B$8:$B$29,0),MATCH($B562,PBI_GDP!$C$7:$R$7,0)))</f>
        <v>2.1785235606678253</v>
      </c>
    </row>
    <row r="563" spans="1:8" x14ac:dyDescent="0.25">
      <c r="A563" s="51" t="s">
        <v>11</v>
      </c>
      <c r="B563" s="52">
        <v>2018</v>
      </c>
      <c r="C563" s="51" t="s">
        <v>10</v>
      </c>
      <c r="D563" s="51" t="s">
        <v>30</v>
      </c>
      <c r="E563" s="51" t="s">
        <v>31</v>
      </c>
      <c r="F563" s="79">
        <v>4129.3665738499994</v>
      </c>
      <c r="G563" s="78">
        <f>+IF(F563=0," ", +F563/INDEX(TdC_ExRate!$C$8:$R$29,MATCH(A563,TdC_ExRate!$B$8:$B$29,0),MATCH(B563,TdC_ExRate!$C$7:$R$7,0)))</f>
        <v>597.52078724466435</v>
      </c>
      <c r="H563" s="78">
        <f>+IF(F563=0,"",+G563*100/INDEX(PBI_GDP!$C$8:$R$29,MATCH($A563,PBI_GDP!$B$8:$B$29,0),MATCH($B563,PBI_GDP!$C$7:$R$7,0)))</f>
        <v>1.4831363637359447</v>
      </c>
    </row>
    <row r="564" spans="1:8" x14ac:dyDescent="0.25">
      <c r="A564" s="51" t="s">
        <v>11</v>
      </c>
      <c r="B564" s="52">
        <v>2018</v>
      </c>
      <c r="C564" s="51" t="s">
        <v>10</v>
      </c>
      <c r="D564" s="51" t="s">
        <v>30</v>
      </c>
      <c r="E564" s="51" t="s">
        <v>32</v>
      </c>
      <c r="F564" s="79">
        <v>0</v>
      </c>
      <c r="G564" s="78" t="str">
        <f>+IF(F564=0," ", +F564/INDEX(TdC_ExRate!$C$8:$R$29,MATCH(A564,TdC_ExRate!$B$8:$B$29,0),MATCH(B564,TdC_ExRate!$C$7:$R$7,0)))</f>
        <v xml:space="preserve"> </v>
      </c>
      <c r="H564" s="78" t="str">
        <f>+IF(F564=0,"",+G564*100/INDEX(PBI_GDP!$C$8:$R$29,MATCH($A564,PBI_GDP!$B$8:$B$29,0),MATCH($B564,PBI_GDP!$C$7:$R$7,0)))</f>
        <v/>
      </c>
    </row>
    <row r="565" spans="1:8" x14ac:dyDescent="0.25">
      <c r="A565" s="51" t="s">
        <v>11</v>
      </c>
      <c r="B565" s="52">
        <v>2018</v>
      </c>
      <c r="C565" s="51" t="s">
        <v>10</v>
      </c>
      <c r="D565" s="51" t="s">
        <v>30</v>
      </c>
      <c r="E565" s="51" t="s">
        <v>40</v>
      </c>
      <c r="F565" s="79">
        <v>4129.3665738499994</v>
      </c>
      <c r="G565" s="78">
        <f>+IF(F565=0," ", +F565/INDEX(TdC_ExRate!$C$8:$R$29,MATCH(A565,TdC_ExRate!$B$8:$B$29,0),MATCH(B565,TdC_ExRate!$C$7:$R$7,0)))</f>
        <v>597.52078724466435</v>
      </c>
      <c r="H565" s="78">
        <f>+IF(F565=0,"",+G565*100/INDEX(PBI_GDP!$C$8:$R$29,MATCH($A565,PBI_GDP!$B$8:$B$29,0),MATCH($B565,PBI_GDP!$C$7:$R$7,0)))</f>
        <v>1.4831363637359447</v>
      </c>
    </row>
    <row r="566" spans="1:8" x14ac:dyDescent="0.25">
      <c r="A566" s="51" t="s">
        <v>11</v>
      </c>
      <c r="B566" s="52">
        <v>2019</v>
      </c>
      <c r="C566" s="51" t="s">
        <v>10</v>
      </c>
      <c r="D566" s="51" t="s">
        <v>30</v>
      </c>
      <c r="E566" s="51" t="s">
        <v>31</v>
      </c>
      <c r="F566" s="79">
        <v>3051.43866192</v>
      </c>
      <c r="G566" s="78">
        <f>+IF(F566=0," ", +F566/INDEX(TdC_ExRate!$C$8:$R$29,MATCH(A566,TdC_ExRate!$B$8:$B$29,0),MATCH(B566,TdC_ExRate!$C$7:$R$7,0)))</f>
        <v>441.86393077157015</v>
      </c>
      <c r="H566" s="78">
        <f>+IF(F566=0,"",+G566*100/INDEX(PBI_GDP!$C$8:$R$29,MATCH($A566,PBI_GDP!$B$8:$B$29,0),MATCH($B566,PBI_GDP!$C$7:$R$7,0)))</f>
        <v>1.0804755428532413</v>
      </c>
    </row>
    <row r="567" spans="1:8" x14ac:dyDescent="0.25">
      <c r="A567" s="51" t="s">
        <v>11</v>
      </c>
      <c r="B567" s="52">
        <v>2019</v>
      </c>
      <c r="C567" s="51" t="s">
        <v>10</v>
      </c>
      <c r="D567" s="51" t="s">
        <v>30</v>
      </c>
      <c r="E567" s="51" t="s">
        <v>32</v>
      </c>
      <c r="F567" s="79">
        <v>0</v>
      </c>
      <c r="G567" s="78" t="str">
        <f>+IF(F567=0," ", +F567/INDEX(TdC_ExRate!$C$8:$R$29,MATCH(A567,TdC_ExRate!$B$8:$B$29,0),MATCH(B567,TdC_ExRate!$C$7:$R$7,0)))</f>
        <v xml:space="preserve"> </v>
      </c>
      <c r="H567" s="78" t="str">
        <f>+IF(F567=0,"",+G567*100/INDEX(PBI_GDP!$C$8:$R$29,MATCH($A567,PBI_GDP!$B$8:$B$29,0),MATCH($B567,PBI_GDP!$C$7:$R$7,0)))</f>
        <v/>
      </c>
    </row>
    <row r="568" spans="1:8" x14ac:dyDescent="0.25">
      <c r="A568" s="51" t="s">
        <v>11</v>
      </c>
      <c r="B568" s="52">
        <v>2019</v>
      </c>
      <c r="C568" s="51" t="s">
        <v>10</v>
      </c>
      <c r="D568" s="51" t="s">
        <v>30</v>
      </c>
      <c r="E568" s="51" t="s">
        <v>40</v>
      </c>
      <c r="F568" s="79">
        <v>3051.43866192</v>
      </c>
      <c r="G568" s="78">
        <f>+IF(F568=0," ", +F568/INDEX(TdC_ExRate!$C$8:$R$29,MATCH(A568,TdC_ExRate!$B$8:$B$29,0),MATCH(B568,TdC_ExRate!$C$7:$R$7,0)))</f>
        <v>441.86393077157015</v>
      </c>
      <c r="H568" s="78">
        <f>+IF(F568=0,"",+G568*100/INDEX(PBI_GDP!$C$8:$R$29,MATCH($A568,PBI_GDP!$B$8:$B$29,0),MATCH($B568,PBI_GDP!$C$7:$R$7,0)))</f>
        <v>1.0804755428532413</v>
      </c>
    </row>
    <row r="569" spans="1:8" x14ac:dyDescent="0.25">
      <c r="A569" s="51" t="s">
        <v>11</v>
      </c>
      <c r="B569" s="52">
        <v>2020</v>
      </c>
      <c r="C569" s="51" t="s">
        <v>10</v>
      </c>
      <c r="D569" s="51" t="s">
        <v>30</v>
      </c>
      <c r="E569" s="51" t="s">
        <v>31</v>
      </c>
      <c r="F569" s="79">
        <v>4129.3665738499994</v>
      </c>
      <c r="G569" s="78">
        <f>+IF(F569=0," ", +F569/INDEX(TdC_ExRate!$C$8:$R$29,MATCH(A569,TdC_ExRate!$B$8:$B$29,0),MATCH(B569,TdC_ExRate!$C$7:$R$7,0)))</f>
        <v>598.02557188269361</v>
      </c>
      <c r="H569" s="78">
        <f>+IF(F569=0,"",+G569*100/INDEX(PBI_GDP!$C$8:$R$29,MATCH($A569,PBI_GDP!$B$8:$B$29,0),MATCH($B569,PBI_GDP!$C$7:$R$7,0)))</f>
        <v>1.6326185751362652</v>
      </c>
    </row>
    <row r="570" spans="1:8" x14ac:dyDescent="0.25">
      <c r="A570" s="51" t="s">
        <v>11</v>
      </c>
      <c r="B570" s="52">
        <v>2020</v>
      </c>
      <c r="C570" s="51" t="s">
        <v>10</v>
      </c>
      <c r="D570" s="51" t="s">
        <v>30</v>
      </c>
      <c r="E570" s="51" t="s">
        <v>32</v>
      </c>
      <c r="F570" s="79">
        <v>0</v>
      </c>
      <c r="G570" s="78" t="str">
        <f>+IF(F570=0," ", +F570/INDEX(TdC_ExRate!$C$8:$R$29,MATCH(A570,TdC_ExRate!$B$8:$B$29,0),MATCH(B570,TdC_ExRate!$C$7:$R$7,0)))</f>
        <v xml:space="preserve"> </v>
      </c>
      <c r="H570" s="78" t="str">
        <f>+IF(F570=0,"",+G570*100/INDEX(PBI_GDP!$C$8:$R$29,MATCH($A570,PBI_GDP!$B$8:$B$29,0),MATCH($B570,PBI_GDP!$C$7:$R$7,0)))</f>
        <v/>
      </c>
    </row>
    <row r="571" spans="1:8" x14ac:dyDescent="0.25">
      <c r="A571" s="51" t="s">
        <v>11</v>
      </c>
      <c r="B571" s="52">
        <v>2020</v>
      </c>
      <c r="C571" s="51" t="s">
        <v>10</v>
      </c>
      <c r="D571" s="51" t="s">
        <v>30</v>
      </c>
      <c r="E571" s="51" t="s">
        <v>40</v>
      </c>
      <c r="F571" s="79">
        <v>4129.3665738499994</v>
      </c>
      <c r="G571" s="78">
        <f>+IF(F571=0," ", +F571/INDEX(TdC_ExRate!$C$8:$R$29,MATCH(A571,TdC_ExRate!$B$8:$B$29,0),MATCH(B571,TdC_ExRate!$C$7:$R$7,0)))</f>
        <v>598.02557188269361</v>
      </c>
      <c r="H571" s="78">
        <f>+IF(F571=0,"",+G571*100/INDEX(PBI_GDP!$C$8:$R$29,MATCH($A571,PBI_GDP!$B$8:$B$29,0),MATCH($B571,PBI_GDP!$C$7:$R$7,0)))</f>
        <v>1.6326185751362652</v>
      </c>
    </row>
    <row r="572" spans="1:8" x14ac:dyDescent="0.25">
      <c r="A572" s="51" t="s">
        <v>11</v>
      </c>
      <c r="B572" s="52">
        <v>2021</v>
      </c>
      <c r="C572" s="51" t="s">
        <v>10</v>
      </c>
      <c r="D572" s="51" t="s">
        <v>30</v>
      </c>
      <c r="E572" s="51" t="s">
        <v>31</v>
      </c>
      <c r="F572" s="79">
        <v>2396.8555202907996</v>
      </c>
      <c r="G572" s="78">
        <f>+IF(F572=0," ", +F572/INDEX(TdC_ExRate!$C$8:$R$29,MATCH(A572,TdC_ExRate!$B$8:$B$29,0),MATCH(B572,TdC_ExRate!$C$7:$R$7,0)))</f>
        <v>347.37036525953619</v>
      </c>
      <c r="H572" s="78">
        <f>+IF(F572=0,"",+G572*100/INDEX(PBI_GDP!$C$8:$R$29,MATCH($A572,PBI_GDP!$B$8:$B$29,0),MATCH($B572,PBI_GDP!$C$7:$R$7,0)))</f>
        <v>0.85969761815610601</v>
      </c>
    </row>
    <row r="573" spans="1:8" x14ac:dyDescent="0.25">
      <c r="A573" s="51" t="s">
        <v>11</v>
      </c>
      <c r="B573" s="52">
        <v>2021</v>
      </c>
      <c r="C573" s="51" t="s">
        <v>10</v>
      </c>
      <c r="D573" s="51" t="s">
        <v>30</v>
      </c>
      <c r="E573" s="51" t="s">
        <v>32</v>
      </c>
      <c r="F573" s="79">
        <v>0</v>
      </c>
      <c r="G573" s="78" t="str">
        <f>+IF(F573=0," ", +F573/INDEX(TdC_ExRate!$C$8:$R$29,MATCH(A573,TdC_ExRate!$B$8:$B$29,0),MATCH(B573,TdC_ExRate!$C$7:$R$7,0)))</f>
        <v xml:space="preserve"> </v>
      </c>
      <c r="H573" s="78" t="str">
        <f>+IF(F573=0,"",+G573*100/INDEX(PBI_GDP!$C$8:$R$29,MATCH($A573,PBI_GDP!$B$8:$B$29,0),MATCH($B573,PBI_GDP!$C$7:$R$7,0)))</f>
        <v/>
      </c>
    </row>
    <row r="574" spans="1:8" x14ac:dyDescent="0.25">
      <c r="A574" s="51" t="s">
        <v>11</v>
      </c>
      <c r="B574" s="52">
        <v>2021</v>
      </c>
      <c r="C574" s="51" t="s">
        <v>10</v>
      </c>
      <c r="D574" s="51" t="s">
        <v>30</v>
      </c>
      <c r="E574" s="51" t="s">
        <v>40</v>
      </c>
      <c r="F574" s="79">
        <v>2396.8555202907996</v>
      </c>
      <c r="G574" s="78">
        <f>+IF(F574=0," ", +F574/INDEX(TdC_ExRate!$C$8:$R$29,MATCH(A574,TdC_ExRate!$B$8:$B$29,0),MATCH(B574,TdC_ExRate!$C$7:$R$7,0)))</f>
        <v>347.37036525953619</v>
      </c>
      <c r="H574" s="78">
        <f>+IF(F574=0,"",+G574*100/INDEX(PBI_GDP!$C$8:$R$29,MATCH($A574,PBI_GDP!$B$8:$B$29,0),MATCH($B574,PBI_GDP!$C$7:$R$7,0)))</f>
        <v>0.85969761815610601</v>
      </c>
    </row>
    <row r="575" spans="1:8" x14ac:dyDescent="0.25">
      <c r="A575" s="51" t="s">
        <v>11</v>
      </c>
      <c r="B575" s="52">
        <v>2022</v>
      </c>
      <c r="C575" s="51" t="s">
        <v>10</v>
      </c>
      <c r="D575" s="51" t="s">
        <v>30</v>
      </c>
      <c r="E575" s="51" t="s">
        <v>31</v>
      </c>
      <c r="F575" s="79">
        <v>1706.3504456084002</v>
      </c>
      <c r="G575" s="78">
        <f>+IF(F575=0," ", +F575/INDEX(TdC_ExRate!$C$8:$R$29,MATCH(A575,TdC_ExRate!$B$8:$B$29,0),MATCH(B575,TdC_ExRate!$C$7:$R$7,0)))</f>
        <v>247.77596015610831</v>
      </c>
      <c r="H575" s="78">
        <f>+IF(F575=0,"",+G575*100/INDEX(PBI_GDP!$C$8:$R$29,MATCH($A575,PBI_GDP!$B$8:$B$29,0),MATCH($B575,PBI_GDP!$C$7:$R$7,0)))</f>
        <v>0.56302123181389574</v>
      </c>
    </row>
    <row r="576" spans="1:8" x14ac:dyDescent="0.25">
      <c r="A576" s="51" t="s">
        <v>11</v>
      </c>
      <c r="B576" s="52">
        <v>2022</v>
      </c>
      <c r="C576" s="51" t="s">
        <v>10</v>
      </c>
      <c r="D576" s="51" t="s">
        <v>30</v>
      </c>
      <c r="E576" s="51" t="s">
        <v>32</v>
      </c>
      <c r="F576" s="79">
        <v>0</v>
      </c>
      <c r="G576" s="78" t="str">
        <f>+IF(F576=0," ", +F576/INDEX(TdC_ExRate!$C$8:$R$29,MATCH(A576,TdC_ExRate!$B$8:$B$29,0),MATCH(B576,TdC_ExRate!$C$7:$R$7,0)))</f>
        <v xml:space="preserve"> </v>
      </c>
      <c r="H576" s="78" t="str">
        <f>+IF(F576=0,"",+G576*100/INDEX(PBI_GDP!$C$8:$R$29,MATCH($A576,PBI_GDP!$B$8:$B$29,0),MATCH($B576,PBI_GDP!$C$7:$R$7,0)))</f>
        <v/>
      </c>
    </row>
    <row r="577" spans="1:8" x14ac:dyDescent="0.25">
      <c r="A577" s="51" t="s">
        <v>11</v>
      </c>
      <c r="B577" s="52">
        <v>2022</v>
      </c>
      <c r="C577" s="51" t="s">
        <v>10</v>
      </c>
      <c r="D577" s="51" t="s">
        <v>30</v>
      </c>
      <c r="E577" s="51" t="s">
        <v>40</v>
      </c>
      <c r="F577" s="79">
        <v>1706.3504456084002</v>
      </c>
      <c r="G577" s="78">
        <f>+IF(F577=0," ", +F577/INDEX(TdC_ExRate!$C$8:$R$29,MATCH(A577,TdC_ExRate!$B$8:$B$29,0),MATCH(B577,TdC_ExRate!$C$7:$R$7,0)))</f>
        <v>247.77596015610831</v>
      </c>
      <c r="H577" s="78">
        <f>+IF(F577=0,"",+G577*100/INDEX(PBI_GDP!$C$8:$R$29,MATCH($A577,PBI_GDP!$B$8:$B$29,0),MATCH($B577,PBI_GDP!$C$7:$R$7,0)))</f>
        <v>0.56302123181389574</v>
      </c>
    </row>
    <row r="578" spans="1:8" x14ac:dyDescent="0.25">
      <c r="A578" s="51" t="s">
        <v>11</v>
      </c>
      <c r="B578" s="52">
        <v>2023</v>
      </c>
      <c r="C578" s="51" t="s">
        <v>10</v>
      </c>
      <c r="D578" s="51" t="s">
        <v>30</v>
      </c>
      <c r="E578" s="51" t="s">
        <v>31</v>
      </c>
      <c r="F578" s="79">
        <v>1631.5369111589878</v>
      </c>
      <c r="G578" s="78">
        <f>+IF(F578=0," ", +F578/INDEX(TdC_ExRate!$C$8:$R$29,MATCH(A578,TdC_ExRate!$B$8:$B$29,0),MATCH(B578,TdC_ExRate!$C$7:$R$7,0)))</f>
        <v>236.22638675081859</v>
      </c>
      <c r="H578" s="78">
        <f>+IF(F578=0,"",+G578*100/INDEX(PBI_GDP!$C$8:$R$29,MATCH($A578,PBI_GDP!$B$8:$B$29,0),MATCH($B578,PBI_GDP!$C$7:$R$7,0)))</f>
        <v>0.52337275564372665</v>
      </c>
    </row>
    <row r="579" spans="1:8" x14ac:dyDescent="0.25">
      <c r="A579" s="51" t="s">
        <v>11</v>
      </c>
      <c r="B579" s="52">
        <v>2023</v>
      </c>
      <c r="C579" s="51" t="s">
        <v>10</v>
      </c>
      <c r="D579" s="51" t="s">
        <v>30</v>
      </c>
      <c r="E579" s="51" t="s">
        <v>32</v>
      </c>
      <c r="F579" s="79">
        <v>0</v>
      </c>
      <c r="G579" s="78" t="str">
        <f>+IF(F579=0," ", +F579/INDEX(TdC_ExRate!$C$8:$R$29,MATCH(A579,TdC_ExRate!$B$8:$B$29,0),MATCH(B579,TdC_ExRate!$C$7:$R$7,0)))</f>
        <v xml:space="preserve"> </v>
      </c>
      <c r="H579" s="78" t="str">
        <f>+IF(F579=0,"",+G579*100/INDEX(PBI_GDP!$C$8:$R$29,MATCH($A579,PBI_GDP!$B$8:$B$29,0),MATCH($B579,PBI_GDP!$C$7:$R$7,0)))</f>
        <v/>
      </c>
    </row>
    <row r="580" spans="1:8" x14ac:dyDescent="0.25">
      <c r="A580" s="51" t="s">
        <v>11</v>
      </c>
      <c r="B580" s="52">
        <v>2023</v>
      </c>
      <c r="C580" s="51" t="s">
        <v>10</v>
      </c>
      <c r="D580" s="51" t="s">
        <v>30</v>
      </c>
      <c r="E580" s="51" t="s">
        <v>40</v>
      </c>
      <c r="F580" s="79">
        <v>1631.5369111589878</v>
      </c>
      <c r="G580" s="78">
        <f>+IF(F580=0," ", +F580/INDEX(TdC_ExRate!$C$8:$R$29,MATCH(A580,TdC_ExRate!$B$8:$B$29,0),MATCH(B580,TdC_ExRate!$C$7:$R$7,0)))</f>
        <v>236.22638675081859</v>
      </c>
      <c r="H580" s="78">
        <f>+IF(F580=0,"",+G580*100/INDEX(PBI_GDP!$C$8:$R$29,MATCH($A580,PBI_GDP!$B$8:$B$29,0),MATCH($B580,PBI_GDP!$C$7:$R$7,0)))</f>
        <v>0.52337275564372665</v>
      </c>
    </row>
    <row r="581" spans="1:8" x14ac:dyDescent="0.25">
      <c r="A581" s="51" t="s">
        <v>11</v>
      </c>
      <c r="B581" s="52">
        <v>2008</v>
      </c>
      <c r="C581" s="51" t="s">
        <v>10</v>
      </c>
      <c r="D581" s="51" t="s">
        <v>33</v>
      </c>
      <c r="E581" s="51" t="s">
        <v>34</v>
      </c>
      <c r="F581" s="79">
        <v>18.5</v>
      </c>
      <c r="G581" s="78">
        <f>+IF(F581=0," ", +F581/INDEX(TdC_ExRate!$C$8:$R$29,MATCH(A581,TdC_ExRate!$B$8:$B$29,0),MATCH(B581,TdC_ExRate!$C$7:$R$7,0)))</f>
        <v>2.5573090657758311</v>
      </c>
      <c r="H581" s="78">
        <f>+IF(F581=0,"",+G581*100/INDEX(PBI_GDP!$C$8:$R$29,MATCH($A581,PBI_GDP!$B$8:$B$29,0),MATCH($B581,PBI_GDP!$C$7:$R$7,0)))</f>
        <v>1.5317070964366694E-2</v>
      </c>
    </row>
    <row r="582" spans="1:8" x14ac:dyDescent="0.25">
      <c r="A582" s="51" t="s">
        <v>11</v>
      </c>
      <c r="B582" s="52">
        <v>2008</v>
      </c>
      <c r="C582" s="51" t="s">
        <v>10</v>
      </c>
      <c r="D582" s="51" t="s">
        <v>33</v>
      </c>
      <c r="E582" s="51" t="s">
        <v>35</v>
      </c>
      <c r="F582" s="79">
        <v>3155.5</v>
      </c>
      <c r="G582" s="78">
        <f>+IF(F582=0," ", +F582/INDEX(TdC_ExRate!$C$8:$R$29,MATCH(A582,TdC_ExRate!$B$8:$B$29,0),MATCH(B582,TdC_ExRate!$C$7:$R$7,0)))</f>
        <v>436.19398686787213</v>
      </c>
      <c r="H582" s="78">
        <f>+IF(F582=0,"",+G582*100/INDEX(PBI_GDP!$C$8:$R$29,MATCH($A582,PBI_GDP!$B$8:$B$29,0),MATCH($B582,PBI_GDP!$C$7:$R$7,0)))</f>
        <v>2.6125955366518432</v>
      </c>
    </row>
    <row r="583" spans="1:8" x14ac:dyDescent="0.25">
      <c r="A583" s="51" t="s">
        <v>11</v>
      </c>
      <c r="B583" s="52">
        <v>2008</v>
      </c>
      <c r="C583" s="51" t="s">
        <v>10</v>
      </c>
      <c r="D583" s="51" t="s">
        <v>33</v>
      </c>
      <c r="E583" s="51" t="s">
        <v>36</v>
      </c>
      <c r="F583" s="79">
        <v>0</v>
      </c>
      <c r="G583" s="78" t="str">
        <f>+IF(F583=0," ", +F583/INDEX(TdC_ExRate!$C$8:$R$29,MATCH(A583,TdC_ExRate!$B$8:$B$29,0),MATCH(B583,TdC_ExRate!$C$7:$R$7,0)))</f>
        <v xml:space="preserve"> </v>
      </c>
      <c r="H583" s="78" t="str">
        <f>+IF(F583=0,"",+G583*100/INDEX(PBI_GDP!$C$8:$R$29,MATCH($A583,PBI_GDP!$B$8:$B$29,0),MATCH($B583,PBI_GDP!$C$7:$R$7,0)))</f>
        <v/>
      </c>
    </row>
    <row r="584" spans="1:8" x14ac:dyDescent="0.25">
      <c r="A584" s="51" t="s">
        <v>11</v>
      </c>
      <c r="B584" s="52">
        <v>2008</v>
      </c>
      <c r="C584" s="51" t="s">
        <v>10</v>
      </c>
      <c r="D584" s="51" t="s">
        <v>33</v>
      </c>
      <c r="E584" s="51" t="s">
        <v>42</v>
      </c>
      <c r="F584" s="79">
        <v>0.5</v>
      </c>
      <c r="G584" s="78">
        <f>+IF(F584=0," ", +F584/INDEX(TdC_ExRate!$C$8:$R$29,MATCH(A584,TdC_ExRate!$B$8:$B$29,0),MATCH(B584,TdC_ExRate!$C$7:$R$7,0)))</f>
        <v>6.9116461237184623E-2</v>
      </c>
      <c r="H584" s="78">
        <f>+IF(F584=0,"",+G584*100/INDEX(PBI_GDP!$C$8:$R$29,MATCH($A584,PBI_GDP!$B$8:$B$29,0),MATCH($B584,PBI_GDP!$C$7:$R$7,0)))</f>
        <v>4.1397489092882958E-4</v>
      </c>
    </row>
    <row r="585" spans="1:8" x14ac:dyDescent="0.25">
      <c r="A585" s="51" t="s">
        <v>11</v>
      </c>
      <c r="B585" s="52">
        <v>2008</v>
      </c>
      <c r="C585" s="51" t="s">
        <v>10</v>
      </c>
      <c r="D585" s="51" t="s">
        <v>33</v>
      </c>
      <c r="E585" s="51" t="s">
        <v>40</v>
      </c>
      <c r="F585" s="79">
        <v>3174.5</v>
      </c>
      <c r="G585" s="78">
        <f>+IF(F585=0," ", +F585/INDEX(TdC_ExRate!$C$8:$R$29,MATCH(A585,TdC_ExRate!$B$8:$B$29,0),MATCH(B585,TdC_ExRate!$C$7:$R$7,0)))</f>
        <v>438.82041239488518</v>
      </c>
      <c r="H585" s="78">
        <f>+IF(F585=0,"",+G585*100/INDEX(PBI_GDP!$C$8:$R$29,MATCH($A585,PBI_GDP!$B$8:$B$29,0),MATCH($B585,PBI_GDP!$C$7:$R$7,0)))</f>
        <v>2.6283265825071389</v>
      </c>
    </row>
    <row r="586" spans="1:8" x14ac:dyDescent="0.25">
      <c r="A586" s="51" t="s">
        <v>11</v>
      </c>
      <c r="B586" s="52">
        <v>2009</v>
      </c>
      <c r="C586" s="51" t="s">
        <v>10</v>
      </c>
      <c r="D586" s="51" t="s">
        <v>33</v>
      </c>
      <c r="E586" s="51" t="s">
        <v>34</v>
      </c>
      <c r="F586" s="79">
        <v>38.1</v>
      </c>
      <c r="G586" s="78">
        <f>+IF(F586=0," ", +F586/INDEX(TdC_ExRate!$C$8:$R$29,MATCH(A586,TdC_ExRate!$B$8:$B$29,0),MATCH(B586,TdC_ExRate!$C$7:$R$7,0)))</f>
        <v>5.417061611374411</v>
      </c>
      <c r="H586" s="78">
        <f>+IF(F586=0,"",+G586*100/INDEX(PBI_GDP!$C$8:$R$29,MATCH($A586,PBI_GDP!$B$8:$B$29,0),MATCH($B586,PBI_GDP!$C$7:$R$7,0)))</f>
        <v>3.1240281057684637E-2</v>
      </c>
    </row>
    <row r="587" spans="1:8" x14ac:dyDescent="0.25">
      <c r="A587" s="51" t="s">
        <v>11</v>
      </c>
      <c r="B587" s="52">
        <v>2009</v>
      </c>
      <c r="C587" s="51" t="s">
        <v>10</v>
      </c>
      <c r="D587" s="51" t="s">
        <v>33</v>
      </c>
      <c r="E587" s="51" t="s">
        <v>35</v>
      </c>
      <c r="F587" s="79">
        <v>3281.4</v>
      </c>
      <c r="G587" s="78">
        <f>+IF(F587=0," ", +F587/INDEX(TdC_ExRate!$C$8:$R$29,MATCH(A587,TdC_ExRate!$B$8:$B$29,0),MATCH(B587,TdC_ExRate!$C$7:$R$7,0)))</f>
        <v>466.54976303317562</v>
      </c>
      <c r="H587" s="78">
        <f>+IF(F587=0,"",+G587*100/INDEX(PBI_GDP!$C$8:$R$29,MATCH($A587,PBI_GDP!$B$8:$B$29,0),MATCH($B587,PBI_GDP!$C$7:$R$7,0)))</f>
        <v>2.6905999544012169</v>
      </c>
    </row>
    <row r="588" spans="1:8" x14ac:dyDescent="0.25">
      <c r="A588" s="51" t="s">
        <v>11</v>
      </c>
      <c r="B588" s="52">
        <v>2009</v>
      </c>
      <c r="C588" s="51" t="s">
        <v>10</v>
      </c>
      <c r="D588" s="51" t="s">
        <v>33</v>
      </c>
      <c r="E588" s="51" t="s">
        <v>36</v>
      </c>
      <c r="F588" s="79">
        <v>0</v>
      </c>
      <c r="G588" s="78" t="str">
        <f>+IF(F588=0," ", +F588/INDEX(TdC_ExRate!$C$8:$R$29,MATCH(A588,TdC_ExRate!$B$8:$B$29,0),MATCH(B588,TdC_ExRate!$C$7:$R$7,0)))</f>
        <v xml:space="preserve"> </v>
      </c>
      <c r="H588" s="78" t="str">
        <f>+IF(F588=0,"",+G588*100/INDEX(PBI_GDP!$C$8:$R$29,MATCH($A588,PBI_GDP!$B$8:$B$29,0),MATCH($B588,PBI_GDP!$C$7:$R$7,0)))</f>
        <v/>
      </c>
    </row>
    <row r="589" spans="1:8" x14ac:dyDescent="0.25">
      <c r="A589" s="51" t="s">
        <v>11</v>
      </c>
      <c r="B589" s="52">
        <v>2009</v>
      </c>
      <c r="C589" s="51" t="s">
        <v>10</v>
      </c>
      <c r="D589" s="51" t="s">
        <v>33</v>
      </c>
      <c r="E589" s="51" t="s">
        <v>42</v>
      </c>
      <c r="F589" s="79">
        <v>0.4</v>
      </c>
      <c r="G589" s="78">
        <f>+IF(F589=0," ", +F589/INDEX(TdC_ExRate!$C$8:$R$29,MATCH(A589,TdC_ExRate!$B$8:$B$29,0),MATCH(B589,TdC_ExRate!$C$7:$R$7,0)))</f>
        <v>5.6872037914691975E-2</v>
      </c>
      <c r="H589" s="78">
        <f>+IF(F589=0,"",+G589*100/INDEX(PBI_GDP!$C$8:$R$29,MATCH($A589,PBI_GDP!$B$8:$B$29,0),MATCH($B589,PBI_GDP!$C$7:$R$7,0)))</f>
        <v>3.279819533615185E-4</v>
      </c>
    </row>
    <row r="590" spans="1:8" x14ac:dyDescent="0.25">
      <c r="A590" s="51" t="s">
        <v>11</v>
      </c>
      <c r="B590" s="52">
        <v>2009</v>
      </c>
      <c r="C590" s="51" t="s">
        <v>10</v>
      </c>
      <c r="D590" s="51" t="s">
        <v>33</v>
      </c>
      <c r="E590" s="51" t="s">
        <v>40</v>
      </c>
      <c r="F590" s="79">
        <v>3319.9</v>
      </c>
      <c r="G590" s="78">
        <f>+IF(F590=0," ", +F590/INDEX(TdC_ExRate!$C$8:$R$29,MATCH(A590,TdC_ExRate!$B$8:$B$29,0),MATCH(B590,TdC_ExRate!$C$7:$R$7,0)))</f>
        <v>472.02369668246473</v>
      </c>
      <c r="H590" s="78">
        <f>+IF(F590=0,"",+G590*100/INDEX(PBI_GDP!$C$8:$R$29,MATCH($A590,PBI_GDP!$B$8:$B$29,0),MATCH($B590,PBI_GDP!$C$7:$R$7,0)))</f>
        <v>2.7221682174122632</v>
      </c>
    </row>
    <row r="591" spans="1:8" x14ac:dyDescent="0.25">
      <c r="A591" s="51" t="s">
        <v>11</v>
      </c>
      <c r="B591" s="52">
        <v>2010</v>
      </c>
      <c r="C591" s="51" t="s">
        <v>10</v>
      </c>
      <c r="D591" s="51" t="s">
        <v>33</v>
      </c>
      <c r="E591" s="51" t="s">
        <v>34</v>
      </c>
      <c r="F591" s="79">
        <v>75</v>
      </c>
      <c r="G591" s="78">
        <f>+IF(F591=0," ", +F591/INDEX(TdC_ExRate!$C$8:$R$29,MATCH(A591,TdC_ExRate!$B$8:$B$29,0),MATCH(B591,TdC_ExRate!$C$7:$R$7,0)))</f>
        <v>10.681224780441486</v>
      </c>
      <c r="H591" s="78">
        <f>+IF(F591=0,"",+G591*100/INDEX(PBI_GDP!$C$8:$R$29,MATCH($A591,PBI_GDP!$B$8:$B$29,0),MATCH($B591,PBI_GDP!$C$7:$R$7,0)))</f>
        <v>5.4355579995783783E-2</v>
      </c>
    </row>
    <row r="592" spans="1:8" x14ac:dyDescent="0.25">
      <c r="A592" s="51" t="s">
        <v>11</v>
      </c>
      <c r="B592" s="52">
        <v>2010</v>
      </c>
      <c r="C592" s="51" t="s">
        <v>10</v>
      </c>
      <c r="D592" s="51" t="s">
        <v>33</v>
      </c>
      <c r="E592" s="51" t="s">
        <v>35</v>
      </c>
      <c r="F592" s="79">
        <v>3944.4</v>
      </c>
      <c r="G592" s="78">
        <f>+IF(F592=0," ", +F592/INDEX(TdC_ExRate!$C$8:$R$29,MATCH(A592,TdC_ExRate!$B$8:$B$29,0),MATCH(B592,TdC_ExRate!$C$7:$R$7,0)))</f>
        <v>561.74697365297857</v>
      </c>
      <c r="H592" s="78">
        <f>+IF(F592=0,"",+G592*100/INDEX(PBI_GDP!$C$8:$R$29,MATCH($A592,PBI_GDP!$B$8:$B$29,0),MATCH($B592,PBI_GDP!$C$7:$R$7,0)))</f>
        <v>2.8586686631382601</v>
      </c>
    </row>
    <row r="593" spans="1:8" x14ac:dyDescent="0.25">
      <c r="A593" s="51" t="s">
        <v>11</v>
      </c>
      <c r="B593" s="52">
        <v>2010</v>
      </c>
      <c r="C593" s="51" t="s">
        <v>10</v>
      </c>
      <c r="D593" s="51" t="s">
        <v>33</v>
      </c>
      <c r="E593" s="51" t="s">
        <v>36</v>
      </c>
      <c r="F593" s="79">
        <v>1.5</v>
      </c>
      <c r="G593" s="78">
        <f>+IF(F593=0," ", +F593/INDEX(TdC_ExRate!$C$8:$R$29,MATCH(A593,TdC_ExRate!$B$8:$B$29,0),MATCH(B593,TdC_ExRate!$C$7:$R$7,0)))</f>
        <v>0.21362449560882971</v>
      </c>
      <c r="H593" s="78">
        <f>+IF(F593=0,"",+G593*100/INDEX(PBI_GDP!$C$8:$R$29,MATCH($A593,PBI_GDP!$B$8:$B$29,0),MATCH($B593,PBI_GDP!$C$7:$R$7,0)))</f>
        <v>1.0871115999156755E-3</v>
      </c>
    </row>
    <row r="594" spans="1:8" x14ac:dyDescent="0.25">
      <c r="A594" s="51" t="s">
        <v>11</v>
      </c>
      <c r="B594" s="52">
        <v>2010</v>
      </c>
      <c r="C594" s="51" t="s">
        <v>10</v>
      </c>
      <c r="D594" s="51" t="s">
        <v>33</v>
      </c>
      <c r="E594" s="51" t="s">
        <v>42</v>
      </c>
      <c r="F594" s="79">
        <v>183.9</v>
      </c>
      <c r="G594" s="78">
        <f>+IF(F594=0," ", +F594/INDEX(TdC_ExRate!$C$8:$R$29,MATCH(A594,TdC_ExRate!$B$8:$B$29,0),MATCH(B594,TdC_ExRate!$C$7:$R$7,0)))</f>
        <v>26.190363161642523</v>
      </c>
      <c r="H594" s="78">
        <f>+IF(F594=0,"",+G594*100/INDEX(PBI_GDP!$C$8:$R$29,MATCH($A594,PBI_GDP!$B$8:$B$29,0),MATCH($B594,PBI_GDP!$C$7:$R$7,0)))</f>
        <v>0.13327988214966183</v>
      </c>
    </row>
    <row r="595" spans="1:8" x14ac:dyDescent="0.25">
      <c r="A595" s="51" t="s">
        <v>11</v>
      </c>
      <c r="B595" s="52">
        <v>2010</v>
      </c>
      <c r="C595" s="51" t="s">
        <v>10</v>
      </c>
      <c r="D595" s="51" t="s">
        <v>33</v>
      </c>
      <c r="E595" s="51" t="s">
        <v>40</v>
      </c>
      <c r="F595" s="79">
        <v>4204.8</v>
      </c>
      <c r="G595" s="78">
        <f>+IF(F595=0," ", +F595/INDEX(TdC_ExRate!$C$8:$R$29,MATCH(A595,TdC_ExRate!$B$8:$B$29,0),MATCH(B595,TdC_ExRate!$C$7:$R$7,0)))</f>
        <v>598.83218609067148</v>
      </c>
      <c r="H595" s="78">
        <f>+IF(F595=0,"",+G595*100/INDEX(PBI_GDP!$C$8:$R$29,MATCH($A595,PBI_GDP!$B$8:$B$29,0),MATCH($B595,PBI_GDP!$C$7:$R$7,0)))</f>
        <v>3.0473912368836218</v>
      </c>
    </row>
    <row r="596" spans="1:8" x14ac:dyDescent="0.25">
      <c r="A596" s="51" t="s">
        <v>11</v>
      </c>
      <c r="B596" s="52">
        <v>2011</v>
      </c>
      <c r="C596" s="51" t="s">
        <v>10</v>
      </c>
      <c r="D596" s="51" t="s">
        <v>33</v>
      </c>
      <c r="E596" s="51" t="s">
        <v>34</v>
      </c>
      <c r="F596" s="79">
        <v>243.3</v>
      </c>
      <c r="G596" s="78">
        <f>+IF(F596=0," ", +F596/INDEX(TdC_ExRate!$C$8:$R$29,MATCH(A596,TdC_ExRate!$B$8:$B$29,0),MATCH(B596,TdC_ExRate!$C$7:$R$7,0)))</f>
        <v>34.989682986306484</v>
      </c>
      <c r="H596" s="78">
        <f>+IF(F596=0,"",+G596*100/INDEX(PBI_GDP!$C$8:$R$29,MATCH($A596,PBI_GDP!$B$8:$B$29,0),MATCH($B596,PBI_GDP!$C$7:$R$7,0)))</f>
        <v>0.14598675879467202</v>
      </c>
    </row>
    <row r="597" spans="1:8" x14ac:dyDescent="0.25">
      <c r="A597" s="51" t="s">
        <v>11</v>
      </c>
      <c r="B597" s="52">
        <v>2011</v>
      </c>
      <c r="C597" s="51" t="s">
        <v>10</v>
      </c>
      <c r="D597" s="51" t="s">
        <v>33</v>
      </c>
      <c r="E597" s="51" t="s">
        <v>35</v>
      </c>
      <c r="F597" s="79">
        <v>4840.3</v>
      </c>
      <c r="G597" s="78">
        <f>+IF(F597=0," ", +F597/INDEX(TdC_ExRate!$C$8:$R$29,MATCH(A597,TdC_ExRate!$B$8:$B$29,0),MATCH(B597,TdC_ExRate!$C$7:$R$7,0)))</f>
        <v>696.09766772963121</v>
      </c>
      <c r="H597" s="78">
        <f>+IF(F597=0,"",+G597*100/INDEX(PBI_GDP!$C$8:$R$29,MATCH($A597,PBI_GDP!$B$8:$B$29,0),MATCH($B597,PBI_GDP!$C$7:$R$7,0)))</f>
        <v>2.9043144619558197</v>
      </c>
    </row>
    <row r="598" spans="1:8" x14ac:dyDescent="0.25">
      <c r="A598" s="51" t="s">
        <v>11</v>
      </c>
      <c r="B598" s="52">
        <v>2011</v>
      </c>
      <c r="C598" s="51" t="s">
        <v>10</v>
      </c>
      <c r="D598" s="51" t="s">
        <v>33</v>
      </c>
      <c r="E598" s="51" t="s">
        <v>36</v>
      </c>
      <c r="F598" s="79">
        <v>1.3</v>
      </c>
      <c r="G598" s="78">
        <f>+IF(F598=0," ", +F598/INDEX(TdC_ExRate!$C$8:$R$29,MATCH(A598,TdC_ExRate!$B$8:$B$29,0),MATCH(B598,TdC_ExRate!$C$7:$R$7,0)))</f>
        <v>0.18695679359719866</v>
      </c>
      <c r="H598" s="78">
        <f>+IF(F598=0,"",+G598*100/INDEX(PBI_GDP!$C$8:$R$29,MATCH($A598,PBI_GDP!$B$8:$B$29,0),MATCH($B598,PBI_GDP!$C$7:$R$7,0)))</f>
        <v>7.8003611357613494E-4</v>
      </c>
    </row>
    <row r="599" spans="1:8" x14ac:dyDescent="0.25">
      <c r="A599" s="51" t="s">
        <v>11</v>
      </c>
      <c r="B599" s="52">
        <v>2011</v>
      </c>
      <c r="C599" s="51" t="s">
        <v>10</v>
      </c>
      <c r="D599" s="51" t="s">
        <v>33</v>
      </c>
      <c r="E599" s="51" t="s">
        <v>42</v>
      </c>
      <c r="F599" s="79">
        <v>22.2</v>
      </c>
      <c r="G599" s="78">
        <f>+IF(F599=0," ", +F599/INDEX(TdC_ExRate!$C$8:$R$29,MATCH(A599,TdC_ExRate!$B$8:$B$29,0),MATCH(B599,TdC_ExRate!$C$7:$R$7,0)))</f>
        <v>3.1926467829675462</v>
      </c>
      <c r="H599" s="78">
        <f>+IF(F599=0,"",+G599*100/INDEX(PBI_GDP!$C$8:$R$29,MATCH($A599,PBI_GDP!$B$8:$B$29,0),MATCH($B599,PBI_GDP!$C$7:$R$7,0)))</f>
        <v>1.3320616708761689E-2</v>
      </c>
    </row>
    <row r="600" spans="1:8" x14ac:dyDescent="0.25">
      <c r="A600" s="51" t="s">
        <v>11</v>
      </c>
      <c r="B600" s="52">
        <v>2011</v>
      </c>
      <c r="C600" s="51" t="s">
        <v>10</v>
      </c>
      <c r="D600" s="51" t="s">
        <v>33</v>
      </c>
      <c r="E600" s="51" t="s">
        <v>40</v>
      </c>
      <c r="F600" s="79">
        <v>5107.1000000000004</v>
      </c>
      <c r="G600" s="78">
        <f>+IF(F600=0," ", +F600/INDEX(TdC_ExRate!$C$8:$R$29,MATCH(A600,TdC_ExRate!$B$8:$B$29,0),MATCH(B600,TdC_ExRate!$C$7:$R$7,0)))</f>
        <v>734.46695429250246</v>
      </c>
      <c r="H600" s="78">
        <f>+IF(F600=0,"",+G600*100/INDEX(PBI_GDP!$C$8:$R$29,MATCH($A600,PBI_GDP!$B$8:$B$29,0),MATCH($B600,PBI_GDP!$C$7:$R$7,0)))</f>
        <v>3.0644018735728298</v>
      </c>
    </row>
    <row r="601" spans="1:8" x14ac:dyDescent="0.25">
      <c r="A601" s="51" t="s">
        <v>11</v>
      </c>
      <c r="B601" s="52">
        <v>2012</v>
      </c>
      <c r="C601" s="51" t="s">
        <v>10</v>
      </c>
      <c r="D601" s="51" t="s">
        <v>33</v>
      </c>
      <c r="E601" s="51" t="s">
        <v>34</v>
      </c>
      <c r="F601" s="79">
        <v>193.8</v>
      </c>
      <c r="G601" s="78">
        <f>+IF(F601=0," ", +F601/INDEX(TdC_ExRate!$C$8:$R$29,MATCH(A601,TdC_ExRate!$B$8:$B$29,0),MATCH(B601,TdC_ExRate!$C$7:$R$7,0)))</f>
        <v>27.999036840837977</v>
      </c>
      <c r="H601" s="78">
        <f>+IF(F601=0,"",+G601*100/INDEX(PBI_GDP!$C$8:$R$29,MATCH($A601,PBI_GDP!$B$8:$B$29,0),MATCH($B601,PBI_GDP!$C$7:$R$7,0)))</f>
        <v>0.1033766059585297</v>
      </c>
    </row>
    <row r="602" spans="1:8" x14ac:dyDescent="0.25">
      <c r="A602" s="51" t="s">
        <v>11</v>
      </c>
      <c r="B602" s="52">
        <v>2012</v>
      </c>
      <c r="C602" s="51" t="s">
        <v>10</v>
      </c>
      <c r="D602" s="51" t="s">
        <v>33</v>
      </c>
      <c r="E602" s="51" t="s">
        <v>35</v>
      </c>
      <c r="F602" s="79">
        <v>5957.6</v>
      </c>
      <c r="G602" s="78">
        <f>+IF(F602=0," ", +F602/INDEX(TdC_ExRate!$C$8:$R$29,MATCH(A602,TdC_ExRate!$B$8:$B$29,0),MATCH(B602,TdC_ExRate!$C$7:$R$7,0)))</f>
        <v>860.71755357572931</v>
      </c>
      <c r="H602" s="78">
        <f>+IF(F602=0,"",+G602*100/INDEX(PBI_GDP!$C$8:$R$29,MATCH($A602,PBI_GDP!$B$8:$B$29,0),MATCH($B602,PBI_GDP!$C$7:$R$7,0)))</f>
        <v>3.1778971499408488</v>
      </c>
    </row>
    <row r="603" spans="1:8" x14ac:dyDescent="0.25">
      <c r="A603" s="51" t="s">
        <v>11</v>
      </c>
      <c r="B603" s="52">
        <v>2012</v>
      </c>
      <c r="C603" s="51" t="s">
        <v>10</v>
      </c>
      <c r="D603" s="51" t="s">
        <v>33</v>
      </c>
      <c r="E603" s="51" t="s">
        <v>36</v>
      </c>
      <c r="F603" s="79">
        <v>7.5</v>
      </c>
      <c r="G603" s="78">
        <f>+IF(F603=0," ", +F603/INDEX(TdC_ExRate!$C$8:$R$29,MATCH(A603,TdC_ExRate!$B$8:$B$29,0),MATCH(B603,TdC_ExRate!$C$7:$R$7,0)))</f>
        <v>1.0835540573079712</v>
      </c>
      <c r="H603" s="78">
        <f>+IF(F603=0,"",+G603*100/INDEX(PBI_GDP!$C$8:$R$29,MATCH($A603,PBI_GDP!$B$8:$B$29,0),MATCH($B603,PBI_GDP!$C$7:$R$7,0)))</f>
        <v>4.0006426454539355E-3</v>
      </c>
    </row>
    <row r="604" spans="1:8" x14ac:dyDescent="0.25">
      <c r="A604" s="51" t="s">
        <v>11</v>
      </c>
      <c r="B604" s="52">
        <v>2012</v>
      </c>
      <c r="C604" s="51" t="s">
        <v>10</v>
      </c>
      <c r="D604" s="51" t="s">
        <v>33</v>
      </c>
      <c r="E604" s="51" t="s">
        <v>42</v>
      </c>
      <c r="F604" s="79">
        <v>1.5</v>
      </c>
      <c r="G604" s="78">
        <f>+IF(F604=0," ", +F604/INDEX(TdC_ExRate!$C$8:$R$29,MATCH(A604,TdC_ExRate!$B$8:$B$29,0),MATCH(B604,TdC_ExRate!$C$7:$R$7,0)))</f>
        <v>0.21671081146159424</v>
      </c>
      <c r="H604" s="78">
        <f>+IF(F604=0,"",+G604*100/INDEX(PBI_GDP!$C$8:$R$29,MATCH($A604,PBI_GDP!$B$8:$B$29,0),MATCH($B604,PBI_GDP!$C$7:$R$7,0)))</f>
        <v>8.0012852909078713E-4</v>
      </c>
    </row>
    <row r="605" spans="1:8" x14ac:dyDescent="0.25">
      <c r="A605" s="51" t="s">
        <v>11</v>
      </c>
      <c r="B605" s="52">
        <v>2012</v>
      </c>
      <c r="C605" s="51" t="s">
        <v>10</v>
      </c>
      <c r="D605" s="51" t="s">
        <v>33</v>
      </c>
      <c r="E605" s="51" t="s">
        <v>40</v>
      </c>
      <c r="F605" s="79">
        <v>6160.4000000000005</v>
      </c>
      <c r="G605" s="78">
        <f>+IF(F605=0," ", +F605/INDEX(TdC_ExRate!$C$8:$R$29,MATCH(A605,TdC_ExRate!$B$8:$B$29,0),MATCH(B605,TdC_ExRate!$C$7:$R$7,0)))</f>
        <v>890.01685528533687</v>
      </c>
      <c r="H605" s="78">
        <f>+IF(F605=0,"",+G605*100/INDEX(PBI_GDP!$C$8:$R$29,MATCH($A605,PBI_GDP!$B$8:$B$29,0),MATCH($B605,PBI_GDP!$C$7:$R$7,0)))</f>
        <v>3.2860745270739238</v>
      </c>
    </row>
    <row r="606" spans="1:8" x14ac:dyDescent="0.25">
      <c r="A606" s="51" t="s">
        <v>11</v>
      </c>
      <c r="B606" s="52">
        <v>2013</v>
      </c>
      <c r="C606" s="51" t="s">
        <v>10</v>
      </c>
      <c r="D606" s="51" t="s">
        <v>33</v>
      </c>
      <c r="E606" s="51" t="s">
        <v>34</v>
      </c>
      <c r="F606" s="79">
        <v>305.5</v>
      </c>
      <c r="G606" s="78">
        <f>+IF(F606=0," ", +F606/INDEX(TdC_ExRate!$C$8:$R$29,MATCH(A606,TdC_ExRate!$B$8:$B$29,0),MATCH(B606,TdC_ExRate!$C$7:$R$7,0)))</f>
        <v>44.168674698795165</v>
      </c>
      <c r="H606" s="78">
        <f>+IF(F606=0,"",+G606*100/INDEX(PBI_GDP!$C$8:$R$29,MATCH($A606,PBI_GDP!$B$8:$B$29,0),MATCH($B606,PBI_GDP!$C$7:$R$7,0)))</f>
        <v>0.14406270552071626</v>
      </c>
    </row>
    <row r="607" spans="1:8" x14ac:dyDescent="0.25">
      <c r="A607" s="51" t="s">
        <v>11</v>
      </c>
      <c r="B607" s="52">
        <v>2013</v>
      </c>
      <c r="C607" s="51" t="s">
        <v>10</v>
      </c>
      <c r="D607" s="51" t="s">
        <v>33</v>
      </c>
      <c r="E607" s="51" t="s">
        <v>35</v>
      </c>
      <c r="F607" s="79">
        <v>6790.2</v>
      </c>
      <c r="G607" s="78">
        <f>+IF(F607=0," ", +F607/INDEX(TdC_ExRate!$C$8:$R$29,MATCH(A607,TdC_ExRate!$B$8:$B$29,0),MATCH(B607,TdC_ExRate!$C$7:$R$7,0)))</f>
        <v>981.71566265060198</v>
      </c>
      <c r="H607" s="78">
        <f>+IF(F607=0,"",+G607*100/INDEX(PBI_GDP!$C$8:$R$29,MATCH($A607,PBI_GDP!$B$8:$B$29,0),MATCH($B607,PBI_GDP!$C$7:$R$7,0)))</f>
        <v>3.2020117284018572</v>
      </c>
    </row>
    <row r="608" spans="1:8" x14ac:dyDescent="0.25">
      <c r="A608" s="51" t="s">
        <v>11</v>
      </c>
      <c r="B608" s="52">
        <v>2013</v>
      </c>
      <c r="C608" s="51" t="s">
        <v>10</v>
      </c>
      <c r="D608" s="51" t="s">
        <v>33</v>
      </c>
      <c r="E608" s="51" t="s">
        <v>36</v>
      </c>
      <c r="F608" s="79">
        <v>331.5</v>
      </c>
      <c r="G608" s="78">
        <f>+IF(F608=0," ", +F608/INDEX(TdC_ExRate!$C$8:$R$29,MATCH(A608,TdC_ExRate!$B$8:$B$29,0),MATCH(B608,TdC_ExRate!$C$7:$R$7,0)))</f>
        <v>47.927710843373475</v>
      </c>
      <c r="H608" s="78">
        <f>+IF(F608=0,"",+G608*100/INDEX(PBI_GDP!$C$8:$R$29,MATCH($A608,PBI_GDP!$B$8:$B$29,0),MATCH($B608,PBI_GDP!$C$7:$R$7,0)))</f>
        <v>0.15632336130971339</v>
      </c>
    </row>
    <row r="609" spans="1:8" x14ac:dyDescent="0.25">
      <c r="A609" s="51" t="s">
        <v>11</v>
      </c>
      <c r="B609" s="52">
        <v>2013</v>
      </c>
      <c r="C609" s="51" t="s">
        <v>10</v>
      </c>
      <c r="D609" s="51" t="s">
        <v>33</v>
      </c>
      <c r="E609" s="51" t="s">
        <v>42</v>
      </c>
      <c r="F609" s="79">
        <v>1.5</v>
      </c>
      <c r="G609" s="78">
        <f>+IF(F609=0," ", +F609/INDEX(TdC_ExRate!$C$8:$R$29,MATCH(A609,TdC_ExRate!$B$8:$B$29,0),MATCH(B609,TdC_ExRate!$C$7:$R$7,0)))</f>
        <v>0.21686746987951797</v>
      </c>
      <c r="H609" s="78">
        <f>+IF(F609=0,"",+G609*100/INDEX(PBI_GDP!$C$8:$R$29,MATCH($A609,PBI_GDP!$B$8:$B$29,0),MATCH($B609,PBI_GDP!$C$7:$R$7,0)))</f>
        <v>7.0734552628829567E-4</v>
      </c>
    </row>
    <row r="610" spans="1:8" x14ac:dyDescent="0.25">
      <c r="A610" s="51" t="s">
        <v>11</v>
      </c>
      <c r="B610" s="52">
        <v>2013</v>
      </c>
      <c r="C610" s="51" t="s">
        <v>10</v>
      </c>
      <c r="D610" s="51" t="s">
        <v>33</v>
      </c>
      <c r="E610" s="51" t="s">
        <v>40</v>
      </c>
      <c r="F610" s="79">
        <v>7428.7</v>
      </c>
      <c r="G610" s="78">
        <f>+IF(F610=0," ", +F610/INDEX(TdC_ExRate!$C$8:$R$29,MATCH(A610,TdC_ExRate!$B$8:$B$29,0),MATCH(B610,TdC_ExRate!$C$7:$R$7,0)))</f>
        <v>1074.0289156626502</v>
      </c>
      <c r="H610" s="78">
        <f>+IF(F610=0,"",+G610*100/INDEX(PBI_GDP!$C$8:$R$29,MATCH($A610,PBI_GDP!$B$8:$B$29,0),MATCH($B610,PBI_GDP!$C$7:$R$7,0)))</f>
        <v>3.5031051407585756</v>
      </c>
    </row>
    <row r="611" spans="1:8" x14ac:dyDescent="0.25">
      <c r="A611" s="51" t="s">
        <v>11</v>
      </c>
      <c r="B611" s="52">
        <v>2014</v>
      </c>
      <c r="C611" s="51" t="s">
        <v>10</v>
      </c>
      <c r="D611" s="51" t="s">
        <v>33</v>
      </c>
      <c r="E611" s="51" t="s">
        <v>34</v>
      </c>
      <c r="F611" s="79">
        <v>302.89999999999998</v>
      </c>
      <c r="G611" s="78">
        <f>+IF(F611=0," ", +F611/INDEX(TdC_ExRate!$C$8:$R$29,MATCH(A611,TdC_ExRate!$B$8:$B$29,0),MATCH(B611,TdC_ExRate!$C$7:$R$7,0)))</f>
        <v>43.835021707670037</v>
      </c>
      <c r="H611" s="78">
        <f>+IF(F611=0,"",+G611*100/INDEX(PBI_GDP!$C$8:$R$29,MATCH($A611,PBI_GDP!$B$8:$B$29,0),MATCH($B611,PBI_GDP!$C$7:$R$7,0)))</f>
        <v>0.13284873710470826</v>
      </c>
    </row>
    <row r="612" spans="1:8" x14ac:dyDescent="0.25">
      <c r="A612" s="51" t="s">
        <v>11</v>
      </c>
      <c r="B612" s="52">
        <v>2014</v>
      </c>
      <c r="C612" s="51" t="s">
        <v>10</v>
      </c>
      <c r="D612" s="51" t="s">
        <v>33</v>
      </c>
      <c r="E612" s="51" t="s">
        <v>35</v>
      </c>
      <c r="F612" s="79">
        <v>7726.5</v>
      </c>
      <c r="G612" s="78">
        <f>+IF(F612=0," ", +F612/INDEX(TdC_ExRate!$C$8:$R$29,MATCH(A612,TdC_ExRate!$B$8:$B$29,0),MATCH(B612,TdC_ExRate!$C$7:$R$7,0)))</f>
        <v>1118.1620839363241</v>
      </c>
      <c r="H612" s="78">
        <f>+IF(F612=0,"",+G612*100/INDEX(PBI_GDP!$C$8:$R$29,MATCH($A612,PBI_GDP!$B$8:$B$29,0),MATCH($B612,PBI_GDP!$C$7:$R$7,0)))</f>
        <v>3.3887611992061024</v>
      </c>
    </row>
    <row r="613" spans="1:8" x14ac:dyDescent="0.25">
      <c r="A613" s="51" t="s">
        <v>11</v>
      </c>
      <c r="B613" s="52">
        <v>2014</v>
      </c>
      <c r="C613" s="51" t="s">
        <v>10</v>
      </c>
      <c r="D613" s="51" t="s">
        <v>33</v>
      </c>
      <c r="E613" s="51" t="s">
        <v>36</v>
      </c>
      <c r="F613" s="79">
        <v>356</v>
      </c>
      <c r="G613" s="78">
        <f>+IF(F613=0," ", +F613/INDEX(TdC_ExRate!$C$8:$R$29,MATCH(A613,TdC_ExRate!$B$8:$B$29,0),MATCH(B613,TdC_ExRate!$C$7:$R$7,0)))</f>
        <v>51.519536903039075</v>
      </c>
      <c r="H613" s="78">
        <f>+IF(F613=0,"",+G613*100/INDEX(PBI_GDP!$C$8:$R$29,MATCH($A613,PBI_GDP!$B$8:$B$29,0),MATCH($B613,PBI_GDP!$C$7:$R$7,0)))</f>
        <v>0.15613783561992786</v>
      </c>
    </row>
    <row r="614" spans="1:8" x14ac:dyDescent="0.25">
      <c r="A614" s="51" t="s">
        <v>11</v>
      </c>
      <c r="B614" s="52">
        <v>2014</v>
      </c>
      <c r="C614" s="51" t="s">
        <v>10</v>
      </c>
      <c r="D614" s="51" t="s">
        <v>33</v>
      </c>
      <c r="E614" s="51" t="s">
        <v>42</v>
      </c>
      <c r="F614" s="79">
        <v>10.6</v>
      </c>
      <c r="G614" s="78">
        <f>+IF(F614=0," ", +F614/INDEX(TdC_ExRate!$C$8:$R$29,MATCH(A614,TdC_ExRate!$B$8:$B$29,0),MATCH(B614,TdC_ExRate!$C$7:$R$7,0)))</f>
        <v>1.5340086830680173</v>
      </c>
      <c r="H614" s="78">
        <f>+IF(F614=0,"",+G614*100/INDEX(PBI_GDP!$C$8:$R$29,MATCH($A614,PBI_GDP!$B$8:$B$29,0),MATCH($B614,PBI_GDP!$C$7:$R$7,0)))</f>
        <v>4.649047914525941E-3</v>
      </c>
    </row>
    <row r="615" spans="1:8" x14ac:dyDescent="0.25">
      <c r="A615" s="51" t="s">
        <v>11</v>
      </c>
      <c r="B615" s="52">
        <v>2014</v>
      </c>
      <c r="C615" s="51" t="s">
        <v>10</v>
      </c>
      <c r="D615" s="51" t="s">
        <v>33</v>
      </c>
      <c r="E615" s="51" t="s">
        <v>40</v>
      </c>
      <c r="F615" s="79">
        <v>8396</v>
      </c>
      <c r="G615" s="78">
        <f>+IF(F615=0," ", +F615/INDEX(TdC_ExRate!$C$8:$R$29,MATCH(A615,TdC_ExRate!$B$8:$B$29,0),MATCH(B615,TdC_ExRate!$C$7:$R$7,0)))</f>
        <v>1215.0506512301013</v>
      </c>
      <c r="H615" s="78">
        <f>+IF(F615=0,"",+G615*100/INDEX(PBI_GDP!$C$8:$R$29,MATCH($A615,PBI_GDP!$B$8:$B$29,0),MATCH($B615,PBI_GDP!$C$7:$R$7,0)))</f>
        <v>3.6823968198452643</v>
      </c>
    </row>
    <row r="616" spans="1:8" x14ac:dyDescent="0.25">
      <c r="A616" s="51" t="s">
        <v>11</v>
      </c>
      <c r="B616" s="52">
        <v>2015</v>
      </c>
      <c r="C616" s="51" t="s">
        <v>10</v>
      </c>
      <c r="D616" s="51" t="s">
        <v>33</v>
      </c>
      <c r="E616" s="51" t="s">
        <v>34</v>
      </c>
      <c r="F616" s="79">
        <v>205.5</v>
      </c>
      <c r="G616" s="78">
        <f>+IF(F616=0," ", +F616/INDEX(TdC_ExRate!$C$8:$R$29,MATCH(A616,TdC_ExRate!$B$8:$B$29,0),MATCH(B616,TdC_ExRate!$C$7:$R$7,0)))</f>
        <v>29.768227909222613</v>
      </c>
      <c r="H616" s="78">
        <f>+IF(F616=0,"",+G616*100/INDEX(PBI_GDP!$C$8:$R$29,MATCH($A616,PBI_GDP!$B$8:$B$29,0),MATCH($B616,PBI_GDP!$C$7:$R$7,0)))</f>
        <v>9.0206204535798626E-2</v>
      </c>
    </row>
    <row r="617" spans="1:8" x14ac:dyDescent="0.25">
      <c r="A617" s="51" t="s">
        <v>11</v>
      </c>
      <c r="B617" s="52">
        <v>2015</v>
      </c>
      <c r="C617" s="51" t="s">
        <v>10</v>
      </c>
      <c r="D617" s="51" t="s">
        <v>33</v>
      </c>
      <c r="E617" s="51" t="s">
        <v>35</v>
      </c>
      <c r="F617" s="79">
        <v>9255.1</v>
      </c>
      <c r="G617" s="78">
        <f>+IF(F617=0," ", +F617/INDEX(TdC_ExRate!$C$8:$R$29,MATCH(A617,TdC_ExRate!$B$8:$B$29,0),MATCH(B617,TdC_ExRate!$C$7:$R$7,0)))</f>
        <v>1340.6711733462103</v>
      </c>
      <c r="H617" s="78">
        <f>+IF(F617=0,"",+G617*100/INDEX(PBI_GDP!$C$8:$R$29,MATCH($A617,PBI_GDP!$B$8:$B$29,0),MATCH($B617,PBI_GDP!$C$7:$R$7,0)))</f>
        <v>4.0626152973200478</v>
      </c>
    </row>
    <row r="618" spans="1:8" x14ac:dyDescent="0.25">
      <c r="A618" s="51" t="s">
        <v>11</v>
      </c>
      <c r="B618" s="52">
        <v>2015</v>
      </c>
      <c r="C618" s="51" t="s">
        <v>10</v>
      </c>
      <c r="D618" s="51" t="s">
        <v>33</v>
      </c>
      <c r="E618" s="51" t="s">
        <v>36</v>
      </c>
      <c r="F618" s="79">
        <v>339.1</v>
      </c>
      <c r="G618" s="78">
        <f>+IF(F618=0," ", +F618/INDEX(TdC_ExRate!$C$8:$R$29,MATCH(A618,TdC_ExRate!$B$8:$B$29,0),MATCH(B618,TdC_ExRate!$C$7:$R$7,0)))</f>
        <v>49.12119748913571</v>
      </c>
      <c r="H618" s="78">
        <f>+IF(F618=0,"",+G618*100/INDEX(PBI_GDP!$C$8:$R$29,MATCH($A618,PBI_GDP!$B$8:$B$29,0),MATCH($B618,PBI_GDP!$C$7:$R$7,0)))</f>
        <v>0.14885121147488717</v>
      </c>
    </row>
    <row r="619" spans="1:8" x14ac:dyDescent="0.25">
      <c r="A619" s="51" t="s">
        <v>11</v>
      </c>
      <c r="B619" s="52">
        <v>2015</v>
      </c>
      <c r="C619" s="51" t="s">
        <v>10</v>
      </c>
      <c r="D619" s="51" t="s">
        <v>33</v>
      </c>
      <c r="E619" s="51" t="s">
        <v>42</v>
      </c>
      <c r="F619" s="79">
        <v>17.100000000000001</v>
      </c>
      <c r="G619" s="78">
        <f>+IF(F619=0," ", +F619/INDEX(TdC_ExRate!$C$8:$R$29,MATCH(A619,TdC_ExRate!$B$8:$B$29,0),MATCH(B619,TdC_ExRate!$C$7:$R$7,0)))</f>
        <v>2.4770642201834878</v>
      </c>
      <c r="H619" s="78">
        <f>+IF(F619=0,"",+G619*100/INDEX(PBI_GDP!$C$8:$R$29,MATCH($A619,PBI_GDP!$B$8:$B$29,0),MATCH($B619,PBI_GDP!$C$7:$R$7,0)))</f>
        <v>7.5062097204971123E-3</v>
      </c>
    </row>
    <row r="620" spans="1:8" x14ac:dyDescent="0.25">
      <c r="A620" s="51" t="s">
        <v>11</v>
      </c>
      <c r="B620" s="52">
        <v>2015</v>
      </c>
      <c r="C620" s="51" t="s">
        <v>10</v>
      </c>
      <c r="D620" s="51" t="s">
        <v>33</v>
      </c>
      <c r="E620" s="51" t="s">
        <v>40</v>
      </c>
      <c r="F620" s="79">
        <v>9816.8000000000011</v>
      </c>
      <c r="G620" s="78">
        <f>+IF(F620=0," ", +F620/INDEX(TdC_ExRate!$C$8:$R$29,MATCH(A620,TdC_ExRate!$B$8:$B$29,0),MATCH(B620,TdC_ExRate!$C$7:$R$7,0)))</f>
        <v>1422.0376629647521</v>
      </c>
      <c r="H620" s="78">
        <f>+IF(F620=0,"",+G620*100/INDEX(PBI_GDP!$C$8:$R$29,MATCH($A620,PBI_GDP!$B$8:$B$29,0),MATCH($B620,PBI_GDP!$C$7:$R$7,0)))</f>
        <v>4.3091789230512312</v>
      </c>
    </row>
    <row r="621" spans="1:8" x14ac:dyDescent="0.25">
      <c r="A621" s="51" t="s">
        <v>11</v>
      </c>
      <c r="B621" s="52">
        <v>2016</v>
      </c>
      <c r="C621" s="51" t="s">
        <v>10</v>
      </c>
      <c r="D621" s="51" t="s">
        <v>33</v>
      </c>
      <c r="E621" s="51" t="s">
        <v>34</v>
      </c>
      <c r="F621" s="79">
        <v>170.9</v>
      </c>
      <c r="G621" s="78">
        <f>+IF(F621=0," ", +F621/INDEX(TdC_ExRate!$C$8:$R$29,MATCH(A621,TdC_ExRate!$B$8:$B$29,0),MATCH(B621,TdC_ExRate!$C$7:$R$7,0)))</f>
        <v>24.738238841978262</v>
      </c>
      <c r="H621" s="78">
        <f>+IF(F621=0,"",+G621*100/INDEX(PBI_GDP!$C$8:$R$29,MATCH($A621,PBI_GDP!$B$8:$B$29,0),MATCH($B621,PBI_GDP!$C$7:$R$7,0)))</f>
        <v>7.2885725495816622E-2</v>
      </c>
    </row>
    <row r="622" spans="1:8" x14ac:dyDescent="0.25">
      <c r="A622" s="51" t="s">
        <v>11</v>
      </c>
      <c r="B622" s="52">
        <v>2016</v>
      </c>
      <c r="C622" s="51" t="s">
        <v>10</v>
      </c>
      <c r="D622" s="51" t="s">
        <v>33</v>
      </c>
      <c r="E622" s="51" t="s">
        <v>35</v>
      </c>
      <c r="F622" s="79">
        <v>10876</v>
      </c>
      <c r="G622" s="78">
        <f>+IF(F622=0," ", +F622/INDEX(TdC_ExRate!$C$8:$R$29,MATCH(A622,TdC_ExRate!$B$8:$B$29,0),MATCH(B622,TdC_ExRate!$C$7:$R$7,0)))</f>
        <v>1574.3305186972241</v>
      </c>
      <c r="H622" s="78">
        <f>+IF(F622=0,"",+G622*100/INDEX(PBI_GDP!$C$8:$R$29,MATCH($A622,PBI_GDP!$B$8:$B$29,0),MATCH($B622,PBI_GDP!$C$7:$R$7,0)))</f>
        <v>4.6384151579432507</v>
      </c>
    </row>
    <row r="623" spans="1:8" x14ac:dyDescent="0.25">
      <c r="A623" s="51" t="s">
        <v>11</v>
      </c>
      <c r="B623" s="52">
        <v>2016</v>
      </c>
      <c r="C623" s="51" t="s">
        <v>10</v>
      </c>
      <c r="D623" s="51" t="s">
        <v>33</v>
      </c>
      <c r="E623" s="51" t="s">
        <v>36</v>
      </c>
      <c r="F623" s="79">
        <v>397.3</v>
      </c>
      <c r="G623" s="78">
        <f>+IF(F623=0," ", +F623/INDEX(TdC_ExRate!$C$8:$R$29,MATCH(A623,TdC_ExRate!$B$8:$B$29,0),MATCH(B623,TdC_ExRate!$C$7:$R$7,0)))</f>
        <v>57.510253317249642</v>
      </c>
      <c r="H623" s="78">
        <f>+IF(F623=0,"",+G623*100/INDEX(PBI_GDP!$C$8:$R$29,MATCH($A623,PBI_GDP!$B$8:$B$29,0),MATCH($B623,PBI_GDP!$C$7:$R$7,0)))</f>
        <v>0.16944118630478611</v>
      </c>
    </row>
    <row r="624" spans="1:8" x14ac:dyDescent="0.25">
      <c r="A624" s="51" t="s">
        <v>11</v>
      </c>
      <c r="B624" s="52">
        <v>2016</v>
      </c>
      <c r="C624" s="51" t="s">
        <v>10</v>
      </c>
      <c r="D624" s="51" t="s">
        <v>33</v>
      </c>
      <c r="E624" s="51" t="s">
        <v>42</v>
      </c>
      <c r="F624" s="79">
        <v>2.2000000000000002</v>
      </c>
      <c r="G624" s="78">
        <f>+IF(F624=0," ", +F624/INDEX(TdC_ExRate!$C$8:$R$29,MATCH(A624,TdC_ExRate!$B$8:$B$29,0),MATCH(B624,TdC_ExRate!$C$7:$R$7,0)))</f>
        <v>0.31845597104945689</v>
      </c>
      <c r="H624" s="78">
        <f>+IF(F624=0,"",+G624*100/INDEX(PBI_GDP!$C$8:$R$29,MATCH($A624,PBI_GDP!$B$8:$B$29,0),MATCH($B624,PBI_GDP!$C$7:$R$7,0)))</f>
        <v>9.3825977817903205E-4</v>
      </c>
    </row>
    <row r="625" spans="1:8" x14ac:dyDescent="0.25">
      <c r="A625" s="51" t="s">
        <v>11</v>
      </c>
      <c r="B625" s="52">
        <v>2016</v>
      </c>
      <c r="C625" s="51" t="s">
        <v>10</v>
      </c>
      <c r="D625" s="51" t="s">
        <v>33</v>
      </c>
      <c r="E625" s="51" t="s">
        <v>40</v>
      </c>
      <c r="F625" s="79">
        <v>11446.4</v>
      </c>
      <c r="G625" s="78">
        <f>+IF(F625=0," ", +F625/INDEX(TdC_ExRate!$C$8:$R$29,MATCH(A625,TdC_ExRate!$B$8:$B$29,0),MATCH(B625,TdC_ExRate!$C$7:$R$7,0)))</f>
        <v>1656.8974668275014</v>
      </c>
      <c r="H625" s="78">
        <f>+IF(F625=0,"",+G625*100/INDEX(PBI_GDP!$C$8:$R$29,MATCH($A625,PBI_GDP!$B$8:$B$29,0),MATCH($B625,PBI_GDP!$C$7:$R$7,0)))</f>
        <v>4.881680329522033</v>
      </c>
    </row>
    <row r="626" spans="1:8" x14ac:dyDescent="0.25">
      <c r="A626" s="51" t="s">
        <v>11</v>
      </c>
      <c r="B626" s="52">
        <v>2017</v>
      </c>
      <c r="C626" s="51" t="s">
        <v>10</v>
      </c>
      <c r="D626" s="51" t="s">
        <v>33</v>
      </c>
      <c r="E626" s="51" t="s">
        <v>34</v>
      </c>
      <c r="F626" s="79">
        <v>185.93416363</v>
      </c>
      <c r="G626" s="78">
        <f>+IF(F626=0," ", +F626/INDEX(TdC_ExRate!$C$8:$R$29,MATCH(A626,TdC_ExRate!$B$8:$B$29,0),MATCH(B626,TdC_ExRate!$C$7:$R$7,0)))</f>
        <v>26.898251519710669</v>
      </c>
      <c r="H626" s="78">
        <f>+IF(F626=0,"",+G626*100/INDEX(PBI_GDP!$C$8:$R$29,MATCH($A626,PBI_GDP!$B$8:$B$29,0),MATCH($B626,PBI_GDP!$C$7:$R$7,0)))</f>
        <v>7.1712148240273901E-2</v>
      </c>
    </row>
    <row r="627" spans="1:8" x14ac:dyDescent="0.25">
      <c r="A627" s="51" t="s">
        <v>11</v>
      </c>
      <c r="B627" s="52">
        <v>2017</v>
      </c>
      <c r="C627" s="51" t="s">
        <v>10</v>
      </c>
      <c r="D627" s="51" t="s">
        <v>33</v>
      </c>
      <c r="E627" s="51" t="s">
        <v>35</v>
      </c>
      <c r="F627" s="79">
        <v>9748.0142299098097</v>
      </c>
      <c r="G627" s="78">
        <f>+IF(F627=0," ", +F627/INDEX(TdC_ExRate!$C$8:$R$29,MATCH(A627,TdC_ExRate!$B$8:$B$29,0),MATCH(B627,TdC_ExRate!$C$7:$R$7,0)))</f>
        <v>1410.2009735855061</v>
      </c>
      <c r="H627" s="78">
        <f>+IF(F627=0,"",+G627*100/INDEX(PBI_GDP!$C$8:$R$29,MATCH($A627,PBI_GDP!$B$8:$B$29,0),MATCH($B627,PBI_GDP!$C$7:$R$7,0)))</f>
        <v>3.7596697016620868</v>
      </c>
    </row>
    <row r="628" spans="1:8" x14ac:dyDescent="0.25">
      <c r="A628" s="51" t="s">
        <v>11</v>
      </c>
      <c r="B628" s="52">
        <v>2017</v>
      </c>
      <c r="C628" s="51" t="s">
        <v>10</v>
      </c>
      <c r="D628" s="51" t="s">
        <v>33</v>
      </c>
      <c r="E628" s="51" t="s">
        <v>36</v>
      </c>
      <c r="F628" s="79">
        <v>399.7775448003004</v>
      </c>
      <c r="G628" s="78">
        <f>+IF(F628=0," ", +F628/INDEX(TdC_ExRate!$C$8:$R$29,MATCH(A628,TdC_ExRate!$B$8:$B$29,0),MATCH(B628,TdC_ExRate!$C$7:$R$7,0)))</f>
        <v>57.834002864419588</v>
      </c>
      <c r="H628" s="78">
        <f>+IF(F628=0,"",+G628*100/INDEX(PBI_GDP!$C$8:$R$29,MATCH($A628,PBI_GDP!$B$8:$B$29,0),MATCH($B628,PBI_GDP!$C$7:$R$7,0)))</f>
        <v>0.15418848261205842</v>
      </c>
    </row>
    <row r="629" spans="1:8" x14ac:dyDescent="0.25">
      <c r="A629" s="51" t="s">
        <v>11</v>
      </c>
      <c r="B629" s="52">
        <v>2017</v>
      </c>
      <c r="C629" s="51" t="s">
        <v>10</v>
      </c>
      <c r="D629" s="51" t="s">
        <v>33</v>
      </c>
      <c r="E629" s="51" t="s">
        <v>42</v>
      </c>
      <c r="F629" s="79">
        <v>0</v>
      </c>
      <c r="G629" s="78" t="str">
        <f>+IF(F629=0," ", +F629/INDEX(TdC_ExRate!$C$8:$R$29,MATCH(A629,TdC_ExRate!$B$8:$B$29,0),MATCH(B629,TdC_ExRate!$C$7:$R$7,0)))</f>
        <v xml:space="preserve"> </v>
      </c>
      <c r="H629" s="78" t="str">
        <f>+IF(F629=0,"",+G629*100/INDEX(PBI_GDP!$C$8:$R$29,MATCH($A629,PBI_GDP!$B$8:$B$29,0),MATCH($B629,PBI_GDP!$C$7:$R$7,0)))</f>
        <v/>
      </c>
    </row>
    <row r="630" spans="1:8" x14ac:dyDescent="0.25">
      <c r="A630" s="51" t="s">
        <v>11</v>
      </c>
      <c r="B630" s="52">
        <v>2017</v>
      </c>
      <c r="C630" s="51" t="s">
        <v>10</v>
      </c>
      <c r="D630" s="51" t="s">
        <v>33</v>
      </c>
      <c r="E630" s="51" t="s">
        <v>40</v>
      </c>
      <c r="F630" s="79">
        <v>10333.725938340111</v>
      </c>
      <c r="G630" s="78">
        <f>+IF(F630=0," ", +F630/INDEX(TdC_ExRate!$C$8:$R$29,MATCH(A630,TdC_ExRate!$B$8:$B$29,0),MATCH(B630,TdC_ExRate!$C$7:$R$7,0)))</f>
        <v>1494.9332279696364</v>
      </c>
      <c r="H630" s="78">
        <f>+IF(F630=0,"",+G630*100/INDEX(PBI_GDP!$C$8:$R$29,MATCH($A630,PBI_GDP!$B$8:$B$29,0),MATCH($B630,PBI_GDP!$C$7:$R$7,0)))</f>
        <v>3.9855703325144196</v>
      </c>
    </row>
    <row r="631" spans="1:8" x14ac:dyDescent="0.25">
      <c r="A631" s="51" t="s">
        <v>11</v>
      </c>
      <c r="B631" s="52">
        <v>2018</v>
      </c>
      <c r="C631" s="51" t="s">
        <v>10</v>
      </c>
      <c r="D631" s="51" t="s">
        <v>33</v>
      </c>
      <c r="E631" s="51" t="s">
        <v>34</v>
      </c>
      <c r="F631" s="79">
        <v>212.96929079000003</v>
      </c>
      <c r="G631" s="78">
        <f>+IF(F631=0," ", +F631/INDEX(TdC_ExRate!$C$8:$R$29,MATCH(A631,TdC_ExRate!$B$8:$B$29,0),MATCH(B631,TdC_ExRate!$C$7:$R$7,0)))</f>
        <v>30.816730851079242</v>
      </c>
      <c r="H631" s="78">
        <f>+IF(F631=0,"",+G631*100/INDEX(PBI_GDP!$C$8:$R$29,MATCH($A631,PBI_GDP!$B$8:$B$29,0),MATCH($B631,PBI_GDP!$C$7:$R$7,0)))</f>
        <v>7.6491755788881302E-2</v>
      </c>
    </row>
    <row r="632" spans="1:8" x14ac:dyDescent="0.25">
      <c r="A632" s="51" t="s">
        <v>11</v>
      </c>
      <c r="B632" s="52">
        <v>2018</v>
      </c>
      <c r="C632" s="51" t="s">
        <v>10</v>
      </c>
      <c r="D632" s="51" t="s">
        <v>33</v>
      </c>
      <c r="E632" s="51" t="s">
        <v>35</v>
      </c>
      <c r="F632" s="79">
        <v>8201.3706429600006</v>
      </c>
      <c r="G632" s="78">
        <f>+IF(F632=0," ", +F632/INDEX(TdC_ExRate!$C$8:$R$29,MATCH(A632,TdC_ExRate!$B$8:$B$29,0),MATCH(B632,TdC_ExRate!$C$7:$R$7,0)))</f>
        <v>1186.7411999942126</v>
      </c>
      <c r="H632" s="78">
        <f>+IF(F632=0,"",+G632*100/INDEX(PBI_GDP!$C$8:$R$29,MATCH($A632,PBI_GDP!$B$8:$B$29,0),MATCH($B632,PBI_GDP!$C$7:$R$7,0)))</f>
        <v>2.9456699509507569</v>
      </c>
    </row>
    <row r="633" spans="1:8" x14ac:dyDescent="0.25">
      <c r="A633" s="51" t="s">
        <v>11</v>
      </c>
      <c r="B633" s="52">
        <v>2018</v>
      </c>
      <c r="C633" s="51" t="s">
        <v>10</v>
      </c>
      <c r="D633" s="51" t="s">
        <v>33</v>
      </c>
      <c r="E633" s="51" t="s">
        <v>36</v>
      </c>
      <c r="F633" s="79">
        <v>1212.78828404</v>
      </c>
      <c r="G633" s="78">
        <f>+IF(F633=0," ", +F633/INDEX(TdC_ExRate!$C$8:$R$29,MATCH(A633,TdC_ExRate!$B$8:$B$29,0),MATCH(B633,TdC_ExRate!$C$7:$R$7,0)))</f>
        <v>175.49088880356936</v>
      </c>
      <c r="H633" s="78">
        <f>+IF(F633=0,"",+G633*100/INDEX(PBI_GDP!$C$8:$R$29,MATCH($A633,PBI_GDP!$B$8:$B$29,0),MATCH($B633,PBI_GDP!$C$7:$R$7,0)))</f>
        <v>0.43559475125396829</v>
      </c>
    </row>
    <row r="634" spans="1:8" x14ac:dyDescent="0.25">
      <c r="A634" s="51" t="s">
        <v>11</v>
      </c>
      <c r="B634" s="52">
        <v>2018</v>
      </c>
      <c r="C634" s="51" t="s">
        <v>10</v>
      </c>
      <c r="D634" s="51" t="s">
        <v>33</v>
      </c>
      <c r="E634" s="51" t="s">
        <v>42</v>
      </c>
      <c r="F634" s="79">
        <v>2.2346694299999998</v>
      </c>
      <c r="G634" s="78">
        <f>+IF(F634=0," ", +F634/INDEX(TdC_ExRate!$C$8:$R$29,MATCH(A634,TdC_ExRate!$B$8:$B$29,0),MATCH(B634,TdC_ExRate!$C$7:$R$7,0)))</f>
        <v>0.32335744796816607</v>
      </c>
      <c r="H634" s="78">
        <f>+IF(F634=0,"",+G634*100/INDEX(PBI_GDP!$C$8:$R$29,MATCH($A634,PBI_GDP!$B$8:$B$29,0),MATCH($B634,PBI_GDP!$C$7:$R$7,0)))</f>
        <v>8.0262176614462756E-4</v>
      </c>
    </row>
    <row r="635" spans="1:8" x14ac:dyDescent="0.25">
      <c r="A635" s="51" t="s">
        <v>11</v>
      </c>
      <c r="B635" s="52">
        <v>2018</v>
      </c>
      <c r="C635" s="51" t="s">
        <v>10</v>
      </c>
      <c r="D635" s="51" t="s">
        <v>33</v>
      </c>
      <c r="E635" s="51" t="s">
        <v>40</v>
      </c>
      <c r="F635" s="79">
        <v>9629.362887219997</v>
      </c>
      <c r="G635" s="78">
        <f>+IF(F635=0," ", +F635/INDEX(TdC_ExRate!$C$8:$R$29,MATCH(A635,TdC_ExRate!$B$8:$B$29,0),MATCH(B635,TdC_ExRate!$C$7:$R$7,0)))</f>
        <v>1393.3721770968289</v>
      </c>
      <c r="H635" s="78">
        <f>+IF(F635=0,"",+G635*100/INDEX(PBI_GDP!$C$8:$R$29,MATCH($A635,PBI_GDP!$B$8:$B$29,0),MATCH($B635,PBI_GDP!$C$7:$R$7,0)))</f>
        <v>3.4585590797597496</v>
      </c>
    </row>
    <row r="636" spans="1:8" x14ac:dyDescent="0.25">
      <c r="A636" s="51" t="s">
        <v>11</v>
      </c>
      <c r="B636" s="52">
        <v>2019</v>
      </c>
      <c r="C636" s="51" t="s">
        <v>10</v>
      </c>
      <c r="D636" s="51" t="s">
        <v>33</v>
      </c>
      <c r="E636" s="51" t="s">
        <v>34</v>
      </c>
      <c r="F636" s="79">
        <v>349.62515528999995</v>
      </c>
      <c r="G636" s="78">
        <f>+IF(F636=0," ", +F636/INDEX(TdC_ExRate!$C$8:$R$29,MATCH(A636,TdC_ExRate!$B$8:$B$29,0),MATCH(B636,TdC_ExRate!$C$7:$R$7,0)))</f>
        <v>50.627511324725489</v>
      </c>
      <c r="H636" s="78">
        <f>+IF(F636=0,"",+G636*100/INDEX(PBI_GDP!$C$8:$R$29,MATCH($A636,PBI_GDP!$B$8:$B$29,0),MATCH($B636,PBI_GDP!$C$7:$R$7,0)))</f>
        <v>0.12379781188831752</v>
      </c>
    </row>
    <row r="637" spans="1:8" x14ac:dyDescent="0.25">
      <c r="A637" s="51" t="s">
        <v>11</v>
      </c>
      <c r="B637" s="52">
        <v>2019</v>
      </c>
      <c r="C637" s="51" t="s">
        <v>10</v>
      </c>
      <c r="D637" s="51" t="s">
        <v>33</v>
      </c>
      <c r="E637" s="51" t="s">
        <v>35</v>
      </c>
      <c r="F637" s="79">
        <v>6853.0583782500007</v>
      </c>
      <c r="G637" s="78">
        <f>+IF(F637=0," ", +F637/INDEX(TdC_ExRate!$C$8:$R$29,MATCH(A637,TdC_ExRate!$B$8:$B$29,0),MATCH(B637,TdC_ExRate!$C$7:$R$7,0)))</f>
        <v>992.35791648364966</v>
      </c>
      <c r="H637" s="78">
        <f>+IF(F637=0,"",+G637*100/INDEX(PBI_GDP!$C$8:$R$29,MATCH($A637,PBI_GDP!$B$8:$B$29,0),MATCH($B637,PBI_GDP!$C$7:$R$7,0)))</f>
        <v>2.4265806368152876</v>
      </c>
    </row>
    <row r="638" spans="1:8" x14ac:dyDescent="0.25">
      <c r="A638" s="51" t="s">
        <v>11</v>
      </c>
      <c r="B638" s="52">
        <v>2019</v>
      </c>
      <c r="C638" s="51" t="s">
        <v>10</v>
      </c>
      <c r="D638" s="51" t="s">
        <v>33</v>
      </c>
      <c r="E638" s="51" t="s">
        <v>36</v>
      </c>
      <c r="F638" s="79">
        <v>857.76923736000003</v>
      </c>
      <c r="G638" s="78">
        <f>+IF(F638=0," ", +F638/INDEX(TdC_ExRate!$C$8:$R$29,MATCH(A638,TdC_ExRate!$B$8:$B$29,0),MATCH(B638,TdC_ExRate!$C$7:$R$7,0)))</f>
        <v>124.20937430095336</v>
      </c>
      <c r="H638" s="78">
        <f>+IF(F638=0,"",+G638*100/INDEX(PBI_GDP!$C$8:$R$29,MATCH($A638,PBI_GDP!$B$8:$B$29,0),MATCH($B638,PBI_GDP!$C$7:$R$7,0)))</f>
        <v>0.30372515559470703</v>
      </c>
    </row>
    <row r="639" spans="1:8" x14ac:dyDescent="0.25">
      <c r="A639" s="51" t="s">
        <v>11</v>
      </c>
      <c r="B639" s="52">
        <v>2019</v>
      </c>
      <c r="C639" s="51" t="s">
        <v>10</v>
      </c>
      <c r="D639" s="51" t="s">
        <v>33</v>
      </c>
      <c r="E639" s="51" t="s">
        <v>42</v>
      </c>
      <c r="F639" s="79">
        <v>1.8790736000000001</v>
      </c>
      <c r="G639" s="78">
        <f>+IF(F639=0," ", +F639/INDEX(TdC_ExRate!$C$8:$R$29,MATCH(A639,TdC_ExRate!$B$8:$B$29,0),MATCH(B639,TdC_ExRate!$C$7:$R$7,0)))</f>
        <v>0.27209947146132513</v>
      </c>
      <c r="H639" s="78">
        <f>+IF(F639=0,"",+G639*100/INDEX(PBI_GDP!$C$8:$R$29,MATCH($A639,PBI_GDP!$B$8:$B$29,0),MATCH($B639,PBI_GDP!$C$7:$R$7,0)))</f>
        <v>6.6535601497023412E-4</v>
      </c>
    </row>
    <row r="640" spans="1:8" x14ac:dyDescent="0.25">
      <c r="A640" s="51" t="s">
        <v>11</v>
      </c>
      <c r="B640" s="52">
        <v>2019</v>
      </c>
      <c r="C640" s="51" t="s">
        <v>10</v>
      </c>
      <c r="D640" s="51" t="s">
        <v>33</v>
      </c>
      <c r="E640" s="51" t="s">
        <v>40</v>
      </c>
      <c r="F640" s="79">
        <v>8062.3318445000014</v>
      </c>
      <c r="G640" s="78">
        <f>+IF(F640=0," ", +F640/INDEX(TdC_ExRate!$C$8:$R$29,MATCH(A640,TdC_ExRate!$B$8:$B$29,0),MATCH(B640,TdC_ExRate!$C$7:$R$7,0)))</f>
        <v>1167.4669015807899</v>
      </c>
      <c r="H640" s="78">
        <f>+IF(F640=0,"",+G640*100/INDEX(PBI_GDP!$C$8:$R$29,MATCH($A640,PBI_GDP!$B$8:$B$29,0),MATCH($B640,PBI_GDP!$C$7:$R$7,0)))</f>
        <v>2.8547689603132826</v>
      </c>
    </row>
    <row r="641" spans="1:8" x14ac:dyDescent="0.25">
      <c r="A641" s="51" t="s">
        <v>11</v>
      </c>
      <c r="B641" s="52">
        <v>2020</v>
      </c>
      <c r="C641" s="51" t="s">
        <v>10</v>
      </c>
      <c r="D641" s="51" t="s">
        <v>33</v>
      </c>
      <c r="E641" s="51" t="s">
        <v>34</v>
      </c>
      <c r="F641" s="79">
        <v>151.10982565999998</v>
      </c>
      <c r="G641" s="78">
        <f>+IF(F641=0," ", +F641/INDEX(TdC_ExRate!$C$8:$R$29,MATCH(A641,TdC_ExRate!$B$8:$B$29,0),MATCH(B641,TdC_ExRate!$C$7:$R$7,0)))</f>
        <v>21.884116677769729</v>
      </c>
      <c r="H641" s="78">
        <f>+IF(F641=0,"",+G641*100/INDEX(PBI_GDP!$C$8:$R$29,MATCH($A641,PBI_GDP!$B$8:$B$29,0),MATCH($B641,PBI_GDP!$C$7:$R$7,0)))</f>
        <v>5.9743959235884547E-2</v>
      </c>
    </row>
    <row r="642" spans="1:8" x14ac:dyDescent="0.25">
      <c r="A642" s="51" t="s">
        <v>11</v>
      </c>
      <c r="B642" s="52">
        <v>2020</v>
      </c>
      <c r="C642" s="51" t="s">
        <v>10</v>
      </c>
      <c r="D642" s="51" t="s">
        <v>33</v>
      </c>
      <c r="E642" s="51" t="s">
        <v>35</v>
      </c>
      <c r="F642" s="79">
        <v>2734.2739902603007</v>
      </c>
      <c r="G642" s="78">
        <f>+IF(F642=0," ", +F642/INDEX(TdC_ExRate!$C$8:$R$29,MATCH(A642,TdC_ExRate!$B$8:$B$29,0),MATCH(B642,TdC_ExRate!$C$7:$R$7,0)))</f>
        <v>395.98464739468511</v>
      </c>
      <c r="H642" s="78">
        <f>+IF(F642=0,"",+G642*100/INDEX(PBI_GDP!$C$8:$R$29,MATCH($A642,PBI_GDP!$B$8:$B$29,0),MATCH($B642,PBI_GDP!$C$7:$R$7,0)))</f>
        <v>1.0810438904310942</v>
      </c>
    </row>
    <row r="643" spans="1:8" x14ac:dyDescent="0.25">
      <c r="A643" s="51" t="s">
        <v>11</v>
      </c>
      <c r="B643" s="52">
        <v>2020</v>
      </c>
      <c r="C643" s="51" t="s">
        <v>10</v>
      </c>
      <c r="D643" s="51" t="s">
        <v>33</v>
      </c>
      <c r="E643" s="51" t="s">
        <v>36</v>
      </c>
      <c r="F643" s="79">
        <v>288.80334061980011</v>
      </c>
      <c r="G643" s="78">
        <f>+IF(F643=0," ", +F643/INDEX(TdC_ExRate!$C$8:$R$29,MATCH(A643,TdC_ExRate!$B$8:$B$29,0),MATCH(B643,TdC_ExRate!$C$7:$R$7,0)))</f>
        <v>41.825248460506891</v>
      </c>
      <c r="H643" s="78">
        <f>+IF(F643=0,"",+G643*100/INDEX(PBI_GDP!$C$8:$R$29,MATCH($A643,PBI_GDP!$B$8:$B$29,0),MATCH($B643,PBI_GDP!$C$7:$R$7,0)))</f>
        <v>0.11418354123443317</v>
      </c>
    </row>
    <row r="644" spans="1:8" x14ac:dyDescent="0.25">
      <c r="A644" s="51" t="s">
        <v>11</v>
      </c>
      <c r="B644" s="52">
        <v>2020</v>
      </c>
      <c r="C644" s="51" t="s">
        <v>10</v>
      </c>
      <c r="D644" s="51" t="s">
        <v>33</v>
      </c>
      <c r="E644" s="51" t="s">
        <v>42</v>
      </c>
      <c r="F644" s="79">
        <v>1.1319969699999999</v>
      </c>
      <c r="G644" s="78">
        <f>+IF(F644=0," ", +F644/INDEX(TdC_ExRate!$C$8:$R$29,MATCH(A644,TdC_ExRate!$B$8:$B$29,0),MATCH(B644,TdC_ExRate!$C$7:$R$7,0)))</f>
        <v>0.16393873569876899</v>
      </c>
      <c r="H644" s="78">
        <f>+IF(F644=0,"",+G644*100/INDEX(PBI_GDP!$C$8:$R$29,MATCH($A644,PBI_GDP!$B$8:$B$29,0),MATCH($B644,PBI_GDP!$C$7:$R$7,0)))</f>
        <v>4.4755515093368957E-4</v>
      </c>
    </row>
    <row r="645" spans="1:8" x14ac:dyDescent="0.25">
      <c r="A645" s="51" t="s">
        <v>11</v>
      </c>
      <c r="B645" s="52">
        <v>2020</v>
      </c>
      <c r="C645" s="51" t="s">
        <v>10</v>
      </c>
      <c r="D645" s="51" t="s">
        <v>33</v>
      </c>
      <c r="E645" s="51" t="s">
        <v>40</v>
      </c>
      <c r="F645" s="79">
        <v>3175.3191535101005</v>
      </c>
      <c r="G645" s="78">
        <f>+IF(F645=0," ", +F645/INDEX(TdC_ExRate!$C$8:$R$29,MATCH(A645,TdC_ExRate!$B$8:$B$29,0),MATCH(B645,TdC_ExRate!$C$7:$R$7,0)))</f>
        <v>459.85795126866043</v>
      </c>
      <c r="H645" s="78">
        <f>+IF(F645=0,"",+G645*100/INDEX(PBI_GDP!$C$8:$R$29,MATCH($A645,PBI_GDP!$B$8:$B$29,0),MATCH($B645,PBI_GDP!$C$7:$R$7,0)))</f>
        <v>1.2554189460523455</v>
      </c>
    </row>
    <row r="646" spans="1:8" x14ac:dyDescent="0.25">
      <c r="A646" s="51" t="s">
        <v>11</v>
      </c>
      <c r="B646" s="52">
        <v>2021</v>
      </c>
      <c r="C646" s="51" t="s">
        <v>10</v>
      </c>
      <c r="D646" s="51" t="s">
        <v>33</v>
      </c>
      <c r="E646" s="51" t="s">
        <v>34</v>
      </c>
      <c r="F646" s="79">
        <v>151.20132003000001</v>
      </c>
      <c r="G646" s="78">
        <f>+IF(F646=0," ", +F646/INDEX(TdC_ExRate!$C$8:$R$29,MATCH(A646,TdC_ExRate!$B$8:$B$29,0),MATCH(B646,TdC_ExRate!$C$7:$R$7,0)))</f>
        <v>21.913234786956522</v>
      </c>
      <c r="H646" s="78">
        <f>+IF(F646=0,"",+G646*100/INDEX(PBI_GDP!$C$8:$R$29,MATCH($A646,PBI_GDP!$B$8:$B$29,0),MATCH($B646,PBI_GDP!$C$7:$R$7,0)))</f>
        <v>5.4232478174604096E-2</v>
      </c>
    </row>
    <row r="647" spans="1:8" x14ac:dyDescent="0.25">
      <c r="A647" s="51" t="s">
        <v>11</v>
      </c>
      <c r="B647" s="52">
        <v>2021</v>
      </c>
      <c r="C647" s="51" t="s">
        <v>10</v>
      </c>
      <c r="D647" s="51" t="s">
        <v>33</v>
      </c>
      <c r="E647" s="51" t="s">
        <v>35</v>
      </c>
      <c r="F647" s="79">
        <v>4984.0565862895983</v>
      </c>
      <c r="G647" s="78">
        <f>+IF(F647=0," ", +F647/INDEX(TdC_ExRate!$C$8:$R$29,MATCH(A647,TdC_ExRate!$B$8:$B$29,0),MATCH(B647,TdC_ExRate!$C$7:$R$7,0)))</f>
        <v>722.32704149124606</v>
      </c>
      <c r="H647" s="78">
        <f>+IF(F647=0,"",+G647*100/INDEX(PBI_GDP!$C$8:$R$29,MATCH($A647,PBI_GDP!$B$8:$B$29,0),MATCH($B647,PBI_GDP!$C$7:$R$7,0)))</f>
        <v>1.7876678588739328</v>
      </c>
    </row>
    <row r="648" spans="1:8" x14ac:dyDescent="0.25">
      <c r="A648" s="51" t="s">
        <v>11</v>
      </c>
      <c r="B648" s="52">
        <v>2021</v>
      </c>
      <c r="C648" s="51" t="s">
        <v>10</v>
      </c>
      <c r="D648" s="51" t="s">
        <v>33</v>
      </c>
      <c r="E648" s="51" t="s">
        <v>36</v>
      </c>
      <c r="F648" s="79">
        <v>440.12584368940003</v>
      </c>
      <c r="G648" s="78">
        <f>+IF(F648=0," ", +F648/INDEX(TdC_ExRate!$C$8:$R$29,MATCH(A648,TdC_ExRate!$B$8:$B$29,0),MATCH(B648,TdC_ExRate!$C$7:$R$7,0)))</f>
        <v>63.786354157884055</v>
      </c>
      <c r="H648" s="78">
        <f>+IF(F648=0,"",+G648*100/INDEX(PBI_GDP!$C$8:$R$29,MATCH($A648,PBI_GDP!$B$8:$B$29,0),MATCH($B648,PBI_GDP!$C$7:$R$7,0)))</f>
        <v>0.15786314039605409</v>
      </c>
    </row>
    <row r="649" spans="1:8" x14ac:dyDescent="0.25">
      <c r="A649" s="51" t="s">
        <v>11</v>
      </c>
      <c r="B649" s="52">
        <v>2021</v>
      </c>
      <c r="C649" s="51" t="s">
        <v>10</v>
      </c>
      <c r="D649" s="51" t="s">
        <v>33</v>
      </c>
      <c r="E649" s="51" t="s">
        <v>42</v>
      </c>
      <c r="F649" s="79">
        <v>2.2893905800000001</v>
      </c>
      <c r="G649" s="78">
        <f>+IF(F649=0," ", +F649/INDEX(TdC_ExRate!$C$8:$R$29,MATCH(A649,TdC_ExRate!$B$8:$B$29,0),MATCH(B649,TdC_ExRate!$C$7:$R$7,0)))</f>
        <v>0.33179573623188408</v>
      </c>
      <c r="H649" s="78">
        <f>+IF(F649=0,"",+G649*100/INDEX(PBI_GDP!$C$8:$R$29,MATCH($A649,PBI_GDP!$B$8:$B$29,0),MATCH($B649,PBI_GDP!$C$7:$R$7,0)))</f>
        <v>8.2115238569583683E-4</v>
      </c>
    </row>
    <row r="650" spans="1:8" x14ac:dyDescent="0.25">
      <c r="A650" s="51" t="s">
        <v>11</v>
      </c>
      <c r="B650" s="52">
        <v>2021</v>
      </c>
      <c r="C650" s="51" t="s">
        <v>10</v>
      </c>
      <c r="D650" s="51" t="s">
        <v>33</v>
      </c>
      <c r="E650" s="51" t="s">
        <v>40</v>
      </c>
      <c r="F650" s="79">
        <v>5577.6731405889968</v>
      </c>
      <c r="G650" s="78">
        <f>+IF(F650=0," ", +F650/INDEX(TdC_ExRate!$C$8:$R$29,MATCH(A650,TdC_ExRate!$B$8:$B$29,0),MATCH(B650,TdC_ExRate!$C$7:$R$7,0)))</f>
        <v>808.35842617231833</v>
      </c>
      <c r="H650" s="78">
        <f>+IF(F650=0,"",+G650*100/INDEX(PBI_GDP!$C$8:$R$29,MATCH($A650,PBI_GDP!$B$8:$B$29,0),MATCH($B650,PBI_GDP!$C$7:$R$7,0)))</f>
        <v>2.0005846298302861</v>
      </c>
    </row>
    <row r="651" spans="1:8" x14ac:dyDescent="0.25">
      <c r="A651" s="51" t="s">
        <v>11</v>
      </c>
      <c r="B651" s="52">
        <v>2022</v>
      </c>
      <c r="C651" s="51" t="s">
        <v>10</v>
      </c>
      <c r="D651" s="51" t="s">
        <v>33</v>
      </c>
      <c r="E651" s="51" t="s">
        <v>34</v>
      </c>
      <c r="F651" s="79">
        <v>129.76994876000001</v>
      </c>
      <c r="G651" s="78">
        <f>+IF(F651=0," ", +F651/INDEX(TdC_ExRate!$C$8:$R$29,MATCH(A651,TdC_ExRate!$B$8:$B$29,0),MATCH(B651,TdC_ExRate!$C$7:$R$7,0)))</f>
        <v>18.843651804453039</v>
      </c>
      <c r="H651" s="78">
        <f>+IF(F651=0,"",+G651*100/INDEX(PBI_GDP!$C$8:$R$29,MATCH($A651,PBI_GDP!$B$8:$B$29,0),MATCH($B651,PBI_GDP!$C$7:$R$7,0)))</f>
        <v>4.2818423724928667E-2</v>
      </c>
    </row>
    <row r="652" spans="1:8" x14ac:dyDescent="0.25">
      <c r="A652" s="51" t="s">
        <v>11</v>
      </c>
      <c r="B652" s="52">
        <v>2022</v>
      </c>
      <c r="C652" s="51" t="s">
        <v>10</v>
      </c>
      <c r="D652" s="51" t="s">
        <v>33</v>
      </c>
      <c r="E652" s="51" t="s">
        <v>35</v>
      </c>
      <c r="F652" s="79">
        <v>4531.9512190804007</v>
      </c>
      <c r="G652" s="78">
        <f>+IF(F652=0," ", +F652/INDEX(TdC_ExRate!$C$8:$R$29,MATCH(A652,TdC_ExRate!$B$8:$B$29,0),MATCH(B652,TdC_ExRate!$C$7:$R$7,0)))</f>
        <v>658.07616927595325</v>
      </c>
      <c r="H652" s="78">
        <f>+IF(F652=0,"",+G652*100/INDEX(PBI_GDP!$C$8:$R$29,MATCH($A652,PBI_GDP!$B$8:$B$29,0),MATCH($B652,PBI_GDP!$C$7:$R$7,0)))</f>
        <v>1.4953462604672423</v>
      </c>
    </row>
    <row r="653" spans="1:8" x14ac:dyDescent="0.25">
      <c r="A653" s="51" t="s">
        <v>11</v>
      </c>
      <c r="B653" s="52">
        <v>2022</v>
      </c>
      <c r="C653" s="51" t="s">
        <v>10</v>
      </c>
      <c r="D653" s="51" t="s">
        <v>33</v>
      </c>
      <c r="E653" s="51" t="s">
        <v>36</v>
      </c>
      <c r="F653" s="79">
        <v>351.01854753060002</v>
      </c>
      <c r="G653" s="78">
        <f>+IF(F653=0," ", +F653/INDEX(TdC_ExRate!$C$8:$R$29,MATCH(A653,TdC_ExRate!$B$8:$B$29,0),MATCH(B653,TdC_ExRate!$C$7:$R$7,0)))</f>
        <v>50.970747463301038</v>
      </c>
      <c r="H653" s="78">
        <f>+IF(F653=0,"",+G653*100/INDEX(PBI_GDP!$C$8:$R$29,MATCH($A653,PBI_GDP!$B$8:$B$29,0),MATCH($B653,PBI_GDP!$C$7:$R$7,0)))</f>
        <v>0.11582081250005917</v>
      </c>
    </row>
    <row r="654" spans="1:8" x14ac:dyDescent="0.25">
      <c r="A654" s="51" t="s">
        <v>11</v>
      </c>
      <c r="B654" s="52">
        <v>2022</v>
      </c>
      <c r="C654" s="51" t="s">
        <v>10</v>
      </c>
      <c r="D654" s="51" t="s">
        <v>33</v>
      </c>
      <c r="E654" s="51" t="s">
        <v>42</v>
      </c>
      <c r="F654" s="79">
        <v>3.8595913599999996</v>
      </c>
      <c r="G654" s="78">
        <f>+IF(F654=0," ", +F654/INDEX(TdC_ExRate!$C$8:$R$29,MATCH(A654,TdC_ExRate!$B$8:$B$29,0),MATCH(B654,TdC_ExRate!$C$7:$R$7,0)))</f>
        <v>0.56044405033881861</v>
      </c>
      <c r="H654" s="78">
        <f>+IF(F654=0,"",+G654*100/INDEX(PBI_GDP!$C$8:$R$29,MATCH($A654,PBI_GDP!$B$8:$B$29,0),MATCH($B654,PBI_GDP!$C$7:$R$7,0)))</f>
        <v>1.2734968290940218E-3</v>
      </c>
    </row>
    <row r="655" spans="1:8" x14ac:dyDescent="0.25">
      <c r="A655" s="51" t="s">
        <v>11</v>
      </c>
      <c r="B655" s="52">
        <v>2022</v>
      </c>
      <c r="C655" s="51" t="s">
        <v>10</v>
      </c>
      <c r="D655" s="51" t="s">
        <v>33</v>
      </c>
      <c r="E655" s="51" t="s">
        <v>40</v>
      </c>
      <c r="F655" s="79">
        <v>5016.599306731001</v>
      </c>
      <c r="G655" s="78">
        <f>+IF(F655=0," ", +F655/INDEX(TdC_ExRate!$C$8:$R$29,MATCH(A655,TdC_ExRate!$B$8:$B$29,0),MATCH(B655,TdC_ExRate!$C$7:$R$7,0)))</f>
        <v>728.45101259404623</v>
      </c>
      <c r="H655" s="78">
        <f>+IF(F655=0,"",+G655*100/INDEX(PBI_GDP!$C$8:$R$29,MATCH($A655,PBI_GDP!$B$8:$B$29,0),MATCH($B655,PBI_GDP!$C$7:$R$7,0)))</f>
        <v>1.6552589935213242</v>
      </c>
    </row>
    <row r="656" spans="1:8" x14ac:dyDescent="0.25">
      <c r="A656" s="51" t="s">
        <v>11</v>
      </c>
      <c r="B656" s="52">
        <v>2023</v>
      </c>
      <c r="C656" s="51" t="s">
        <v>10</v>
      </c>
      <c r="D656" s="51" t="s">
        <v>33</v>
      </c>
      <c r="E656" s="51" t="s">
        <v>34</v>
      </c>
      <c r="F656" s="79">
        <v>311.87780831204077</v>
      </c>
      <c r="G656" s="78">
        <f>+IF(F656=0," ", +F656/INDEX(TdC_ExRate!$C$8:$R$29,MATCH(A656,TdC_ExRate!$B$8:$B$29,0),MATCH(B656,TdC_ExRate!$C$7:$R$7,0)))</f>
        <v>45.156053327032907</v>
      </c>
      <c r="H656" s="78">
        <f>+IF(F656=0,"",+G656*100/INDEX(PBI_GDP!$C$8:$R$29,MATCH($A656,PBI_GDP!$B$8:$B$29,0),MATCH($B656,PBI_GDP!$C$7:$R$7,0)))</f>
        <v>0.10004575859975297</v>
      </c>
    </row>
    <row r="657" spans="1:8" x14ac:dyDescent="0.25">
      <c r="A657" s="51" t="s">
        <v>11</v>
      </c>
      <c r="B657" s="52">
        <v>2023</v>
      </c>
      <c r="C657" s="51" t="s">
        <v>10</v>
      </c>
      <c r="D657" s="51" t="s">
        <v>33</v>
      </c>
      <c r="E657" s="51" t="s">
        <v>35</v>
      </c>
      <c r="F657" s="79">
        <v>3503.663551999387</v>
      </c>
      <c r="G657" s="78">
        <f>+IF(F657=0," ", +F657/INDEX(TdC_ExRate!$C$8:$R$29,MATCH(A657,TdC_ExRate!$B$8:$B$29,0),MATCH(B657,TdC_ExRate!$C$7:$R$7,0)))</f>
        <v>507.28719382230486</v>
      </c>
      <c r="H657" s="78">
        <f>+IF(F657=0,"",+G657*100/INDEX(PBI_GDP!$C$8:$R$29,MATCH($A657,PBI_GDP!$B$8:$B$29,0),MATCH($B657,PBI_GDP!$C$7:$R$7,0)))</f>
        <v>1.1239231153868245</v>
      </c>
    </row>
    <row r="658" spans="1:8" x14ac:dyDescent="0.25">
      <c r="A658" s="51" t="s">
        <v>11</v>
      </c>
      <c r="B658" s="52">
        <v>2023</v>
      </c>
      <c r="C658" s="51" t="s">
        <v>10</v>
      </c>
      <c r="D658" s="51" t="s">
        <v>33</v>
      </c>
      <c r="E658" s="51" t="s">
        <v>36</v>
      </c>
      <c r="F658" s="79">
        <v>261.0579954394837</v>
      </c>
      <c r="G658" s="78">
        <f>+IF(F658=0," ", +F658/INDEX(TdC_ExRate!$C$8:$R$29,MATCH(A658,TdC_ExRate!$B$8:$B$29,0),MATCH(B658,TdC_ExRate!$C$7:$R$7,0)))</f>
        <v>37.797972312666545</v>
      </c>
      <c r="H658" s="78">
        <f>+IF(F658=0,"",+G658*100/INDEX(PBI_GDP!$C$8:$R$29,MATCH($A658,PBI_GDP!$B$8:$B$29,0),MATCH($B658,PBI_GDP!$C$7:$R$7,0)))</f>
        <v>8.3743519084059387E-2</v>
      </c>
    </row>
    <row r="659" spans="1:8" x14ac:dyDescent="0.25">
      <c r="A659" s="51" t="s">
        <v>11</v>
      </c>
      <c r="B659" s="52">
        <v>2023</v>
      </c>
      <c r="C659" s="51" t="s">
        <v>10</v>
      </c>
      <c r="D659" s="51" t="s">
        <v>33</v>
      </c>
      <c r="E659" s="51" t="s">
        <v>42</v>
      </c>
      <c r="F659" s="79">
        <v>5.8657896507122471</v>
      </c>
      <c r="G659" s="78">
        <f>+IF(F659=0," ", +F659/INDEX(TdC_ExRate!$C$8:$R$29,MATCH(A659,TdC_ExRate!$B$8:$B$29,0),MATCH(B659,TdC_ExRate!$C$7:$R$7,0)))</f>
        <v>0.84929386834636744</v>
      </c>
      <c r="H659" s="78">
        <f>+IF(F659=0,"",+G659*100/INDEX(PBI_GDP!$C$8:$R$29,MATCH($A659,PBI_GDP!$B$8:$B$29,0),MATCH($B659,PBI_GDP!$C$7:$R$7,0)))</f>
        <v>1.8816580075647217E-3</v>
      </c>
    </row>
    <row r="660" spans="1:8" x14ac:dyDescent="0.25">
      <c r="A660" s="51" t="s">
        <v>11</v>
      </c>
      <c r="B660" s="52">
        <v>2023</v>
      </c>
      <c r="C660" s="51" t="s">
        <v>10</v>
      </c>
      <c r="D660" s="51" t="s">
        <v>33</v>
      </c>
      <c r="E660" s="51" t="s">
        <v>40</v>
      </c>
      <c r="F660" s="79">
        <v>4082.4651454016234</v>
      </c>
      <c r="G660" s="78">
        <f>+IF(F660=0," ", +F660/INDEX(TdC_ExRate!$C$8:$R$29,MATCH(A660,TdC_ExRate!$B$8:$B$29,0),MATCH(B660,TdC_ExRate!$C$7:$R$7,0)))</f>
        <v>591.09051333035063</v>
      </c>
      <c r="H660" s="78">
        <f>+IF(F660=0,"",+G660*100/INDEX(PBI_GDP!$C$8:$R$29,MATCH($A660,PBI_GDP!$B$8:$B$29,0),MATCH($B660,PBI_GDP!$C$7:$R$7,0)))</f>
        <v>1.3095940510782016</v>
      </c>
    </row>
    <row r="661" spans="1:8" x14ac:dyDescent="0.25">
      <c r="A661" s="51" t="s">
        <v>11</v>
      </c>
      <c r="B661" s="52">
        <v>2008</v>
      </c>
      <c r="C661" s="51" t="s">
        <v>10</v>
      </c>
      <c r="D661" s="51" t="s">
        <v>37</v>
      </c>
      <c r="E661" s="51" t="s">
        <v>40</v>
      </c>
      <c r="F661" s="79">
        <v>50.9</v>
      </c>
      <c r="G661" s="78">
        <f>+IF(F661=0,0,+F661/INDEX(TdC_ExRate!$C$8:$R$29,MATCH(A661,TdC_ExRate!$B$8:$B$29,0),MATCH(B661,TdC_ExRate!$C$7:$R$7,0)))</f>
        <v>7.0360557539453943</v>
      </c>
      <c r="H661" s="78">
        <f>+IF(F661=0,0,+G661*100/INDEX(PBI_GDP!$C$8:$R$29,MATCH($A661,PBI_GDP!$B$8:$B$29,0),MATCH($B661,PBI_GDP!$C$7:$R$7,0)))</f>
        <v>4.2142643896554845E-2</v>
      </c>
    </row>
    <row r="662" spans="1:8" x14ac:dyDescent="0.25">
      <c r="A662" s="51" t="s">
        <v>11</v>
      </c>
      <c r="B662" s="52">
        <v>2009</v>
      </c>
      <c r="C662" s="51" t="s">
        <v>10</v>
      </c>
      <c r="D662" s="51" t="s">
        <v>37</v>
      </c>
      <c r="E662" s="51" t="s">
        <v>40</v>
      </c>
      <c r="F662" s="79">
        <v>9.6</v>
      </c>
      <c r="G662" s="78">
        <f>+IF(F662=0,0,+F662/INDEX(TdC_ExRate!$C$8:$R$29,MATCH(A662,TdC_ExRate!$B$8:$B$29,0),MATCH(B662,TdC_ExRate!$C$7:$R$7,0)))</f>
        <v>1.3649289099526074</v>
      </c>
      <c r="H662" s="78">
        <f>+IF(F662=0,0,+G662*100/INDEX(PBI_GDP!$C$8:$R$29,MATCH($A662,PBI_GDP!$B$8:$B$29,0),MATCH($B662,PBI_GDP!$C$7:$R$7,0)))</f>
        <v>7.8715668806764449E-3</v>
      </c>
    </row>
    <row r="663" spans="1:8" x14ac:dyDescent="0.25">
      <c r="A663" s="51" t="s">
        <v>11</v>
      </c>
      <c r="B663" s="52">
        <v>2010</v>
      </c>
      <c r="C663" s="51" t="s">
        <v>10</v>
      </c>
      <c r="D663" s="51" t="s">
        <v>37</v>
      </c>
      <c r="E663" s="51" t="s">
        <v>40</v>
      </c>
      <c r="F663" s="79">
        <v>59.5</v>
      </c>
      <c r="G663" s="78">
        <f>+IF(F663=0,0,+F663/INDEX(TdC_ExRate!$C$8:$R$29,MATCH(A663,TdC_ExRate!$B$8:$B$29,0),MATCH(B663,TdC_ExRate!$C$7:$R$7,0)))</f>
        <v>8.4737716591502448</v>
      </c>
      <c r="H663" s="78">
        <f>+IF(F663=0,0,+G663*100/INDEX(PBI_GDP!$C$8:$R$29,MATCH($A663,PBI_GDP!$B$8:$B$29,0),MATCH($B663,PBI_GDP!$C$7:$R$7,0)))</f>
        <v>4.3122093463321798E-2</v>
      </c>
    </row>
    <row r="664" spans="1:8" x14ac:dyDescent="0.25">
      <c r="A664" s="51" t="s">
        <v>11</v>
      </c>
      <c r="B664" s="52">
        <v>2011</v>
      </c>
      <c r="C664" s="51" t="s">
        <v>10</v>
      </c>
      <c r="D664" s="51" t="s">
        <v>37</v>
      </c>
      <c r="E664" s="51" t="s">
        <v>40</v>
      </c>
      <c r="F664" s="79">
        <v>602.4</v>
      </c>
      <c r="G664" s="78">
        <f>+IF(F664=0,0,+F664/INDEX(TdC_ExRate!$C$8:$R$29,MATCH(A664,TdC_ExRate!$B$8:$B$29,0),MATCH(B664,TdC_ExRate!$C$7:$R$7,0)))</f>
        <v>86.632901894578822</v>
      </c>
      <c r="H664" s="78">
        <f>+IF(F664=0,0,+G664*100/INDEX(PBI_GDP!$C$8:$R$29,MATCH($A664,PBI_GDP!$B$8:$B$29,0),MATCH($B664,PBI_GDP!$C$7:$R$7,0)))</f>
        <v>0.36145673447558746</v>
      </c>
    </row>
    <row r="665" spans="1:8" x14ac:dyDescent="0.25">
      <c r="A665" s="51" t="s">
        <v>11</v>
      </c>
      <c r="B665" s="52">
        <v>2012</v>
      </c>
      <c r="C665" s="51" t="s">
        <v>10</v>
      </c>
      <c r="D665" s="51" t="s">
        <v>37</v>
      </c>
      <c r="E665" s="51" t="s">
        <v>40</v>
      </c>
      <c r="F665" s="79">
        <v>556.20000000000005</v>
      </c>
      <c r="G665" s="78">
        <f>+IF(F665=0,0,+F665/INDEX(TdC_ExRate!$C$8:$R$29,MATCH(A665,TdC_ExRate!$B$8:$B$29,0),MATCH(B665,TdC_ExRate!$C$7:$R$7,0)))</f>
        <v>80.356368889959157</v>
      </c>
      <c r="H665" s="78">
        <f>+IF(F665=0,0,+G665*100/INDEX(PBI_GDP!$C$8:$R$29,MATCH($A665,PBI_GDP!$B$8:$B$29,0),MATCH($B665,PBI_GDP!$C$7:$R$7,0)))</f>
        <v>0.29668765858686391</v>
      </c>
    </row>
    <row r="666" spans="1:8" x14ac:dyDescent="0.25">
      <c r="A666" s="51" t="s">
        <v>11</v>
      </c>
      <c r="B666" s="52">
        <v>2013</v>
      </c>
      <c r="C666" s="51" t="s">
        <v>10</v>
      </c>
      <c r="D666" s="51" t="s">
        <v>37</v>
      </c>
      <c r="E666" s="51" t="s">
        <v>40</v>
      </c>
      <c r="F666" s="79">
        <v>914.7</v>
      </c>
      <c r="G666" s="78">
        <f>+IF(F666=0,0,+F666/INDEX(TdC_ExRate!$C$8:$R$29,MATCH(A666,TdC_ExRate!$B$8:$B$29,0),MATCH(B666,TdC_ExRate!$C$7:$R$7,0)))</f>
        <v>132.24578313253008</v>
      </c>
      <c r="H666" s="78">
        <f>+IF(F666=0,0,+G666*100/INDEX(PBI_GDP!$C$8:$R$29,MATCH($A666,PBI_GDP!$B$8:$B$29,0),MATCH($B666,PBI_GDP!$C$7:$R$7,0)))</f>
        <v>0.43133930193060283</v>
      </c>
    </row>
    <row r="667" spans="1:8" x14ac:dyDescent="0.25">
      <c r="A667" s="51" t="s">
        <v>11</v>
      </c>
      <c r="B667" s="52">
        <v>2014</v>
      </c>
      <c r="C667" s="51" t="s">
        <v>10</v>
      </c>
      <c r="D667" s="51" t="s">
        <v>37</v>
      </c>
      <c r="E667" s="51" t="s">
        <v>40</v>
      </c>
      <c r="F667" s="79">
        <v>236.5</v>
      </c>
      <c r="G667" s="78">
        <f>+IF(F667=0,0,+F667/INDEX(TdC_ExRate!$C$8:$R$29,MATCH(A667,TdC_ExRate!$B$8:$B$29,0),MATCH(B667,TdC_ExRate!$C$7:$R$7,0)))</f>
        <v>34.225759768451518</v>
      </c>
      <c r="H667" s="78">
        <f>+IF(F667=0,0,+G667*100/INDEX(PBI_GDP!$C$8:$R$29,MATCH($A667,PBI_GDP!$B$8:$B$29,0),MATCH($B667,PBI_GDP!$C$7:$R$7,0)))</f>
        <v>0.10372639922503633</v>
      </c>
    </row>
    <row r="668" spans="1:8" x14ac:dyDescent="0.25">
      <c r="A668" s="51" t="s">
        <v>11</v>
      </c>
      <c r="B668" s="52">
        <v>2015</v>
      </c>
      <c r="C668" s="51" t="s">
        <v>10</v>
      </c>
      <c r="D668" s="51" t="s">
        <v>37</v>
      </c>
      <c r="E668" s="51" t="s">
        <v>40</v>
      </c>
      <c r="F668" s="79">
        <v>135.30000000000001</v>
      </c>
      <c r="G668" s="78">
        <f>+IF(F668=0,0,+F668/INDEX(TdC_ExRate!$C$8:$R$29,MATCH(A668,TdC_ExRate!$B$8:$B$29,0),MATCH(B668,TdC_ExRate!$C$7:$R$7,0)))</f>
        <v>19.599227426364088</v>
      </c>
      <c r="H668" s="78">
        <f>+IF(F668=0,0,+G668*100/INDEX(PBI_GDP!$C$8:$R$29,MATCH($A668,PBI_GDP!$B$8:$B$29,0),MATCH($B668,PBI_GDP!$C$7:$R$7,0)))</f>
        <v>5.9391238314810489E-2</v>
      </c>
    </row>
    <row r="669" spans="1:8" x14ac:dyDescent="0.25">
      <c r="A669" s="51" t="s">
        <v>11</v>
      </c>
      <c r="B669" s="52">
        <v>2016</v>
      </c>
      <c r="C669" s="51" t="s">
        <v>10</v>
      </c>
      <c r="D669" s="51" t="s">
        <v>37</v>
      </c>
      <c r="E669" s="51" t="s">
        <v>40</v>
      </c>
      <c r="F669" s="79">
        <v>567.70000000000005</v>
      </c>
      <c r="G669" s="78">
        <f>+IF(F669=0,0,+F669/INDEX(TdC_ExRate!$C$8:$R$29,MATCH(A669,TdC_ExRate!$B$8:$B$29,0),MATCH(B669,TdC_ExRate!$C$7:$R$7,0)))</f>
        <v>82.176115802171211</v>
      </c>
      <c r="H669" s="78">
        <f>+IF(F669=0,0,+G669*100/INDEX(PBI_GDP!$C$8:$R$29,MATCH($A669,PBI_GDP!$B$8:$B$29,0),MATCH($B669,PBI_GDP!$C$7:$R$7,0)))</f>
        <v>0.24211367094192565</v>
      </c>
    </row>
    <row r="670" spans="1:8" x14ac:dyDescent="0.25">
      <c r="A670" s="51" t="s">
        <v>11</v>
      </c>
      <c r="B670" s="52">
        <v>2017</v>
      </c>
      <c r="C670" s="51" t="s">
        <v>10</v>
      </c>
      <c r="D670" s="51" t="s">
        <v>37</v>
      </c>
      <c r="E670" s="51" t="s">
        <v>40</v>
      </c>
      <c r="F670" s="79">
        <v>677.57409414000006</v>
      </c>
      <c r="G670" s="78">
        <f>+IF(F670=0,0,+F670/INDEX(TdC_ExRate!$C$8:$R$29,MATCH(A670,TdC_ExRate!$B$8:$B$29,0),MATCH(B670,TdC_ExRate!$C$7:$R$7,0)))</f>
        <v>98.021568772513575</v>
      </c>
      <c r="H670" s="78">
        <f>+IF(F670=0,0,+G670*100/INDEX(PBI_GDP!$C$8:$R$29,MATCH($A670,PBI_GDP!$B$8:$B$29,0),MATCH($B670,PBI_GDP!$C$7:$R$7,0)))</f>
        <v>0.2613306394806999</v>
      </c>
    </row>
    <row r="671" spans="1:8" x14ac:dyDescent="0.25">
      <c r="A671" s="51" t="s">
        <v>11</v>
      </c>
      <c r="B671" s="52">
        <v>2018</v>
      </c>
      <c r="C671" s="51" t="s">
        <v>10</v>
      </c>
      <c r="D671" s="51" t="s">
        <v>37</v>
      </c>
      <c r="E671" s="51" t="s">
        <v>40</v>
      </c>
      <c r="F671" s="79">
        <v>625.11110568000004</v>
      </c>
      <c r="G671" s="78">
        <f>+IF(F671=0,0,+F671/INDEX(TdC_ExRate!$C$8:$R$29,MATCH(A671,TdC_ExRate!$B$8:$B$29,0),MATCH(B671,TdC_ExRate!$C$7:$R$7,0)))</f>
        <v>90.453795588568724</v>
      </c>
      <c r="H671" s="78">
        <f>+IF(F671=0,0,+G671*100/INDEX(PBI_GDP!$C$8:$R$29,MATCH($A671,PBI_GDP!$B$8:$B$29,0),MATCH($B671,PBI_GDP!$C$7:$R$7,0)))</f>
        <v>0.22451991016743025</v>
      </c>
    </row>
    <row r="672" spans="1:8" x14ac:dyDescent="0.25">
      <c r="A672" s="51" t="s">
        <v>11</v>
      </c>
      <c r="B672" s="52">
        <v>2019</v>
      </c>
      <c r="C672" s="51" t="s">
        <v>10</v>
      </c>
      <c r="D672" s="51" t="s">
        <v>37</v>
      </c>
      <c r="E672" s="51" t="s">
        <v>40</v>
      </c>
      <c r="F672" s="79">
        <v>603.05479417999993</v>
      </c>
      <c r="G672" s="78">
        <f>+IF(F672=0,0,+F672/INDEX(TdC_ExRate!$C$8:$R$29,MATCH(A672,TdC_ExRate!$B$8:$B$29,0),MATCH(B672,TdC_ExRate!$C$7:$R$7,0)))</f>
        <v>87.325419695426604</v>
      </c>
      <c r="H672" s="78">
        <f>+IF(F672=0,0,+G672*100/INDEX(PBI_GDP!$C$8:$R$29,MATCH($A672,PBI_GDP!$B$8:$B$29,0),MATCH($B672,PBI_GDP!$C$7:$R$7,0)))</f>
        <v>0.21353401732869826</v>
      </c>
    </row>
    <row r="673" spans="1:8" x14ac:dyDescent="0.25">
      <c r="A673" s="51" t="s">
        <v>11</v>
      </c>
      <c r="B673" s="52">
        <v>2020</v>
      </c>
      <c r="C673" s="51" t="s">
        <v>10</v>
      </c>
      <c r="D673" s="51" t="s">
        <v>37</v>
      </c>
      <c r="E673" s="51" t="s">
        <v>40</v>
      </c>
      <c r="F673" s="79">
        <v>173.19692748000003</v>
      </c>
      <c r="G673" s="78">
        <f>+IF(F673=0,0,+F673/INDEX(TdC_ExRate!$C$8:$R$29,MATCH(A673,TdC_ExRate!$B$8:$B$29,0),MATCH(B673,TdC_ExRate!$C$7:$R$7,0)))</f>
        <v>25.082828020275166</v>
      </c>
      <c r="H673" s="78">
        <f>+IF(F673=0,0,+G673*100/INDEX(PBI_GDP!$C$8:$R$29,MATCH($A673,PBI_GDP!$B$8:$B$29,0),MATCH($B673,PBI_GDP!$C$7:$R$7,0)))</f>
        <v>6.84764880771392E-2</v>
      </c>
    </row>
    <row r="674" spans="1:8" x14ac:dyDescent="0.25">
      <c r="A674" s="51" t="s">
        <v>11</v>
      </c>
      <c r="B674" s="52">
        <v>2021</v>
      </c>
      <c r="C674" s="51" t="s">
        <v>10</v>
      </c>
      <c r="D674" s="51" t="s">
        <v>37</v>
      </c>
      <c r="E674" s="51" t="s">
        <v>40</v>
      </c>
      <c r="F674" s="79">
        <v>241.23524718000002</v>
      </c>
      <c r="G674" s="78">
        <f>+IF(F674=0,0,+F674/INDEX(TdC_ExRate!$C$8:$R$29,MATCH(A674,TdC_ExRate!$B$8:$B$29,0),MATCH(B674,TdC_ExRate!$C$7:$R$7,0)))</f>
        <v>34.961630026086958</v>
      </c>
      <c r="H674" s="78">
        <f>+IF(F674=0,0,+G674*100/INDEX(PBI_GDP!$C$8:$R$29,MATCH($A674,PBI_GDP!$B$8:$B$29,0),MATCH($B674,PBI_GDP!$C$7:$R$7,0)))</f>
        <v>8.6525602256903617E-2</v>
      </c>
    </row>
    <row r="675" spans="1:8" x14ac:dyDescent="0.25">
      <c r="A675" s="51" t="s">
        <v>11</v>
      </c>
      <c r="B675" s="52">
        <v>2022</v>
      </c>
      <c r="C675" s="51" t="s">
        <v>10</v>
      </c>
      <c r="D675" s="51" t="s">
        <v>37</v>
      </c>
      <c r="E675" s="51" t="s">
        <v>40</v>
      </c>
      <c r="F675" s="79">
        <v>473.83462924000003</v>
      </c>
      <c r="G675" s="78">
        <f>+IF(F675=0,0,+F675/INDEX(TdC_ExRate!$C$8:$R$29,MATCH(A675,TdC_ExRate!$B$8:$B$29,0),MATCH(B675,TdC_ExRate!$C$7:$R$7,0)))</f>
        <v>68.804641225556594</v>
      </c>
      <c r="H675" s="78">
        <f>+IF(F675=0,0,+G675*100/INDEX(PBI_GDP!$C$8:$R$29,MATCH($A675,PBI_GDP!$B$8:$B$29,0),MATCH($B675,PBI_GDP!$C$7:$R$7,0)))</f>
        <v>0.15634476336170511</v>
      </c>
    </row>
    <row r="676" spans="1:8" x14ac:dyDescent="0.25">
      <c r="A676" s="51" t="s">
        <v>11</v>
      </c>
      <c r="B676" s="52">
        <v>2023</v>
      </c>
      <c r="C676" s="51" t="s">
        <v>10</v>
      </c>
      <c r="D676" s="51" t="s">
        <v>37</v>
      </c>
      <c r="E676" s="51" t="s">
        <v>40</v>
      </c>
      <c r="F676" s="79">
        <v>369.70140142990101</v>
      </c>
      <c r="G676" s="78">
        <f>+IF(F676=0,0,+F676/INDEX(TdC_ExRate!$C$8:$R$29,MATCH(A676,TdC_ExRate!$B$8:$B$29,0),MATCH(B676,TdC_ExRate!$C$7:$R$7,0)))</f>
        <v>53.528195187726958</v>
      </c>
      <c r="H676" s="78">
        <f>+IF(F676=0,0,+G676*100/INDEX(PBI_GDP!$C$8:$R$29,MATCH($A676,PBI_GDP!$B$8:$B$29,0),MATCH($B676,PBI_GDP!$C$7:$R$7,0)))</f>
        <v>0.11859470656674574</v>
      </c>
    </row>
    <row r="677" spans="1:8" x14ac:dyDescent="0.25">
      <c r="A677" s="8" t="s">
        <v>12</v>
      </c>
      <c r="B677" s="8">
        <v>2008</v>
      </c>
      <c r="C677" s="8" t="s">
        <v>10</v>
      </c>
      <c r="D677" s="8" t="s">
        <v>41</v>
      </c>
      <c r="E677" s="8" t="s">
        <v>40</v>
      </c>
      <c r="F677" s="78">
        <v>21788.762668738178</v>
      </c>
      <c r="G677" s="78">
        <f>+IF(F677=0," ", +F677/INDEX(TdC_ExRate!$C$8:$R$29,MATCH(A677,TdC_ExRate!$B$8:$B$29,0),MATCH(B677,TdC_ExRate!$C$7:$R$7,0)))</f>
        <v>11868.59518950788</v>
      </c>
      <c r="H677" s="78">
        <f>+IF(F677=0,"",+G677*100/INDEX(PBI_GDP!$C$8:$R$29,MATCH($A677,PBI_GDP!$B$8:$B$29,0),MATCH($B677,PBI_GDP!$C$7:$R$7,0)))</f>
        <v>0.68972124202686402</v>
      </c>
    </row>
    <row r="678" spans="1:8" x14ac:dyDescent="0.25">
      <c r="A678" s="8" t="s">
        <v>12</v>
      </c>
      <c r="B678" s="8">
        <v>2009</v>
      </c>
      <c r="C678" s="8" t="s">
        <v>10</v>
      </c>
      <c r="D678" s="8" t="s">
        <v>41</v>
      </c>
      <c r="E678" s="8" t="s">
        <v>40</v>
      </c>
      <c r="F678" s="78">
        <v>36709.925751008726</v>
      </c>
      <c r="G678" s="78">
        <f>+IF(F678=0," ", +F678/INDEX(TdC_ExRate!$C$8:$R$29,MATCH(A678,TdC_ExRate!$B$8:$B$29,0),MATCH(B678,TdC_ExRate!$C$7:$R$7,0)))</f>
        <v>18354.962875504363</v>
      </c>
      <c r="H678" s="78">
        <f>+IF(F678=0,"",+G678*100/INDEX(PBI_GDP!$C$8:$R$29,MATCH($A678,PBI_GDP!$B$8:$B$29,0),MATCH($B678,PBI_GDP!$C$7:$R$7,0)))</f>
        <v>1.079655749141986</v>
      </c>
    </row>
    <row r="679" spans="1:8" x14ac:dyDescent="0.25">
      <c r="A679" s="8" t="s">
        <v>12</v>
      </c>
      <c r="B679" s="8">
        <v>2010</v>
      </c>
      <c r="C679" s="8" t="s">
        <v>10</v>
      </c>
      <c r="D679" s="8" t="s">
        <v>41</v>
      </c>
      <c r="E679" s="8" t="s">
        <v>40</v>
      </c>
      <c r="F679" s="78">
        <v>41439.339231280828</v>
      </c>
      <c r="G679" s="78">
        <f>+IF(F679=0," ", +F679/INDEX(TdC_ExRate!$C$8:$R$29,MATCH(A679,TdC_ExRate!$B$8:$B$29,0),MATCH(B679,TdC_ExRate!$C$7:$R$7,0)))</f>
        <v>23522.803726365608</v>
      </c>
      <c r="H679" s="78">
        <f>+IF(F679=0,"",+G679*100/INDEX(PBI_GDP!$C$8:$R$29,MATCH($A679,PBI_GDP!$B$8:$B$29,0),MATCH($B679,PBI_GDP!$C$7:$R$7,0)))</f>
        <v>1.0627432738104159</v>
      </c>
    </row>
    <row r="680" spans="1:8" x14ac:dyDescent="0.25">
      <c r="A680" s="8" t="s">
        <v>12</v>
      </c>
      <c r="B680" s="8">
        <v>2011</v>
      </c>
      <c r="C680" s="8" t="s">
        <v>10</v>
      </c>
      <c r="D680" s="8" t="s">
        <v>41</v>
      </c>
      <c r="E680" s="8" t="s">
        <v>40</v>
      </c>
      <c r="F680" s="78">
        <v>38246.941854925644</v>
      </c>
      <c r="G680" s="78">
        <f>+IF(F680=0," ", +F680/INDEX(TdC_ExRate!$C$8:$R$29,MATCH(A680,TdC_ExRate!$B$8:$B$29,0),MATCH(B680,TdC_ExRate!$C$7:$R$7,0)))</f>
        <v>22836.959051487302</v>
      </c>
      <c r="H680" s="78">
        <f>+IF(F680=0,"",+G680*100/INDEX(PBI_GDP!$C$8:$R$29,MATCH($A680,PBI_GDP!$B$8:$B$29,0),MATCH($B680,PBI_GDP!$C$7:$R$7,0)))</f>
        <v>0.87217985403177978</v>
      </c>
    </row>
    <row r="681" spans="1:8" x14ac:dyDescent="0.25">
      <c r="A681" s="8" t="s">
        <v>12</v>
      </c>
      <c r="B681" s="8">
        <v>2012</v>
      </c>
      <c r="C681" s="8" t="s">
        <v>10</v>
      </c>
      <c r="D681" s="8" t="s">
        <v>41</v>
      </c>
      <c r="E681" s="8" t="s">
        <v>40</v>
      </c>
      <c r="F681" s="78">
        <v>36120.525792864544</v>
      </c>
      <c r="G681" s="78">
        <f>+IF(F681=0," ", +F681/INDEX(TdC_ExRate!$C$8:$R$29,MATCH(A681,TdC_ExRate!$B$8:$B$29,0),MATCH(B681,TdC_ExRate!$C$7:$R$7,0)))</f>
        <v>18483.851151998882</v>
      </c>
      <c r="H681" s="78">
        <f>+IF(F681=0,"",+G681*100/INDEX(PBI_GDP!$C$8:$R$29,MATCH($A681,PBI_GDP!$B$8:$B$29,0),MATCH($B681,PBI_GDP!$C$7:$R$7,0)))</f>
        <v>0.74902133791512249</v>
      </c>
    </row>
    <row r="682" spans="1:8" x14ac:dyDescent="0.25">
      <c r="A682" s="8" t="s">
        <v>12</v>
      </c>
      <c r="B682" s="8">
        <v>2013</v>
      </c>
      <c r="C682" s="8" t="s">
        <v>10</v>
      </c>
      <c r="D682" s="8" t="s">
        <v>41</v>
      </c>
      <c r="E682" s="8" t="s">
        <v>40</v>
      </c>
      <c r="F682" s="78">
        <v>43908.814483430862</v>
      </c>
      <c r="G682" s="78">
        <f>+IF(F682=0," ", +F682/INDEX(TdC_ExRate!$C$8:$R$29,MATCH(A682,TdC_ExRate!$B$8:$B$29,0),MATCH(B682,TdC_ExRate!$C$7:$R$7,0)))</f>
        <v>20336.000532658032</v>
      </c>
      <c r="H682" s="78">
        <f>+IF(F682=0,"",+G682*100/INDEX(PBI_GDP!$C$8:$R$29,MATCH($A682,PBI_GDP!$B$8:$B$29,0),MATCH($B682,PBI_GDP!$C$7:$R$7,0)))</f>
        <v>0.82151547239509859</v>
      </c>
    </row>
    <row r="683" spans="1:8" x14ac:dyDescent="0.25">
      <c r="A683" s="8" t="s">
        <v>12</v>
      </c>
      <c r="B683" s="8">
        <v>2014</v>
      </c>
      <c r="C683" s="8" t="s">
        <v>10</v>
      </c>
      <c r="D683" s="8" t="s">
        <v>41</v>
      </c>
      <c r="E683" s="8" t="s">
        <v>40</v>
      </c>
      <c r="F683" s="78">
        <v>44912.502299976441</v>
      </c>
      <c r="G683" s="78">
        <f>+IF(F683=0," ", +F683/INDEX(TdC_ExRate!$C$8:$R$29,MATCH(A683,TdC_ExRate!$B$8:$B$29,0),MATCH(B683,TdC_ExRate!$C$7:$R$7,0)))</f>
        <v>19077.877083175805</v>
      </c>
      <c r="H683" s="78">
        <f>+IF(F683=0,"",+G683*100/INDEX(PBI_GDP!$C$8:$R$29,MATCH($A683,PBI_GDP!$B$8:$B$29,0),MATCH($B683,PBI_GDP!$C$7:$R$7,0)))</f>
        <v>0.7754827994089889</v>
      </c>
    </row>
    <row r="684" spans="1:8" x14ac:dyDescent="0.25">
      <c r="A684" s="8" t="s">
        <v>12</v>
      </c>
      <c r="B684" s="8">
        <v>2015</v>
      </c>
      <c r="C684" s="8" t="s">
        <v>10</v>
      </c>
      <c r="D684" s="8" t="s">
        <v>41</v>
      </c>
      <c r="E684" s="8" t="s">
        <v>40</v>
      </c>
      <c r="F684" s="78">
        <v>28869.184278433608</v>
      </c>
      <c r="G684" s="78">
        <f>+IF(F684=0," ", +F684/INDEX(TdC_ExRate!$C$8:$R$29,MATCH(A684,TdC_ExRate!$B$8:$B$29,0),MATCH(B684,TdC_ExRate!$C$7:$R$7,0)))</f>
        <v>8665.0878274437946</v>
      </c>
      <c r="H684" s="78">
        <f>+IF(F684=0,"",+G684*100/INDEX(PBI_GDP!$C$8:$R$29,MATCH($A684,PBI_GDP!$B$8:$B$29,0),MATCH($B684,PBI_GDP!$C$7:$R$7,0)))</f>
        <v>0.47555283540379811</v>
      </c>
    </row>
    <row r="685" spans="1:8" x14ac:dyDescent="0.25">
      <c r="A685" s="8" t="s">
        <v>12</v>
      </c>
      <c r="B685" s="8">
        <v>2016</v>
      </c>
      <c r="C685" s="8" t="s">
        <v>10</v>
      </c>
      <c r="D685" s="8" t="s">
        <v>41</v>
      </c>
      <c r="E685" s="8" t="s">
        <v>40</v>
      </c>
      <c r="F685" s="78">
        <v>26653.809723406728</v>
      </c>
      <c r="G685" s="78">
        <f>+IF(F685=0," ", +F685/INDEX(TdC_ExRate!$C$8:$R$29,MATCH(A685,TdC_ExRate!$B$8:$B$29,0),MATCH(B685,TdC_ExRate!$C$7:$R$7,0)))</f>
        <v>7644.4960965793607</v>
      </c>
      <c r="H685" s="78">
        <f>+IF(F685=0,"",+G685*100/INDEX(PBI_GDP!$C$8:$R$29,MATCH($A685,PBI_GDP!$B$8:$B$29,0),MATCH($B685,PBI_GDP!$C$7:$R$7,0)))</f>
        <v>0.42261555073987311</v>
      </c>
    </row>
    <row r="686" spans="1:8" x14ac:dyDescent="0.25">
      <c r="A686" s="8" t="s">
        <v>12</v>
      </c>
      <c r="B686" s="8">
        <v>2017</v>
      </c>
      <c r="C686" s="8" t="s">
        <v>10</v>
      </c>
      <c r="D686" s="8" t="s">
        <v>41</v>
      </c>
      <c r="E686" s="8" t="s">
        <v>40</v>
      </c>
      <c r="F686" s="78">
        <v>32709.991371156982</v>
      </c>
      <c r="G686" s="78">
        <f>+IF(F686=0," ", +F686/INDEX(TdC_ExRate!$C$8:$R$29,MATCH(A686,TdC_ExRate!$B$8:$B$29,0),MATCH(B686,TdC_ExRate!$C$7:$R$7,0)))</f>
        <v>10245.886099031162</v>
      </c>
      <c r="H686" s="78">
        <f>+IF(F686=0,"",+G686*100/INDEX(PBI_GDP!$C$8:$R$29,MATCH($A686,PBI_GDP!$B$8:$B$29,0),MATCH($B686,PBI_GDP!$C$7:$R$7,0)))</f>
        <v>0.49660141710813338</v>
      </c>
    </row>
    <row r="687" spans="1:8" x14ac:dyDescent="0.25">
      <c r="A687" s="8" t="s">
        <v>12</v>
      </c>
      <c r="B687" s="8">
        <v>2018</v>
      </c>
      <c r="C687" s="8" t="s">
        <v>10</v>
      </c>
      <c r="D687" s="8" t="s">
        <v>41</v>
      </c>
      <c r="E687" s="8" t="s">
        <v>40</v>
      </c>
      <c r="F687" s="78">
        <v>29584.768588007646</v>
      </c>
      <c r="G687" s="78">
        <f>+IF(F687=0," ", +F687/INDEX(TdC_ExRate!$C$8:$R$29,MATCH(A687,TdC_ExRate!$B$8:$B$29,0),MATCH(B687,TdC_ExRate!$C$7:$R$7,0)))</f>
        <v>8094.3279310554435</v>
      </c>
      <c r="H687" s="78">
        <f>+IF(F687=0,"",+G687*100/INDEX(PBI_GDP!$C$8:$R$29,MATCH($A687,PBI_GDP!$B$8:$B$29,0),MATCH($B687,PBI_GDP!$C$7:$R$7,0)))</f>
        <v>0.4206687442718009</v>
      </c>
    </row>
    <row r="688" spans="1:8" x14ac:dyDescent="0.25">
      <c r="A688" s="8" t="s">
        <v>12</v>
      </c>
      <c r="B688" s="8">
        <v>2019</v>
      </c>
      <c r="C688" s="8" t="s">
        <v>10</v>
      </c>
      <c r="D688" s="8" t="s">
        <v>41</v>
      </c>
      <c r="E688" s="8" t="s">
        <v>40</v>
      </c>
      <c r="F688" s="78">
        <v>26489.433188836832</v>
      </c>
      <c r="G688" s="78">
        <f>+IF(F688=0," ", +F688/INDEX(TdC_ExRate!$C$8:$R$29,MATCH(A688,TdC_ExRate!$B$8:$B$29,0),MATCH(B688,TdC_ExRate!$C$7:$R$7,0)))</f>
        <v>6713.2671228308818</v>
      </c>
      <c r="H688" s="78">
        <f>+IF(F688=0,"",+G688*100/INDEX(PBI_GDP!$C$8:$R$29,MATCH($A688,PBI_GDP!$B$8:$B$29,0),MATCH($B688,PBI_GDP!$C$7:$R$7,0)))</f>
        <v>0.35838817319914285</v>
      </c>
    </row>
    <row r="689" spans="1:8" x14ac:dyDescent="0.25">
      <c r="A689" s="8" t="s">
        <v>12</v>
      </c>
      <c r="B689" s="8">
        <v>2020</v>
      </c>
      <c r="C689" s="8" t="s">
        <v>10</v>
      </c>
      <c r="D689" s="8" t="s">
        <v>41</v>
      </c>
      <c r="E689" s="8" t="s">
        <v>40</v>
      </c>
      <c r="F689" s="78">
        <v>25667.007737148451</v>
      </c>
      <c r="G689" s="78">
        <f>+IF(F689=0," ", +F689/INDEX(TdC_ExRate!$C$8:$R$29,MATCH(A689,TdC_ExRate!$B$8:$B$29,0),MATCH(B689,TdC_ExRate!$C$7:$R$7,0)))</f>
        <v>4976.6374672124966</v>
      </c>
      <c r="H689" s="78">
        <f>+IF(F689=0,"",+G689*100/INDEX(PBI_GDP!$C$8:$R$29,MATCH($A689,PBI_GDP!$B$8:$B$29,0),MATCH($B689,PBI_GDP!$C$7:$R$7,0)))</f>
        <v>0.33518938419395977</v>
      </c>
    </row>
    <row r="690" spans="1:8" x14ac:dyDescent="0.25">
      <c r="A690" s="8" t="s">
        <v>12</v>
      </c>
      <c r="B690" s="8">
        <v>2021</v>
      </c>
      <c r="C690" s="8" t="s">
        <v>10</v>
      </c>
      <c r="D690" s="8" t="s">
        <v>41</v>
      </c>
      <c r="E690" s="8" t="s">
        <v>40</v>
      </c>
      <c r="F690" s="78">
        <v>33921.977795200532</v>
      </c>
      <c r="G690" s="78">
        <f>+IF(F690=0," ", +F690/INDEX(TdC_ExRate!$C$8:$R$29,MATCH(A690,TdC_ExRate!$B$8:$B$29,0),MATCH(B690,TdC_ExRate!$C$7:$R$7,0)))</f>
        <v>6285.7278187524107</v>
      </c>
      <c r="H690" s="78">
        <f>+IF(F690=0,"",+G690*100/INDEX(PBI_GDP!$C$8:$R$29,MATCH($A690,PBI_GDP!$B$8:$B$29,0),MATCH($B690,PBI_GDP!$C$7:$R$7,0)))</f>
        <v>0.37606080054572999</v>
      </c>
    </row>
    <row r="691" spans="1:8" x14ac:dyDescent="0.25">
      <c r="A691" s="8" t="s">
        <v>12</v>
      </c>
      <c r="B691" s="8">
        <v>2022</v>
      </c>
      <c r="C691" s="8" t="s">
        <v>10</v>
      </c>
      <c r="D691" s="8" t="s">
        <v>41</v>
      </c>
      <c r="E691" s="8" t="s">
        <v>40</v>
      </c>
      <c r="F691" s="78">
        <v>40698.110107554261</v>
      </c>
      <c r="G691" s="78">
        <f>+IF(F691=0," ", +F691/INDEX(TdC_ExRate!$C$8:$R$29,MATCH(A691,TdC_ExRate!$B$8:$B$29,0),MATCH(B691,TdC_ExRate!$C$7:$R$7,0)))</f>
        <v>7879.5953741634585</v>
      </c>
      <c r="H691" s="78">
        <f>+IF(F691=0,"",+G691*100/INDEX(PBI_GDP!$C$8:$R$29,MATCH($A691,PBI_GDP!$B$8:$B$29,0),MATCH($B691,PBI_GDP!$C$7:$R$7,0)))</f>
        <v>0.40340934309731652</v>
      </c>
    </row>
    <row r="692" spans="1:8" x14ac:dyDescent="0.25">
      <c r="A692" s="8" t="s">
        <v>12</v>
      </c>
      <c r="B692" s="8">
        <v>2023</v>
      </c>
      <c r="C692" s="8" t="s">
        <v>10</v>
      </c>
      <c r="D692" s="8" t="s">
        <v>41</v>
      </c>
      <c r="E692" s="8" t="s">
        <v>40</v>
      </c>
      <c r="F692" s="78">
        <v>45860.442259634998</v>
      </c>
      <c r="G692" s="78">
        <f>+IF(F692=0," ", +F692/INDEX(TdC_ExRate!$C$8:$R$29,MATCH(A692,TdC_ExRate!$B$8:$B$29,0),MATCH(B692,TdC_ExRate!$C$7:$R$7,0)))</f>
        <v>9182.8017206010281</v>
      </c>
      <c r="H692" s="78">
        <f>+IF(F692=0,"",+G692*100/INDEX(PBI_GDP!$C$8:$R$29,MATCH($A692,PBI_GDP!$B$8:$B$29,0),MATCH($B692,PBI_GDP!$C$7:$R$7,0)))</f>
        <v>0.41860447368158105</v>
      </c>
    </row>
    <row r="693" spans="1:8" x14ac:dyDescent="0.25">
      <c r="A693" s="8" t="s">
        <v>12</v>
      </c>
      <c r="B693" s="8">
        <v>2008</v>
      </c>
      <c r="C693" s="8" t="s">
        <v>10</v>
      </c>
      <c r="D693" s="8" t="s">
        <v>25</v>
      </c>
      <c r="E693" s="8" t="s">
        <v>26</v>
      </c>
      <c r="F693" s="78">
        <v>1580.4160472673627</v>
      </c>
      <c r="G693" s="78">
        <f>+IF(F693=0," ", +F693/INDEX(TdC_ExRate!$C$8:$R$29,MATCH(A693,TdC_ExRate!$B$8:$B$29,0),MATCH(B693,TdC_ExRate!$C$7:$R$7,0)))</f>
        <v>860.87120141663127</v>
      </c>
      <c r="H693" s="78">
        <f>+IF(F693=0,"",+G693*100/INDEX(PBI_GDP!$C$8:$R$29,MATCH($A693,PBI_GDP!$B$8:$B$29,0),MATCH($B693,PBI_GDP!$C$7:$R$7,0)))</f>
        <v>5.0027921989549064E-2</v>
      </c>
    </row>
    <row r="694" spans="1:8" x14ac:dyDescent="0.25">
      <c r="A694" s="8" t="s">
        <v>12</v>
      </c>
      <c r="B694" s="8">
        <v>2008</v>
      </c>
      <c r="C694" s="8" t="s">
        <v>10</v>
      </c>
      <c r="D694" s="8" t="s">
        <v>25</v>
      </c>
      <c r="E694" s="8" t="s">
        <v>27</v>
      </c>
      <c r="F694" s="78">
        <v>0</v>
      </c>
      <c r="G694" s="78" t="str">
        <f>+IF(F694=0," ", +F694/INDEX(TdC_ExRate!$C$8:$R$29,MATCH(A694,TdC_ExRate!$B$8:$B$29,0),MATCH(B694,TdC_ExRate!$C$7:$R$7,0)))</f>
        <v xml:space="preserve"> </v>
      </c>
      <c r="H694" s="78" t="str">
        <f>+IF(F694=0,"",+G694*100/INDEX(PBI_GDP!$C$8:$R$29,MATCH($A694,PBI_GDP!$B$8:$B$29,0),MATCH($B694,PBI_GDP!$C$7:$R$7,0)))</f>
        <v/>
      </c>
    </row>
    <row r="695" spans="1:8" x14ac:dyDescent="0.25">
      <c r="A695" s="8" t="s">
        <v>12</v>
      </c>
      <c r="B695" s="8">
        <v>2008</v>
      </c>
      <c r="C695" s="8" t="s">
        <v>10</v>
      </c>
      <c r="D695" s="8" t="s">
        <v>25</v>
      </c>
      <c r="E695" s="8" t="s">
        <v>28</v>
      </c>
      <c r="F695" s="78">
        <v>505.86739801874648</v>
      </c>
      <c r="G695" s="78">
        <f>+IF(F695=0," ", +F695/INDEX(TdC_ExRate!$C$8:$R$29,MATCH(A695,TdC_ExRate!$B$8:$B$29,0),MATCH(B695,TdC_ExRate!$C$7:$R$7,0)))</f>
        <v>275.55191902973075</v>
      </c>
      <c r="H695" s="78">
        <f>+IF(F695=0,"",+G695*100/INDEX(PBI_GDP!$C$8:$R$29,MATCH($A695,PBI_GDP!$B$8:$B$29,0),MATCH($B695,PBI_GDP!$C$7:$R$7,0)))</f>
        <v>1.6013185115967558E-2</v>
      </c>
    </row>
    <row r="696" spans="1:8" x14ac:dyDescent="0.25">
      <c r="A696" s="8" t="s">
        <v>12</v>
      </c>
      <c r="B696" s="8">
        <v>2008</v>
      </c>
      <c r="C696" s="8" t="s">
        <v>10</v>
      </c>
      <c r="D696" s="8" t="s">
        <v>25</v>
      </c>
      <c r="E696" s="8" t="s">
        <v>40</v>
      </c>
      <c r="F696" s="78">
        <v>2086.2834452861093</v>
      </c>
      <c r="G696" s="78">
        <f>+IF(F696=0," ", +F696/INDEX(TdC_ExRate!$C$8:$R$29,MATCH(A696,TdC_ExRate!$B$8:$B$29,0),MATCH(B696,TdC_ExRate!$C$7:$R$7,0)))</f>
        <v>1136.423120446362</v>
      </c>
      <c r="H696" s="78">
        <f>+IF(F696=0,"",+G696*100/INDEX(PBI_GDP!$C$8:$R$29,MATCH($A696,PBI_GDP!$B$8:$B$29,0),MATCH($B696,PBI_GDP!$C$7:$R$7,0)))</f>
        <v>6.6041107105516625E-2</v>
      </c>
    </row>
    <row r="697" spans="1:8" x14ac:dyDescent="0.25">
      <c r="A697" s="8" t="s">
        <v>12</v>
      </c>
      <c r="B697" s="8">
        <v>2009</v>
      </c>
      <c r="C697" s="8" t="s">
        <v>10</v>
      </c>
      <c r="D697" s="8" t="s">
        <v>25</v>
      </c>
      <c r="E697" s="8" t="s">
        <v>26</v>
      </c>
      <c r="F697" s="78">
        <v>2449.3474195730419</v>
      </c>
      <c r="G697" s="78">
        <f>+IF(F697=0," ", +F697/INDEX(TdC_ExRate!$C$8:$R$29,MATCH(A697,TdC_ExRate!$B$8:$B$29,0),MATCH(B697,TdC_ExRate!$C$7:$R$7,0)))</f>
        <v>1224.6737097865209</v>
      </c>
      <c r="H697" s="78">
        <f>+IF(F697=0,"",+G697*100/INDEX(PBI_GDP!$C$8:$R$29,MATCH($A697,PBI_GDP!$B$8:$B$29,0),MATCH($B697,PBI_GDP!$C$7:$R$7,0)))</f>
        <v>7.2036430722430905E-2</v>
      </c>
    </row>
    <row r="698" spans="1:8" x14ac:dyDescent="0.25">
      <c r="A698" s="8" t="s">
        <v>12</v>
      </c>
      <c r="B698" s="8">
        <v>2009</v>
      </c>
      <c r="C698" s="8" t="s">
        <v>10</v>
      </c>
      <c r="D698" s="8" t="s">
        <v>25</v>
      </c>
      <c r="E698" s="8" t="s">
        <v>27</v>
      </c>
      <c r="F698" s="78">
        <v>0</v>
      </c>
      <c r="G698" s="78" t="str">
        <f>+IF(F698=0," ", +F698/INDEX(TdC_ExRate!$C$8:$R$29,MATCH(A698,TdC_ExRate!$B$8:$B$29,0),MATCH(B698,TdC_ExRate!$C$7:$R$7,0)))</f>
        <v xml:space="preserve"> </v>
      </c>
      <c r="H698" s="78" t="str">
        <f>+IF(F698=0,"",+G698*100/INDEX(PBI_GDP!$C$8:$R$29,MATCH($A698,PBI_GDP!$B$8:$B$29,0),MATCH($B698,PBI_GDP!$C$7:$R$7,0)))</f>
        <v/>
      </c>
    </row>
    <row r="699" spans="1:8" x14ac:dyDescent="0.25">
      <c r="A699" s="8" t="s">
        <v>12</v>
      </c>
      <c r="B699" s="8">
        <v>2009</v>
      </c>
      <c r="C699" s="8" t="s">
        <v>10</v>
      </c>
      <c r="D699" s="8" t="s">
        <v>25</v>
      </c>
      <c r="E699" s="8" t="s">
        <v>28</v>
      </c>
      <c r="F699" s="78">
        <v>574.6451608837607</v>
      </c>
      <c r="G699" s="78">
        <f>+IF(F699=0," ", +F699/INDEX(TdC_ExRate!$C$8:$R$29,MATCH(A699,TdC_ExRate!$B$8:$B$29,0),MATCH(B699,TdC_ExRate!$C$7:$R$7,0)))</f>
        <v>287.32258044188035</v>
      </c>
      <c r="H699" s="78">
        <f>+IF(F699=0,"",+G699*100/INDEX(PBI_GDP!$C$8:$R$29,MATCH($A699,PBI_GDP!$B$8:$B$29,0),MATCH($B699,PBI_GDP!$C$7:$R$7,0)))</f>
        <v>1.6900577676807905E-2</v>
      </c>
    </row>
    <row r="700" spans="1:8" x14ac:dyDescent="0.25">
      <c r="A700" s="8" t="s">
        <v>12</v>
      </c>
      <c r="B700" s="8">
        <v>2009</v>
      </c>
      <c r="C700" s="8" t="s">
        <v>10</v>
      </c>
      <c r="D700" s="8" t="s">
        <v>25</v>
      </c>
      <c r="E700" s="8" t="s">
        <v>40</v>
      </c>
      <c r="F700" s="78">
        <v>3023.9925804568024</v>
      </c>
      <c r="G700" s="78">
        <f>+IF(F700=0," ", +F700/INDEX(TdC_ExRate!$C$8:$R$29,MATCH(A700,TdC_ExRate!$B$8:$B$29,0),MATCH(B700,TdC_ExRate!$C$7:$R$7,0)))</f>
        <v>1511.9962902284012</v>
      </c>
      <c r="H700" s="78">
        <f>+IF(F700=0,"",+G700*100/INDEX(PBI_GDP!$C$8:$R$29,MATCH($A700,PBI_GDP!$B$8:$B$29,0),MATCH($B700,PBI_GDP!$C$7:$R$7,0)))</f>
        <v>8.8937008399238807E-2</v>
      </c>
    </row>
    <row r="701" spans="1:8" x14ac:dyDescent="0.25">
      <c r="A701" s="8" t="s">
        <v>12</v>
      </c>
      <c r="B701" s="8">
        <v>2010</v>
      </c>
      <c r="C701" s="8" t="s">
        <v>10</v>
      </c>
      <c r="D701" s="8" t="s">
        <v>25</v>
      </c>
      <c r="E701" s="8" t="s">
        <v>26</v>
      </c>
      <c r="F701" s="78">
        <v>2306.4166158828525</v>
      </c>
      <c r="G701" s="78">
        <f>+IF(F701=0," ", +F701/INDEX(TdC_ExRate!$C$8:$R$29,MATCH(A701,TdC_ExRate!$B$8:$B$29,0),MATCH(B701,TdC_ExRate!$C$7:$R$7,0)))</f>
        <v>1309.2241906619763</v>
      </c>
      <c r="H701" s="78">
        <f>+IF(F701=0,"",+G701*100/INDEX(PBI_GDP!$C$8:$R$29,MATCH($A701,PBI_GDP!$B$8:$B$29,0),MATCH($B701,PBI_GDP!$C$7:$R$7,0)))</f>
        <v>5.9149802834786241E-2</v>
      </c>
    </row>
    <row r="702" spans="1:8" x14ac:dyDescent="0.25">
      <c r="A702" s="8" t="s">
        <v>12</v>
      </c>
      <c r="B702" s="8">
        <v>2010</v>
      </c>
      <c r="C702" s="8" t="s">
        <v>10</v>
      </c>
      <c r="D702" s="8" t="s">
        <v>25</v>
      </c>
      <c r="E702" s="8" t="s">
        <v>27</v>
      </c>
      <c r="F702" s="78">
        <v>0</v>
      </c>
      <c r="G702" s="78" t="str">
        <f>+IF(F702=0," ", +F702/INDEX(TdC_ExRate!$C$8:$R$29,MATCH(A702,TdC_ExRate!$B$8:$B$29,0),MATCH(B702,TdC_ExRate!$C$7:$R$7,0)))</f>
        <v xml:space="preserve"> </v>
      </c>
      <c r="H702" s="78" t="str">
        <f>+IF(F702=0,"",+G702*100/INDEX(PBI_GDP!$C$8:$R$29,MATCH($A702,PBI_GDP!$B$8:$B$29,0),MATCH($B702,PBI_GDP!$C$7:$R$7,0)))</f>
        <v/>
      </c>
    </row>
    <row r="703" spans="1:8" x14ac:dyDescent="0.25">
      <c r="A703" s="8" t="s">
        <v>12</v>
      </c>
      <c r="B703" s="8">
        <v>2010</v>
      </c>
      <c r="C703" s="8" t="s">
        <v>10</v>
      </c>
      <c r="D703" s="8" t="s">
        <v>25</v>
      </c>
      <c r="E703" s="8" t="s">
        <v>28</v>
      </c>
      <c r="F703" s="78">
        <v>542.1470988479515</v>
      </c>
      <c r="G703" s="78">
        <f>+IF(F703=0," ", +F703/INDEX(TdC_ExRate!$C$8:$R$29,MATCH(A703,TdC_ExRate!$B$8:$B$29,0),MATCH(B703,TdC_ExRate!$C$7:$R$7,0)))</f>
        <v>307.74669754850544</v>
      </c>
      <c r="H703" s="78">
        <f>+IF(F703=0,"",+G703*100/INDEX(PBI_GDP!$C$8:$R$29,MATCH($A703,PBI_GDP!$B$8:$B$29,0),MATCH($B703,PBI_GDP!$C$7:$R$7,0)))</f>
        <v>1.3903773404802979E-2</v>
      </c>
    </row>
    <row r="704" spans="1:8" x14ac:dyDescent="0.25">
      <c r="A704" s="8" t="s">
        <v>12</v>
      </c>
      <c r="B704" s="8">
        <v>2010</v>
      </c>
      <c r="C704" s="8" t="s">
        <v>10</v>
      </c>
      <c r="D704" s="8" t="s">
        <v>25</v>
      </c>
      <c r="E704" s="8" t="s">
        <v>40</v>
      </c>
      <c r="F704" s="78">
        <v>2848.5637147308039</v>
      </c>
      <c r="G704" s="78">
        <f>+IF(F704=0," ", +F704/INDEX(TdC_ExRate!$C$8:$R$29,MATCH(A704,TdC_ExRate!$B$8:$B$29,0),MATCH(B704,TdC_ExRate!$C$7:$R$7,0)))</f>
        <v>1616.9708882104817</v>
      </c>
      <c r="H704" s="78">
        <f>+IF(F704=0,"",+G704*100/INDEX(PBI_GDP!$C$8:$R$29,MATCH($A704,PBI_GDP!$B$8:$B$29,0),MATCH($B704,PBI_GDP!$C$7:$R$7,0)))</f>
        <v>7.3053576239589219E-2</v>
      </c>
    </row>
    <row r="705" spans="1:8" x14ac:dyDescent="0.25">
      <c r="A705" s="8" t="s">
        <v>12</v>
      </c>
      <c r="B705" s="8">
        <v>2011</v>
      </c>
      <c r="C705" s="8" t="s">
        <v>10</v>
      </c>
      <c r="D705" s="8" t="s">
        <v>25</v>
      </c>
      <c r="E705" s="8" t="s">
        <v>26</v>
      </c>
      <c r="F705" s="78">
        <v>2120.7581446123945</v>
      </c>
      <c r="G705" s="78">
        <f>+IF(F705=0," ", +F705/INDEX(TdC_ExRate!$C$8:$R$29,MATCH(A705,TdC_ExRate!$B$8:$B$29,0),MATCH(B705,TdC_ExRate!$C$7:$R$7,0)))</f>
        <v>1266.2886117882954</v>
      </c>
      <c r="H705" s="78">
        <f>+IF(F705=0,"",+G705*100/INDEX(PBI_GDP!$C$8:$R$29,MATCH($A705,PBI_GDP!$B$8:$B$29,0),MATCH($B705,PBI_GDP!$C$7:$R$7,0)))</f>
        <v>4.8361579757690738E-2</v>
      </c>
    </row>
    <row r="706" spans="1:8" x14ac:dyDescent="0.25">
      <c r="A706" s="8" t="s">
        <v>12</v>
      </c>
      <c r="B706" s="8">
        <v>2011</v>
      </c>
      <c r="C706" s="8" t="s">
        <v>10</v>
      </c>
      <c r="D706" s="8" t="s">
        <v>25</v>
      </c>
      <c r="E706" s="8" t="s">
        <v>27</v>
      </c>
      <c r="F706" s="78">
        <v>0</v>
      </c>
      <c r="G706" s="78" t="str">
        <f>+IF(F706=0," ", +F706/INDEX(TdC_ExRate!$C$8:$R$29,MATCH(A706,TdC_ExRate!$B$8:$B$29,0),MATCH(B706,TdC_ExRate!$C$7:$R$7,0)))</f>
        <v xml:space="preserve"> </v>
      </c>
      <c r="H706" s="78" t="str">
        <f>+IF(F706=0,"",+G706*100/INDEX(PBI_GDP!$C$8:$R$29,MATCH($A706,PBI_GDP!$B$8:$B$29,0),MATCH($B706,PBI_GDP!$C$7:$R$7,0)))</f>
        <v/>
      </c>
    </row>
    <row r="707" spans="1:8" x14ac:dyDescent="0.25">
      <c r="A707" s="8" t="s">
        <v>12</v>
      </c>
      <c r="B707" s="8">
        <v>2011</v>
      </c>
      <c r="C707" s="8" t="s">
        <v>10</v>
      </c>
      <c r="D707" s="8" t="s">
        <v>25</v>
      </c>
      <c r="E707" s="8" t="s">
        <v>28</v>
      </c>
      <c r="F707" s="78">
        <v>330.9286093302162</v>
      </c>
      <c r="G707" s="78">
        <f>+IF(F707=0," ", +F707/INDEX(TdC_ExRate!$C$8:$R$29,MATCH(A707,TdC_ExRate!$B$8:$B$29,0),MATCH(B707,TdC_ExRate!$C$7:$R$7,0)))</f>
        <v>197.59496403413763</v>
      </c>
      <c r="H707" s="78">
        <f>+IF(F707=0,"",+G707*100/INDEX(PBI_GDP!$C$8:$R$29,MATCH($A707,PBI_GDP!$B$8:$B$29,0),MATCH($B707,PBI_GDP!$C$7:$R$7,0)))</f>
        <v>7.5464665194766847E-3</v>
      </c>
    </row>
    <row r="708" spans="1:8" x14ac:dyDescent="0.25">
      <c r="A708" s="8" t="s">
        <v>12</v>
      </c>
      <c r="B708" s="8">
        <v>2011</v>
      </c>
      <c r="C708" s="8" t="s">
        <v>10</v>
      </c>
      <c r="D708" s="8" t="s">
        <v>25</v>
      </c>
      <c r="E708" s="8" t="s">
        <v>40</v>
      </c>
      <c r="F708" s="78">
        <v>2451.6867539426107</v>
      </c>
      <c r="G708" s="78">
        <f>+IF(F708=0," ", +F708/INDEX(TdC_ExRate!$C$8:$R$29,MATCH(A708,TdC_ExRate!$B$8:$B$29,0),MATCH(B708,TdC_ExRate!$C$7:$R$7,0)))</f>
        <v>1463.8835758224329</v>
      </c>
      <c r="H708" s="78">
        <f>+IF(F708=0,"",+G708*100/INDEX(PBI_GDP!$C$8:$R$29,MATCH($A708,PBI_GDP!$B$8:$B$29,0),MATCH($B708,PBI_GDP!$C$7:$R$7,0)))</f>
        <v>5.5908046277167424E-2</v>
      </c>
    </row>
    <row r="709" spans="1:8" x14ac:dyDescent="0.25">
      <c r="A709" s="8" t="s">
        <v>12</v>
      </c>
      <c r="B709" s="8">
        <v>2012</v>
      </c>
      <c r="C709" s="8" t="s">
        <v>10</v>
      </c>
      <c r="D709" s="8" t="s">
        <v>25</v>
      </c>
      <c r="E709" s="8" t="s">
        <v>26</v>
      </c>
      <c r="F709" s="78">
        <v>4509.7595044280197</v>
      </c>
      <c r="G709" s="78">
        <f>+IF(F709=0," ", +F709/INDEX(TdC_ExRate!$C$8:$R$29,MATCH(A709,TdC_ExRate!$B$8:$B$29,0),MATCH(B709,TdC_ExRate!$C$7:$R$7,0)))</f>
        <v>2307.7660577030338</v>
      </c>
      <c r="H709" s="78">
        <f>+IF(F709=0,"",+G709*100/INDEX(PBI_GDP!$C$8:$R$29,MATCH($A709,PBI_GDP!$B$8:$B$29,0),MATCH($B709,PBI_GDP!$C$7:$R$7,0)))</f>
        <v>9.3517633631717667E-2</v>
      </c>
    </row>
    <row r="710" spans="1:8" x14ac:dyDescent="0.25">
      <c r="A710" s="8" t="s">
        <v>12</v>
      </c>
      <c r="B710" s="8">
        <v>2012</v>
      </c>
      <c r="C710" s="8" t="s">
        <v>10</v>
      </c>
      <c r="D710" s="8" t="s">
        <v>25</v>
      </c>
      <c r="E710" s="8" t="s">
        <v>27</v>
      </c>
      <c r="F710" s="78">
        <v>0</v>
      </c>
      <c r="G710" s="78" t="str">
        <f>+IF(F710=0," ", +F710/INDEX(TdC_ExRate!$C$8:$R$29,MATCH(A710,TdC_ExRate!$B$8:$B$29,0),MATCH(B710,TdC_ExRate!$C$7:$R$7,0)))</f>
        <v xml:space="preserve"> </v>
      </c>
      <c r="H710" s="78" t="str">
        <f>+IF(F710=0,"",+G710*100/INDEX(PBI_GDP!$C$8:$R$29,MATCH($A710,PBI_GDP!$B$8:$B$29,0),MATCH($B710,PBI_GDP!$C$7:$R$7,0)))</f>
        <v/>
      </c>
    </row>
    <row r="711" spans="1:8" x14ac:dyDescent="0.25">
      <c r="A711" s="8" t="s">
        <v>12</v>
      </c>
      <c r="B711" s="8">
        <v>2012</v>
      </c>
      <c r="C711" s="8" t="s">
        <v>10</v>
      </c>
      <c r="D711" s="8" t="s">
        <v>25</v>
      </c>
      <c r="E711" s="8" t="s">
        <v>28</v>
      </c>
      <c r="F711" s="78">
        <v>144.55992708834276</v>
      </c>
      <c r="G711" s="78">
        <f>+IF(F711=0," ", +F711/INDEX(TdC_ExRate!$C$8:$R$29,MATCH(A711,TdC_ExRate!$B$8:$B$29,0),MATCH(B711,TdC_ExRate!$C$7:$R$7,0)))</f>
        <v>73.975229213650749</v>
      </c>
      <c r="H711" s="78">
        <f>+IF(F711=0,"",+G711*100/INDEX(PBI_GDP!$C$8:$R$29,MATCH($A711,PBI_GDP!$B$8:$B$29,0),MATCH($B711,PBI_GDP!$C$7:$R$7,0)))</f>
        <v>2.9976991646675586E-3</v>
      </c>
    </row>
    <row r="712" spans="1:8" x14ac:dyDescent="0.25">
      <c r="A712" s="8" t="s">
        <v>12</v>
      </c>
      <c r="B712" s="8">
        <v>2012</v>
      </c>
      <c r="C712" s="8" t="s">
        <v>10</v>
      </c>
      <c r="D712" s="8" t="s">
        <v>25</v>
      </c>
      <c r="E712" s="8" t="s">
        <v>40</v>
      </c>
      <c r="F712" s="78">
        <v>4654.3194315163628</v>
      </c>
      <c r="G712" s="78">
        <f>+IF(F712=0," ", +F712/INDEX(TdC_ExRate!$C$8:$R$29,MATCH(A712,TdC_ExRate!$B$8:$B$29,0),MATCH(B712,TdC_ExRate!$C$7:$R$7,0)))</f>
        <v>2381.7412869166847</v>
      </c>
      <c r="H712" s="78">
        <f>+IF(F712=0,"",+G712*100/INDEX(PBI_GDP!$C$8:$R$29,MATCH($A712,PBI_GDP!$B$8:$B$29,0),MATCH($B712,PBI_GDP!$C$7:$R$7,0)))</f>
        <v>9.6515332796385245E-2</v>
      </c>
    </row>
    <row r="713" spans="1:8" x14ac:dyDescent="0.25">
      <c r="A713" s="8" t="s">
        <v>12</v>
      </c>
      <c r="B713" s="8">
        <v>2013</v>
      </c>
      <c r="C713" s="8" t="s">
        <v>10</v>
      </c>
      <c r="D713" s="8" t="s">
        <v>25</v>
      </c>
      <c r="E713" s="8" t="s">
        <v>26</v>
      </c>
      <c r="F713" s="78">
        <v>4735.9221244055407</v>
      </c>
      <c r="G713" s="78">
        <f>+IF(F713=0," ", +F713/INDEX(TdC_ExRate!$C$8:$R$29,MATCH(A713,TdC_ExRate!$B$8:$B$29,0),MATCH(B713,TdC_ExRate!$C$7:$R$7,0)))</f>
        <v>2193.4027592769744</v>
      </c>
      <c r="H713" s="78">
        <f>+IF(F713=0,"",+G713*100/INDEX(PBI_GDP!$C$8:$R$29,MATCH($A713,PBI_GDP!$B$8:$B$29,0),MATCH($B713,PBI_GDP!$C$7:$R$7,0)))</f>
        <v>8.8607113333145443E-2</v>
      </c>
    </row>
    <row r="714" spans="1:8" x14ac:dyDescent="0.25">
      <c r="A714" s="8" t="s">
        <v>12</v>
      </c>
      <c r="B714" s="8">
        <v>2013</v>
      </c>
      <c r="C714" s="8" t="s">
        <v>10</v>
      </c>
      <c r="D714" s="8" t="s">
        <v>25</v>
      </c>
      <c r="E714" s="8" t="s">
        <v>27</v>
      </c>
      <c r="F714" s="78">
        <v>0</v>
      </c>
      <c r="G714" s="78" t="str">
        <f>+IF(F714=0," ", +F714/INDEX(TdC_ExRate!$C$8:$R$29,MATCH(A714,TdC_ExRate!$B$8:$B$29,0),MATCH(B714,TdC_ExRate!$C$7:$R$7,0)))</f>
        <v xml:space="preserve"> </v>
      </c>
      <c r="H714" s="78" t="str">
        <f>+IF(F714=0,"",+G714*100/INDEX(PBI_GDP!$C$8:$R$29,MATCH($A714,PBI_GDP!$B$8:$B$29,0),MATCH($B714,PBI_GDP!$C$7:$R$7,0)))</f>
        <v/>
      </c>
    </row>
    <row r="715" spans="1:8" x14ac:dyDescent="0.25">
      <c r="A715" s="8" t="s">
        <v>12</v>
      </c>
      <c r="B715" s="8">
        <v>2013</v>
      </c>
      <c r="C715" s="8" t="s">
        <v>10</v>
      </c>
      <c r="D715" s="8" t="s">
        <v>25</v>
      </c>
      <c r="E715" s="8" t="s">
        <v>28</v>
      </c>
      <c r="F715" s="78">
        <v>172.12657748476028</v>
      </c>
      <c r="G715" s="78">
        <f>+IF(F715=0," ", +F715/INDEX(TdC_ExRate!$C$8:$R$29,MATCH(A715,TdC_ExRate!$B$8:$B$29,0),MATCH(B715,TdC_ExRate!$C$7:$R$7,0)))</f>
        <v>79.718986098692412</v>
      </c>
      <c r="H715" s="78">
        <f>+IF(F715=0,"",+G715*100/INDEX(PBI_GDP!$C$8:$R$29,MATCH($A715,PBI_GDP!$B$8:$B$29,0),MATCH($B715,PBI_GDP!$C$7:$R$7,0)))</f>
        <v>3.2204159524166589E-3</v>
      </c>
    </row>
    <row r="716" spans="1:8" x14ac:dyDescent="0.25">
      <c r="A716" s="8" t="s">
        <v>12</v>
      </c>
      <c r="B716" s="8">
        <v>2013</v>
      </c>
      <c r="C716" s="8" t="s">
        <v>10</v>
      </c>
      <c r="D716" s="8" t="s">
        <v>25</v>
      </c>
      <c r="E716" s="8" t="s">
        <v>40</v>
      </c>
      <c r="F716" s="78">
        <v>4908.0487018903013</v>
      </c>
      <c r="G716" s="78">
        <f>+IF(F716=0," ", +F716/INDEX(TdC_ExRate!$C$8:$R$29,MATCH(A716,TdC_ExRate!$B$8:$B$29,0),MATCH(B716,TdC_ExRate!$C$7:$R$7,0)))</f>
        <v>2273.1217453756672</v>
      </c>
      <c r="H716" s="78">
        <f>+IF(F716=0,"",+G716*100/INDEX(PBI_GDP!$C$8:$R$29,MATCH($A716,PBI_GDP!$B$8:$B$29,0),MATCH($B716,PBI_GDP!$C$7:$R$7,0)))</f>
        <v>9.1827529285562121E-2</v>
      </c>
    </row>
    <row r="717" spans="1:8" x14ac:dyDescent="0.25">
      <c r="A717" s="8" t="s">
        <v>12</v>
      </c>
      <c r="B717" s="8">
        <v>2014</v>
      </c>
      <c r="C717" s="8" t="s">
        <v>10</v>
      </c>
      <c r="D717" s="8" t="s">
        <v>25</v>
      </c>
      <c r="E717" s="8" t="s">
        <v>26</v>
      </c>
      <c r="F717" s="78">
        <v>4781.3324444281179</v>
      </c>
      <c r="G717" s="78">
        <f>+IF(F717=0," ", +F717/INDEX(TdC_ExRate!$C$8:$R$29,MATCH(A717,TdC_ExRate!$B$8:$B$29,0),MATCH(B717,TdC_ExRate!$C$7:$R$7,0)))</f>
        <v>2031.008471969463</v>
      </c>
      <c r="H717" s="78">
        <f>+IF(F717=0,"",+G717*100/INDEX(PBI_GDP!$C$8:$R$29,MATCH($A717,PBI_GDP!$B$8:$B$29,0),MATCH($B717,PBI_GDP!$C$7:$R$7,0)))</f>
        <v>8.2556991461864862E-2</v>
      </c>
    </row>
    <row r="718" spans="1:8" x14ac:dyDescent="0.25">
      <c r="A718" s="8" t="s">
        <v>12</v>
      </c>
      <c r="B718" s="8">
        <v>2014</v>
      </c>
      <c r="C718" s="8" t="s">
        <v>10</v>
      </c>
      <c r="D718" s="8" t="s">
        <v>25</v>
      </c>
      <c r="E718" s="8" t="s">
        <v>27</v>
      </c>
      <c r="F718" s="78">
        <v>0</v>
      </c>
      <c r="G718" s="78" t="str">
        <f>+IF(F718=0," ", +F718/INDEX(TdC_ExRate!$C$8:$R$29,MATCH(A718,TdC_ExRate!$B$8:$B$29,0),MATCH(B718,TdC_ExRate!$C$7:$R$7,0)))</f>
        <v xml:space="preserve"> </v>
      </c>
      <c r="H718" s="78" t="str">
        <f>+IF(F718=0,"",+G718*100/INDEX(PBI_GDP!$C$8:$R$29,MATCH($A718,PBI_GDP!$B$8:$B$29,0),MATCH($B718,PBI_GDP!$C$7:$R$7,0)))</f>
        <v/>
      </c>
    </row>
    <row r="719" spans="1:8" x14ac:dyDescent="0.25">
      <c r="A719" s="8" t="s">
        <v>12</v>
      </c>
      <c r="B719" s="8">
        <v>2014</v>
      </c>
      <c r="C719" s="8" t="s">
        <v>10</v>
      </c>
      <c r="D719" s="8" t="s">
        <v>25</v>
      </c>
      <c r="E719" s="8" t="s">
        <v>28</v>
      </c>
      <c r="F719" s="78">
        <v>165.53145728124576</v>
      </c>
      <c r="G719" s="78">
        <f>+IF(F719=0," ", +F719/INDEX(TdC_ExRate!$C$8:$R$29,MATCH(A719,TdC_ExRate!$B$8:$B$29,0),MATCH(B719,TdC_ExRate!$C$7:$R$7,0)))</f>
        <v>70.314247340706061</v>
      </c>
      <c r="H719" s="78">
        <f>+IF(F719=0,"",+G719*100/INDEX(PBI_GDP!$C$8:$R$29,MATCH($A719,PBI_GDP!$B$8:$B$29,0),MATCH($B719,PBI_GDP!$C$7:$R$7,0)))</f>
        <v>2.8581528819154049E-3</v>
      </c>
    </row>
    <row r="720" spans="1:8" x14ac:dyDescent="0.25">
      <c r="A720" s="8" t="s">
        <v>12</v>
      </c>
      <c r="B720" s="8">
        <v>2014</v>
      </c>
      <c r="C720" s="8" t="s">
        <v>10</v>
      </c>
      <c r="D720" s="8" t="s">
        <v>25</v>
      </c>
      <c r="E720" s="8" t="s">
        <v>40</v>
      </c>
      <c r="F720" s="78">
        <v>4946.8639017093637</v>
      </c>
      <c r="G720" s="78">
        <f>+IF(F720=0," ", +F720/INDEX(TdC_ExRate!$C$8:$R$29,MATCH(A720,TdC_ExRate!$B$8:$B$29,0),MATCH(B720,TdC_ExRate!$C$7:$R$7,0)))</f>
        <v>2101.3227193101693</v>
      </c>
      <c r="H720" s="78">
        <f>+IF(F720=0,"",+G720*100/INDEX(PBI_GDP!$C$8:$R$29,MATCH($A720,PBI_GDP!$B$8:$B$29,0),MATCH($B720,PBI_GDP!$C$7:$R$7,0)))</f>
        <v>8.541514434378028E-2</v>
      </c>
    </row>
    <row r="721" spans="1:8" x14ac:dyDescent="0.25">
      <c r="A721" s="8" t="s">
        <v>12</v>
      </c>
      <c r="B721" s="8">
        <v>2015</v>
      </c>
      <c r="C721" s="8" t="s">
        <v>10</v>
      </c>
      <c r="D721" s="8" t="s">
        <v>25</v>
      </c>
      <c r="E721" s="8" t="s">
        <v>26</v>
      </c>
      <c r="F721" s="78">
        <v>2754.3159029622057</v>
      </c>
      <c r="G721" s="78">
        <f>+IF(F721=0," ", +F721/INDEX(TdC_ExRate!$C$8:$R$29,MATCH(A721,TdC_ExRate!$B$8:$B$29,0),MATCH(B721,TdC_ExRate!$C$7:$R$7,0)))</f>
        <v>826.70812495113637</v>
      </c>
      <c r="H721" s="78">
        <f>+IF(F721=0,"",+G721*100/INDEX(PBI_GDP!$C$8:$R$29,MATCH($A721,PBI_GDP!$B$8:$B$29,0),MATCH($B721,PBI_GDP!$C$7:$R$7,0)))</f>
        <v>4.5370964576575773E-2</v>
      </c>
    </row>
    <row r="722" spans="1:8" x14ac:dyDescent="0.25">
      <c r="A722" s="8" t="s">
        <v>12</v>
      </c>
      <c r="B722" s="8">
        <v>2015</v>
      </c>
      <c r="C722" s="8" t="s">
        <v>10</v>
      </c>
      <c r="D722" s="8" t="s">
        <v>25</v>
      </c>
      <c r="E722" s="8" t="s">
        <v>27</v>
      </c>
      <c r="F722" s="78">
        <v>0</v>
      </c>
      <c r="G722" s="78" t="str">
        <f>+IF(F722=0," ", +F722/INDEX(TdC_ExRate!$C$8:$R$29,MATCH(A722,TdC_ExRate!$B$8:$B$29,0),MATCH(B722,TdC_ExRate!$C$7:$R$7,0)))</f>
        <v xml:space="preserve"> </v>
      </c>
      <c r="H722" s="78" t="str">
        <f>+IF(F722=0,"",+G722*100/INDEX(PBI_GDP!$C$8:$R$29,MATCH($A722,PBI_GDP!$B$8:$B$29,0),MATCH($B722,PBI_GDP!$C$7:$R$7,0)))</f>
        <v/>
      </c>
    </row>
    <row r="723" spans="1:8" x14ac:dyDescent="0.25">
      <c r="A723" s="8" t="s">
        <v>12</v>
      </c>
      <c r="B723" s="8">
        <v>2015</v>
      </c>
      <c r="C723" s="8" t="s">
        <v>10</v>
      </c>
      <c r="D723" s="8" t="s">
        <v>25</v>
      </c>
      <c r="E723" s="8" t="s">
        <v>28</v>
      </c>
      <c r="F723" s="78">
        <v>34.973978648180044</v>
      </c>
      <c r="G723" s="78">
        <f>+IF(F723=0," ", +F723/INDEX(TdC_ExRate!$C$8:$R$29,MATCH(A723,TdC_ExRate!$B$8:$B$29,0),MATCH(B723,TdC_ExRate!$C$7:$R$7,0)))</f>
        <v>10.497442315611808</v>
      </c>
      <c r="H723" s="78">
        <f>+IF(F723=0,"",+G723*100/INDEX(PBI_GDP!$C$8:$R$29,MATCH($A723,PBI_GDP!$B$8:$B$29,0),MATCH($B723,PBI_GDP!$C$7:$R$7,0)))</f>
        <v>5.7611515971785318E-4</v>
      </c>
    </row>
    <row r="724" spans="1:8" x14ac:dyDescent="0.25">
      <c r="A724" s="8" t="s">
        <v>12</v>
      </c>
      <c r="B724" s="8">
        <v>2015</v>
      </c>
      <c r="C724" s="8" t="s">
        <v>10</v>
      </c>
      <c r="D724" s="8" t="s">
        <v>25</v>
      </c>
      <c r="E724" s="8" t="s">
        <v>40</v>
      </c>
      <c r="F724" s="78">
        <v>2789.2898816103857</v>
      </c>
      <c r="G724" s="78">
        <f>+IF(F724=0," ", +F724/INDEX(TdC_ExRate!$C$8:$R$29,MATCH(A724,TdC_ExRate!$B$8:$B$29,0),MATCH(B724,TdC_ExRate!$C$7:$R$7,0)))</f>
        <v>837.20556726674818</v>
      </c>
      <c r="H724" s="78">
        <f>+IF(F724=0,"",+G724*100/INDEX(PBI_GDP!$C$8:$R$29,MATCH($A724,PBI_GDP!$B$8:$B$29,0),MATCH($B724,PBI_GDP!$C$7:$R$7,0)))</f>
        <v>4.5947079736293618E-2</v>
      </c>
    </row>
    <row r="725" spans="1:8" x14ac:dyDescent="0.25">
      <c r="A725" s="8" t="s">
        <v>12</v>
      </c>
      <c r="B725" s="8">
        <v>2016</v>
      </c>
      <c r="C725" s="8" t="s">
        <v>10</v>
      </c>
      <c r="D725" s="8" t="s">
        <v>25</v>
      </c>
      <c r="E725" s="8" t="s">
        <v>26</v>
      </c>
      <c r="F725" s="78">
        <v>4000.0608468691307</v>
      </c>
      <c r="G725" s="78">
        <f>+IF(F725=0," ", +F725/INDEX(TdC_ExRate!$C$8:$R$29,MATCH(A725,TdC_ExRate!$B$8:$B$29,0),MATCH(B725,TdC_ExRate!$C$7:$R$7,0)))</f>
        <v>1147.2449847616999</v>
      </c>
      <c r="H725" s="78">
        <f>+IF(F725=0,"",+G725*100/INDEX(PBI_GDP!$C$8:$R$29,MATCH($A725,PBI_GDP!$B$8:$B$29,0),MATCH($B725,PBI_GDP!$C$7:$R$7,0)))</f>
        <v>6.3423875811196156E-2</v>
      </c>
    </row>
    <row r="726" spans="1:8" x14ac:dyDescent="0.25">
      <c r="A726" s="8" t="s">
        <v>12</v>
      </c>
      <c r="B726" s="8">
        <v>2016</v>
      </c>
      <c r="C726" s="8" t="s">
        <v>10</v>
      </c>
      <c r="D726" s="8" t="s">
        <v>25</v>
      </c>
      <c r="E726" s="8" t="s">
        <v>27</v>
      </c>
      <c r="F726" s="78">
        <v>0</v>
      </c>
      <c r="G726" s="78" t="str">
        <f>+IF(F726=0," ", +F726/INDEX(TdC_ExRate!$C$8:$R$29,MATCH(A726,TdC_ExRate!$B$8:$B$29,0),MATCH(B726,TdC_ExRate!$C$7:$R$7,0)))</f>
        <v xml:space="preserve"> </v>
      </c>
      <c r="H726" s="78" t="str">
        <f>+IF(F726=0,"",+G726*100/INDEX(PBI_GDP!$C$8:$R$29,MATCH($A726,PBI_GDP!$B$8:$B$29,0),MATCH($B726,PBI_GDP!$C$7:$R$7,0)))</f>
        <v/>
      </c>
    </row>
    <row r="727" spans="1:8" x14ac:dyDescent="0.25">
      <c r="A727" s="8" t="s">
        <v>12</v>
      </c>
      <c r="B727" s="8">
        <v>2016</v>
      </c>
      <c r="C727" s="8" t="s">
        <v>10</v>
      </c>
      <c r="D727" s="8" t="s">
        <v>25</v>
      </c>
      <c r="E727" s="8" t="s">
        <v>28</v>
      </c>
      <c r="F727" s="78">
        <v>38.787342745013142</v>
      </c>
      <c r="G727" s="78">
        <f>+IF(F727=0," ", +F727/INDEX(TdC_ExRate!$C$8:$R$29,MATCH(A727,TdC_ExRate!$B$8:$B$29,0),MATCH(B727,TdC_ExRate!$C$7:$R$7,0)))</f>
        <v>11.124476886715041</v>
      </c>
      <c r="H727" s="78">
        <f>+IF(F727=0,"",+G727*100/INDEX(PBI_GDP!$C$8:$R$29,MATCH($A727,PBI_GDP!$B$8:$B$29,0),MATCH($B727,PBI_GDP!$C$7:$R$7,0)))</f>
        <v>6.150015470968406E-4</v>
      </c>
    </row>
    <row r="728" spans="1:8" x14ac:dyDescent="0.25">
      <c r="A728" s="8" t="s">
        <v>12</v>
      </c>
      <c r="B728" s="8">
        <v>2016</v>
      </c>
      <c r="C728" s="8" t="s">
        <v>10</v>
      </c>
      <c r="D728" s="8" t="s">
        <v>25</v>
      </c>
      <c r="E728" s="8" t="s">
        <v>40</v>
      </c>
      <c r="F728" s="78">
        <v>4038.8481896141438</v>
      </c>
      <c r="G728" s="78">
        <f>+IF(F728=0," ", +F728/INDEX(TdC_ExRate!$C$8:$R$29,MATCH(A728,TdC_ExRate!$B$8:$B$29,0),MATCH(B728,TdC_ExRate!$C$7:$R$7,0)))</f>
        <v>1158.3694616484149</v>
      </c>
      <c r="H728" s="78">
        <f>+IF(F728=0,"",+G728*100/INDEX(PBI_GDP!$C$8:$R$29,MATCH($A728,PBI_GDP!$B$8:$B$29,0),MATCH($B728,PBI_GDP!$C$7:$R$7,0)))</f>
        <v>6.4038877358293E-2</v>
      </c>
    </row>
    <row r="729" spans="1:8" x14ac:dyDescent="0.25">
      <c r="A729" s="8" t="s">
        <v>12</v>
      </c>
      <c r="B729" s="8">
        <v>2017</v>
      </c>
      <c r="C729" s="8" t="s">
        <v>10</v>
      </c>
      <c r="D729" s="8" t="s">
        <v>25</v>
      </c>
      <c r="E729" s="8" t="s">
        <v>26</v>
      </c>
      <c r="F729" s="78">
        <v>4228.3276777705469</v>
      </c>
      <c r="G729" s="78">
        <f>+IF(F729=0," ", +F729/INDEX(TdC_ExRate!$C$8:$R$29,MATCH(A729,TdC_ExRate!$B$8:$B$29,0),MATCH(B729,TdC_ExRate!$C$7:$R$7,0)))</f>
        <v>1324.4565944465301</v>
      </c>
      <c r="H729" s="78">
        <f>+IF(F729=0,"",+G729*100/INDEX(PBI_GDP!$C$8:$R$29,MATCH($A729,PBI_GDP!$B$8:$B$29,0),MATCH($B729,PBI_GDP!$C$7:$R$7,0)))</f>
        <v>6.4194254683599586E-2</v>
      </c>
    </row>
    <row r="730" spans="1:8" x14ac:dyDescent="0.25">
      <c r="A730" s="8" t="s">
        <v>12</v>
      </c>
      <c r="B730" s="8">
        <v>2017</v>
      </c>
      <c r="C730" s="8" t="s">
        <v>10</v>
      </c>
      <c r="D730" s="8" t="s">
        <v>25</v>
      </c>
      <c r="E730" s="8" t="s">
        <v>27</v>
      </c>
      <c r="F730" s="78">
        <v>0</v>
      </c>
      <c r="G730" s="78" t="str">
        <f>+IF(F730=0," ", +F730/INDEX(TdC_ExRate!$C$8:$R$29,MATCH(A730,TdC_ExRate!$B$8:$B$29,0),MATCH(B730,TdC_ExRate!$C$7:$R$7,0)))</f>
        <v xml:space="preserve"> </v>
      </c>
      <c r="H730" s="78" t="str">
        <f>+IF(F730=0,"",+G730*100/INDEX(PBI_GDP!$C$8:$R$29,MATCH($A730,PBI_GDP!$B$8:$B$29,0),MATCH($B730,PBI_GDP!$C$7:$R$7,0)))</f>
        <v/>
      </c>
    </row>
    <row r="731" spans="1:8" x14ac:dyDescent="0.25">
      <c r="A731" s="8" t="s">
        <v>12</v>
      </c>
      <c r="B731" s="8">
        <v>2017</v>
      </c>
      <c r="C731" s="8" t="s">
        <v>10</v>
      </c>
      <c r="D731" s="8" t="s">
        <v>25</v>
      </c>
      <c r="E731" s="8" t="s">
        <v>28</v>
      </c>
      <c r="F731" s="78">
        <v>20.032014448981435</v>
      </c>
      <c r="G731" s="78">
        <f>+IF(F731=0," ", +F731/INDEX(TdC_ExRate!$C$8:$R$29,MATCH(A731,TdC_ExRate!$B$8:$B$29,0),MATCH(B731,TdC_ExRate!$C$7:$R$7,0)))</f>
        <v>6.2747108689056965</v>
      </c>
      <c r="H731" s="78">
        <f>+IF(F731=0,"",+G731*100/INDEX(PBI_GDP!$C$8:$R$29,MATCH($A731,PBI_GDP!$B$8:$B$29,0),MATCH($B731,PBI_GDP!$C$7:$R$7,0)))</f>
        <v>3.0412501947850305E-4</v>
      </c>
    </row>
    <row r="732" spans="1:8" x14ac:dyDescent="0.25">
      <c r="A732" s="8" t="s">
        <v>12</v>
      </c>
      <c r="B732" s="8">
        <v>2017</v>
      </c>
      <c r="C732" s="8" t="s">
        <v>10</v>
      </c>
      <c r="D732" s="8" t="s">
        <v>25</v>
      </c>
      <c r="E732" s="8" t="s">
        <v>40</v>
      </c>
      <c r="F732" s="78">
        <v>4248.3596922195284</v>
      </c>
      <c r="G732" s="78">
        <f>+IF(F732=0," ", +F732/INDEX(TdC_ExRate!$C$8:$R$29,MATCH(A732,TdC_ExRate!$B$8:$B$29,0),MATCH(B732,TdC_ExRate!$C$7:$R$7,0)))</f>
        <v>1330.7313053154357</v>
      </c>
      <c r="H732" s="78">
        <f>+IF(F732=0,"",+G732*100/INDEX(PBI_GDP!$C$8:$R$29,MATCH($A732,PBI_GDP!$B$8:$B$29,0),MATCH($B732,PBI_GDP!$C$7:$R$7,0)))</f>
        <v>6.449837970307809E-2</v>
      </c>
    </row>
    <row r="733" spans="1:8" x14ac:dyDescent="0.25">
      <c r="A733" s="8" t="s">
        <v>12</v>
      </c>
      <c r="B733" s="8">
        <v>2018</v>
      </c>
      <c r="C733" s="8" t="s">
        <v>10</v>
      </c>
      <c r="D733" s="8" t="s">
        <v>25</v>
      </c>
      <c r="E733" s="8" t="s">
        <v>26</v>
      </c>
      <c r="F733" s="78">
        <v>4093.1737500323175</v>
      </c>
      <c r="G733" s="78">
        <f>+IF(F733=0," ", +F733/INDEX(TdC_ExRate!$C$8:$R$29,MATCH(A733,TdC_ExRate!$B$8:$B$29,0),MATCH(B733,TdC_ExRate!$C$7:$R$7,0)))</f>
        <v>1119.8833789418106</v>
      </c>
      <c r="H733" s="78">
        <f>+IF(F733=0,"",+G733*100/INDEX(PBI_GDP!$C$8:$R$29,MATCH($A733,PBI_GDP!$B$8:$B$29,0),MATCH($B733,PBI_GDP!$C$7:$R$7,0)))</f>
        <v>5.8201241506765179E-2</v>
      </c>
    </row>
    <row r="734" spans="1:8" x14ac:dyDescent="0.25">
      <c r="A734" s="8" t="s">
        <v>12</v>
      </c>
      <c r="B734" s="8">
        <v>2018</v>
      </c>
      <c r="C734" s="8" t="s">
        <v>10</v>
      </c>
      <c r="D734" s="8" t="s">
        <v>25</v>
      </c>
      <c r="E734" s="8" t="s">
        <v>27</v>
      </c>
      <c r="F734" s="78">
        <v>0</v>
      </c>
      <c r="G734" s="78" t="str">
        <f>+IF(F734=0," ", +F734/INDEX(TdC_ExRate!$C$8:$R$29,MATCH(A734,TdC_ExRate!$B$8:$B$29,0),MATCH(B734,TdC_ExRate!$C$7:$R$7,0)))</f>
        <v xml:space="preserve"> </v>
      </c>
      <c r="H734" s="78" t="str">
        <f>+IF(F734=0,"",+G734*100/INDEX(PBI_GDP!$C$8:$R$29,MATCH($A734,PBI_GDP!$B$8:$B$29,0),MATCH($B734,PBI_GDP!$C$7:$R$7,0)))</f>
        <v/>
      </c>
    </row>
    <row r="735" spans="1:8" x14ac:dyDescent="0.25">
      <c r="A735" s="8" t="s">
        <v>12</v>
      </c>
      <c r="B735" s="8">
        <v>2018</v>
      </c>
      <c r="C735" s="8" t="s">
        <v>10</v>
      </c>
      <c r="D735" s="8" t="s">
        <v>25</v>
      </c>
      <c r="E735" s="8" t="s">
        <v>28</v>
      </c>
      <c r="F735" s="78">
        <v>47.76199895523412</v>
      </c>
      <c r="G735" s="78">
        <f>+IF(F735=0," ", +F735/INDEX(TdC_ExRate!$C$8:$R$29,MATCH(A735,TdC_ExRate!$B$8:$B$29,0),MATCH(B735,TdC_ExRate!$C$7:$R$7,0)))</f>
        <v>13.067578373525068</v>
      </c>
      <c r="H735" s="78">
        <f>+IF(F735=0,"",+G735*100/INDEX(PBI_GDP!$C$8:$R$29,MATCH($A735,PBI_GDP!$B$8:$B$29,0),MATCH($B735,PBI_GDP!$C$7:$R$7,0)))</f>
        <v>6.7913257677309677E-4</v>
      </c>
    </row>
    <row r="736" spans="1:8" x14ac:dyDescent="0.25">
      <c r="A736" s="8" t="s">
        <v>12</v>
      </c>
      <c r="B736" s="8">
        <v>2018</v>
      </c>
      <c r="C736" s="8" t="s">
        <v>10</v>
      </c>
      <c r="D736" s="8" t="s">
        <v>25</v>
      </c>
      <c r="E736" s="8" t="s">
        <v>40</v>
      </c>
      <c r="F736" s="78">
        <v>4140.935748987552</v>
      </c>
      <c r="G736" s="78">
        <f>+IF(F736=0," ", +F736/INDEX(TdC_ExRate!$C$8:$R$29,MATCH(A736,TdC_ExRate!$B$8:$B$29,0),MATCH(B736,TdC_ExRate!$C$7:$R$7,0)))</f>
        <v>1132.9509573153357</v>
      </c>
      <c r="H736" s="78">
        <f>+IF(F736=0,"",+G736*100/INDEX(PBI_GDP!$C$8:$R$29,MATCH($A736,PBI_GDP!$B$8:$B$29,0),MATCH($B736,PBI_GDP!$C$7:$R$7,0)))</f>
        <v>5.8880374083538273E-2</v>
      </c>
    </row>
    <row r="737" spans="1:8" x14ac:dyDescent="0.25">
      <c r="A737" s="8" t="s">
        <v>12</v>
      </c>
      <c r="B737" s="8">
        <v>2019</v>
      </c>
      <c r="C737" s="8" t="s">
        <v>10</v>
      </c>
      <c r="D737" s="8" t="s">
        <v>25</v>
      </c>
      <c r="E737" s="8" t="s">
        <v>26</v>
      </c>
      <c r="F737" s="78">
        <v>4202.6757341403145</v>
      </c>
      <c r="G737" s="78">
        <f>+IF(F737=0," ", +F737/INDEX(TdC_ExRate!$C$8:$R$29,MATCH(A737,TdC_ExRate!$B$8:$B$29,0),MATCH(B737,TdC_ExRate!$C$7:$R$7,0)))</f>
        <v>1065.0920551147585</v>
      </c>
      <c r="H737" s="78">
        <f>+IF(F737=0,"",+G737*100/INDEX(PBI_GDP!$C$8:$R$29,MATCH($A737,PBI_GDP!$B$8:$B$29,0),MATCH($B737,PBI_GDP!$C$7:$R$7,0)))</f>
        <v>5.6860004069156596E-2</v>
      </c>
    </row>
    <row r="738" spans="1:8" x14ac:dyDescent="0.25">
      <c r="A738" s="8" t="s">
        <v>12</v>
      </c>
      <c r="B738" s="8">
        <v>2019</v>
      </c>
      <c r="C738" s="8" t="s">
        <v>10</v>
      </c>
      <c r="D738" s="8" t="s">
        <v>25</v>
      </c>
      <c r="E738" s="8" t="s">
        <v>27</v>
      </c>
      <c r="F738" s="78">
        <v>0</v>
      </c>
      <c r="G738" s="78" t="str">
        <f>+IF(F738=0," ", +F738/INDEX(TdC_ExRate!$C$8:$R$29,MATCH(A738,TdC_ExRate!$B$8:$B$29,0),MATCH(B738,TdC_ExRate!$C$7:$R$7,0)))</f>
        <v xml:space="preserve"> </v>
      </c>
      <c r="H738" s="78" t="str">
        <f>+IF(F738=0,"",+G738*100/INDEX(PBI_GDP!$C$8:$R$29,MATCH($A738,PBI_GDP!$B$8:$B$29,0),MATCH($B738,PBI_GDP!$C$7:$R$7,0)))</f>
        <v/>
      </c>
    </row>
    <row r="739" spans="1:8" x14ac:dyDescent="0.25">
      <c r="A739" s="8" t="s">
        <v>12</v>
      </c>
      <c r="B739" s="8">
        <v>2019</v>
      </c>
      <c r="C739" s="8" t="s">
        <v>10</v>
      </c>
      <c r="D739" s="8" t="s">
        <v>25</v>
      </c>
      <c r="E739" s="8" t="s">
        <v>28</v>
      </c>
      <c r="F739" s="78">
        <v>36.142762019989974</v>
      </c>
      <c r="G739" s="78">
        <f>+IF(F739=0," ", +F739/INDEX(TdC_ExRate!$C$8:$R$29,MATCH(A739,TdC_ExRate!$B$8:$B$29,0),MATCH(B739,TdC_ExRate!$C$7:$R$7,0)))</f>
        <v>9.1597284950344253</v>
      </c>
      <c r="H739" s="78">
        <f>+IF(F739=0,"",+G739*100/INDEX(PBI_GDP!$C$8:$R$29,MATCH($A739,PBI_GDP!$B$8:$B$29,0),MATCH($B739,PBI_GDP!$C$7:$R$7,0)))</f>
        <v>4.8899266218252935E-4</v>
      </c>
    </row>
    <row r="740" spans="1:8" x14ac:dyDescent="0.25">
      <c r="A740" s="8" t="s">
        <v>12</v>
      </c>
      <c r="B740" s="8">
        <v>2019</v>
      </c>
      <c r="C740" s="8" t="s">
        <v>10</v>
      </c>
      <c r="D740" s="8" t="s">
        <v>25</v>
      </c>
      <c r="E740" s="8" t="s">
        <v>40</v>
      </c>
      <c r="F740" s="78">
        <v>4238.8184961603047</v>
      </c>
      <c r="G740" s="78">
        <f>+IF(F740=0," ", +F740/INDEX(TdC_ExRate!$C$8:$R$29,MATCH(A740,TdC_ExRate!$B$8:$B$29,0),MATCH(B740,TdC_ExRate!$C$7:$R$7,0)))</f>
        <v>1074.2517836097929</v>
      </c>
      <c r="H740" s="78">
        <f>+IF(F740=0,"",+G740*100/INDEX(PBI_GDP!$C$8:$R$29,MATCH($A740,PBI_GDP!$B$8:$B$29,0),MATCH($B740,PBI_GDP!$C$7:$R$7,0)))</f>
        <v>5.7348996731339121E-2</v>
      </c>
    </row>
    <row r="741" spans="1:8" x14ac:dyDescent="0.25">
      <c r="A741" s="8" t="s">
        <v>12</v>
      </c>
      <c r="B741" s="8">
        <v>2020</v>
      </c>
      <c r="C741" s="8" t="s">
        <v>10</v>
      </c>
      <c r="D741" s="8" t="s">
        <v>25</v>
      </c>
      <c r="E741" s="8" t="s">
        <v>26</v>
      </c>
      <c r="F741" s="78">
        <v>5238.5776690844186</v>
      </c>
      <c r="G741" s="78">
        <f>+IF(F741=0," ", +F741/INDEX(TdC_ExRate!$C$8:$R$29,MATCH(A741,TdC_ExRate!$B$8:$B$29,0),MATCH(B741,TdC_ExRate!$C$7:$R$7,0)))</f>
        <v>1015.7203430120056</v>
      </c>
      <c r="H741" s="78">
        <f>+IF(F741=0,"",+G741*100/INDEX(PBI_GDP!$C$8:$R$29,MATCH($A741,PBI_GDP!$B$8:$B$29,0),MATCH($B741,PBI_GDP!$C$7:$R$7,0)))</f>
        <v>6.8411387916140237E-2</v>
      </c>
    </row>
    <row r="742" spans="1:8" x14ac:dyDescent="0.25">
      <c r="A742" s="8" t="s">
        <v>12</v>
      </c>
      <c r="B742" s="8">
        <v>2020</v>
      </c>
      <c r="C742" s="8" t="s">
        <v>10</v>
      </c>
      <c r="D742" s="8" t="s">
        <v>25</v>
      </c>
      <c r="E742" s="8" t="s">
        <v>27</v>
      </c>
      <c r="F742" s="78">
        <v>0</v>
      </c>
      <c r="G742" s="78" t="str">
        <f>+IF(F742=0," ", +F742/INDEX(TdC_ExRate!$C$8:$R$29,MATCH(A742,TdC_ExRate!$B$8:$B$29,0),MATCH(B742,TdC_ExRate!$C$7:$R$7,0)))</f>
        <v xml:space="preserve"> </v>
      </c>
      <c r="H742" s="78" t="str">
        <f>+IF(F742=0,"",+G742*100/INDEX(PBI_GDP!$C$8:$R$29,MATCH($A742,PBI_GDP!$B$8:$B$29,0),MATCH($B742,PBI_GDP!$C$7:$R$7,0)))</f>
        <v/>
      </c>
    </row>
    <row r="743" spans="1:8" x14ac:dyDescent="0.25">
      <c r="A743" s="8" t="s">
        <v>12</v>
      </c>
      <c r="B743" s="8">
        <v>2020</v>
      </c>
      <c r="C743" s="8" t="s">
        <v>10</v>
      </c>
      <c r="D743" s="8" t="s">
        <v>25</v>
      </c>
      <c r="E743" s="8" t="s">
        <v>28</v>
      </c>
      <c r="F743" s="78">
        <v>56.096014560041887</v>
      </c>
      <c r="G743" s="78">
        <f>+IF(F743=0," ", +F743/INDEX(TdC_ExRate!$C$8:$R$29,MATCH(A743,TdC_ExRate!$B$8:$B$29,0),MATCH(B743,TdC_ExRate!$C$7:$R$7,0)))</f>
        <v>10.876590317022179</v>
      </c>
      <c r="H743" s="78">
        <f>+IF(F743=0,"",+G743*100/INDEX(PBI_GDP!$C$8:$R$29,MATCH($A743,PBI_GDP!$B$8:$B$29,0),MATCH($B743,PBI_GDP!$C$7:$R$7,0)))</f>
        <v>7.3256644361010322E-4</v>
      </c>
    </row>
    <row r="744" spans="1:8" x14ac:dyDescent="0.25">
      <c r="A744" s="8" t="s">
        <v>12</v>
      </c>
      <c r="B744" s="8">
        <v>2020</v>
      </c>
      <c r="C744" s="8" t="s">
        <v>10</v>
      </c>
      <c r="D744" s="8" t="s">
        <v>25</v>
      </c>
      <c r="E744" s="8" t="s">
        <v>40</v>
      </c>
      <c r="F744" s="78">
        <v>5294.6736836444607</v>
      </c>
      <c r="G744" s="78">
        <f>+IF(F744=0," ", +F744/INDEX(TdC_ExRate!$C$8:$R$29,MATCH(A744,TdC_ExRate!$B$8:$B$29,0),MATCH(B744,TdC_ExRate!$C$7:$R$7,0)))</f>
        <v>1026.5969333290277</v>
      </c>
      <c r="H744" s="78">
        <f>+IF(F744=0,"",+G744*100/INDEX(PBI_GDP!$C$8:$R$29,MATCH($A744,PBI_GDP!$B$8:$B$29,0),MATCH($B744,PBI_GDP!$C$7:$R$7,0)))</f>
        <v>6.9143954359750334E-2</v>
      </c>
    </row>
    <row r="745" spans="1:8" x14ac:dyDescent="0.25">
      <c r="A745" s="8" t="s">
        <v>12</v>
      </c>
      <c r="B745" s="8">
        <v>2021</v>
      </c>
      <c r="C745" s="8" t="s">
        <v>10</v>
      </c>
      <c r="D745" s="8" t="s">
        <v>25</v>
      </c>
      <c r="E745" s="8" t="s">
        <v>26</v>
      </c>
      <c r="F745" s="78">
        <v>4290.8714490683233</v>
      </c>
      <c r="G745" s="78">
        <f>+IF(F745=0," ", +F745/INDEX(TdC_ExRate!$C$8:$R$29,MATCH(A745,TdC_ExRate!$B$8:$B$29,0),MATCH(B745,TdC_ExRate!$C$7:$R$7,0)))</f>
        <v>795.09662428690308</v>
      </c>
      <c r="H745" s="78">
        <f>+IF(F745=0,"",+G745*100/INDEX(PBI_GDP!$C$8:$R$29,MATCH($A745,PBI_GDP!$B$8:$B$29,0),MATCH($B745,PBI_GDP!$C$7:$R$7,0)))</f>
        <v>4.7568822841566598E-2</v>
      </c>
    </row>
    <row r="746" spans="1:8" x14ac:dyDescent="0.25">
      <c r="A746" s="8" t="s">
        <v>12</v>
      </c>
      <c r="B746" s="8">
        <v>2021</v>
      </c>
      <c r="C746" s="8" t="s">
        <v>10</v>
      </c>
      <c r="D746" s="8" t="s">
        <v>25</v>
      </c>
      <c r="E746" s="8" t="s">
        <v>27</v>
      </c>
      <c r="F746" s="78">
        <v>0</v>
      </c>
      <c r="G746" s="78" t="str">
        <f>+IF(F746=0," ", +F746/INDEX(TdC_ExRate!$C$8:$R$29,MATCH(A746,TdC_ExRate!$B$8:$B$29,0),MATCH(B746,TdC_ExRate!$C$7:$R$7,0)))</f>
        <v xml:space="preserve"> </v>
      </c>
      <c r="H746" s="78" t="str">
        <f>+IF(F746=0,"",+G746*100/INDEX(PBI_GDP!$C$8:$R$29,MATCH($A746,PBI_GDP!$B$8:$B$29,0),MATCH($B746,PBI_GDP!$C$7:$R$7,0)))</f>
        <v/>
      </c>
    </row>
    <row r="747" spans="1:8" x14ac:dyDescent="0.25">
      <c r="A747" s="8" t="s">
        <v>12</v>
      </c>
      <c r="B747" s="8">
        <v>2021</v>
      </c>
      <c r="C747" s="8" t="s">
        <v>10</v>
      </c>
      <c r="D747" s="8" t="s">
        <v>25</v>
      </c>
      <c r="E747" s="8" t="s">
        <v>28</v>
      </c>
      <c r="F747" s="78">
        <v>33.991293444308816</v>
      </c>
      <c r="G747" s="78">
        <f>+IF(F747=0," ", +F747/INDEX(TdC_ExRate!$C$8:$R$29,MATCH(A747,TdC_ExRate!$B$8:$B$29,0),MATCH(B747,TdC_ExRate!$C$7:$R$7,0)))</f>
        <v>6.2985719785624701</v>
      </c>
      <c r="H747" s="78">
        <f>+IF(F747=0,"",+G747*100/INDEX(PBI_GDP!$C$8:$R$29,MATCH($A747,PBI_GDP!$B$8:$B$29,0),MATCH($B747,PBI_GDP!$C$7:$R$7,0)))</f>
        <v>3.7682923741728816E-4</v>
      </c>
    </row>
    <row r="748" spans="1:8" x14ac:dyDescent="0.25">
      <c r="A748" s="8" t="s">
        <v>12</v>
      </c>
      <c r="B748" s="8">
        <v>2021</v>
      </c>
      <c r="C748" s="8" t="s">
        <v>10</v>
      </c>
      <c r="D748" s="8" t="s">
        <v>25</v>
      </c>
      <c r="E748" s="8" t="s">
        <v>40</v>
      </c>
      <c r="F748" s="78">
        <v>4324.8627425126324</v>
      </c>
      <c r="G748" s="78">
        <f>+IF(F748=0," ", +F748/INDEX(TdC_ExRate!$C$8:$R$29,MATCH(A748,TdC_ExRate!$B$8:$B$29,0),MATCH(B748,TdC_ExRate!$C$7:$R$7,0)))</f>
        <v>801.39519626546564</v>
      </c>
      <c r="H748" s="78">
        <f>+IF(F748=0,"",+G748*100/INDEX(PBI_GDP!$C$8:$R$29,MATCH($A748,PBI_GDP!$B$8:$B$29,0),MATCH($B748,PBI_GDP!$C$7:$R$7,0)))</f>
        <v>4.7945652078983894E-2</v>
      </c>
    </row>
    <row r="749" spans="1:8" x14ac:dyDescent="0.25">
      <c r="A749" s="8" t="s">
        <v>12</v>
      </c>
      <c r="B749" s="8">
        <v>2022</v>
      </c>
      <c r="C749" s="8" t="s">
        <v>10</v>
      </c>
      <c r="D749" s="8" t="s">
        <v>25</v>
      </c>
      <c r="E749" s="8" t="s">
        <v>26</v>
      </c>
      <c r="F749" s="78">
        <v>3660.6748636992993</v>
      </c>
      <c r="G749" s="78">
        <f>+IF(F749=0," ", +F749/INDEX(TdC_ExRate!$C$8:$R$29,MATCH(A749,TdC_ExRate!$B$8:$B$29,0),MATCH(B749,TdC_ExRate!$C$7:$R$7,0)))</f>
        <v>708.74634340741511</v>
      </c>
      <c r="H749" s="78">
        <f>+IF(F749=0,"",+G749*100/INDEX(PBI_GDP!$C$8:$R$29,MATCH($A749,PBI_GDP!$B$8:$B$29,0),MATCH($B749,PBI_GDP!$C$7:$R$7,0)))</f>
        <v>3.628547955065075E-2</v>
      </c>
    </row>
    <row r="750" spans="1:8" x14ac:dyDescent="0.25">
      <c r="A750" s="8" t="s">
        <v>12</v>
      </c>
      <c r="B750" s="8">
        <v>2022</v>
      </c>
      <c r="C750" s="8" t="s">
        <v>10</v>
      </c>
      <c r="D750" s="8" t="s">
        <v>25</v>
      </c>
      <c r="E750" s="8" t="s">
        <v>27</v>
      </c>
      <c r="F750" s="78">
        <v>0</v>
      </c>
      <c r="G750" s="78" t="str">
        <f>+IF(F750=0," ", +F750/INDEX(TdC_ExRate!$C$8:$R$29,MATCH(A750,TdC_ExRate!$B$8:$B$29,0),MATCH(B750,TdC_ExRate!$C$7:$R$7,0)))</f>
        <v xml:space="preserve"> </v>
      </c>
      <c r="H750" s="78" t="str">
        <f>+IF(F750=0,"",+G750*100/INDEX(PBI_GDP!$C$8:$R$29,MATCH($A750,PBI_GDP!$B$8:$B$29,0),MATCH($B750,PBI_GDP!$C$7:$R$7,0)))</f>
        <v/>
      </c>
    </row>
    <row r="751" spans="1:8" x14ac:dyDescent="0.25">
      <c r="A751" s="8" t="s">
        <v>12</v>
      </c>
      <c r="B751" s="8">
        <v>2022</v>
      </c>
      <c r="C751" s="8" t="s">
        <v>10</v>
      </c>
      <c r="D751" s="8" t="s">
        <v>25</v>
      </c>
      <c r="E751" s="8" t="s">
        <v>28</v>
      </c>
      <c r="F751" s="78">
        <v>80.651958202366771</v>
      </c>
      <c r="G751" s="78">
        <f>+IF(F751=0," ", +F751/INDEX(TdC_ExRate!$C$8:$R$29,MATCH(A751,TdC_ExRate!$B$8:$B$29,0),MATCH(B751,TdC_ExRate!$C$7:$R$7,0)))</f>
        <v>15.615093553217188</v>
      </c>
      <c r="H751" s="78">
        <f>+IF(F751=0,"",+G751*100/INDEX(PBI_GDP!$C$8:$R$29,MATCH($A751,PBI_GDP!$B$8:$B$29,0),MATCH($B751,PBI_GDP!$C$7:$R$7,0)))</f>
        <v>7.9944138418087897E-4</v>
      </c>
    </row>
    <row r="752" spans="1:8" x14ac:dyDescent="0.25">
      <c r="A752" s="8" t="s">
        <v>12</v>
      </c>
      <c r="B752" s="8">
        <v>2022</v>
      </c>
      <c r="C752" s="8" t="s">
        <v>10</v>
      </c>
      <c r="D752" s="8" t="s">
        <v>25</v>
      </c>
      <c r="E752" s="8" t="s">
        <v>40</v>
      </c>
      <c r="F752" s="78">
        <v>3741.3268219016659</v>
      </c>
      <c r="G752" s="78">
        <f>+IF(F752=0," ", +F752/INDEX(TdC_ExRate!$C$8:$R$29,MATCH(A752,TdC_ExRate!$B$8:$B$29,0),MATCH(B752,TdC_ExRate!$C$7:$R$7,0)))</f>
        <v>724.36143696063232</v>
      </c>
      <c r="H752" s="78">
        <f>+IF(F752=0,"",+G752*100/INDEX(PBI_GDP!$C$8:$R$29,MATCH($A752,PBI_GDP!$B$8:$B$29,0),MATCH($B752,PBI_GDP!$C$7:$R$7,0)))</f>
        <v>3.7084920934831622E-2</v>
      </c>
    </row>
    <row r="753" spans="1:8" x14ac:dyDescent="0.25">
      <c r="A753" s="8" t="s">
        <v>12</v>
      </c>
      <c r="B753" s="8">
        <v>2023</v>
      </c>
      <c r="C753" s="8" t="s">
        <v>10</v>
      </c>
      <c r="D753" s="8" t="s">
        <v>25</v>
      </c>
      <c r="E753" s="8" t="s">
        <v>26</v>
      </c>
      <c r="F753" s="78">
        <v>4040.5547478628296</v>
      </c>
      <c r="G753" s="78">
        <f>+IF(F753=0," ", +F753/INDEX(TdC_ExRate!$C$8:$R$29,MATCH(A753,TdC_ExRate!$B$8:$B$29,0),MATCH(B753,TdC_ExRate!$C$7:$R$7,0)))</f>
        <v>809.05484689394166</v>
      </c>
      <c r="H753" s="78">
        <f>+IF(F753=0,"",+G753*100/INDEX(PBI_GDP!$C$8:$R$29,MATCH($A753,PBI_GDP!$B$8:$B$29,0),MATCH($B753,PBI_GDP!$C$7:$R$7,0)))</f>
        <v>3.6881334114377884E-2</v>
      </c>
    </row>
    <row r="754" spans="1:8" x14ac:dyDescent="0.25">
      <c r="A754" s="8" t="s">
        <v>12</v>
      </c>
      <c r="B754" s="8">
        <v>2023</v>
      </c>
      <c r="C754" s="8" t="s">
        <v>10</v>
      </c>
      <c r="D754" s="8" t="s">
        <v>25</v>
      </c>
      <c r="E754" s="8" t="s">
        <v>27</v>
      </c>
      <c r="F754" s="78">
        <v>0</v>
      </c>
      <c r="G754" s="78" t="str">
        <f>+IF(F754=0," ", +F754/INDEX(TdC_ExRate!$C$8:$R$29,MATCH(A754,TdC_ExRate!$B$8:$B$29,0),MATCH(B754,TdC_ExRate!$C$7:$R$7,0)))</f>
        <v xml:space="preserve"> </v>
      </c>
      <c r="H754" s="78" t="str">
        <f>+IF(F754=0,"",+G754*100/INDEX(PBI_GDP!$C$8:$R$29,MATCH($A754,PBI_GDP!$B$8:$B$29,0),MATCH($B754,PBI_GDP!$C$7:$R$7,0)))</f>
        <v/>
      </c>
    </row>
    <row r="755" spans="1:8" x14ac:dyDescent="0.25">
      <c r="A755" s="8" t="s">
        <v>12</v>
      </c>
      <c r="B755" s="8">
        <v>2023</v>
      </c>
      <c r="C755" s="8" t="s">
        <v>10</v>
      </c>
      <c r="D755" s="8" t="s">
        <v>25</v>
      </c>
      <c r="E755" s="8" t="s">
        <v>28</v>
      </c>
      <c r="F755" s="78">
        <v>31.17803954591939</v>
      </c>
      <c r="G755" s="78">
        <f>+IF(F755=0," ", +F755/INDEX(TdC_ExRate!$C$8:$R$29,MATCH(A755,TdC_ExRate!$B$8:$B$29,0),MATCH(B755,TdC_ExRate!$C$7:$R$7,0)))</f>
        <v>6.2428912823466112</v>
      </c>
      <c r="H755" s="78">
        <f>+IF(F755=0,"",+G755*100/INDEX(PBI_GDP!$C$8:$R$29,MATCH($A755,PBI_GDP!$B$8:$B$29,0),MATCH($B755,PBI_GDP!$C$7:$R$7,0)))</f>
        <v>2.8458658904016813E-4</v>
      </c>
    </row>
    <row r="756" spans="1:8" x14ac:dyDescent="0.25">
      <c r="A756" s="8" t="s">
        <v>12</v>
      </c>
      <c r="B756" s="8">
        <v>2023</v>
      </c>
      <c r="C756" s="8" t="s">
        <v>10</v>
      </c>
      <c r="D756" s="8" t="s">
        <v>25</v>
      </c>
      <c r="E756" s="8" t="s">
        <v>40</v>
      </c>
      <c r="F756" s="78">
        <v>4071.7327874087491</v>
      </c>
      <c r="G756" s="78">
        <f>+IF(F756=0," ", +F756/INDEX(TdC_ExRate!$C$8:$R$29,MATCH(A756,TdC_ExRate!$B$8:$B$29,0),MATCH(B756,TdC_ExRate!$C$7:$R$7,0)))</f>
        <v>815.29773817628825</v>
      </c>
      <c r="H756" s="78">
        <f>+IF(F756=0,"",+G756*100/INDEX(PBI_GDP!$C$8:$R$29,MATCH($A756,PBI_GDP!$B$8:$B$29,0),MATCH($B756,PBI_GDP!$C$7:$R$7,0)))</f>
        <v>3.7165920703418044E-2</v>
      </c>
    </row>
    <row r="757" spans="1:8" x14ac:dyDescent="0.25">
      <c r="A757" s="8" t="s">
        <v>12</v>
      </c>
      <c r="B757" s="8">
        <v>2008</v>
      </c>
      <c r="C757" s="8" t="s">
        <v>10</v>
      </c>
      <c r="D757" s="8" t="s">
        <v>30</v>
      </c>
      <c r="E757" s="8" t="s">
        <v>31</v>
      </c>
      <c r="F757" s="78">
        <v>8173.2911710263061</v>
      </c>
      <c r="G757" s="78">
        <f>+IF(F757=0," ", +F757/INDEX(TdC_ExRate!$C$8:$R$29,MATCH(A757,TdC_ExRate!$B$8:$B$29,0),MATCH(B757,TdC_ExRate!$C$7:$R$7,0)))</f>
        <v>4452.0877917528751</v>
      </c>
      <c r="H757" s="78">
        <f>+IF(F757=0,"",+G757*100/INDEX(PBI_GDP!$C$8:$R$29,MATCH($A757,PBI_GDP!$B$8:$B$29,0),MATCH($B757,PBI_GDP!$C$7:$R$7,0)))</f>
        <v>0.25872476668974292</v>
      </c>
    </row>
    <row r="758" spans="1:8" x14ac:dyDescent="0.25">
      <c r="A758" s="8" t="s">
        <v>12</v>
      </c>
      <c r="B758" s="8">
        <v>2008</v>
      </c>
      <c r="C758" s="8" t="s">
        <v>10</v>
      </c>
      <c r="D758" s="8" t="s">
        <v>30</v>
      </c>
      <c r="E758" s="8" t="s">
        <v>32</v>
      </c>
      <c r="F758" s="78">
        <v>5789.1511561127809</v>
      </c>
      <c r="G758" s="78">
        <f>+IF(F758=0," ", +F758/INDEX(TdC_ExRate!$C$8:$R$29,MATCH(A758,TdC_ExRate!$B$8:$B$29,0),MATCH(B758,TdC_ExRate!$C$7:$R$7,0)))</f>
        <v>3153.4186960214929</v>
      </c>
      <c r="H758" s="78">
        <f>+IF(F758=0,"",+G758*100/INDEX(PBI_GDP!$C$8:$R$29,MATCH($A758,PBI_GDP!$B$8:$B$29,0),MATCH($B758,PBI_GDP!$C$7:$R$7,0)))</f>
        <v>0.18325503776330765</v>
      </c>
    </row>
    <row r="759" spans="1:8" x14ac:dyDescent="0.25">
      <c r="A759" s="8" t="s">
        <v>12</v>
      </c>
      <c r="B759" s="8">
        <v>2008</v>
      </c>
      <c r="C759" s="8" t="s">
        <v>10</v>
      </c>
      <c r="D759" s="8" t="s">
        <v>30</v>
      </c>
      <c r="E759" s="8" t="s">
        <v>40</v>
      </c>
      <c r="F759" s="78">
        <v>13962.442327139088</v>
      </c>
      <c r="G759" s="78">
        <f>+IF(F759=0," ", +F759/INDEX(TdC_ExRate!$C$8:$R$29,MATCH(A759,TdC_ExRate!$B$8:$B$29,0),MATCH(B759,TdC_ExRate!$C$7:$R$7,0)))</f>
        <v>7605.5064877743689</v>
      </c>
      <c r="H759" s="78">
        <f>+IF(F759=0,"",+G759*100/INDEX(PBI_GDP!$C$8:$R$29,MATCH($A759,PBI_GDP!$B$8:$B$29,0),MATCH($B759,PBI_GDP!$C$7:$R$7,0)))</f>
        <v>0.44197980445305063</v>
      </c>
    </row>
    <row r="760" spans="1:8" x14ac:dyDescent="0.25">
      <c r="A760" s="8" t="s">
        <v>12</v>
      </c>
      <c r="B760" s="8">
        <v>2009</v>
      </c>
      <c r="C760" s="8" t="s">
        <v>10</v>
      </c>
      <c r="D760" s="8" t="s">
        <v>30</v>
      </c>
      <c r="E760" s="8" t="s">
        <v>31</v>
      </c>
      <c r="F760" s="78">
        <v>10643.727798403033</v>
      </c>
      <c r="G760" s="78">
        <f>+IF(F760=0," ", +F760/INDEX(TdC_ExRate!$C$8:$R$29,MATCH(A760,TdC_ExRate!$B$8:$B$29,0),MATCH(B760,TdC_ExRate!$C$7:$R$7,0)))</f>
        <v>5321.8638992015167</v>
      </c>
      <c r="H760" s="78">
        <f>+IF(F760=0,"",+G760*100/INDEX(PBI_GDP!$C$8:$R$29,MATCH($A760,PBI_GDP!$B$8:$B$29,0),MATCH($B760,PBI_GDP!$C$7:$R$7,0)))</f>
        <v>0.31303691507827253</v>
      </c>
    </row>
    <row r="761" spans="1:8" x14ac:dyDescent="0.25">
      <c r="A761" s="8" t="s">
        <v>12</v>
      </c>
      <c r="B761" s="8">
        <v>2009</v>
      </c>
      <c r="C761" s="8" t="s">
        <v>10</v>
      </c>
      <c r="D761" s="8" t="s">
        <v>30</v>
      </c>
      <c r="E761" s="8" t="s">
        <v>32</v>
      </c>
      <c r="F761" s="78">
        <v>12951.382067967745</v>
      </c>
      <c r="G761" s="78">
        <f>+IF(F761=0," ", +F761/INDEX(TdC_ExRate!$C$8:$R$29,MATCH(A761,TdC_ExRate!$B$8:$B$29,0),MATCH(B761,TdC_ExRate!$C$7:$R$7,0)))</f>
        <v>6475.6910339838723</v>
      </c>
      <c r="H761" s="78">
        <f>+IF(F761=0,"",+G761*100/INDEX(PBI_GDP!$C$8:$R$29,MATCH($A761,PBI_GDP!$B$8:$B$29,0),MATCH($B761,PBI_GDP!$C$7:$R$7,0)))</f>
        <v>0.38090608528761649</v>
      </c>
    </row>
    <row r="762" spans="1:8" x14ac:dyDescent="0.25">
      <c r="A762" s="8" t="s">
        <v>12</v>
      </c>
      <c r="B762" s="8">
        <v>2009</v>
      </c>
      <c r="C762" s="8" t="s">
        <v>10</v>
      </c>
      <c r="D762" s="8" t="s">
        <v>30</v>
      </c>
      <c r="E762" s="8" t="s">
        <v>40</v>
      </c>
      <c r="F762" s="78">
        <v>23595.109866370778</v>
      </c>
      <c r="G762" s="78">
        <f>+IF(F762=0," ", +F762/INDEX(TdC_ExRate!$C$8:$R$29,MATCH(A762,TdC_ExRate!$B$8:$B$29,0),MATCH(B762,TdC_ExRate!$C$7:$R$7,0)))</f>
        <v>11797.554933185389</v>
      </c>
      <c r="H762" s="78">
        <f>+IF(F762=0,"",+G762*100/INDEX(PBI_GDP!$C$8:$R$29,MATCH($A762,PBI_GDP!$B$8:$B$29,0),MATCH($B762,PBI_GDP!$C$7:$R$7,0)))</f>
        <v>0.69394300036588896</v>
      </c>
    </row>
    <row r="763" spans="1:8" x14ac:dyDescent="0.25">
      <c r="A763" s="8" t="s">
        <v>12</v>
      </c>
      <c r="B763" s="8">
        <v>2010</v>
      </c>
      <c r="C763" s="8" t="s">
        <v>10</v>
      </c>
      <c r="D763" s="8" t="s">
        <v>30</v>
      </c>
      <c r="E763" s="8" t="s">
        <v>31</v>
      </c>
      <c r="F763" s="78">
        <v>10331.816331520171</v>
      </c>
      <c r="G763" s="78">
        <f>+IF(F763=0," ", +F763/INDEX(TdC_ExRate!$C$8:$R$29,MATCH(A763,TdC_ExRate!$B$8:$B$29,0),MATCH(B763,TdC_ExRate!$C$7:$R$7,0)))</f>
        <v>5864.796403890341</v>
      </c>
      <c r="H763" s="78">
        <f>+IF(F763=0,"",+G763*100/INDEX(PBI_GDP!$C$8:$R$29,MATCH($A763,PBI_GDP!$B$8:$B$29,0),MATCH($B763,PBI_GDP!$C$7:$R$7,0)))</f>
        <v>0.26496726338433679</v>
      </c>
    </row>
    <row r="764" spans="1:8" x14ac:dyDescent="0.25">
      <c r="A764" s="8" t="s">
        <v>12</v>
      </c>
      <c r="B764" s="8">
        <v>2010</v>
      </c>
      <c r="C764" s="8" t="s">
        <v>10</v>
      </c>
      <c r="D764" s="8" t="s">
        <v>30</v>
      </c>
      <c r="E764" s="8" t="s">
        <v>32</v>
      </c>
      <c r="F764" s="78">
        <v>12914.528377116771</v>
      </c>
      <c r="G764" s="78">
        <f>+IF(F764=0," ", +F764/INDEX(TdC_ExRate!$C$8:$R$29,MATCH(A764,TdC_ExRate!$B$8:$B$29,0),MATCH(B764,TdC_ExRate!$C$7:$R$7,0)))</f>
        <v>7330.8581137843403</v>
      </c>
      <c r="H764" s="78">
        <f>+IF(F764=0,"",+G764*100/INDEX(PBI_GDP!$C$8:$R$29,MATCH($A764,PBI_GDP!$B$8:$B$29,0),MATCH($B764,PBI_GDP!$C$7:$R$7,0)))</f>
        <v>0.33120287200077497</v>
      </c>
    </row>
    <row r="765" spans="1:8" x14ac:dyDescent="0.25">
      <c r="A765" s="8" t="s">
        <v>12</v>
      </c>
      <c r="B765" s="8">
        <v>2010</v>
      </c>
      <c r="C765" s="8" t="s">
        <v>10</v>
      </c>
      <c r="D765" s="8" t="s">
        <v>30</v>
      </c>
      <c r="E765" s="8" t="s">
        <v>40</v>
      </c>
      <c r="F765" s="78">
        <v>23246.344708636942</v>
      </c>
      <c r="G765" s="78">
        <f>+IF(F765=0," ", +F765/INDEX(TdC_ExRate!$C$8:$R$29,MATCH(A765,TdC_ExRate!$B$8:$B$29,0),MATCH(B765,TdC_ExRate!$C$7:$R$7,0)))</f>
        <v>13195.654517674682</v>
      </c>
      <c r="H765" s="78">
        <f>+IF(F765=0,"",+G765*100/INDEX(PBI_GDP!$C$8:$R$29,MATCH($A765,PBI_GDP!$B$8:$B$29,0),MATCH($B765,PBI_GDP!$C$7:$R$7,0)))</f>
        <v>0.59617013538511177</v>
      </c>
    </row>
    <row r="766" spans="1:8" x14ac:dyDescent="0.25">
      <c r="A766" s="8" t="s">
        <v>12</v>
      </c>
      <c r="B766" s="8">
        <v>2011</v>
      </c>
      <c r="C766" s="8" t="s">
        <v>10</v>
      </c>
      <c r="D766" s="8" t="s">
        <v>30</v>
      </c>
      <c r="E766" s="8" t="s">
        <v>31</v>
      </c>
      <c r="F766" s="78">
        <v>12728.632087864338</v>
      </c>
      <c r="G766" s="78">
        <f>+IF(F766=0," ", +F766/INDEX(TdC_ExRate!$C$8:$R$29,MATCH(A766,TdC_ExRate!$B$8:$B$29,0),MATCH(B766,TdC_ExRate!$C$7:$R$7,0)))</f>
        <v>7600.169730552444</v>
      </c>
      <c r="H766" s="78">
        <f>+IF(F766=0,"",+G766*100/INDEX(PBI_GDP!$C$8:$R$29,MATCH($A766,PBI_GDP!$B$8:$B$29,0),MATCH($B766,PBI_GDP!$C$7:$R$7,0)))</f>
        <v>0.29026259193551751</v>
      </c>
    </row>
    <row r="767" spans="1:8" x14ac:dyDescent="0.25">
      <c r="A767" s="8" t="s">
        <v>12</v>
      </c>
      <c r="B767" s="8">
        <v>2011</v>
      </c>
      <c r="C767" s="8" t="s">
        <v>10</v>
      </c>
      <c r="D767" s="8" t="s">
        <v>30</v>
      </c>
      <c r="E767" s="8" t="s">
        <v>32</v>
      </c>
      <c r="F767" s="78">
        <v>8287.7963513281356</v>
      </c>
      <c r="G767" s="78">
        <f>+IF(F767=0," ", +F767/INDEX(TdC_ExRate!$C$8:$R$29,MATCH(A767,TdC_ExRate!$B$8:$B$29,0),MATCH(B767,TdC_ExRate!$C$7:$R$7,0)))</f>
        <v>4948.5803759228284</v>
      </c>
      <c r="H767" s="78">
        <f>+IF(F767=0,"",+G767*100/INDEX(PBI_GDP!$C$8:$R$29,MATCH($A767,PBI_GDP!$B$8:$B$29,0),MATCH($B767,PBI_GDP!$C$7:$R$7,0)))</f>
        <v>0.1889941695041841</v>
      </c>
    </row>
    <row r="768" spans="1:8" x14ac:dyDescent="0.25">
      <c r="A768" s="8" t="s">
        <v>12</v>
      </c>
      <c r="B768" s="8">
        <v>2011</v>
      </c>
      <c r="C768" s="8" t="s">
        <v>10</v>
      </c>
      <c r="D768" s="8" t="s">
        <v>30</v>
      </c>
      <c r="E768" s="8" t="s">
        <v>40</v>
      </c>
      <c r="F768" s="78">
        <v>21016.428439192474</v>
      </c>
      <c r="G768" s="78">
        <f>+IF(F768=0," ", +F768/INDEX(TdC_ExRate!$C$8:$R$29,MATCH(A768,TdC_ExRate!$B$8:$B$29,0),MATCH(B768,TdC_ExRate!$C$7:$R$7,0)))</f>
        <v>12548.750106475272</v>
      </c>
      <c r="H768" s="78">
        <f>+IF(F768=0,"",+G768*100/INDEX(PBI_GDP!$C$8:$R$29,MATCH($A768,PBI_GDP!$B$8:$B$29,0),MATCH($B768,PBI_GDP!$C$7:$R$7,0)))</f>
        <v>0.47925676143970158</v>
      </c>
    </row>
    <row r="769" spans="1:8" x14ac:dyDescent="0.25">
      <c r="A769" s="8" t="s">
        <v>12</v>
      </c>
      <c r="B769" s="8">
        <v>2012</v>
      </c>
      <c r="C769" s="8" t="s">
        <v>10</v>
      </c>
      <c r="D769" s="8" t="s">
        <v>30</v>
      </c>
      <c r="E769" s="8" t="s">
        <v>31</v>
      </c>
      <c r="F769" s="78">
        <v>11194.645880590786</v>
      </c>
      <c r="G769" s="78">
        <f>+IF(F769=0," ", +F769/INDEX(TdC_ExRate!$C$8:$R$29,MATCH(A769,TdC_ExRate!$B$8:$B$29,0),MATCH(B769,TdC_ExRate!$C$7:$R$7,0)))</f>
        <v>5728.6034356967675</v>
      </c>
      <c r="H769" s="78">
        <f>+IF(F769=0,"",+G769*100/INDEX(PBI_GDP!$C$8:$R$29,MATCH($A769,PBI_GDP!$B$8:$B$29,0),MATCH($B769,PBI_GDP!$C$7:$R$7,0)))</f>
        <v>0.23214027068848903</v>
      </c>
    </row>
    <row r="770" spans="1:8" x14ac:dyDescent="0.25">
      <c r="A770" s="8" t="s">
        <v>12</v>
      </c>
      <c r="B770" s="8">
        <v>2012</v>
      </c>
      <c r="C770" s="8" t="s">
        <v>10</v>
      </c>
      <c r="D770" s="8" t="s">
        <v>30</v>
      </c>
      <c r="E770" s="8" t="s">
        <v>32</v>
      </c>
      <c r="F770" s="78">
        <v>7532.1718227826586</v>
      </c>
      <c r="G770" s="78">
        <f>+IF(F770=0," ", +F770/INDEX(TdC_ExRate!$C$8:$R$29,MATCH(A770,TdC_ExRate!$B$8:$B$29,0),MATCH(B770,TdC_ExRate!$C$7:$R$7,0)))</f>
        <v>3854.4162845796054</v>
      </c>
      <c r="H770" s="78">
        <f>+IF(F770=0,"",+G770*100/INDEX(PBI_GDP!$C$8:$R$29,MATCH($A770,PBI_GDP!$B$8:$B$29,0),MATCH($B770,PBI_GDP!$C$7:$R$7,0)))</f>
        <v>0.15619256066371434</v>
      </c>
    </row>
    <row r="771" spans="1:8" x14ac:dyDescent="0.25">
      <c r="A771" s="8" t="s">
        <v>12</v>
      </c>
      <c r="B771" s="8">
        <v>2012</v>
      </c>
      <c r="C771" s="8" t="s">
        <v>10</v>
      </c>
      <c r="D771" s="8" t="s">
        <v>30</v>
      </c>
      <c r="E771" s="8" t="s">
        <v>40</v>
      </c>
      <c r="F771" s="78">
        <v>18726.817703373446</v>
      </c>
      <c r="G771" s="78">
        <f>+IF(F771=0," ", +F771/INDEX(TdC_ExRate!$C$8:$R$29,MATCH(A771,TdC_ExRate!$B$8:$B$29,0),MATCH(B771,TdC_ExRate!$C$7:$R$7,0)))</f>
        <v>9583.0197202763738</v>
      </c>
      <c r="H771" s="78">
        <f>+IF(F771=0,"",+G771*100/INDEX(PBI_GDP!$C$8:$R$29,MATCH($A771,PBI_GDP!$B$8:$B$29,0),MATCH($B771,PBI_GDP!$C$7:$R$7,0)))</f>
        <v>0.38833283135220342</v>
      </c>
    </row>
    <row r="772" spans="1:8" x14ac:dyDescent="0.25">
      <c r="A772" s="8" t="s">
        <v>12</v>
      </c>
      <c r="B772" s="8">
        <v>2013</v>
      </c>
      <c r="C772" s="8" t="s">
        <v>10</v>
      </c>
      <c r="D772" s="8" t="s">
        <v>30</v>
      </c>
      <c r="E772" s="8" t="s">
        <v>31</v>
      </c>
      <c r="F772" s="78">
        <v>16555.628195382131</v>
      </c>
      <c r="G772" s="78">
        <f>+IF(F772=0," ", +F772/INDEX(TdC_ExRate!$C$8:$R$29,MATCH(A772,TdC_ExRate!$B$8:$B$29,0),MATCH(B772,TdC_ExRate!$C$7:$R$7,0)))</f>
        <v>7667.6008623923308</v>
      </c>
      <c r="H772" s="78">
        <f>+IF(F772=0,"",+G772*100/INDEX(PBI_GDP!$C$8:$R$29,MATCH($A772,PBI_GDP!$B$8:$B$29,0),MATCH($B772,PBI_GDP!$C$7:$R$7,0)))</f>
        <v>0.3097488483288301</v>
      </c>
    </row>
    <row r="773" spans="1:8" x14ac:dyDescent="0.25">
      <c r="A773" s="8" t="s">
        <v>12</v>
      </c>
      <c r="B773" s="8">
        <v>2013</v>
      </c>
      <c r="C773" s="8" t="s">
        <v>10</v>
      </c>
      <c r="D773" s="8" t="s">
        <v>30</v>
      </c>
      <c r="E773" s="8" t="s">
        <v>32</v>
      </c>
      <c r="F773" s="78">
        <v>6639.0706585254029</v>
      </c>
      <c r="G773" s="78">
        <f>+IF(F773=0," ", +F773/INDEX(TdC_ExRate!$C$8:$R$29,MATCH(A773,TdC_ExRate!$B$8:$B$29,0),MATCH(B773,TdC_ExRate!$C$7:$R$7,0)))</f>
        <v>3074.830100436307</v>
      </c>
      <c r="H773" s="78">
        <f>+IF(F773=0,"",+G773*100/INDEX(PBI_GDP!$C$8:$R$29,MATCH($A773,PBI_GDP!$B$8:$B$29,0),MATCH($B773,PBI_GDP!$C$7:$R$7,0)))</f>
        <v>0.12421422287229042</v>
      </c>
    </row>
    <row r="774" spans="1:8" x14ac:dyDescent="0.25">
      <c r="A774" s="8" t="s">
        <v>12</v>
      </c>
      <c r="B774" s="8">
        <v>2013</v>
      </c>
      <c r="C774" s="8" t="s">
        <v>10</v>
      </c>
      <c r="D774" s="8" t="s">
        <v>30</v>
      </c>
      <c r="E774" s="8" t="s">
        <v>40</v>
      </c>
      <c r="F774" s="78">
        <v>23194.698853907532</v>
      </c>
      <c r="G774" s="78">
        <f>+IF(F774=0," ", +F774/INDEX(TdC_ExRate!$C$8:$R$29,MATCH(A774,TdC_ExRate!$B$8:$B$29,0),MATCH(B774,TdC_ExRate!$C$7:$R$7,0)))</f>
        <v>10742.430962828637</v>
      </c>
      <c r="H774" s="78">
        <f>+IF(F774=0,"",+G774*100/INDEX(PBI_GDP!$C$8:$R$29,MATCH($A774,PBI_GDP!$B$8:$B$29,0),MATCH($B774,PBI_GDP!$C$7:$R$7,0)))</f>
        <v>0.43396307120112049</v>
      </c>
    </row>
    <row r="775" spans="1:8" x14ac:dyDescent="0.25">
      <c r="A775" s="8" t="s">
        <v>12</v>
      </c>
      <c r="B775" s="8">
        <v>2014</v>
      </c>
      <c r="C775" s="8" t="s">
        <v>10</v>
      </c>
      <c r="D775" s="8" t="s">
        <v>30</v>
      </c>
      <c r="E775" s="8" t="s">
        <v>31</v>
      </c>
      <c r="F775" s="78">
        <v>14163.483646572462</v>
      </c>
      <c r="G775" s="78">
        <f>+IF(F775=0," ", +F775/INDEX(TdC_ExRate!$C$8:$R$29,MATCH(A775,TdC_ExRate!$B$8:$B$29,0),MATCH(B775,TdC_ExRate!$C$7:$R$7,0)))</f>
        <v>6016.3470357121878</v>
      </c>
      <c r="H775" s="78">
        <f>+IF(F775=0,"",+G775*100/INDEX(PBI_GDP!$C$8:$R$29,MATCH($A775,PBI_GDP!$B$8:$B$29,0),MATCH($B775,PBI_GDP!$C$7:$R$7,0)))</f>
        <v>0.24455413047945915</v>
      </c>
    </row>
    <row r="776" spans="1:8" x14ac:dyDescent="0.25">
      <c r="A776" s="8" t="s">
        <v>12</v>
      </c>
      <c r="B776" s="8">
        <v>2014</v>
      </c>
      <c r="C776" s="8" t="s">
        <v>10</v>
      </c>
      <c r="D776" s="8" t="s">
        <v>30</v>
      </c>
      <c r="E776" s="8" t="s">
        <v>32</v>
      </c>
      <c r="F776" s="78">
        <v>7041.5759813276927</v>
      </c>
      <c r="G776" s="78">
        <f>+IF(F776=0," ", +F776/INDEX(TdC_ExRate!$C$8:$R$29,MATCH(A776,TdC_ExRate!$B$8:$B$29,0),MATCH(B776,TdC_ExRate!$C$7:$R$7,0)))</f>
        <v>2991.1119212719359</v>
      </c>
      <c r="H776" s="78">
        <f>+IF(F776=0,"",+G776*100/INDEX(PBI_GDP!$C$8:$R$29,MATCH($A776,PBI_GDP!$B$8:$B$29,0),MATCH($B776,PBI_GDP!$C$7:$R$7,0)))</f>
        <v>0.12158354076508364</v>
      </c>
    </row>
    <row r="777" spans="1:8" x14ac:dyDescent="0.25">
      <c r="A777" s="8" t="s">
        <v>12</v>
      </c>
      <c r="B777" s="8">
        <v>2014</v>
      </c>
      <c r="C777" s="8" t="s">
        <v>10</v>
      </c>
      <c r="D777" s="8" t="s">
        <v>30</v>
      </c>
      <c r="E777" s="8" t="s">
        <v>40</v>
      </c>
      <c r="F777" s="78">
        <v>21205.059627900155</v>
      </c>
      <c r="G777" s="78">
        <f>+IF(F777=0," ", +F777/INDEX(TdC_ExRate!$C$8:$R$29,MATCH(A777,TdC_ExRate!$B$8:$B$29,0),MATCH(B777,TdC_ExRate!$C$7:$R$7,0)))</f>
        <v>9007.4589569841228</v>
      </c>
      <c r="H777" s="78">
        <f>+IF(F777=0,"",+G777*100/INDEX(PBI_GDP!$C$8:$R$29,MATCH($A777,PBI_GDP!$B$8:$B$29,0),MATCH($B777,PBI_GDP!$C$7:$R$7,0)))</f>
        <v>0.36613767124454277</v>
      </c>
    </row>
    <row r="778" spans="1:8" x14ac:dyDescent="0.25">
      <c r="A778" s="8" t="s">
        <v>12</v>
      </c>
      <c r="B778" s="8">
        <v>2015</v>
      </c>
      <c r="C778" s="8" t="s">
        <v>10</v>
      </c>
      <c r="D778" s="8" t="s">
        <v>30</v>
      </c>
      <c r="E778" s="8" t="s">
        <v>31</v>
      </c>
      <c r="F778" s="78">
        <v>12242.094257343953</v>
      </c>
      <c r="G778" s="78">
        <f>+IF(F778=0," ", +F778/INDEX(TdC_ExRate!$C$8:$R$29,MATCH(A778,TdC_ExRate!$B$8:$B$29,0),MATCH(B778,TdC_ExRate!$C$7:$R$7,0)))</f>
        <v>3674.4655099581614</v>
      </c>
      <c r="H778" s="78">
        <f>+IF(F778=0,"",+G778*100/INDEX(PBI_GDP!$C$8:$R$29,MATCH($A778,PBI_GDP!$B$8:$B$29,0),MATCH($B778,PBI_GDP!$C$7:$R$7,0)))</f>
        <v>0.20166010162294581</v>
      </c>
    </row>
    <row r="779" spans="1:8" x14ac:dyDescent="0.25">
      <c r="A779" s="8" t="s">
        <v>12</v>
      </c>
      <c r="B779" s="8">
        <v>2015</v>
      </c>
      <c r="C779" s="8" t="s">
        <v>10</v>
      </c>
      <c r="D779" s="8" t="s">
        <v>30</v>
      </c>
      <c r="E779" s="8" t="s">
        <v>32</v>
      </c>
      <c r="F779" s="78">
        <v>3190.1074629084692</v>
      </c>
      <c r="G779" s="78">
        <f>+IF(F779=0," ", +F779/INDEX(TdC_ExRate!$C$8:$R$29,MATCH(A779,TdC_ExRate!$B$8:$B$29,0),MATCH(B779,TdC_ExRate!$C$7:$R$7,0)))</f>
        <v>957.51099436972459</v>
      </c>
      <c r="H779" s="78">
        <f>+IF(F779=0,"",+G779*100/INDEX(PBI_GDP!$C$8:$R$29,MATCH($A779,PBI_GDP!$B$8:$B$29,0),MATCH($B779,PBI_GDP!$C$7:$R$7,0)))</f>
        <v>5.2549619504221497E-2</v>
      </c>
    </row>
    <row r="780" spans="1:8" x14ac:dyDescent="0.25">
      <c r="A780" s="8" t="s">
        <v>12</v>
      </c>
      <c r="B780" s="8">
        <v>2015</v>
      </c>
      <c r="C780" s="8" t="s">
        <v>10</v>
      </c>
      <c r="D780" s="8" t="s">
        <v>30</v>
      </c>
      <c r="E780" s="8" t="s">
        <v>40</v>
      </c>
      <c r="F780" s="78">
        <v>15432.201720252422</v>
      </c>
      <c r="G780" s="78">
        <f>+IF(F780=0," ", +F780/INDEX(TdC_ExRate!$C$8:$R$29,MATCH(A780,TdC_ExRate!$B$8:$B$29,0),MATCH(B780,TdC_ExRate!$C$7:$R$7,0)))</f>
        <v>4631.9765043278858</v>
      </c>
      <c r="H780" s="78">
        <f>+IF(F780=0,"",+G780*100/INDEX(PBI_GDP!$C$8:$R$29,MATCH($A780,PBI_GDP!$B$8:$B$29,0),MATCH($B780,PBI_GDP!$C$7:$R$7,0)))</f>
        <v>0.25420972112716733</v>
      </c>
    </row>
    <row r="781" spans="1:8" x14ac:dyDescent="0.25">
      <c r="A781" s="8" t="s">
        <v>12</v>
      </c>
      <c r="B781" s="8">
        <v>2016</v>
      </c>
      <c r="C781" s="8" t="s">
        <v>10</v>
      </c>
      <c r="D781" s="8" t="s">
        <v>30</v>
      </c>
      <c r="E781" s="8" t="s">
        <v>31</v>
      </c>
      <c r="F781" s="78">
        <v>7737.2527570200837</v>
      </c>
      <c r="G781" s="78">
        <f>+IF(F781=0," ", +F781/INDEX(TdC_ExRate!$C$8:$R$29,MATCH(A781,TdC_ExRate!$B$8:$B$29,0),MATCH(B781,TdC_ExRate!$C$7:$R$7,0)))</f>
        <v>2219.0973490497349</v>
      </c>
      <c r="H781" s="78">
        <f>+IF(F781=0,"",+G781*100/INDEX(PBI_GDP!$C$8:$R$29,MATCH($A781,PBI_GDP!$B$8:$B$29,0),MATCH($B781,PBI_GDP!$C$7:$R$7,0)))</f>
        <v>0.12267977332524109</v>
      </c>
    </row>
    <row r="782" spans="1:8" x14ac:dyDescent="0.25">
      <c r="A782" s="8" t="s">
        <v>12</v>
      </c>
      <c r="B782" s="8">
        <v>2016</v>
      </c>
      <c r="C782" s="8" t="s">
        <v>10</v>
      </c>
      <c r="D782" s="8" t="s">
        <v>30</v>
      </c>
      <c r="E782" s="8" t="s">
        <v>32</v>
      </c>
      <c r="F782" s="78">
        <v>4216.2327895220642</v>
      </c>
      <c r="G782" s="78">
        <f>+IF(F782=0," ", +F782/INDEX(TdC_ExRate!$C$8:$R$29,MATCH(A782,TdC_ExRate!$B$8:$B$29,0),MATCH(B782,TdC_ExRate!$C$7:$R$7,0)))</f>
        <v>1209.2445859049885</v>
      </c>
      <c r="H782" s="78">
        <f>+IF(F782=0,"",+G782*100/INDEX(PBI_GDP!$C$8:$R$29,MATCH($A782,PBI_GDP!$B$8:$B$29,0),MATCH($B782,PBI_GDP!$C$7:$R$7,0)))</f>
        <v>6.6851439283240818E-2</v>
      </c>
    </row>
    <row r="783" spans="1:8" x14ac:dyDescent="0.25">
      <c r="A783" s="8" t="s">
        <v>12</v>
      </c>
      <c r="B783" s="8">
        <v>2016</v>
      </c>
      <c r="C783" s="8" t="s">
        <v>10</v>
      </c>
      <c r="D783" s="8" t="s">
        <v>30</v>
      </c>
      <c r="E783" s="8" t="s">
        <v>40</v>
      </c>
      <c r="F783" s="78">
        <v>11953.485546542148</v>
      </c>
      <c r="G783" s="78">
        <f>+IF(F783=0," ", +F783/INDEX(TdC_ExRate!$C$8:$R$29,MATCH(A783,TdC_ExRate!$B$8:$B$29,0),MATCH(B783,TdC_ExRate!$C$7:$R$7,0)))</f>
        <v>3428.3419349547239</v>
      </c>
      <c r="H783" s="78">
        <f>+IF(F783=0,"",+G783*100/INDEX(PBI_GDP!$C$8:$R$29,MATCH($A783,PBI_GDP!$B$8:$B$29,0),MATCH($B783,PBI_GDP!$C$7:$R$7,0)))</f>
        <v>0.18953121260848191</v>
      </c>
    </row>
    <row r="784" spans="1:8" x14ac:dyDescent="0.25">
      <c r="A784" s="8" t="s">
        <v>12</v>
      </c>
      <c r="B784" s="8">
        <v>2017</v>
      </c>
      <c r="C784" s="8" t="s">
        <v>10</v>
      </c>
      <c r="D784" s="8" t="s">
        <v>30</v>
      </c>
      <c r="E784" s="8" t="s">
        <v>31</v>
      </c>
      <c r="F784" s="78">
        <v>7122.6035829321572</v>
      </c>
      <c r="G784" s="78">
        <f>+IF(F784=0," ", +F784/INDEX(TdC_ExRate!$C$8:$R$29,MATCH(A784,TdC_ExRate!$B$8:$B$29,0),MATCH(B784,TdC_ExRate!$C$7:$R$7,0)))</f>
        <v>2231.0426258205662</v>
      </c>
      <c r="H784" s="78">
        <f>+IF(F784=0,"",+G784*100/INDEX(PBI_GDP!$C$8:$R$29,MATCH($A784,PBI_GDP!$B$8:$B$29,0),MATCH($B784,PBI_GDP!$C$7:$R$7,0)))</f>
        <v>0.10813500354214453</v>
      </c>
    </row>
    <row r="785" spans="1:8" x14ac:dyDescent="0.25">
      <c r="A785" s="8" t="s">
        <v>12</v>
      </c>
      <c r="B785" s="8">
        <v>2017</v>
      </c>
      <c r="C785" s="8" t="s">
        <v>10</v>
      </c>
      <c r="D785" s="8" t="s">
        <v>30</v>
      </c>
      <c r="E785" s="8" t="s">
        <v>32</v>
      </c>
      <c r="F785" s="78">
        <v>5814.2708733025493</v>
      </c>
      <c r="G785" s="78">
        <f>+IF(F785=0," ", +F785/INDEX(TdC_ExRate!$C$8:$R$29,MATCH(A785,TdC_ExRate!$B$8:$B$29,0),MATCH(B785,TdC_ExRate!$C$7:$R$7,0)))</f>
        <v>1821.2281513868597</v>
      </c>
      <c r="H785" s="78">
        <f>+IF(F785=0,"",+G785*100/INDEX(PBI_GDP!$C$8:$R$29,MATCH($A785,PBI_GDP!$B$8:$B$29,0),MATCH($B785,PBI_GDP!$C$7:$R$7,0)))</f>
        <v>8.8271963216676977E-2</v>
      </c>
    </row>
    <row r="786" spans="1:8" x14ac:dyDescent="0.25">
      <c r="A786" s="8" t="s">
        <v>12</v>
      </c>
      <c r="B786" s="8">
        <v>2017</v>
      </c>
      <c r="C786" s="8" t="s">
        <v>10</v>
      </c>
      <c r="D786" s="8" t="s">
        <v>30</v>
      </c>
      <c r="E786" s="8" t="s">
        <v>40</v>
      </c>
      <c r="F786" s="78">
        <v>12936.874456234706</v>
      </c>
      <c r="G786" s="78">
        <f>+IF(F786=0," ", +F786/INDEX(TdC_ExRate!$C$8:$R$29,MATCH(A786,TdC_ExRate!$B$8:$B$29,0),MATCH(B786,TdC_ExRate!$C$7:$R$7,0)))</f>
        <v>4052.2707772074255</v>
      </c>
      <c r="H786" s="78">
        <f>+IF(F786=0,"",+G786*100/INDEX(PBI_GDP!$C$8:$R$29,MATCH($A786,PBI_GDP!$B$8:$B$29,0),MATCH($B786,PBI_GDP!$C$7:$R$7,0)))</f>
        <v>0.19640696675882147</v>
      </c>
    </row>
    <row r="787" spans="1:8" x14ac:dyDescent="0.25">
      <c r="A787" s="8" t="s">
        <v>12</v>
      </c>
      <c r="B787" s="8">
        <v>2018</v>
      </c>
      <c r="C787" s="8" t="s">
        <v>10</v>
      </c>
      <c r="D787" s="8" t="s">
        <v>30</v>
      </c>
      <c r="E787" s="8" t="s">
        <v>31</v>
      </c>
      <c r="F787" s="78">
        <v>7989.415156509709</v>
      </c>
      <c r="G787" s="78">
        <f>+IF(F787=0," ", +F787/INDEX(TdC_ExRate!$C$8:$R$29,MATCH(A787,TdC_ExRate!$B$8:$B$29,0),MATCH(B787,TdC_ExRate!$C$7:$R$7,0)))</f>
        <v>2185.8864997290589</v>
      </c>
      <c r="H787" s="78">
        <f>+IF(F787=0,"",+G787*100/INDEX(PBI_GDP!$C$8:$R$29,MATCH($A787,PBI_GDP!$B$8:$B$29,0),MATCH($B787,PBI_GDP!$C$7:$R$7,0)))</f>
        <v>0.11360228258528249</v>
      </c>
    </row>
    <row r="788" spans="1:8" x14ac:dyDescent="0.25">
      <c r="A788" s="8" t="s">
        <v>12</v>
      </c>
      <c r="B788" s="8">
        <v>2018</v>
      </c>
      <c r="C788" s="8" t="s">
        <v>10</v>
      </c>
      <c r="D788" s="8" t="s">
        <v>30</v>
      </c>
      <c r="E788" s="8" t="s">
        <v>32</v>
      </c>
      <c r="F788" s="78">
        <v>2415.0603934207056</v>
      </c>
      <c r="G788" s="78">
        <f>+IF(F788=0," ", +F788/INDEX(TdC_ExRate!$C$8:$R$29,MATCH(A788,TdC_ExRate!$B$8:$B$29,0),MATCH(B788,TdC_ExRate!$C$7:$R$7,0)))</f>
        <v>660.75523759800433</v>
      </c>
      <c r="H788" s="78">
        <f>+IF(F788=0,"",+G788*100/INDEX(PBI_GDP!$C$8:$R$29,MATCH($A788,PBI_GDP!$B$8:$B$29,0),MATCH($B788,PBI_GDP!$C$7:$R$7,0)))</f>
        <v>3.4339982076204811E-2</v>
      </c>
    </row>
    <row r="789" spans="1:8" x14ac:dyDescent="0.25">
      <c r="A789" s="8" t="s">
        <v>12</v>
      </c>
      <c r="B789" s="8">
        <v>2018</v>
      </c>
      <c r="C789" s="8" t="s">
        <v>10</v>
      </c>
      <c r="D789" s="8" t="s">
        <v>30</v>
      </c>
      <c r="E789" s="8" t="s">
        <v>40</v>
      </c>
      <c r="F789" s="78">
        <v>10404.475549930416</v>
      </c>
      <c r="G789" s="78">
        <f>+IF(F789=0," ", +F789/INDEX(TdC_ExRate!$C$8:$R$29,MATCH(A789,TdC_ExRate!$B$8:$B$29,0),MATCH(B789,TdC_ExRate!$C$7:$R$7,0)))</f>
        <v>2846.6417373270633</v>
      </c>
      <c r="H789" s="78">
        <f>+IF(F789=0,"",+G789*100/INDEX(PBI_GDP!$C$8:$R$29,MATCH($A789,PBI_GDP!$B$8:$B$29,0),MATCH($B789,PBI_GDP!$C$7:$R$7,0)))</f>
        <v>0.1479422646614873</v>
      </c>
    </row>
    <row r="790" spans="1:8" x14ac:dyDescent="0.25">
      <c r="A790" s="8" t="s">
        <v>12</v>
      </c>
      <c r="B790" s="8">
        <v>2019</v>
      </c>
      <c r="C790" s="8" t="s">
        <v>10</v>
      </c>
      <c r="D790" s="8" t="s">
        <v>30</v>
      </c>
      <c r="E790" s="8" t="s">
        <v>31</v>
      </c>
      <c r="F790" s="78">
        <v>7173.3870911520371</v>
      </c>
      <c r="G790" s="78">
        <f>+IF(F790=0," ", +F790/INDEX(TdC_ExRate!$C$8:$R$29,MATCH(A790,TdC_ExRate!$B$8:$B$29,0),MATCH(B790,TdC_ExRate!$C$7:$R$7,0)))</f>
        <v>1817.9650494999896</v>
      </c>
      <c r="H790" s="78">
        <f>+IF(F790=0,"",+G790*100/INDEX(PBI_GDP!$C$8:$R$29,MATCH($A790,PBI_GDP!$B$8:$B$29,0),MATCH($B790,PBI_GDP!$C$7:$R$7,0)))</f>
        <v>9.7052174613222811E-2</v>
      </c>
    </row>
    <row r="791" spans="1:8" x14ac:dyDescent="0.25">
      <c r="A791" s="8" t="s">
        <v>12</v>
      </c>
      <c r="B791" s="8">
        <v>2019</v>
      </c>
      <c r="C791" s="8" t="s">
        <v>10</v>
      </c>
      <c r="D791" s="8" t="s">
        <v>30</v>
      </c>
      <c r="E791" s="8" t="s">
        <v>32</v>
      </c>
      <c r="F791" s="78">
        <v>2549.0679131885549</v>
      </c>
      <c r="G791" s="78">
        <f>+IF(F791=0," ", +F791/INDEX(TdC_ExRate!$C$8:$R$29,MATCH(A791,TdC_ExRate!$B$8:$B$29,0),MATCH(B791,TdC_ExRate!$C$7:$R$7,0)))</f>
        <v>646.01509943532596</v>
      </c>
      <c r="H791" s="78">
        <f>+IF(F791=0,"",+G791*100/INDEX(PBI_GDP!$C$8:$R$29,MATCH($A791,PBI_GDP!$B$8:$B$29,0),MATCH($B791,PBI_GDP!$C$7:$R$7,0)))</f>
        <v>3.4487555330296307E-2</v>
      </c>
    </row>
    <row r="792" spans="1:8" x14ac:dyDescent="0.25">
      <c r="A792" s="8" t="s">
        <v>12</v>
      </c>
      <c r="B792" s="8">
        <v>2019</v>
      </c>
      <c r="C792" s="8" t="s">
        <v>10</v>
      </c>
      <c r="D792" s="8" t="s">
        <v>30</v>
      </c>
      <c r="E792" s="8" t="s">
        <v>40</v>
      </c>
      <c r="F792" s="78">
        <v>9722.4550043405925</v>
      </c>
      <c r="G792" s="78">
        <f>+IF(F792=0," ", +F792/INDEX(TdC_ExRate!$C$8:$R$29,MATCH(A792,TdC_ExRate!$B$8:$B$29,0),MATCH(B792,TdC_ExRate!$C$7:$R$7,0)))</f>
        <v>2463.9801489353158</v>
      </c>
      <c r="H792" s="78">
        <f>+IF(F792=0,"",+G792*100/INDEX(PBI_GDP!$C$8:$R$29,MATCH($A792,PBI_GDP!$B$8:$B$29,0),MATCH($B792,PBI_GDP!$C$7:$R$7,0)))</f>
        <v>0.13153972994351912</v>
      </c>
    </row>
    <row r="793" spans="1:8" x14ac:dyDescent="0.25">
      <c r="A793" s="8" t="s">
        <v>12</v>
      </c>
      <c r="B793" s="8">
        <v>2020</v>
      </c>
      <c r="C793" s="8" t="s">
        <v>10</v>
      </c>
      <c r="D793" s="8" t="s">
        <v>30</v>
      </c>
      <c r="E793" s="8" t="s">
        <v>31</v>
      </c>
      <c r="F793" s="78">
        <v>6824.6712881663389</v>
      </c>
      <c r="G793" s="78">
        <f>+IF(F793=0," ", +F793/INDEX(TdC_ExRate!$C$8:$R$29,MATCH(A793,TdC_ExRate!$B$8:$B$29,0),MATCH(B793,TdC_ExRate!$C$7:$R$7,0)))</f>
        <v>1323.2518251413164</v>
      </c>
      <c r="H793" s="78">
        <f>+IF(F793=0,"",+G793*100/INDEX(PBI_GDP!$C$8:$R$29,MATCH($A793,PBI_GDP!$B$8:$B$29,0),MATCH($B793,PBI_GDP!$C$7:$R$7,0)))</f>
        <v>8.9124427351764859E-2</v>
      </c>
    </row>
    <row r="794" spans="1:8" x14ac:dyDescent="0.25">
      <c r="A794" s="8" t="s">
        <v>12</v>
      </c>
      <c r="B794" s="8">
        <v>2020</v>
      </c>
      <c r="C794" s="8" t="s">
        <v>10</v>
      </c>
      <c r="D794" s="8" t="s">
        <v>30</v>
      </c>
      <c r="E794" s="8" t="s">
        <v>32</v>
      </c>
      <c r="F794" s="78">
        <v>1511.1223879085824</v>
      </c>
      <c r="G794" s="78">
        <f>+IF(F794=0," ", +F794/INDEX(TdC_ExRate!$C$8:$R$29,MATCH(A794,TdC_ExRate!$B$8:$B$29,0),MATCH(B794,TdC_ExRate!$C$7:$R$7,0)))</f>
        <v>292.99513095658409</v>
      </c>
      <c r="H794" s="78">
        <f>+IF(F794=0,"",+G794*100/INDEX(PBI_GDP!$C$8:$R$29,MATCH($A794,PBI_GDP!$B$8:$B$29,0),MATCH($B794,PBI_GDP!$C$7:$R$7,0)))</f>
        <v>1.9733978648071901E-2</v>
      </c>
    </row>
    <row r="795" spans="1:8" x14ac:dyDescent="0.25">
      <c r="A795" s="8" t="s">
        <v>12</v>
      </c>
      <c r="B795" s="8">
        <v>2020</v>
      </c>
      <c r="C795" s="8" t="s">
        <v>10</v>
      </c>
      <c r="D795" s="8" t="s">
        <v>30</v>
      </c>
      <c r="E795" s="8" t="s">
        <v>40</v>
      </c>
      <c r="F795" s="78">
        <v>8335.7936760749217</v>
      </c>
      <c r="G795" s="78">
        <f>+IF(F795=0," ", +F795/INDEX(TdC_ExRate!$C$8:$R$29,MATCH(A795,TdC_ExRate!$B$8:$B$29,0),MATCH(B795,TdC_ExRate!$C$7:$R$7,0)))</f>
        <v>1616.2469560979005</v>
      </c>
      <c r="H795" s="78">
        <f>+IF(F795=0,"",+G795*100/INDEX(PBI_GDP!$C$8:$R$29,MATCH($A795,PBI_GDP!$B$8:$B$29,0),MATCH($B795,PBI_GDP!$C$7:$R$7,0)))</f>
        <v>0.10885840599983675</v>
      </c>
    </row>
    <row r="796" spans="1:8" x14ac:dyDescent="0.25">
      <c r="A796" s="8" t="s">
        <v>12</v>
      </c>
      <c r="B796" s="8">
        <v>2021</v>
      </c>
      <c r="C796" s="8" t="s">
        <v>10</v>
      </c>
      <c r="D796" s="8" t="s">
        <v>30</v>
      </c>
      <c r="E796" s="8" t="s">
        <v>31</v>
      </c>
      <c r="F796" s="78">
        <v>13591.892334366508</v>
      </c>
      <c r="G796" s="78">
        <f>+IF(F796=0," ", +F796/INDEX(TdC_ExRate!$C$8:$R$29,MATCH(A796,TdC_ExRate!$B$8:$B$29,0),MATCH(B796,TdC_ExRate!$C$7:$R$7,0)))</f>
        <v>2518.5717728906425</v>
      </c>
      <c r="H796" s="78">
        <f>+IF(F796=0,"",+G796*100/INDEX(PBI_GDP!$C$8:$R$29,MATCH($A796,PBI_GDP!$B$8:$B$29,0),MATCH($B796,PBI_GDP!$C$7:$R$7,0)))</f>
        <v>0.15068042149701619</v>
      </c>
    </row>
    <row r="797" spans="1:8" x14ac:dyDescent="0.25">
      <c r="A797" s="8" t="s">
        <v>12</v>
      </c>
      <c r="B797" s="8">
        <v>2021</v>
      </c>
      <c r="C797" s="8" t="s">
        <v>10</v>
      </c>
      <c r="D797" s="8" t="s">
        <v>30</v>
      </c>
      <c r="E797" s="8" t="s">
        <v>32</v>
      </c>
      <c r="F797" s="78">
        <v>2074.7871442974483</v>
      </c>
      <c r="G797" s="78">
        <f>+IF(F797=0," ", +F797/INDEX(TdC_ExRate!$C$8:$R$29,MATCH(A797,TdC_ExRate!$B$8:$B$29,0),MATCH(B797,TdC_ExRate!$C$7:$R$7,0)))</f>
        <v>384.45716077160847</v>
      </c>
      <c r="H797" s="78">
        <f>+IF(F797=0,"",+G797*100/INDEX(PBI_GDP!$C$8:$R$29,MATCH($A797,PBI_GDP!$B$8:$B$29,0),MATCH($B797,PBI_GDP!$C$7:$R$7,0)))</f>
        <v>2.3001197605785857E-2</v>
      </c>
    </row>
    <row r="798" spans="1:8" x14ac:dyDescent="0.25">
      <c r="A798" s="8" t="s">
        <v>12</v>
      </c>
      <c r="B798" s="8">
        <v>2021</v>
      </c>
      <c r="C798" s="8" t="s">
        <v>10</v>
      </c>
      <c r="D798" s="8" t="s">
        <v>30</v>
      </c>
      <c r="E798" s="8" t="s">
        <v>40</v>
      </c>
      <c r="F798" s="78">
        <v>15666.679478663957</v>
      </c>
      <c r="G798" s="78">
        <f>+IF(F798=0," ", +F798/INDEX(TdC_ExRate!$C$8:$R$29,MATCH(A798,TdC_ExRate!$B$8:$B$29,0),MATCH(B798,TdC_ExRate!$C$7:$R$7,0)))</f>
        <v>2903.0289336622509</v>
      </c>
      <c r="H798" s="78">
        <f>+IF(F798=0,"",+G798*100/INDEX(PBI_GDP!$C$8:$R$29,MATCH($A798,PBI_GDP!$B$8:$B$29,0),MATCH($B798,PBI_GDP!$C$7:$R$7,0)))</f>
        <v>0.17368161910280203</v>
      </c>
    </row>
    <row r="799" spans="1:8" x14ac:dyDescent="0.25">
      <c r="A799" s="8" t="s">
        <v>12</v>
      </c>
      <c r="B799" s="8">
        <v>2022</v>
      </c>
      <c r="C799" s="8" t="s">
        <v>10</v>
      </c>
      <c r="D799" s="8" t="s">
        <v>30</v>
      </c>
      <c r="E799" s="8" t="s">
        <v>31</v>
      </c>
      <c r="F799" s="78">
        <v>12507.228072803659</v>
      </c>
      <c r="G799" s="78">
        <f>+IF(F799=0," ", +F799/INDEX(TdC_ExRate!$C$8:$R$29,MATCH(A799,TdC_ExRate!$B$8:$B$29,0),MATCH(B799,TdC_ExRate!$C$7:$R$7,0)))</f>
        <v>2421.5349608525962</v>
      </c>
      <c r="H799" s="78">
        <f>+IF(F799=0,"",+G799*100/INDEX(PBI_GDP!$C$8:$R$29,MATCH($A799,PBI_GDP!$B$8:$B$29,0),MATCH($B799,PBI_GDP!$C$7:$R$7,0)))</f>
        <v>0.1239746181698374</v>
      </c>
    </row>
    <row r="800" spans="1:8" x14ac:dyDescent="0.25">
      <c r="A800" s="8" t="s">
        <v>12</v>
      </c>
      <c r="B800" s="8">
        <v>2022</v>
      </c>
      <c r="C800" s="8" t="s">
        <v>10</v>
      </c>
      <c r="D800" s="8" t="s">
        <v>30</v>
      </c>
      <c r="E800" s="8" t="s">
        <v>32</v>
      </c>
      <c r="F800" s="78">
        <v>2657.3141250590129</v>
      </c>
      <c r="G800" s="78">
        <f>+IF(F800=0," ", +F800/INDEX(TdC_ExRate!$C$8:$R$29,MATCH(A800,TdC_ExRate!$B$8:$B$29,0),MATCH(B800,TdC_ExRate!$C$7:$R$7,0)))</f>
        <v>514.48482576166759</v>
      </c>
      <c r="H800" s="78">
        <f>+IF(F800=0,"",+G800*100/INDEX(PBI_GDP!$C$8:$R$29,MATCH($A800,PBI_GDP!$B$8:$B$29,0),MATCH($B800,PBI_GDP!$C$7:$R$7,0)))</f>
        <v>2.6339929366752043E-2</v>
      </c>
    </row>
    <row r="801" spans="1:8" x14ac:dyDescent="0.25">
      <c r="A801" s="8" t="s">
        <v>12</v>
      </c>
      <c r="B801" s="8">
        <v>2022</v>
      </c>
      <c r="C801" s="8" t="s">
        <v>10</v>
      </c>
      <c r="D801" s="8" t="s">
        <v>30</v>
      </c>
      <c r="E801" s="8" t="s">
        <v>40</v>
      </c>
      <c r="F801" s="78">
        <v>15164.542197862671</v>
      </c>
      <c r="G801" s="78">
        <f>+IF(F801=0," ", +F801/INDEX(TdC_ExRate!$C$8:$R$29,MATCH(A801,TdC_ExRate!$B$8:$B$29,0),MATCH(B801,TdC_ExRate!$C$7:$R$7,0)))</f>
        <v>2936.0197866142635</v>
      </c>
      <c r="H801" s="78">
        <f>+IF(F801=0,"",+G801*100/INDEX(PBI_GDP!$C$8:$R$29,MATCH($A801,PBI_GDP!$B$8:$B$29,0),MATCH($B801,PBI_GDP!$C$7:$R$7,0)))</f>
        <v>0.15031454753658943</v>
      </c>
    </row>
    <row r="802" spans="1:8" x14ac:dyDescent="0.25">
      <c r="A802" s="8" t="s">
        <v>12</v>
      </c>
      <c r="B802" s="8">
        <v>2023</v>
      </c>
      <c r="C802" s="8" t="s">
        <v>10</v>
      </c>
      <c r="D802" s="8" t="s">
        <v>30</v>
      </c>
      <c r="E802" s="8" t="s">
        <v>31</v>
      </c>
      <c r="F802" s="78">
        <v>9301.1018003783429</v>
      </c>
      <c r="G802" s="78">
        <f>+IF(F802=0," ", +F802/INDEX(TdC_ExRate!$C$8:$R$29,MATCH(A802,TdC_ExRate!$B$8:$B$29,0),MATCH(B802,TdC_ExRate!$C$7:$R$7,0)))</f>
        <v>1862.3931520864348</v>
      </c>
      <c r="H802" s="78">
        <f>+IF(F802=0,"",+G802*100/INDEX(PBI_GDP!$C$8:$R$29,MATCH($A802,PBI_GDP!$B$8:$B$29,0),MATCH($B802,PBI_GDP!$C$7:$R$7,0)))</f>
        <v>8.4898501452811109E-2</v>
      </c>
    </row>
    <row r="803" spans="1:8" x14ac:dyDescent="0.25">
      <c r="A803" s="8" t="s">
        <v>12</v>
      </c>
      <c r="B803" s="8">
        <v>2023</v>
      </c>
      <c r="C803" s="8" t="s">
        <v>10</v>
      </c>
      <c r="D803" s="8" t="s">
        <v>30</v>
      </c>
      <c r="E803" s="8" t="s">
        <v>32</v>
      </c>
      <c r="F803" s="78">
        <v>1976.2347056424246</v>
      </c>
      <c r="G803" s="78">
        <f>+IF(F803=0," ", +F803/INDEX(TdC_ExRate!$C$8:$R$29,MATCH(A803,TdC_ExRate!$B$8:$B$29,0),MATCH(B803,TdC_ExRate!$C$7:$R$7,0)))</f>
        <v>395.70860116317499</v>
      </c>
      <c r="H803" s="78">
        <f>+IF(F803=0,"",+G803*100/INDEX(PBI_GDP!$C$8:$R$29,MATCH($A803,PBI_GDP!$B$8:$B$29,0),MATCH($B803,PBI_GDP!$C$7:$R$7,0)))</f>
        <v>1.803865484208057E-2</v>
      </c>
    </row>
    <row r="804" spans="1:8" x14ac:dyDescent="0.25">
      <c r="A804" s="8" t="s">
        <v>12</v>
      </c>
      <c r="B804" s="8">
        <v>2023</v>
      </c>
      <c r="C804" s="8" t="s">
        <v>10</v>
      </c>
      <c r="D804" s="8" t="s">
        <v>30</v>
      </c>
      <c r="E804" s="8" t="s">
        <v>40</v>
      </c>
      <c r="F804" s="78">
        <v>11277.336506020767</v>
      </c>
      <c r="G804" s="78">
        <f>+IF(F804=0," ", +F804/INDEX(TdC_ExRate!$C$8:$R$29,MATCH(A804,TdC_ExRate!$B$8:$B$29,0),MATCH(B804,TdC_ExRate!$C$7:$R$7,0)))</f>
        <v>2258.1017532496098</v>
      </c>
      <c r="H804" s="78">
        <f>+IF(F804=0,"",+G804*100/INDEX(PBI_GDP!$C$8:$R$29,MATCH($A804,PBI_GDP!$B$8:$B$29,0),MATCH($B804,PBI_GDP!$C$7:$R$7,0)))</f>
        <v>0.10293715629489168</v>
      </c>
    </row>
    <row r="805" spans="1:8" x14ac:dyDescent="0.25">
      <c r="A805" s="8" t="s">
        <v>12</v>
      </c>
      <c r="B805" s="8">
        <v>2008</v>
      </c>
      <c r="C805" s="8" t="s">
        <v>10</v>
      </c>
      <c r="D805" s="8" t="s">
        <v>33</v>
      </c>
      <c r="E805" s="8" t="s">
        <v>34</v>
      </c>
      <c r="F805" s="78">
        <v>695.22655752001879</v>
      </c>
      <c r="G805" s="78">
        <f>+IF(F805=0," ", +F805/INDEX(TdC_ExRate!$C$8:$R$29,MATCH(A805,TdC_ExRate!$B$8:$B$29,0),MATCH(B805,TdC_ExRate!$C$7:$R$7,0)))</f>
        <v>378.69807944803631</v>
      </c>
      <c r="H805" s="78">
        <f>+IF(F805=0,"",+G805*100/INDEX(PBI_GDP!$C$8:$R$29,MATCH($A805,PBI_GDP!$B$8:$B$29,0),MATCH($B805,PBI_GDP!$C$7:$R$7,0)))</f>
        <v>2.2007331578803125E-2</v>
      </c>
    </row>
    <row r="806" spans="1:8" x14ac:dyDescent="0.25">
      <c r="A806" s="8" t="s">
        <v>12</v>
      </c>
      <c r="B806" s="8">
        <v>2008</v>
      </c>
      <c r="C806" s="8" t="s">
        <v>10</v>
      </c>
      <c r="D806" s="8" t="s">
        <v>33</v>
      </c>
      <c r="E806" s="8" t="s">
        <v>35</v>
      </c>
      <c r="F806" s="78">
        <v>3181.3109280556173</v>
      </c>
      <c r="G806" s="78">
        <f>+IF(F806=0," ", +F806/INDEX(TdC_ExRate!$C$8:$R$29,MATCH(A806,TdC_ExRate!$B$8:$B$29,0),MATCH(B806,TdC_ExRate!$C$7:$R$7,0)))</f>
        <v>1732.8974642155003</v>
      </c>
      <c r="H806" s="78">
        <f>+IF(F806=0,"",+G806*100/INDEX(PBI_GDP!$C$8:$R$29,MATCH($A806,PBI_GDP!$B$8:$B$29,0),MATCH($B806,PBI_GDP!$C$7:$R$7,0)))</f>
        <v>0.1007040995366088</v>
      </c>
    </row>
    <row r="807" spans="1:8" x14ac:dyDescent="0.25">
      <c r="A807" s="8" t="s">
        <v>12</v>
      </c>
      <c r="B807" s="8">
        <v>2008</v>
      </c>
      <c r="C807" s="8" t="s">
        <v>10</v>
      </c>
      <c r="D807" s="8" t="s">
        <v>33</v>
      </c>
      <c r="E807" s="8" t="s">
        <v>36</v>
      </c>
      <c r="F807" s="78">
        <v>459.08796520633041</v>
      </c>
      <c r="G807" s="78">
        <f>+IF(F807=0," ", +F807/INDEX(TdC_ExRate!$C$8:$R$29,MATCH(A807,TdC_ExRate!$B$8:$B$29,0),MATCH(B807,TdC_ExRate!$C$7:$R$7,0)))</f>
        <v>250.07061200526439</v>
      </c>
      <c r="H807" s="78">
        <f>+IF(F807=0,"",+G807*100/INDEX(PBI_GDP!$C$8:$R$29,MATCH($A807,PBI_GDP!$B$8:$B$29,0),MATCH($B807,PBI_GDP!$C$7:$R$7,0)))</f>
        <v>1.4532386550614224E-2</v>
      </c>
    </row>
    <row r="808" spans="1:8" x14ac:dyDescent="0.25">
      <c r="A808" s="8" t="s">
        <v>12</v>
      </c>
      <c r="B808" s="8">
        <v>2008</v>
      </c>
      <c r="C808" s="8" t="s">
        <v>10</v>
      </c>
      <c r="D808" s="8" t="s">
        <v>33</v>
      </c>
      <c r="E808" s="8" t="s">
        <v>42</v>
      </c>
      <c r="F808" s="78">
        <v>1378.8968490857324</v>
      </c>
      <c r="G808" s="78">
        <f>+IF(F808=0," ", +F808/INDEX(TdC_ExRate!$C$8:$R$29,MATCH(A808,TdC_ExRate!$B$8:$B$29,0),MATCH(B808,TdC_ExRate!$C$7:$R$7,0)))</f>
        <v>751.10132496726362</v>
      </c>
      <c r="H808" s="78">
        <f>+IF(F808=0,"",+G808*100/INDEX(PBI_GDP!$C$8:$R$29,MATCH($A808,PBI_GDP!$B$8:$B$29,0),MATCH($B808,PBI_GDP!$C$7:$R$7,0)))</f>
        <v>4.3648850640926169E-2</v>
      </c>
    </row>
    <row r="809" spans="1:8" x14ac:dyDescent="0.25">
      <c r="A809" s="8" t="s">
        <v>12</v>
      </c>
      <c r="B809" s="8">
        <v>2008</v>
      </c>
      <c r="C809" s="8" t="s">
        <v>10</v>
      </c>
      <c r="D809" s="8" t="s">
        <v>33</v>
      </c>
      <c r="E809" s="8" t="s">
        <v>40</v>
      </c>
      <c r="F809" s="78">
        <v>5714.5222998676991</v>
      </c>
      <c r="G809" s="78">
        <f>+IF(F809=0," ", +F809/INDEX(TdC_ExRate!$C$8:$R$29,MATCH(A809,TdC_ExRate!$B$8:$B$29,0),MATCH(B809,TdC_ExRate!$C$7:$R$7,0)))</f>
        <v>3112.7674806360651</v>
      </c>
      <c r="H809" s="78">
        <f>+IF(F809=0,"",+G809*100/INDEX(PBI_GDP!$C$8:$R$29,MATCH($A809,PBI_GDP!$B$8:$B$29,0),MATCH($B809,PBI_GDP!$C$7:$R$7,0)))</f>
        <v>0.18089266830695236</v>
      </c>
    </row>
    <row r="810" spans="1:8" x14ac:dyDescent="0.25">
      <c r="A810" s="8" t="s">
        <v>12</v>
      </c>
      <c r="B810" s="8">
        <v>2009</v>
      </c>
      <c r="C810" s="8" t="s">
        <v>10</v>
      </c>
      <c r="D810" s="8" t="s">
        <v>33</v>
      </c>
      <c r="E810" s="8" t="s">
        <v>34</v>
      </c>
      <c r="F810" s="78">
        <v>574.00607505609617</v>
      </c>
      <c r="G810" s="78">
        <f>+IF(F810=0," ", +F810/INDEX(TdC_ExRate!$C$8:$R$29,MATCH(A810,TdC_ExRate!$B$8:$B$29,0),MATCH(B810,TdC_ExRate!$C$7:$R$7,0)))</f>
        <v>287.00303752804808</v>
      </c>
      <c r="H810" s="78">
        <f>+IF(F810=0,"",+G810*100/INDEX(PBI_GDP!$C$8:$R$29,MATCH($A810,PBI_GDP!$B$8:$B$29,0),MATCH($B810,PBI_GDP!$C$7:$R$7,0)))</f>
        <v>1.6881781869572739E-2</v>
      </c>
    </row>
    <row r="811" spans="1:8" x14ac:dyDescent="0.25">
      <c r="A811" s="8" t="s">
        <v>12</v>
      </c>
      <c r="B811" s="8">
        <v>2009</v>
      </c>
      <c r="C811" s="8" t="s">
        <v>10</v>
      </c>
      <c r="D811" s="8" t="s">
        <v>33</v>
      </c>
      <c r="E811" s="8" t="s">
        <v>35</v>
      </c>
      <c r="F811" s="78">
        <v>6389.7874591693308</v>
      </c>
      <c r="G811" s="78">
        <f>+IF(F811=0," ", +F811/INDEX(TdC_ExRate!$C$8:$R$29,MATCH(A811,TdC_ExRate!$B$8:$B$29,0),MATCH(B811,TdC_ExRate!$C$7:$R$7,0)))</f>
        <v>3194.8937295846654</v>
      </c>
      <c r="H811" s="78">
        <f>+IF(F811=0,"",+G811*100/INDEX(PBI_GDP!$C$8:$R$29,MATCH($A811,PBI_GDP!$B$8:$B$29,0),MATCH($B811,PBI_GDP!$C$7:$R$7,0)))</f>
        <v>0.18792657911867239</v>
      </c>
    </row>
    <row r="812" spans="1:8" x14ac:dyDescent="0.25">
      <c r="A812" s="8" t="s">
        <v>12</v>
      </c>
      <c r="B812" s="8">
        <v>2009</v>
      </c>
      <c r="C812" s="8" t="s">
        <v>10</v>
      </c>
      <c r="D812" s="8" t="s">
        <v>33</v>
      </c>
      <c r="E812" s="8" t="s">
        <v>36</v>
      </c>
      <c r="F812" s="78">
        <v>638.739155538923</v>
      </c>
      <c r="G812" s="78">
        <f>+IF(F812=0," ", +F812/INDEX(TdC_ExRate!$C$8:$R$29,MATCH(A812,TdC_ExRate!$B$8:$B$29,0),MATCH(B812,TdC_ExRate!$C$7:$R$7,0)))</f>
        <v>319.3695777694615</v>
      </c>
      <c r="H812" s="78">
        <f>+IF(F812=0,"",+G812*100/INDEX(PBI_GDP!$C$8:$R$29,MATCH($A812,PBI_GDP!$B$8:$B$29,0),MATCH($B812,PBI_GDP!$C$7:$R$7,0)))</f>
        <v>1.8785611448989267E-2</v>
      </c>
    </row>
    <row r="813" spans="1:8" x14ac:dyDescent="0.25">
      <c r="A813" s="8" t="s">
        <v>12</v>
      </c>
      <c r="B813" s="8">
        <v>2009</v>
      </c>
      <c r="C813" s="8" t="s">
        <v>10</v>
      </c>
      <c r="D813" s="8" t="s">
        <v>33</v>
      </c>
      <c r="E813" s="8" t="s">
        <v>42</v>
      </c>
      <c r="F813" s="78">
        <v>2448.4054351295276</v>
      </c>
      <c r="G813" s="78">
        <f>+IF(F813=0," ", +F813/INDEX(TdC_ExRate!$C$8:$R$29,MATCH(A813,TdC_ExRate!$B$8:$B$29,0),MATCH(B813,TdC_ExRate!$C$7:$R$7,0)))</f>
        <v>1224.2027175647638</v>
      </c>
      <c r="H813" s="78">
        <f>+IF(F813=0,"",+G813*100/INDEX(PBI_GDP!$C$8:$R$29,MATCH($A813,PBI_GDP!$B$8:$B$29,0),MATCH($B813,PBI_GDP!$C$7:$R$7,0)))</f>
        <v>7.2008726528013836E-2</v>
      </c>
    </row>
    <row r="814" spans="1:8" x14ac:dyDescent="0.25">
      <c r="A814" s="8" t="s">
        <v>12</v>
      </c>
      <c r="B814" s="8">
        <v>2009</v>
      </c>
      <c r="C814" s="8" t="s">
        <v>10</v>
      </c>
      <c r="D814" s="8" t="s">
        <v>33</v>
      </c>
      <c r="E814" s="8" t="s">
        <v>40</v>
      </c>
      <c r="F814" s="78">
        <v>10050.938124893877</v>
      </c>
      <c r="G814" s="78">
        <f>+IF(F814=0," ", +F814/INDEX(TdC_ExRate!$C$8:$R$29,MATCH(A814,TdC_ExRate!$B$8:$B$29,0),MATCH(B814,TdC_ExRate!$C$7:$R$7,0)))</f>
        <v>5025.4690624469386</v>
      </c>
      <c r="H814" s="78">
        <f>+IF(F814=0,"",+G814*100/INDEX(PBI_GDP!$C$8:$R$29,MATCH($A814,PBI_GDP!$B$8:$B$29,0),MATCH($B814,PBI_GDP!$C$7:$R$7,0)))</f>
        <v>0.29560269896524821</v>
      </c>
    </row>
    <row r="815" spans="1:8" x14ac:dyDescent="0.25">
      <c r="A815" s="8" t="s">
        <v>12</v>
      </c>
      <c r="B815" s="8">
        <v>2010</v>
      </c>
      <c r="C815" s="8" t="s">
        <v>10</v>
      </c>
      <c r="D815" s="8" t="s">
        <v>33</v>
      </c>
      <c r="E815" s="8" t="s">
        <v>34</v>
      </c>
      <c r="F815" s="78">
        <v>1051.6881064049126</v>
      </c>
      <c r="G815" s="78">
        <f>+IF(F815=0," ", +F815/INDEX(TdC_ExRate!$C$8:$R$29,MATCH(A815,TdC_ExRate!$B$8:$B$29,0),MATCH(B815,TdC_ExRate!$C$7:$R$7,0)))</f>
        <v>596.98473400467958</v>
      </c>
      <c r="H815" s="78">
        <f>+IF(F815=0,"",+G815*100/INDEX(PBI_GDP!$C$8:$R$29,MATCH($A815,PBI_GDP!$B$8:$B$29,0),MATCH($B815,PBI_GDP!$C$7:$R$7,0)))</f>
        <v>2.6971338876575233E-2</v>
      </c>
    </row>
    <row r="816" spans="1:8" x14ac:dyDescent="0.25">
      <c r="A816" s="8" t="s">
        <v>12</v>
      </c>
      <c r="B816" s="8">
        <v>2010</v>
      </c>
      <c r="C816" s="8" t="s">
        <v>10</v>
      </c>
      <c r="D816" s="8" t="s">
        <v>33</v>
      </c>
      <c r="E816" s="8" t="s">
        <v>35</v>
      </c>
      <c r="F816" s="78">
        <v>9340.6005593943082</v>
      </c>
      <c r="G816" s="78">
        <f>+IF(F816=0," ", +F816/INDEX(TdC_ExRate!$C$8:$R$29,MATCH(A816,TdC_ExRate!$B$8:$B$29,0),MATCH(B816,TdC_ExRate!$C$7:$R$7,0)))</f>
        <v>5302.1384443108554</v>
      </c>
      <c r="H816" s="78">
        <f>+IF(F816=0,"",+G816*100/INDEX(PBI_GDP!$C$8:$R$29,MATCH($A816,PBI_GDP!$B$8:$B$29,0),MATCH($B816,PBI_GDP!$C$7:$R$7,0)))</f>
        <v>0.23954678337035085</v>
      </c>
    </row>
    <row r="817" spans="1:8" x14ac:dyDescent="0.25">
      <c r="A817" s="8" t="s">
        <v>12</v>
      </c>
      <c r="B817" s="8">
        <v>2010</v>
      </c>
      <c r="C817" s="8" t="s">
        <v>10</v>
      </c>
      <c r="D817" s="8" t="s">
        <v>33</v>
      </c>
      <c r="E817" s="8" t="s">
        <v>36</v>
      </c>
      <c r="F817" s="78">
        <v>2834.1374495820064</v>
      </c>
      <c r="G817" s="78">
        <f>+IF(F817=0," ", +F817/INDEX(TdC_ExRate!$C$8:$R$29,MATCH(A817,TdC_ExRate!$B$8:$B$29,0),MATCH(B817,TdC_ExRate!$C$7:$R$7,0)))</f>
        <v>1608.7819013710507</v>
      </c>
      <c r="H817" s="78">
        <f>+IF(F817=0,"",+G817*100/INDEX(PBI_GDP!$C$8:$R$29,MATCH($A817,PBI_GDP!$B$8:$B$29,0),MATCH($B817,PBI_GDP!$C$7:$R$7,0)))</f>
        <v>7.2683603731882887E-2</v>
      </c>
    </row>
    <row r="818" spans="1:8" x14ac:dyDescent="0.25">
      <c r="A818" s="8" t="s">
        <v>12</v>
      </c>
      <c r="B818" s="8">
        <v>2010</v>
      </c>
      <c r="C818" s="8" t="s">
        <v>10</v>
      </c>
      <c r="D818" s="8" t="s">
        <v>33</v>
      </c>
      <c r="E818" s="8" t="s">
        <v>42</v>
      </c>
      <c r="F818" s="78">
        <v>2043.3282038013863</v>
      </c>
      <c r="G818" s="78">
        <f>+IF(F818=0," ", +F818/INDEX(TdC_ExRate!$C$8:$R$29,MATCH(A818,TdC_ExRate!$B$8:$B$29,0),MATCH(B818,TdC_ExRate!$C$7:$R$7,0)))</f>
        <v>1159.8835593952974</v>
      </c>
      <c r="H818" s="78">
        <f>+IF(F818=0,"",+G818*100/INDEX(PBI_GDP!$C$8:$R$29,MATCH($A818,PBI_GDP!$B$8:$B$29,0),MATCH($B818,PBI_GDP!$C$7:$R$7,0)))</f>
        <v>5.2402701033848587E-2</v>
      </c>
    </row>
    <row r="819" spans="1:8" x14ac:dyDescent="0.25">
      <c r="A819" s="8" t="s">
        <v>12</v>
      </c>
      <c r="B819" s="8">
        <v>2010</v>
      </c>
      <c r="C819" s="8" t="s">
        <v>10</v>
      </c>
      <c r="D819" s="8" t="s">
        <v>33</v>
      </c>
      <c r="E819" s="8" t="s">
        <v>40</v>
      </c>
      <c r="F819" s="78">
        <v>15269.754319182612</v>
      </c>
      <c r="G819" s="78">
        <f>+IF(F819=0," ", +F819/INDEX(TdC_ExRate!$C$8:$R$29,MATCH(A819,TdC_ExRate!$B$8:$B$29,0),MATCH(B819,TdC_ExRate!$C$7:$R$7,0)))</f>
        <v>8667.7886390818821</v>
      </c>
      <c r="H819" s="78">
        <f>+IF(F819=0,"",+G819*100/INDEX(PBI_GDP!$C$8:$R$29,MATCH($A819,PBI_GDP!$B$8:$B$29,0),MATCH($B819,PBI_GDP!$C$7:$R$7,0)))</f>
        <v>0.39160442701265752</v>
      </c>
    </row>
    <row r="820" spans="1:8" x14ac:dyDescent="0.25">
      <c r="A820" s="8" t="s">
        <v>12</v>
      </c>
      <c r="B820" s="8">
        <v>2011</v>
      </c>
      <c r="C820" s="8" t="s">
        <v>10</v>
      </c>
      <c r="D820" s="8" t="s">
        <v>33</v>
      </c>
      <c r="E820" s="8" t="s">
        <v>34</v>
      </c>
      <c r="F820" s="78">
        <v>1929.0802632375937</v>
      </c>
      <c r="G820" s="78">
        <f>+IF(F820=0," ", +F820/INDEX(TdC_ExRate!$C$8:$R$29,MATCH(A820,TdC_ExRate!$B$8:$B$29,0),MATCH(B820,TdC_ExRate!$C$7:$R$7,0)))</f>
        <v>1151.8392018293018</v>
      </c>
      <c r="H820" s="78">
        <f>+IF(F820=0,"",+G820*100/INDEX(PBI_GDP!$C$8:$R$29,MATCH($A820,PBI_GDP!$B$8:$B$29,0),MATCH($B820,PBI_GDP!$C$7:$R$7,0)))</f>
        <v>4.3990574430448744E-2</v>
      </c>
    </row>
    <row r="821" spans="1:8" x14ac:dyDescent="0.25">
      <c r="A821" s="8" t="s">
        <v>12</v>
      </c>
      <c r="B821" s="8">
        <v>2011</v>
      </c>
      <c r="C821" s="8" t="s">
        <v>10</v>
      </c>
      <c r="D821" s="8" t="s">
        <v>33</v>
      </c>
      <c r="E821" s="8" t="s">
        <v>35</v>
      </c>
      <c r="F821" s="78">
        <v>9284.0716147372423</v>
      </c>
      <c r="G821" s="78">
        <f>+IF(F821=0," ", +F821/INDEX(TdC_ExRate!$C$8:$R$29,MATCH(A821,TdC_ExRate!$B$8:$B$29,0),MATCH(B821,TdC_ExRate!$C$7:$R$7,0)))</f>
        <v>5543.4487834620159</v>
      </c>
      <c r="H821" s="78">
        <f>+IF(F821=0,"",+G821*100/INDEX(PBI_GDP!$C$8:$R$29,MATCH($A821,PBI_GDP!$B$8:$B$29,0),MATCH($B821,PBI_GDP!$C$7:$R$7,0)))</f>
        <v>0.21171314183696746</v>
      </c>
    </row>
    <row r="822" spans="1:8" x14ac:dyDescent="0.25">
      <c r="A822" s="8" t="s">
        <v>12</v>
      </c>
      <c r="B822" s="8">
        <v>2011</v>
      </c>
      <c r="C822" s="8" t="s">
        <v>10</v>
      </c>
      <c r="D822" s="8" t="s">
        <v>33</v>
      </c>
      <c r="E822" s="8" t="s">
        <v>36</v>
      </c>
      <c r="F822" s="78">
        <v>1580.0204232450872</v>
      </c>
      <c r="G822" s="78">
        <f>+IF(F822=0," ", +F822/INDEX(TdC_ExRate!$C$8:$R$29,MATCH(A822,TdC_ExRate!$B$8:$B$29,0),MATCH(B822,TdC_ExRate!$C$7:$R$7,0)))</f>
        <v>943.41821741009994</v>
      </c>
      <c r="H822" s="78">
        <f>+IF(F822=0,"",+G822*100/INDEX(PBI_GDP!$C$8:$R$29,MATCH($A822,PBI_GDP!$B$8:$B$29,0),MATCH($B822,PBI_GDP!$C$7:$R$7,0)))</f>
        <v>3.6030644942548706E-2</v>
      </c>
    </row>
    <row r="823" spans="1:8" x14ac:dyDescent="0.25">
      <c r="A823" s="8" t="s">
        <v>12</v>
      </c>
      <c r="B823" s="8">
        <v>2011</v>
      </c>
      <c r="C823" s="8" t="s">
        <v>10</v>
      </c>
      <c r="D823" s="8" t="s">
        <v>33</v>
      </c>
      <c r="E823" s="8" t="s">
        <v>42</v>
      </c>
      <c r="F823" s="78">
        <v>1822.6931394266717</v>
      </c>
      <c r="G823" s="78">
        <f>+IF(F823=0," ", +F823/INDEX(TdC_ExRate!$C$8:$R$29,MATCH(A823,TdC_ExRate!$B$8:$B$29,0),MATCH(B823,TdC_ExRate!$C$7:$R$7,0)))</f>
        <v>1088.3162566670171</v>
      </c>
      <c r="H823" s="78">
        <f>+IF(F823=0,"",+G823*100/INDEX(PBI_GDP!$C$8:$R$29,MATCH($A823,PBI_GDP!$B$8:$B$29,0),MATCH($B823,PBI_GDP!$C$7:$R$7,0)))</f>
        <v>4.1564531938784254E-2</v>
      </c>
    </row>
    <row r="824" spans="1:8" x14ac:dyDescent="0.25">
      <c r="A824" s="8" t="s">
        <v>12</v>
      </c>
      <c r="B824" s="8">
        <v>2011</v>
      </c>
      <c r="C824" s="8" t="s">
        <v>10</v>
      </c>
      <c r="D824" s="8" t="s">
        <v>33</v>
      </c>
      <c r="E824" s="8" t="s">
        <v>40</v>
      </c>
      <c r="F824" s="78">
        <v>14615.865440646596</v>
      </c>
      <c r="G824" s="78">
        <f>+IF(F824=0," ", +F824/INDEX(TdC_ExRate!$C$8:$R$29,MATCH(A824,TdC_ExRate!$B$8:$B$29,0),MATCH(B824,TdC_ExRate!$C$7:$R$7,0)))</f>
        <v>8727.0224593684343</v>
      </c>
      <c r="H824" s="78">
        <f>+IF(F824=0,"",+G824*100/INDEX(PBI_GDP!$C$8:$R$29,MATCH($A824,PBI_GDP!$B$8:$B$29,0),MATCH($B824,PBI_GDP!$C$7:$R$7,0)))</f>
        <v>0.33329889314874911</v>
      </c>
    </row>
    <row r="825" spans="1:8" x14ac:dyDescent="0.25">
      <c r="A825" s="8" t="s">
        <v>12</v>
      </c>
      <c r="B825" s="8">
        <v>2012</v>
      </c>
      <c r="C825" s="8" t="s">
        <v>10</v>
      </c>
      <c r="D825" s="8" t="s">
        <v>33</v>
      </c>
      <c r="E825" s="8" t="s">
        <v>34</v>
      </c>
      <c r="F825" s="78">
        <v>2143.0515116382639</v>
      </c>
      <c r="G825" s="78">
        <f>+IF(F825=0," ", +F825/INDEX(TdC_ExRate!$C$8:$R$29,MATCH(A825,TdC_ExRate!$B$8:$B$29,0),MATCH(B825,TdC_ExRate!$C$7:$R$7,0)))</f>
        <v>1096.6574899641419</v>
      </c>
      <c r="H825" s="78">
        <f>+IF(F825=0,"",+G825*100/INDEX(PBI_GDP!$C$8:$R$29,MATCH($A825,PBI_GDP!$B$8:$B$29,0),MATCH($B825,PBI_GDP!$C$7:$R$7,0)))</f>
        <v>4.4439865567666159E-2</v>
      </c>
    </row>
    <row r="826" spans="1:8" x14ac:dyDescent="0.25">
      <c r="A826" s="8" t="s">
        <v>12</v>
      </c>
      <c r="B826" s="8">
        <v>2012</v>
      </c>
      <c r="C826" s="8" t="s">
        <v>10</v>
      </c>
      <c r="D826" s="8" t="s">
        <v>33</v>
      </c>
      <c r="E826" s="8" t="s">
        <v>35</v>
      </c>
      <c r="F826" s="78">
        <v>7177.3812133268621</v>
      </c>
      <c r="G826" s="78">
        <f>+IF(F826=0," ", +F826/INDEX(TdC_ExRate!$C$8:$R$29,MATCH(A826,TdC_ExRate!$B$8:$B$29,0),MATCH(B826,TdC_ExRate!$C$7:$R$7,0)))</f>
        <v>3672.8603223847422</v>
      </c>
      <c r="H826" s="78">
        <f>+IF(F826=0,"",+G826*100/INDEX(PBI_GDP!$C$8:$R$29,MATCH($A826,PBI_GDP!$B$8:$B$29,0),MATCH($B826,PBI_GDP!$C$7:$R$7,0)))</f>
        <v>0.14883536607307526</v>
      </c>
    </row>
    <row r="827" spans="1:8" x14ac:dyDescent="0.25">
      <c r="A827" s="8" t="s">
        <v>12</v>
      </c>
      <c r="B827" s="8">
        <v>2012</v>
      </c>
      <c r="C827" s="8" t="s">
        <v>10</v>
      </c>
      <c r="D827" s="8" t="s">
        <v>33</v>
      </c>
      <c r="E827" s="8" t="s">
        <v>36</v>
      </c>
      <c r="F827" s="78">
        <v>850.67140924882347</v>
      </c>
      <c r="G827" s="78">
        <f>+IF(F827=0," ", +F827/INDEX(TdC_ExRate!$C$8:$R$29,MATCH(A827,TdC_ExRate!$B$8:$B$29,0),MATCH(B827,TdC_ExRate!$C$7:$R$7,0)))</f>
        <v>435.31159535120958</v>
      </c>
      <c r="H827" s="78">
        <f>+IF(F827=0,"",+G827*100/INDEX(PBI_GDP!$C$8:$R$29,MATCH($A827,PBI_GDP!$B$8:$B$29,0),MATCH($B827,PBI_GDP!$C$7:$R$7,0)))</f>
        <v>1.7640137376061311E-2</v>
      </c>
    </row>
    <row r="828" spans="1:8" x14ac:dyDescent="0.25">
      <c r="A828" s="8" t="s">
        <v>12</v>
      </c>
      <c r="B828" s="8">
        <v>2012</v>
      </c>
      <c r="C828" s="8" t="s">
        <v>10</v>
      </c>
      <c r="D828" s="8" t="s">
        <v>33</v>
      </c>
      <c r="E828" s="8" t="s">
        <v>42</v>
      </c>
      <c r="F828" s="78">
        <v>2322.4699682461351</v>
      </c>
      <c r="G828" s="78">
        <f>+IF(F828=0," ", +F828/INDEX(TdC_ExRate!$C$8:$R$29,MATCH(A828,TdC_ExRate!$B$8:$B$29,0),MATCH(B828,TdC_ExRate!$C$7:$R$7,0)))</f>
        <v>1188.4707726632655</v>
      </c>
      <c r="H828" s="78">
        <f>+IF(F828=0,"",+G828*100/INDEX(PBI_GDP!$C$8:$R$29,MATCH($A828,PBI_GDP!$B$8:$B$29,0),MATCH($B828,PBI_GDP!$C$7:$R$7,0)))</f>
        <v>4.8160416403103937E-2</v>
      </c>
    </row>
    <row r="829" spans="1:8" x14ac:dyDescent="0.25">
      <c r="A829" s="8" t="s">
        <v>12</v>
      </c>
      <c r="B829" s="8">
        <v>2012</v>
      </c>
      <c r="C829" s="8" t="s">
        <v>10</v>
      </c>
      <c r="D829" s="8" t="s">
        <v>33</v>
      </c>
      <c r="E829" s="8" t="s">
        <v>40</v>
      </c>
      <c r="F829" s="78">
        <v>12493.574102460083</v>
      </c>
      <c r="G829" s="78">
        <f>+IF(F829=0," ", +F829/INDEX(TdC_ExRate!$C$8:$R$29,MATCH(A829,TdC_ExRate!$B$8:$B$29,0),MATCH(B829,TdC_ExRate!$C$7:$R$7,0)))</f>
        <v>6393.3001803633579</v>
      </c>
      <c r="H829" s="78">
        <f>+IF(F829=0,"",+G829*100/INDEX(PBI_GDP!$C$8:$R$29,MATCH($A829,PBI_GDP!$B$8:$B$29,0),MATCH($B829,PBI_GDP!$C$7:$R$7,0)))</f>
        <v>0.25907578541990661</v>
      </c>
    </row>
    <row r="830" spans="1:8" x14ac:dyDescent="0.25">
      <c r="A830" s="8" t="s">
        <v>12</v>
      </c>
      <c r="B830" s="8">
        <v>2013</v>
      </c>
      <c r="C830" s="8" t="s">
        <v>10</v>
      </c>
      <c r="D830" s="8" t="s">
        <v>33</v>
      </c>
      <c r="E830" s="8" t="s">
        <v>34</v>
      </c>
      <c r="F830" s="78">
        <v>3332.1185224252226</v>
      </c>
      <c r="G830" s="78">
        <f>+IF(F830=0," ", +F830/INDEX(TdC_ExRate!$C$8:$R$29,MATCH(A830,TdC_ExRate!$B$8:$B$29,0),MATCH(B830,TdC_ExRate!$C$7:$R$7,0)))</f>
        <v>1543.2428509881363</v>
      </c>
      <c r="H830" s="78">
        <f>+IF(F830=0,"",+G830*100/INDEX(PBI_GDP!$C$8:$R$29,MATCH($A830,PBI_GDP!$B$8:$B$29,0),MATCH($B830,PBI_GDP!$C$7:$R$7,0)))</f>
        <v>6.2342537693874114E-2</v>
      </c>
    </row>
    <row r="831" spans="1:8" x14ac:dyDescent="0.25">
      <c r="A831" s="8" t="s">
        <v>12</v>
      </c>
      <c r="B831" s="8">
        <v>2013</v>
      </c>
      <c r="C831" s="8" t="s">
        <v>10</v>
      </c>
      <c r="D831" s="8" t="s">
        <v>33</v>
      </c>
      <c r="E831" s="8" t="s">
        <v>35</v>
      </c>
      <c r="F831" s="78">
        <v>6166.7964480824094</v>
      </c>
      <c r="G831" s="78">
        <f>+IF(F831=0," ", +F831/INDEX(TdC_ExRate!$C$8:$R$29,MATCH(A831,TdC_ExRate!$B$8:$B$29,0),MATCH(B831,TdC_ExRate!$C$7:$R$7,0)))</f>
        <v>2856.1002461207568</v>
      </c>
      <c r="H831" s="78">
        <f>+IF(F831=0,"",+G831*100/INDEX(PBI_GDP!$C$8:$R$29,MATCH($A831,PBI_GDP!$B$8:$B$29,0),MATCH($B831,PBI_GDP!$C$7:$R$7,0)))</f>
        <v>0.11537817080264266</v>
      </c>
    </row>
    <row r="832" spans="1:8" x14ac:dyDescent="0.25">
      <c r="A832" s="8" t="s">
        <v>12</v>
      </c>
      <c r="B832" s="8">
        <v>2013</v>
      </c>
      <c r="C832" s="8" t="s">
        <v>10</v>
      </c>
      <c r="D832" s="8" t="s">
        <v>33</v>
      </c>
      <c r="E832" s="8" t="s">
        <v>36</v>
      </c>
      <c r="F832" s="78">
        <v>2475.7096322193593</v>
      </c>
      <c r="G832" s="78">
        <f>+IF(F832=0," ", +F832/INDEX(TdC_ExRate!$C$8:$R$29,MATCH(A832,TdC_ExRate!$B$8:$B$29,0),MATCH(B832,TdC_ExRate!$C$7:$R$7,0)))</f>
        <v>1146.6042295110872</v>
      </c>
      <c r="H832" s="78">
        <f>+IF(F832=0,"",+G832*100/INDEX(PBI_GDP!$C$8:$R$29,MATCH($A832,PBI_GDP!$B$8:$B$29,0),MATCH($B832,PBI_GDP!$C$7:$R$7,0)))</f>
        <v>4.6319487145189416E-2</v>
      </c>
    </row>
    <row r="833" spans="1:8" x14ac:dyDescent="0.25">
      <c r="A833" s="8" t="s">
        <v>12</v>
      </c>
      <c r="B833" s="8">
        <v>2013</v>
      </c>
      <c r="C833" s="8" t="s">
        <v>10</v>
      </c>
      <c r="D833" s="8" t="s">
        <v>33</v>
      </c>
      <c r="E833" s="8" t="s">
        <v>42</v>
      </c>
      <c r="F833" s="78">
        <v>3238.1911456658836</v>
      </c>
      <c r="G833" s="78">
        <f>+IF(F833=0," ", +F833/INDEX(TdC_ExRate!$C$8:$R$29,MATCH(A833,TdC_ExRate!$B$8:$B$29,0),MATCH(B833,TdC_ExRate!$C$7:$R$7,0)))</f>
        <v>1499.7411712848532</v>
      </c>
      <c r="H833" s="78">
        <f>+IF(F833=0,"",+G833*100/INDEX(PBI_GDP!$C$8:$R$29,MATCH($A833,PBI_GDP!$B$8:$B$29,0),MATCH($B833,PBI_GDP!$C$7:$R$7,0)))</f>
        <v>6.0585195934660871E-2</v>
      </c>
    </row>
    <row r="834" spans="1:8" x14ac:dyDescent="0.25">
      <c r="A834" s="8" t="s">
        <v>12</v>
      </c>
      <c r="B834" s="8">
        <v>2013</v>
      </c>
      <c r="C834" s="8" t="s">
        <v>10</v>
      </c>
      <c r="D834" s="8" t="s">
        <v>33</v>
      </c>
      <c r="E834" s="8" t="s">
        <v>40</v>
      </c>
      <c r="F834" s="78">
        <v>15212.815748392875</v>
      </c>
      <c r="G834" s="78">
        <f>+IF(F834=0," ", +F834/INDEX(TdC_ExRate!$C$8:$R$29,MATCH(A834,TdC_ExRate!$B$8:$B$29,0),MATCH(B834,TdC_ExRate!$C$7:$R$7,0)))</f>
        <v>7045.6884979048336</v>
      </c>
      <c r="H834" s="78">
        <f>+IF(F834=0,"",+G834*100/INDEX(PBI_GDP!$C$8:$R$29,MATCH($A834,PBI_GDP!$B$8:$B$29,0),MATCH($B834,PBI_GDP!$C$7:$R$7,0)))</f>
        <v>0.28462539157636707</v>
      </c>
    </row>
    <row r="835" spans="1:8" x14ac:dyDescent="0.25">
      <c r="A835" s="8" t="s">
        <v>12</v>
      </c>
      <c r="B835" s="8">
        <v>2014</v>
      </c>
      <c r="C835" s="8" t="s">
        <v>10</v>
      </c>
      <c r="D835" s="8" t="s">
        <v>33</v>
      </c>
      <c r="E835" s="8" t="s">
        <v>34</v>
      </c>
      <c r="F835" s="78">
        <v>3215.8215647637753</v>
      </c>
      <c r="G835" s="78">
        <f>+IF(F835=0," ", +F835/INDEX(TdC_ExRate!$C$8:$R$29,MATCH(A835,TdC_ExRate!$B$8:$B$29,0),MATCH(B835,TdC_ExRate!$C$7:$R$7,0)))</f>
        <v>1366.0127000766458</v>
      </c>
      <c r="H835" s="78">
        <f>+IF(F835=0,"",+G835*100/INDEX(PBI_GDP!$C$8:$R$29,MATCH($A835,PBI_GDP!$B$8:$B$29,0),MATCH($B835,PBI_GDP!$C$7:$R$7,0)))</f>
        <v>5.5526060266833883E-2</v>
      </c>
    </row>
    <row r="836" spans="1:8" x14ac:dyDescent="0.25">
      <c r="A836" s="8" t="s">
        <v>12</v>
      </c>
      <c r="B836" s="8">
        <v>2014</v>
      </c>
      <c r="C836" s="8" t="s">
        <v>10</v>
      </c>
      <c r="D836" s="8" t="s">
        <v>33</v>
      </c>
      <c r="E836" s="8" t="s">
        <v>35</v>
      </c>
      <c r="F836" s="78">
        <v>6195.2523316191619</v>
      </c>
      <c r="G836" s="78">
        <f>+IF(F836=0," ", +F836/INDEX(TdC_ExRate!$C$8:$R$29,MATCH(A836,TdC_ExRate!$B$8:$B$29,0),MATCH(B836,TdC_ExRate!$C$7:$R$7,0)))</f>
        <v>2631.6116098913217</v>
      </c>
      <c r="H836" s="78">
        <f>+IF(F836=0,"",+G836*100/INDEX(PBI_GDP!$C$8:$R$29,MATCH($A836,PBI_GDP!$B$8:$B$29,0),MATCH($B836,PBI_GDP!$C$7:$R$7,0)))</f>
        <v>0.10697047314532761</v>
      </c>
    </row>
    <row r="837" spans="1:8" x14ac:dyDescent="0.25">
      <c r="A837" s="8" t="s">
        <v>12</v>
      </c>
      <c r="B837" s="8">
        <v>2014</v>
      </c>
      <c r="C837" s="8" t="s">
        <v>10</v>
      </c>
      <c r="D837" s="8" t="s">
        <v>33</v>
      </c>
      <c r="E837" s="8" t="s">
        <v>36</v>
      </c>
      <c r="F837" s="78">
        <v>4153.8000330490468</v>
      </c>
      <c r="G837" s="78">
        <f>+IF(F837=0," ", +F837/INDEX(TdC_ExRate!$C$8:$R$29,MATCH(A837,TdC_ExRate!$B$8:$B$29,0),MATCH(B837,TdC_ExRate!$C$7:$R$7,0)))</f>
        <v>1764.4460317376456</v>
      </c>
      <c r="H837" s="78">
        <f>+IF(F837=0,"",+G837*100/INDEX(PBI_GDP!$C$8:$R$29,MATCH($A837,PBI_GDP!$B$8:$B$29,0),MATCH($B837,PBI_GDP!$C$7:$R$7,0)))</f>
        <v>7.1721688012375912E-2</v>
      </c>
    </row>
    <row r="838" spans="1:8" x14ac:dyDescent="0.25">
      <c r="A838" s="8" t="s">
        <v>12</v>
      </c>
      <c r="B838" s="8">
        <v>2014</v>
      </c>
      <c r="C838" s="8" t="s">
        <v>10</v>
      </c>
      <c r="D838" s="8" t="s">
        <v>33</v>
      </c>
      <c r="E838" s="8" t="s">
        <v>42</v>
      </c>
      <c r="F838" s="78">
        <v>3405.9666647868139</v>
      </c>
      <c r="G838" s="78">
        <f>+IF(F838=0," ", +F838/INDEX(TdC_ExRate!$C$8:$R$29,MATCH(A838,TdC_ExRate!$B$8:$B$29,0),MATCH(B838,TdC_ExRate!$C$7:$R$7,0)))</f>
        <v>1446.7823000864321</v>
      </c>
      <c r="H838" s="78">
        <f>+IF(F838=0,"",+G838*100/INDEX(PBI_GDP!$C$8:$R$29,MATCH($A838,PBI_GDP!$B$8:$B$29,0),MATCH($B838,PBI_GDP!$C$7:$R$7,0)))</f>
        <v>5.8809205202177327E-2</v>
      </c>
    </row>
    <row r="839" spans="1:8" x14ac:dyDescent="0.25">
      <c r="A839" s="8" t="s">
        <v>12</v>
      </c>
      <c r="B839" s="8">
        <v>2014</v>
      </c>
      <c r="C839" s="8" t="s">
        <v>10</v>
      </c>
      <c r="D839" s="8" t="s">
        <v>33</v>
      </c>
      <c r="E839" s="8" t="s">
        <v>40</v>
      </c>
      <c r="F839" s="78">
        <v>16970.840594218796</v>
      </c>
      <c r="G839" s="78">
        <f>+IF(F839=0," ", +F839/INDEX(TdC_ExRate!$C$8:$R$29,MATCH(A839,TdC_ExRate!$B$8:$B$29,0),MATCH(B839,TdC_ExRate!$C$7:$R$7,0)))</f>
        <v>7208.8526417920448</v>
      </c>
      <c r="H839" s="78">
        <f>+IF(F839=0,"",+G839*100/INDEX(PBI_GDP!$C$8:$R$29,MATCH($A839,PBI_GDP!$B$8:$B$29,0),MATCH($B839,PBI_GDP!$C$7:$R$7,0)))</f>
        <v>0.29302742662671472</v>
      </c>
    </row>
    <row r="840" spans="1:8" x14ac:dyDescent="0.25">
      <c r="A840" s="8" t="s">
        <v>12</v>
      </c>
      <c r="B840" s="8">
        <v>2015</v>
      </c>
      <c r="C840" s="8" t="s">
        <v>10</v>
      </c>
      <c r="D840" s="8" t="s">
        <v>33</v>
      </c>
      <c r="E840" s="8" t="s">
        <v>34</v>
      </c>
      <c r="F840" s="78">
        <v>2147.0048903401853</v>
      </c>
      <c r="G840" s="78">
        <f>+IF(F840=0," ", +F840/INDEX(TdC_ExRate!$C$8:$R$29,MATCH(A840,TdC_ExRate!$B$8:$B$29,0),MATCH(B840,TdC_ExRate!$C$7:$R$7,0)))</f>
        <v>644.42367894152574</v>
      </c>
      <c r="H840" s="78">
        <f>+IF(F840=0,"",+G840*100/INDEX(PBI_GDP!$C$8:$R$29,MATCH($A840,PBI_GDP!$B$8:$B$29,0),MATCH($B840,PBI_GDP!$C$7:$R$7,0)))</f>
        <v>3.5366924585736662E-2</v>
      </c>
    </row>
    <row r="841" spans="1:8" x14ac:dyDescent="0.25">
      <c r="A841" s="8" t="s">
        <v>12</v>
      </c>
      <c r="B841" s="8">
        <v>2015</v>
      </c>
      <c r="C841" s="8" t="s">
        <v>10</v>
      </c>
      <c r="D841" s="8" t="s">
        <v>33</v>
      </c>
      <c r="E841" s="8" t="s">
        <v>35</v>
      </c>
      <c r="F841" s="78">
        <v>1819.8990829011468</v>
      </c>
      <c r="G841" s="78">
        <f>+IF(F841=0," ", +F841/INDEX(TdC_ExRate!$C$8:$R$29,MATCH(A841,TdC_ExRate!$B$8:$B$29,0),MATCH(B841,TdC_ExRate!$C$7:$R$7,0)))</f>
        <v>546.24284629349017</v>
      </c>
      <c r="H841" s="78">
        <f>+IF(F841=0,"",+G841*100/INDEX(PBI_GDP!$C$8:$R$29,MATCH($A841,PBI_GDP!$B$8:$B$29,0),MATCH($B841,PBI_GDP!$C$7:$R$7,0)))</f>
        <v>2.9978615283180781E-2</v>
      </c>
    </row>
    <row r="842" spans="1:8" x14ac:dyDescent="0.25">
      <c r="A842" s="8" t="s">
        <v>12</v>
      </c>
      <c r="B842" s="8">
        <v>2015</v>
      </c>
      <c r="C842" s="8" t="s">
        <v>10</v>
      </c>
      <c r="D842" s="8" t="s">
        <v>33</v>
      </c>
      <c r="E842" s="8" t="s">
        <v>36</v>
      </c>
      <c r="F842" s="78">
        <v>1843.0831942986724</v>
      </c>
      <c r="G842" s="78">
        <f>+IF(F842=0," ", +F842/INDEX(TdC_ExRate!$C$8:$R$29,MATCH(A842,TdC_ExRate!$B$8:$B$29,0),MATCH(B842,TdC_ExRate!$C$7:$R$7,0)))</f>
        <v>553.20155906913567</v>
      </c>
      <c r="H842" s="78">
        <f>+IF(F842=0,"",+G842*100/INDEX(PBI_GDP!$C$8:$R$29,MATCH($A842,PBI_GDP!$B$8:$B$29,0),MATCH($B842,PBI_GDP!$C$7:$R$7,0)))</f>
        <v>3.0360519732058722E-2</v>
      </c>
    </row>
    <row r="843" spans="1:8" x14ac:dyDescent="0.25">
      <c r="A843" s="8" t="s">
        <v>12</v>
      </c>
      <c r="B843" s="8">
        <v>2015</v>
      </c>
      <c r="C843" s="8" t="s">
        <v>10</v>
      </c>
      <c r="D843" s="8" t="s">
        <v>33</v>
      </c>
      <c r="E843" s="8" t="s">
        <v>42</v>
      </c>
      <c r="F843" s="78">
        <v>3684.4956485052712</v>
      </c>
      <c r="G843" s="78">
        <f>+IF(F843=0," ", +F843/INDEX(TdC_ExRate!$C$8:$R$29,MATCH(A843,TdC_ExRate!$B$8:$B$29,0),MATCH(B843,TdC_ExRate!$C$7:$R$7,0)))</f>
        <v>1105.9016453742674</v>
      </c>
      <c r="H843" s="78">
        <f>+IF(F843=0,"",+G843*100/INDEX(PBI_GDP!$C$8:$R$29,MATCH($A843,PBI_GDP!$B$8:$B$29,0),MATCH($B843,PBI_GDP!$C$7:$R$7,0)))</f>
        <v>6.0693517897164068E-2</v>
      </c>
    </row>
    <row r="844" spans="1:8" x14ac:dyDescent="0.25">
      <c r="A844" s="8" t="s">
        <v>12</v>
      </c>
      <c r="B844" s="8">
        <v>2015</v>
      </c>
      <c r="C844" s="8" t="s">
        <v>10</v>
      </c>
      <c r="D844" s="8" t="s">
        <v>33</v>
      </c>
      <c r="E844" s="8" t="s">
        <v>40</v>
      </c>
      <c r="F844" s="78">
        <v>9494.4828160452762</v>
      </c>
      <c r="G844" s="78">
        <f>+IF(F844=0," ", +F844/INDEX(TdC_ExRate!$C$8:$R$29,MATCH(A844,TdC_ExRate!$B$8:$B$29,0),MATCH(B844,TdC_ExRate!$C$7:$R$7,0)))</f>
        <v>2849.769729678419</v>
      </c>
      <c r="H844" s="78">
        <f>+IF(F844=0,"",+G844*100/INDEX(PBI_GDP!$C$8:$R$29,MATCH($A844,PBI_GDP!$B$8:$B$29,0),MATCH($B844,PBI_GDP!$C$7:$R$7,0)))</f>
        <v>0.15639957749814024</v>
      </c>
    </row>
    <row r="845" spans="1:8" x14ac:dyDescent="0.25">
      <c r="A845" s="8" t="s">
        <v>12</v>
      </c>
      <c r="B845" s="8">
        <v>2016</v>
      </c>
      <c r="C845" s="8" t="s">
        <v>10</v>
      </c>
      <c r="D845" s="8" t="s">
        <v>33</v>
      </c>
      <c r="E845" s="8" t="s">
        <v>34</v>
      </c>
      <c r="F845" s="78">
        <v>1264.7532640656214</v>
      </c>
      <c r="G845" s="78">
        <f>+IF(F845=0," ", +F845/INDEX(TdC_ExRate!$C$8:$R$29,MATCH(A845,TdC_ExRate!$B$8:$B$29,0),MATCH(B845,TdC_ExRate!$C$7:$R$7,0)))</f>
        <v>362.73994189262527</v>
      </c>
      <c r="H845" s="78">
        <f>+IF(F845=0,"",+G845*100/INDEX(PBI_GDP!$C$8:$R$29,MATCH($A845,PBI_GDP!$B$8:$B$29,0),MATCH($B845,PBI_GDP!$C$7:$R$7,0)))</f>
        <v>2.0053583438533966E-2</v>
      </c>
    </row>
    <row r="846" spans="1:8" x14ac:dyDescent="0.25">
      <c r="A846" s="8" t="s">
        <v>12</v>
      </c>
      <c r="B846" s="8">
        <v>2016</v>
      </c>
      <c r="C846" s="8" t="s">
        <v>10</v>
      </c>
      <c r="D846" s="8" t="s">
        <v>33</v>
      </c>
      <c r="E846" s="8" t="s">
        <v>35</v>
      </c>
      <c r="F846" s="78">
        <v>5173.8800753423338</v>
      </c>
      <c r="G846" s="78">
        <f>+IF(F846=0," ", +F846/INDEX(TdC_ExRate!$C$8:$R$29,MATCH(A846,TdC_ExRate!$B$8:$B$29,0),MATCH(B846,TdC_ExRate!$C$7:$R$7,0)))</f>
        <v>1483.9044193142436</v>
      </c>
      <c r="H846" s="78">
        <f>+IF(F846=0,"",+G846*100/INDEX(PBI_GDP!$C$8:$R$29,MATCH($A846,PBI_GDP!$B$8:$B$29,0),MATCH($B846,PBI_GDP!$C$7:$R$7,0)))</f>
        <v>8.2035633937263056E-2</v>
      </c>
    </row>
    <row r="847" spans="1:8" x14ac:dyDescent="0.25">
      <c r="A847" s="8" t="s">
        <v>12</v>
      </c>
      <c r="B847" s="8">
        <v>2016</v>
      </c>
      <c r="C847" s="8" t="s">
        <v>10</v>
      </c>
      <c r="D847" s="8" t="s">
        <v>33</v>
      </c>
      <c r="E847" s="8" t="s">
        <v>36</v>
      </c>
      <c r="F847" s="78">
        <v>1109.1444148613277</v>
      </c>
      <c r="G847" s="78">
        <f>+IF(F847=0," ", +F847/INDEX(TdC_ExRate!$C$8:$R$29,MATCH(A847,TdC_ExRate!$B$8:$B$29,0),MATCH(B847,TdC_ExRate!$C$7:$R$7,0)))</f>
        <v>318.11025282829638</v>
      </c>
      <c r="H847" s="78">
        <f>+IF(F847=0,"",+G847*100/INDEX(PBI_GDP!$C$8:$R$29,MATCH($A847,PBI_GDP!$B$8:$B$29,0),MATCH($B847,PBI_GDP!$C$7:$R$7,0)))</f>
        <v>1.7586291888511411E-2</v>
      </c>
    </row>
    <row r="848" spans="1:8" x14ac:dyDescent="0.25">
      <c r="A848" s="8" t="s">
        <v>12</v>
      </c>
      <c r="B848" s="8">
        <v>2016</v>
      </c>
      <c r="C848" s="8" t="s">
        <v>10</v>
      </c>
      <c r="D848" s="8" t="s">
        <v>33</v>
      </c>
      <c r="E848" s="8" t="s">
        <v>42</v>
      </c>
      <c r="F848" s="78">
        <v>2523.2888985360178</v>
      </c>
      <c r="G848" s="78">
        <f>+IF(F848=0," ", +F848/INDEX(TdC_ExRate!$C$8:$R$29,MATCH(A848,TdC_ExRate!$B$8:$B$29,0),MATCH(B848,TdC_ExRate!$C$7:$R$7,0)))</f>
        <v>723.69662481912485</v>
      </c>
      <c r="H848" s="78">
        <f>+IF(F848=0,"",+G848*100/INDEX(PBI_GDP!$C$8:$R$29,MATCH($A848,PBI_GDP!$B$8:$B$29,0),MATCH($B848,PBI_GDP!$C$7:$R$7,0)))</f>
        <v>4.0008581834893829E-2</v>
      </c>
    </row>
    <row r="849" spans="1:8" x14ac:dyDescent="0.25">
      <c r="A849" s="8" t="s">
        <v>12</v>
      </c>
      <c r="B849" s="8">
        <v>2016</v>
      </c>
      <c r="C849" s="8" t="s">
        <v>10</v>
      </c>
      <c r="D849" s="8" t="s">
        <v>33</v>
      </c>
      <c r="E849" s="8" t="s">
        <v>40</v>
      </c>
      <c r="F849" s="78">
        <v>10071.066652805301</v>
      </c>
      <c r="G849" s="78">
        <f>+IF(F849=0," ", +F849/INDEX(TdC_ExRate!$C$8:$R$29,MATCH(A849,TdC_ExRate!$B$8:$B$29,0),MATCH(B849,TdC_ExRate!$C$7:$R$7,0)))</f>
        <v>2888.4512388542898</v>
      </c>
      <c r="H849" s="78">
        <f>+IF(F849=0,"",+G849*100/INDEX(PBI_GDP!$C$8:$R$29,MATCH($A849,PBI_GDP!$B$8:$B$29,0),MATCH($B849,PBI_GDP!$C$7:$R$7,0)))</f>
        <v>0.15968409109920223</v>
      </c>
    </row>
    <row r="850" spans="1:8" x14ac:dyDescent="0.25">
      <c r="A850" s="8" t="s">
        <v>12</v>
      </c>
      <c r="B850" s="8">
        <v>2017</v>
      </c>
      <c r="C850" s="8" t="s">
        <v>10</v>
      </c>
      <c r="D850" s="8" t="s">
        <v>33</v>
      </c>
      <c r="E850" s="8" t="s">
        <v>34</v>
      </c>
      <c r="F850" s="78">
        <v>1112.4890026837438</v>
      </c>
      <c r="G850" s="78">
        <f>+IF(F850=0," ", +F850/INDEX(TdC_ExRate!$C$8:$R$29,MATCH(A850,TdC_ExRate!$B$8:$B$29,0),MATCH(B850,TdC_ExRate!$C$7:$R$7,0)))</f>
        <v>348.46953882027998</v>
      </c>
      <c r="H850" s="78">
        <f>+IF(F850=0,"",+G850*100/INDEX(PBI_GDP!$C$8:$R$29,MATCH($A850,PBI_GDP!$B$8:$B$29,0),MATCH($B850,PBI_GDP!$C$7:$R$7,0)))</f>
        <v>1.6889751176672966E-2</v>
      </c>
    </row>
    <row r="851" spans="1:8" x14ac:dyDescent="0.25">
      <c r="A851" s="8" t="s">
        <v>12</v>
      </c>
      <c r="B851" s="8">
        <v>2017</v>
      </c>
      <c r="C851" s="8" t="s">
        <v>10</v>
      </c>
      <c r="D851" s="8" t="s">
        <v>33</v>
      </c>
      <c r="E851" s="8" t="s">
        <v>35</v>
      </c>
      <c r="F851" s="78">
        <v>10196.824702441536</v>
      </c>
      <c r="G851" s="78">
        <f>+IF(F851=0," ", +F851/INDEX(TdC_ExRate!$C$8:$R$29,MATCH(A851,TdC_ExRate!$B$8:$B$29,0),MATCH(B851,TdC_ExRate!$C$7:$R$7,0)))</f>
        <v>3193.9936421116795</v>
      </c>
      <c r="H851" s="78">
        <f>+IF(F851=0,"",+G851*100/INDEX(PBI_GDP!$C$8:$R$29,MATCH($A851,PBI_GDP!$B$8:$B$29,0),MATCH($B851,PBI_GDP!$C$7:$R$7,0)))</f>
        <v>0.15480767144747118</v>
      </c>
    </row>
    <row r="852" spans="1:8" x14ac:dyDescent="0.25">
      <c r="A852" s="8" t="s">
        <v>12</v>
      </c>
      <c r="B852" s="8">
        <v>2017</v>
      </c>
      <c r="C852" s="8" t="s">
        <v>10</v>
      </c>
      <c r="D852" s="8" t="s">
        <v>33</v>
      </c>
      <c r="E852" s="8" t="s">
        <v>36</v>
      </c>
      <c r="F852" s="78">
        <v>708.91917184134945</v>
      </c>
      <c r="G852" s="78">
        <f>+IF(F852=0," ", +F852/INDEX(TdC_ExRate!$C$8:$R$29,MATCH(A852,TdC_ExRate!$B$8:$B$29,0),MATCH(B852,TdC_ExRate!$C$7:$R$7,0)))</f>
        <v>222.05768890880171</v>
      </c>
      <c r="H852" s="78">
        <f>+IF(F852=0,"",+G852*100/INDEX(PBI_GDP!$C$8:$R$29,MATCH($A852,PBI_GDP!$B$8:$B$29,0),MATCH($B852,PBI_GDP!$C$7:$R$7,0)))</f>
        <v>1.0762774632278545E-2</v>
      </c>
    </row>
    <row r="853" spans="1:8" x14ac:dyDescent="0.25">
      <c r="A853" s="8" t="s">
        <v>12</v>
      </c>
      <c r="B853" s="8">
        <v>2017</v>
      </c>
      <c r="C853" s="8" t="s">
        <v>10</v>
      </c>
      <c r="D853" s="8" t="s">
        <v>33</v>
      </c>
      <c r="E853" s="8" t="s">
        <v>42</v>
      </c>
      <c r="F853" s="78">
        <v>2872.07949194094</v>
      </c>
      <c r="G853" s="78">
        <f>+IF(F853=0," ", +F853/INDEX(TdC_ExRate!$C$8:$R$29,MATCH(A853,TdC_ExRate!$B$8:$B$29,0),MATCH(B853,TdC_ExRate!$C$7:$R$7,0)))</f>
        <v>899.63335691180578</v>
      </c>
      <c r="H853" s="78">
        <f>+IF(F853=0,"",+G853*100/INDEX(PBI_GDP!$C$8:$R$29,MATCH($A853,PBI_GDP!$B$8:$B$29,0),MATCH($B853,PBI_GDP!$C$7:$R$7,0)))</f>
        <v>4.3603764047542438E-2</v>
      </c>
    </row>
    <row r="854" spans="1:8" x14ac:dyDescent="0.25">
      <c r="A854" s="8" t="s">
        <v>12</v>
      </c>
      <c r="B854" s="8">
        <v>2017</v>
      </c>
      <c r="C854" s="8" t="s">
        <v>10</v>
      </c>
      <c r="D854" s="8" t="s">
        <v>33</v>
      </c>
      <c r="E854" s="8" t="s">
        <v>40</v>
      </c>
      <c r="F854" s="78">
        <v>14890.312368907569</v>
      </c>
      <c r="G854" s="78">
        <f>+IF(F854=0," ", +F854/INDEX(TdC_ExRate!$C$8:$R$29,MATCH(A854,TdC_ExRate!$B$8:$B$29,0),MATCH(B854,TdC_ExRate!$C$7:$R$7,0)))</f>
        <v>4664.1542267525665</v>
      </c>
      <c r="H854" s="78">
        <f>+IF(F854=0,"",+G854*100/INDEX(PBI_GDP!$C$8:$R$29,MATCH($A854,PBI_GDP!$B$8:$B$29,0),MATCH($B854,PBI_GDP!$C$7:$R$7,0)))</f>
        <v>0.22606396130396511</v>
      </c>
    </row>
    <row r="855" spans="1:8" x14ac:dyDescent="0.25">
      <c r="A855" s="8" t="s">
        <v>12</v>
      </c>
      <c r="B855" s="8">
        <v>2018</v>
      </c>
      <c r="C855" s="8" t="s">
        <v>10</v>
      </c>
      <c r="D855" s="8" t="s">
        <v>33</v>
      </c>
      <c r="E855" s="8" t="s">
        <v>34</v>
      </c>
      <c r="F855" s="78">
        <v>1071.8032666032109</v>
      </c>
      <c r="G855" s="78">
        <f>+IF(F855=0," ", +F855/INDEX(TdC_ExRate!$C$8:$R$29,MATCH(A855,TdC_ExRate!$B$8:$B$29,0),MATCH(B855,TdC_ExRate!$C$7:$R$7,0)))</f>
        <v>293.24302779841611</v>
      </c>
      <c r="H855" s="78">
        <f>+IF(F855=0,"",+G855*100/INDEX(PBI_GDP!$C$8:$R$29,MATCH($A855,PBI_GDP!$B$8:$B$29,0),MATCH($B855,PBI_GDP!$C$7:$R$7,0)))</f>
        <v>1.52400764240269E-2</v>
      </c>
    </row>
    <row r="856" spans="1:8" x14ac:dyDescent="0.25">
      <c r="A856" s="8" t="s">
        <v>12</v>
      </c>
      <c r="B856" s="8">
        <v>2018</v>
      </c>
      <c r="C856" s="8" t="s">
        <v>10</v>
      </c>
      <c r="D856" s="8" t="s">
        <v>33</v>
      </c>
      <c r="E856" s="8" t="s">
        <v>35</v>
      </c>
      <c r="F856" s="78">
        <v>9819.5313521542666</v>
      </c>
      <c r="G856" s="78">
        <f>+IF(F856=0," ", +F856/INDEX(TdC_ExRate!$C$8:$R$29,MATCH(A856,TdC_ExRate!$B$8:$B$29,0),MATCH(B856,TdC_ExRate!$C$7:$R$7,0)))</f>
        <v>2686.6022851311263</v>
      </c>
      <c r="H856" s="78">
        <f>+IF(F856=0,"",+G856*100/INDEX(PBI_GDP!$C$8:$R$29,MATCH($A856,PBI_GDP!$B$8:$B$29,0),MATCH($B856,PBI_GDP!$C$7:$R$7,0)))</f>
        <v>0.13962488538520276</v>
      </c>
    </row>
    <row r="857" spans="1:8" x14ac:dyDescent="0.25">
      <c r="A857" s="8" t="s">
        <v>12</v>
      </c>
      <c r="B857" s="8">
        <v>2018</v>
      </c>
      <c r="C857" s="8" t="s">
        <v>10</v>
      </c>
      <c r="D857" s="8" t="s">
        <v>33</v>
      </c>
      <c r="E857" s="8" t="s">
        <v>36</v>
      </c>
      <c r="F857" s="78">
        <v>725.72925362092678</v>
      </c>
      <c r="G857" s="78">
        <f>+IF(F857=0," ", +F857/INDEX(TdC_ExRate!$C$8:$R$29,MATCH(A857,TdC_ExRate!$B$8:$B$29,0),MATCH(B857,TdC_ExRate!$C$7:$R$7,0)))</f>
        <v>198.55793532720296</v>
      </c>
      <c r="H857" s="78">
        <f>+IF(F857=0,"",+G857*100/INDEX(PBI_GDP!$C$8:$R$29,MATCH($A857,PBI_GDP!$B$8:$B$29,0),MATCH($B857,PBI_GDP!$C$7:$R$7,0)))</f>
        <v>1.031921587940959E-2</v>
      </c>
    </row>
    <row r="858" spans="1:8" x14ac:dyDescent="0.25">
      <c r="A858" s="8" t="s">
        <v>12</v>
      </c>
      <c r="B858" s="8">
        <v>2018</v>
      </c>
      <c r="C858" s="8" t="s">
        <v>10</v>
      </c>
      <c r="D858" s="8" t="s">
        <v>33</v>
      </c>
      <c r="E858" s="8" t="s">
        <v>42</v>
      </c>
      <c r="F858" s="78">
        <v>2986.0953827579915</v>
      </c>
      <c r="G858" s="78">
        <f>+IF(F858=0," ", +F858/INDEX(TdC_ExRate!$C$8:$R$29,MATCH(A858,TdC_ExRate!$B$8:$B$29,0),MATCH(B858,TdC_ExRate!$C$7:$R$7,0)))</f>
        <v>816.98916080930007</v>
      </c>
      <c r="H858" s="78">
        <f>+IF(F858=0,"",+G858*100/INDEX(PBI_GDP!$C$8:$R$29,MATCH($A858,PBI_GDP!$B$8:$B$29,0),MATCH($B858,PBI_GDP!$C$7:$R$7,0)))</f>
        <v>4.2459584944998262E-2</v>
      </c>
    </row>
    <row r="859" spans="1:8" x14ac:dyDescent="0.25">
      <c r="A859" s="8" t="s">
        <v>12</v>
      </c>
      <c r="B859" s="8">
        <v>2018</v>
      </c>
      <c r="C859" s="8" t="s">
        <v>10</v>
      </c>
      <c r="D859" s="8" t="s">
        <v>33</v>
      </c>
      <c r="E859" s="8" t="s">
        <v>40</v>
      </c>
      <c r="F859" s="78">
        <v>14603.159255136394</v>
      </c>
      <c r="G859" s="78">
        <f>+IF(F859=0," ", +F859/INDEX(TdC_ExRate!$C$8:$R$29,MATCH(A859,TdC_ExRate!$B$8:$B$29,0),MATCH(B859,TdC_ExRate!$C$7:$R$7,0)))</f>
        <v>3995.3924090660448</v>
      </c>
      <c r="H859" s="78">
        <f>+IF(F859=0,"",+G859*100/INDEX(PBI_GDP!$C$8:$R$29,MATCH($A859,PBI_GDP!$B$8:$B$29,0),MATCH($B859,PBI_GDP!$C$7:$R$7,0)))</f>
        <v>0.20764376263363749</v>
      </c>
    </row>
    <row r="860" spans="1:8" x14ac:dyDescent="0.25">
      <c r="A860" s="8" t="s">
        <v>12</v>
      </c>
      <c r="B860" s="8">
        <v>2019</v>
      </c>
      <c r="C860" s="8" t="s">
        <v>10</v>
      </c>
      <c r="D860" s="8" t="s">
        <v>33</v>
      </c>
      <c r="E860" s="8" t="s">
        <v>34</v>
      </c>
      <c r="F860" s="78">
        <v>994.47188562393467</v>
      </c>
      <c r="G860" s="78">
        <f>+IF(F860=0," ", +F860/INDEX(TdC_ExRate!$C$8:$R$29,MATCH(A860,TdC_ExRate!$B$8:$B$29,0),MATCH(B860,TdC_ExRate!$C$7:$R$7,0)))</f>
        <v>252.03088970405966</v>
      </c>
      <c r="H860" s="78">
        <f>+IF(F860=0,"",+G860*100/INDEX(PBI_GDP!$C$8:$R$29,MATCH($A860,PBI_GDP!$B$8:$B$29,0),MATCH($B860,PBI_GDP!$C$7:$R$7,0)))</f>
        <v>1.3454684358322389E-2</v>
      </c>
    </row>
    <row r="861" spans="1:8" x14ac:dyDescent="0.25">
      <c r="A861" s="8" t="s">
        <v>12</v>
      </c>
      <c r="B861" s="8">
        <v>2019</v>
      </c>
      <c r="C861" s="8" t="s">
        <v>10</v>
      </c>
      <c r="D861" s="8" t="s">
        <v>33</v>
      </c>
      <c r="E861" s="8" t="s">
        <v>35</v>
      </c>
      <c r="F861" s="78">
        <v>8766.6146880514607</v>
      </c>
      <c r="G861" s="78">
        <f>+IF(F861=0," ", +F861/INDEX(TdC_ExRate!$C$8:$R$29,MATCH(A861,TdC_ExRate!$B$8:$B$29,0),MATCH(B861,TdC_ExRate!$C$7:$R$7,0)))</f>
        <v>2221.7397308683762</v>
      </c>
      <c r="H861" s="78">
        <f>+IF(F861=0,"",+G861*100/INDEX(PBI_GDP!$C$8:$R$29,MATCH($A861,PBI_GDP!$B$8:$B$29,0),MATCH($B861,PBI_GDP!$C$7:$R$7,0)))</f>
        <v>0.11860771050833865</v>
      </c>
    </row>
    <row r="862" spans="1:8" x14ac:dyDescent="0.25">
      <c r="A862" s="8" t="s">
        <v>12</v>
      </c>
      <c r="B862" s="8">
        <v>2019</v>
      </c>
      <c r="C862" s="8" t="s">
        <v>10</v>
      </c>
      <c r="D862" s="8" t="s">
        <v>33</v>
      </c>
      <c r="E862" s="8" t="s">
        <v>36</v>
      </c>
      <c r="F862" s="78">
        <v>759.09684147609187</v>
      </c>
      <c r="G862" s="78">
        <f>+IF(F862=0," ", +F862/INDEX(TdC_ExRate!$C$8:$R$29,MATCH(A862,TdC_ExRate!$B$8:$B$29,0),MATCH(B862,TdC_ExRate!$C$7:$R$7,0)))</f>
        <v>192.37934736458521</v>
      </c>
      <c r="H862" s="78">
        <f>+IF(F862=0,"",+G862*100/INDEX(PBI_GDP!$C$8:$R$29,MATCH($A862,PBI_GDP!$B$8:$B$29,0),MATCH($B862,PBI_GDP!$C$7:$R$7,0)))</f>
        <v>1.0270183146557614E-2</v>
      </c>
    </row>
    <row r="863" spans="1:8" x14ac:dyDescent="0.25">
      <c r="A863" s="8" t="s">
        <v>12</v>
      </c>
      <c r="B863" s="8">
        <v>2019</v>
      </c>
      <c r="C863" s="8" t="s">
        <v>10</v>
      </c>
      <c r="D863" s="8" t="s">
        <v>33</v>
      </c>
      <c r="E863" s="8" t="s">
        <v>42</v>
      </c>
      <c r="F863" s="78">
        <v>1783.1923330669665</v>
      </c>
      <c r="G863" s="78">
        <f>+IF(F863=0," ", +F863/INDEX(TdC_ExRate!$C$8:$R$29,MATCH(A863,TdC_ExRate!$B$8:$B$29,0),MATCH(B863,TdC_ExRate!$C$7:$R$7,0)))</f>
        <v>451.91780352277965</v>
      </c>
      <c r="H863" s="78">
        <f>+IF(F863=0,"",+G863*100/INDEX(PBI_GDP!$C$8:$R$29,MATCH($A863,PBI_GDP!$B$8:$B$29,0),MATCH($B863,PBI_GDP!$C$7:$R$7,0)))</f>
        <v>2.4125659396136361E-2</v>
      </c>
    </row>
    <row r="864" spans="1:8" x14ac:dyDescent="0.25">
      <c r="A864" s="8" t="s">
        <v>12</v>
      </c>
      <c r="B864" s="8">
        <v>2019</v>
      </c>
      <c r="C864" s="8" t="s">
        <v>10</v>
      </c>
      <c r="D864" s="8" t="s">
        <v>33</v>
      </c>
      <c r="E864" s="8" t="s">
        <v>40</v>
      </c>
      <c r="F864" s="78">
        <v>12303.375748218454</v>
      </c>
      <c r="G864" s="78">
        <f>+IF(F864=0," ", +F864/INDEX(TdC_ExRate!$C$8:$R$29,MATCH(A864,TdC_ExRate!$B$8:$B$29,0),MATCH(B864,TdC_ExRate!$C$7:$R$7,0)))</f>
        <v>3118.0677714598005</v>
      </c>
      <c r="H864" s="78">
        <f>+IF(F864=0,"",+G864*100/INDEX(PBI_GDP!$C$8:$R$29,MATCH($A864,PBI_GDP!$B$8:$B$29,0),MATCH($B864,PBI_GDP!$C$7:$R$7,0)))</f>
        <v>0.166458237409355</v>
      </c>
    </row>
    <row r="865" spans="1:8" x14ac:dyDescent="0.25">
      <c r="A865" s="8" t="s">
        <v>12</v>
      </c>
      <c r="B865" s="8">
        <v>2020</v>
      </c>
      <c r="C865" s="8" t="s">
        <v>10</v>
      </c>
      <c r="D865" s="8" t="s">
        <v>33</v>
      </c>
      <c r="E865" s="8" t="s">
        <v>34</v>
      </c>
      <c r="F865" s="78">
        <v>995.22226692475533</v>
      </c>
      <c r="G865" s="78">
        <f>+IF(F865=0," ", +F865/INDEX(TdC_ExRate!$C$8:$R$29,MATCH(A865,TdC_ExRate!$B$8:$B$29,0),MATCH(B865,TdC_ExRate!$C$7:$R$7,0)))</f>
        <v>192.96602364028217</v>
      </c>
      <c r="H865" s="78">
        <f>+IF(F865=0,"",+G865*100/INDEX(PBI_GDP!$C$8:$R$29,MATCH($A865,PBI_GDP!$B$8:$B$29,0),MATCH($B865,PBI_GDP!$C$7:$R$7,0)))</f>
        <v>1.2996759973069082E-2</v>
      </c>
    </row>
    <row r="866" spans="1:8" x14ac:dyDescent="0.25">
      <c r="A866" s="8" t="s">
        <v>12</v>
      </c>
      <c r="B866" s="8">
        <v>2020</v>
      </c>
      <c r="C866" s="8" t="s">
        <v>10</v>
      </c>
      <c r="D866" s="8" t="s">
        <v>33</v>
      </c>
      <c r="E866" s="8" t="s">
        <v>35</v>
      </c>
      <c r="F866" s="78">
        <v>10224.268627976078</v>
      </c>
      <c r="G866" s="78">
        <f>+IF(F866=0," ", +F866/INDEX(TdC_ExRate!$C$8:$R$29,MATCH(A866,TdC_ExRate!$B$8:$B$29,0),MATCH(B866,TdC_ExRate!$C$7:$R$7,0)))</f>
        <v>1982.4078774553716</v>
      </c>
      <c r="H866" s="78">
        <f>+IF(F866=0,"",+G866*100/INDEX(PBI_GDP!$C$8:$R$29,MATCH($A866,PBI_GDP!$B$8:$B$29,0),MATCH($B866,PBI_GDP!$C$7:$R$7,0)))</f>
        <v>0.13352028956164033</v>
      </c>
    </row>
    <row r="867" spans="1:8" x14ac:dyDescent="0.25">
      <c r="A867" s="8" t="s">
        <v>12</v>
      </c>
      <c r="B867" s="8">
        <v>2020</v>
      </c>
      <c r="C867" s="8" t="s">
        <v>10</v>
      </c>
      <c r="D867" s="8" t="s">
        <v>33</v>
      </c>
      <c r="E867" s="8" t="s">
        <v>36</v>
      </c>
      <c r="F867" s="78">
        <v>486.90073483471622</v>
      </c>
      <c r="G867" s="78">
        <f>+IF(F867=0," ", +F867/INDEX(TdC_ExRate!$C$8:$R$29,MATCH(A867,TdC_ExRate!$B$8:$B$29,0),MATCH(B867,TdC_ExRate!$C$7:$R$7,0)))</f>
        <v>94.406347035330342</v>
      </c>
      <c r="H867" s="78">
        <f>+IF(F867=0,"",+G867*100/INDEX(PBI_GDP!$C$8:$R$29,MATCH($A867,PBI_GDP!$B$8:$B$29,0),MATCH($B867,PBI_GDP!$C$7:$R$7,0)))</f>
        <v>6.3585112508703617E-3</v>
      </c>
    </row>
    <row r="868" spans="1:8" x14ac:dyDescent="0.25">
      <c r="A868" s="8" t="s">
        <v>12</v>
      </c>
      <c r="B868" s="8">
        <v>2020</v>
      </c>
      <c r="C868" s="8" t="s">
        <v>10</v>
      </c>
      <c r="D868" s="8" t="s">
        <v>33</v>
      </c>
      <c r="E868" s="8" t="s">
        <v>42</v>
      </c>
      <c r="F868" s="78">
        <v>236.90278139797636</v>
      </c>
      <c r="G868" s="78">
        <f>+IF(F868=0," ", +F868/INDEX(TdC_ExRate!$C$8:$R$29,MATCH(A868,TdC_ExRate!$B$8:$B$29,0),MATCH(B868,TdC_ExRate!$C$7:$R$7,0)))</f>
        <v>45.933646417445736</v>
      </c>
      <c r="H868" s="78">
        <f>+IF(F868=0,"",+G868*100/INDEX(PBI_GDP!$C$8:$R$29,MATCH($A868,PBI_GDP!$B$8:$B$29,0),MATCH($B868,PBI_GDP!$C$7:$R$7,0)))</f>
        <v>3.0937496970360112E-3</v>
      </c>
    </row>
    <row r="869" spans="1:8" x14ac:dyDescent="0.25">
      <c r="A869" s="8" t="s">
        <v>12</v>
      </c>
      <c r="B869" s="8">
        <v>2020</v>
      </c>
      <c r="C869" s="8" t="s">
        <v>10</v>
      </c>
      <c r="D869" s="8" t="s">
        <v>33</v>
      </c>
      <c r="E869" s="8" t="s">
        <v>40</v>
      </c>
      <c r="F869" s="78">
        <v>11943.294411133526</v>
      </c>
      <c r="G869" s="78">
        <f>+IF(F869=0," ", +F869/INDEX(TdC_ExRate!$C$8:$R$29,MATCH(A869,TdC_ExRate!$B$8:$B$29,0),MATCH(B869,TdC_ExRate!$C$7:$R$7,0)))</f>
        <v>2315.7138945484298</v>
      </c>
      <c r="H869" s="78">
        <f>+IF(F869=0,"",+G869*100/INDEX(PBI_GDP!$C$8:$R$29,MATCH($A869,PBI_GDP!$B$8:$B$29,0),MATCH($B869,PBI_GDP!$C$7:$R$7,0)))</f>
        <v>0.15596931048261578</v>
      </c>
    </row>
    <row r="870" spans="1:8" x14ac:dyDescent="0.25">
      <c r="A870" s="8" t="s">
        <v>12</v>
      </c>
      <c r="B870" s="8">
        <v>2021</v>
      </c>
      <c r="C870" s="8" t="s">
        <v>10</v>
      </c>
      <c r="D870" s="8" t="s">
        <v>33</v>
      </c>
      <c r="E870" s="8" t="s">
        <v>34</v>
      </c>
      <c r="F870" s="78">
        <v>1456.7861395379173</v>
      </c>
      <c r="G870" s="78">
        <f>+IF(F870=0," ", +F870/INDEX(TdC_ExRate!$C$8:$R$29,MATCH(A870,TdC_ExRate!$B$8:$B$29,0),MATCH(B870,TdC_ExRate!$C$7:$R$7,0)))</f>
        <v>269.94184179207838</v>
      </c>
      <c r="H870" s="78">
        <f>+IF(F870=0,"",+G870*100/INDEX(PBI_GDP!$C$8:$R$29,MATCH($A870,PBI_GDP!$B$8:$B$29,0),MATCH($B870,PBI_GDP!$C$7:$R$7,0)))</f>
        <v>1.6150006499210199E-2</v>
      </c>
    </row>
    <row r="871" spans="1:8" x14ac:dyDescent="0.25">
      <c r="A871" s="8" t="s">
        <v>12</v>
      </c>
      <c r="B871" s="8">
        <v>2021</v>
      </c>
      <c r="C871" s="8" t="s">
        <v>10</v>
      </c>
      <c r="D871" s="8" t="s">
        <v>33</v>
      </c>
      <c r="E871" s="8" t="s">
        <v>35</v>
      </c>
      <c r="F871" s="78">
        <v>11108.827852328652</v>
      </c>
      <c r="G871" s="78">
        <f>+IF(F871=0," ", +F871/INDEX(TdC_ExRate!$C$8:$R$29,MATCH(A871,TdC_ExRate!$B$8:$B$29,0),MATCH(B871,TdC_ExRate!$C$7:$R$7,0)))</f>
        <v>2058.4609979608358</v>
      </c>
      <c r="H871" s="78">
        <f>+IF(F871=0,"",+G871*100/INDEX(PBI_GDP!$C$8:$R$29,MATCH($A871,PBI_GDP!$B$8:$B$29,0),MATCH($B871,PBI_GDP!$C$7:$R$7,0)))</f>
        <v>0.12315304020576548</v>
      </c>
    </row>
    <row r="872" spans="1:8" x14ac:dyDescent="0.25">
      <c r="A872" s="8" t="s">
        <v>12</v>
      </c>
      <c r="B872" s="8">
        <v>2021</v>
      </c>
      <c r="C872" s="8" t="s">
        <v>10</v>
      </c>
      <c r="D872" s="8" t="s">
        <v>33</v>
      </c>
      <c r="E872" s="8" t="s">
        <v>36</v>
      </c>
      <c r="F872" s="78">
        <v>573.29279513407823</v>
      </c>
      <c r="G872" s="78">
        <f>+IF(F872=0," ", +F872/INDEX(TdC_ExRate!$C$8:$R$29,MATCH(A872,TdC_ExRate!$B$8:$B$29,0),MATCH(B872,TdC_ExRate!$C$7:$R$7,0)))</f>
        <v>106.23090706622814</v>
      </c>
      <c r="H872" s="78">
        <f>+IF(F872=0,"",+G872*100/INDEX(PBI_GDP!$C$8:$R$29,MATCH($A872,PBI_GDP!$B$8:$B$29,0),MATCH($B872,PBI_GDP!$C$7:$R$7,0)))</f>
        <v>6.3555535820120695E-3</v>
      </c>
    </row>
    <row r="873" spans="1:8" x14ac:dyDescent="0.25">
      <c r="A873" s="8" t="s">
        <v>12</v>
      </c>
      <c r="B873" s="8">
        <v>2021</v>
      </c>
      <c r="C873" s="8" t="s">
        <v>10</v>
      </c>
      <c r="D873" s="8" t="s">
        <v>33</v>
      </c>
      <c r="E873" s="8" t="s">
        <v>42</v>
      </c>
      <c r="F873" s="78">
        <v>734.69155966891503</v>
      </c>
      <c r="G873" s="78">
        <f>+IF(F873=0," ", +F873/INDEX(TdC_ExRate!$C$8:$R$29,MATCH(A873,TdC_ExRate!$B$8:$B$29,0),MATCH(B873,TdC_ExRate!$C$7:$R$7,0)))</f>
        <v>136.1380283512504</v>
      </c>
      <c r="H873" s="78">
        <f>+IF(F873=0,"",+G873*100/INDEX(PBI_GDP!$C$8:$R$29,MATCH($A873,PBI_GDP!$B$8:$B$29,0),MATCH($B873,PBI_GDP!$C$7:$R$7,0)))</f>
        <v>8.1448286344428314E-3</v>
      </c>
    </row>
    <row r="874" spans="1:8" x14ac:dyDescent="0.25">
      <c r="A874" s="8" t="s">
        <v>12</v>
      </c>
      <c r="B874" s="8">
        <v>2021</v>
      </c>
      <c r="C874" s="8" t="s">
        <v>10</v>
      </c>
      <c r="D874" s="8" t="s">
        <v>33</v>
      </c>
      <c r="E874" s="8" t="s">
        <v>40</v>
      </c>
      <c r="F874" s="78">
        <v>13873.598346669562</v>
      </c>
      <c r="G874" s="78">
        <f>+IF(F874=0," ", +F874/INDEX(TdC_ExRate!$C$8:$R$29,MATCH(A874,TdC_ExRate!$B$8:$B$29,0),MATCH(B874,TdC_ExRate!$C$7:$R$7,0)))</f>
        <v>2570.7717751703926</v>
      </c>
      <c r="H874" s="78">
        <f>+IF(F874=0,"",+G874*100/INDEX(PBI_GDP!$C$8:$R$29,MATCH($A874,PBI_GDP!$B$8:$B$29,0),MATCH($B874,PBI_GDP!$C$7:$R$7,0)))</f>
        <v>0.15380342892143056</v>
      </c>
    </row>
    <row r="875" spans="1:8" x14ac:dyDescent="0.25">
      <c r="A875" s="8" t="s">
        <v>12</v>
      </c>
      <c r="B875" s="8">
        <v>2022</v>
      </c>
      <c r="C875" s="8" t="s">
        <v>10</v>
      </c>
      <c r="D875" s="8" t="s">
        <v>33</v>
      </c>
      <c r="E875" s="8" t="s">
        <v>34</v>
      </c>
      <c r="F875" s="78">
        <v>1421.5570519699763</v>
      </c>
      <c r="G875" s="78">
        <f>+IF(F875=0," ", +F875/INDEX(TdC_ExRate!$C$8:$R$29,MATCH(A875,TdC_ExRate!$B$8:$B$29,0),MATCH(B875,TdC_ExRate!$C$7:$R$7,0)))</f>
        <v>275.22885807743972</v>
      </c>
      <c r="H875" s="78">
        <f>+IF(F875=0,"",+G875*100/INDEX(PBI_GDP!$C$8:$R$29,MATCH($A875,PBI_GDP!$B$8:$B$29,0),MATCH($B875,PBI_GDP!$C$7:$R$7,0)))</f>
        <v>1.4090811465078821E-2</v>
      </c>
    </row>
    <row r="876" spans="1:8" x14ac:dyDescent="0.25">
      <c r="A876" s="8" t="s">
        <v>12</v>
      </c>
      <c r="B876" s="8">
        <v>2022</v>
      </c>
      <c r="C876" s="8" t="s">
        <v>10</v>
      </c>
      <c r="D876" s="8" t="s">
        <v>33</v>
      </c>
      <c r="E876" s="8" t="s">
        <v>35</v>
      </c>
      <c r="F876" s="78">
        <v>17615.989680636932</v>
      </c>
      <c r="G876" s="78">
        <f>+IF(F876=0," ", +F876/INDEX(TdC_ExRate!$C$8:$R$29,MATCH(A876,TdC_ExRate!$B$8:$B$29,0),MATCH(B876,TdC_ExRate!$C$7:$R$7,0)))</f>
        <v>3410.6465983808193</v>
      </c>
      <c r="H876" s="78">
        <f>+IF(F876=0,"",+G876*100/INDEX(PBI_GDP!$C$8:$R$29,MATCH($A876,PBI_GDP!$B$8:$B$29,0),MATCH($B876,PBI_GDP!$C$7:$R$7,0)))</f>
        <v>0.17461387780155843</v>
      </c>
    </row>
    <row r="877" spans="1:8" x14ac:dyDescent="0.25">
      <c r="A877" s="8" t="s">
        <v>12</v>
      </c>
      <c r="B877" s="8">
        <v>2022</v>
      </c>
      <c r="C877" s="8" t="s">
        <v>10</v>
      </c>
      <c r="D877" s="8" t="s">
        <v>33</v>
      </c>
      <c r="E877" s="8" t="s">
        <v>36</v>
      </c>
      <c r="F877" s="78">
        <v>509.16344818203925</v>
      </c>
      <c r="G877" s="78">
        <f>+IF(F877=0," ", +F877/INDEX(TdC_ExRate!$C$8:$R$29,MATCH(A877,TdC_ExRate!$B$8:$B$29,0),MATCH(B877,TdC_ExRate!$C$7:$R$7,0)))</f>
        <v>98.579564023628123</v>
      </c>
      <c r="H877" s="78">
        <f>+IF(F877=0,"",+G877*100/INDEX(PBI_GDP!$C$8:$R$29,MATCH($A877,PBI_GDP!$B$8:$B$29,0),MATCH($B877,PBI_GDP!$C$7:$R$7,0)))</f>
        <v>5.0469491486818448E-3</v>
      </c>
    </row>
    <row r="878" spans="1:8" x14ac:dyDescent="0.25">
      <c r="A878" s="8" t="s">
        <v>12</v>
      </c>
      <c r="B878" s="8">
        <v>2022</v>
      </c>
      <c r="C878" s="8" t="s">
        <v>10</v>
      </c>
      <c r="D878" s="8" t="s">
        <v>33</v>
      </c>
      <c r="E878" s="8" t="s">
        <v>42</v>
      </c>
      <c r="F878" s="78">
        <v>1931.234222138421</v>
      </c>
      <c r="G878" s="78">
        <f>+IF(F878=0," ", +F878/INDEX(TdC_ExRate!$C$8:$R$29,MATCH(A878,TdC_ExRate!$B$8:$B$29,0),MATCH(B878,TdC_ExRate!$C$7:$R$7,0)))</f>
        <v>373.90788424751617</v>
      </c>
      <c r="H878" s="78">
        <f>+IF(F878=0,"",+G878*100/INDEX(PBI_GDP!$C$8:$R$29,MATCH($A878,PBI_GDP!$B$8:$B$29,0),MATCH($B878,PBI_GDP!$C$7:$R$7,0)))</f>
        <v>1.9142852748223985E-2</v>
      </c>
    </row>
    <row r="879" spans="1:8" x14ac:dyDescent="0.25">
      <c r="A879" s="8" t="s">
        <v>12</v>
      </c>
      <c r="B879" s="8">
        <v>2022</v>
      </c>
      <c r="C879" s="8" t="s">
        <v>10</v>
      </c>
      <c r="D879" s="8" t="s">
        <v>33</v>
      </c>
      <c r="E879" s="8" t="s">
        <v>40</v>
      </c>
      <c r="F879" s="78">
        <v>21477.944402927369</v>
      </c>
      <c r="G879" s="78">
        <f>+IF(F879=0," ", +F879/INDEX(TdC_ExRate!$C$8:$R$29,MATCH(A879,TdC_ExRate!$B$8:$B$29,0),MATCH(B879,TdC_ExRate!$C$7:$R$7,0)))</f>
        <v>4158.3629047294035</v>
      </c>
      <c r="H879" s="78">
        <f>+IF(F879=0,"",+G879*100/INDEX(PBI_GDP!$C$8:$R$29,MATCH($A879,PBI_GDP!$B$8:$B$29,0),MATCH($B879,PBI_GDP!$C$7:$R$7,0)))</f>
        <v>0.21289449116354311</v>
      </c>
    </row>
    <row r="880" spans="1:8" x14ac:dyDescent="0.25">
      <c r="A880" s="8" t="s">
        <v>12</v>
      </c>
      <c r="B880" s="8">
        <v>2023</v>
      </c>
      <c r="C880" s="8" t="s">
        <v>10</v>
      </c>
      <c r="D880" s="8" t="s">
        <v>33</v>
      </c>
      <c r="E880" s="8" t="s">
        <v>34</v>
      </c>
      <c r="F880" s="78">
        <v>1038.374559495704</v>
      </c>
      <c r="G880" s="78">
        <f>+IF(F880=0," ", +F880/INDEX(TdC_ExRate!$C$8:$R$29,MATCH(A880,TdC_ExRate!$B$8:$B$29,0),MATCH(B880,TdC_ExRate!$C$7:$R$7,0)))</f>
        <v>207.91748229515167</v>
      </c>
      <c r="H880" s="78">
        <f>+IF(F880=0,"",+G880*100/INDEX(PBI_GDP!$C$8:$R$29,MATCH($A880,PBI_GDP!$B$8:$B$29,0),MATCH($B880,PBI_GDP!$C$7:$R$7,0)))</f>
        <v>9.4780646357748889E-3</v>
      </c>
    </row>
    <row r="881" spans="1:8" x14ac:dyDescent="0.25">
      <c r="A881" s="8" t="s">
        <v>12</v>
      </c>
      <c r="B881" s="8">
        <v>2023</v>
      </c>
      <c r="C881" s="8" t="s">
        <v>10</v>
      </c>
      <c r="D881" s="8" t="s">
        <v>33</v>
      </c>
      <c r="E881" s="8" t="s">
        <v>35</v>
      </c>
      <c r="F881" s="78">
        <v>27319.66053146834</v>
      </c>
      <c r="G881" s="78">
        <f>+IF(F881=0," ", +F881/INDEX(TdC_ExRate!$C$8:$R$29,MATCH(A881,TdC_ExRate!$B$8:$B$29,0),MATCH(B881,TdC_ExRate!$C$7:$R$7,0)))</f>
        <v>5470.3141394563636</v>
      </c>
      <c r="H881" s="78">
        <f>+IF(F881=0,"",+G881*100/INDEX(PBI_GDP!$C$8:$R$29,MATCH($A881,PBI_GDP!$B$8:$B$29,0),MATCH($B881,PBI_GDP!$C$7:$R$7,0)))</f>
        <v>0.24936811671353007</v>
      </c>
    </row>
    <row r="882" spans="1:8" x14ac:dyDescent="0.25">
      <c r="A882" s="8" t="s">
        <v>12</v>
      </c>
      <c r="B882" s="8">
        <v>2023</v>
      </c>
      <c r="C882" s="8" t="s">
        <v>10</v>
      </c>
      <c r="D882" s="8" t="s">
        <v>33</v>
      </c>
      <c r="E882" s="8" t="s">
        <v>36</v>
      </c>
      <c r="F882" s="78">
        <v>206.7982546640514</v>
      </c>
      <c r="G882" s="78">
        <f>+IF(F882=0," ", +F882/INDEX(TdC_ExRate!$C$8:$R$29,MATCH(A882,TdC_ExRate!$B$8:$B$29,0),MATCH(B882,TdC_ExRate!$C$7:$R$7,0)))</f>
        <v>41.407960219733276</v>
      </c>
      <c r="H882" s="78">
        <f>+IF(F882=0,"",+G882*100/INDEX(PBI_GDP!$C$8:$R$29,MATCH($A882,PBI_GDP!$B$8:$B$29,0),MATCH($B882,PBI_GDP!$C$7:$R$7,0)))</f>
        <v>1.8876109842514148E-3</v>
      </c>
    </row>
    <row r="883" spans="1:8" x14ac:dyDescent="0.25">
      <c r="A883" s="8" t="s">
        <v>12</v>
      </c>
      <c r="B883" s="8">
        <v>2023</v>
      </c>
      <c r="C883" s="8" t="s">
        <v>10</v>
      </c>
      <c r="D883" s="8" t="s">
        <v>33</v>
      </c>
      <c r="E883" s="8" t="s">
        <v>42</v>
      </c>
      <c r="F883" s="78">
        <v>1820.5157532857879</v>
      </c>
      <c r="G883" s="78">
        <f>+IF(F883=0," ", +F883/INDEX(TdC_ExRate!$C$8:$R$29,MATCH(A883,TdC_ExRate!$B$8:$B$29,0),MATCH(B883,TdC_ExRate!$C$7:$R$7,0)))</f>
        <v>364.52843382995894</v>
      </c>
      <c r="H883" s="78">
        <f>+IF(F883=0,"",+G883*100/INDEX(PBI_GDP!$C$8:$R$29,MATCH($A883,PBI_GDP!$B$8:$B$29,0),MATCH($B883,PBI_GDP!$C$7:$R$7,0)))</f>
        <v>1.6617284988635642E-2</v>
      </c>
    </row>
    <row r="884" spans="1:8" x14ac:dyDescent="0.25">
      <c r="A884" s="8" t="s">
        <v>12</v>
      </c>
      <c r="B884" s="8">
        <v>2023</v>
      </c>
      <c r="C884" s="8" t="s">
        <v>10</v>
      </c>
      <c r="D884" s="8" t="s">
        <v>33</v>
      </c>
      <c r="E884" s="8" t="s">
        <v>40</v>
      </c>
      <c r="F884" s="78">
        <v>30385.349098913885</v>
      </c>
      <c r="G884" s="78">
        <f>+IF(F884=0," ", +F884/INDEX(TdC_ExRate!$C$8:$R$29,MATCH(A884,TdC_ExRate!$B$8:$B$29,0),MATCH(B884,TdC_ExRate!$C$7:$R$7,0)))</f>
        <v>6084.1680158012077</v>
      </c>
      <c r="H884" s="78">
        <f>+IF(F884=0,"",+G884*100/INDEX(PBI_GDP!$C$8:$R$29,MATCH($A884,PBI_GDP!$B$8:$B$29,0),MATCH($B884,PBI_GDP!$C$7:$R$7,0)))</f>
        <v>0.27735107732219205</v>
      </c>
    </row>
    <row r="885" spans="1:8" x14ac:dyDescent="0.25">
      <c r="A885" s="8" t="s">
        <v>12</v>
      </c>
      <c r="B885" s="8">
        <v>2008</v>
      </c>
      <c r="C885" s="8" t="s">
        <v>10</v>
      </c>
      <c r="D885" s="8" t="s">
        <v>37</v>
      </c>
      <c r="E885" s="8" t="s">
        <v>40</v>
      </c>
      <c r="F885" s="78">
        <v>25.514596445281654</v>
      </c>
      <c r="G885" s="78">
        <f>+IF(F885=0," ", +F885/INDEX(TdC_ExRate!$C$8:$R$29,MATCH(A885,TdC_ExRate!$B$8:$B$29,0),MATCH(B885,TdC_ExRate!$C$7:$R$7,0)))</f>
        <v>13.898100651083993</v>
      </c>
      <c r="H885" s="78">
        <f>+IF(F885=0,"",+G885*100/INDEX(PBI_GDP!$C$8:$R$29,MATCH($A885,PBI_GDP!$B$8:$B$29,0),MATCH($B885,PBI_GDP!$C$7:$R$7,0)))</f>
        <v>8.0766216134442838E-4</v>
      </c>
    </row>
    <row r="886" spans="1:8" x14ac:dyDescent="0.25">
      <c r="A886" s="8" t="s">
        <v>12</v>
      </c>
      <c r="B886" s="8">
        <v>2009</v>
      </c>
      <c r="C886" s="8" t="s">
        <v>10</v>
      </c>
      <c r="D886" s="8" t="s">
        <v>37</v>
      </c>
      <c r="E886" s="8" t="s">
        <v>40</v>
      </c>
      <c r="F886" s="78">
        <v>39.885179287269764</v>
      </c>
      <c r="G886" s="78">
        <f>+IF(F886=0," ", +F886/INDEX(TdC_ExRate!$C$8:$R$29,MATCH(A886,TdC_ExRate!$B$8:$B$29,0),MATCH(B886,TdC_ExRate!$C$7:$R$7,0)))</f>
        <v>19.942589643634882</v>
      </c>
      <c r="H886" s="78">
        <f>+IF(F886=0,"",+G886*100/INDEX(PBI_GDP!$C$8:$R$29,MATCH($A886,PBI_GDP!$B$8:$B$29,0),MATCH($B886,PBI_GDP!$C$7:$R$7,0)))</f>
        <v>1.173041411609948E-3</v>
      </c>
    </row>
    <row r="887" spans="1:8" x14ac:dyDescent="0.25">
      <c r="A887" s="8" t="s">
        <v>12</v>
      </c>
      <c r="B887" s="8">
        <v>2010</v>
      </c>
      <c r="C887" s="8" t="s">
        <v>10</v>
      </c>
      <c r="D887" s="8" t="s">
        <v>37</v>
      </c>
      <c r="E887" s="8" t="s">
        <v>40</v>
      </c>
      <c r="F887" s="78">
        <v>74.6764887304778</v>
      </c>
      <c r="G887" s="78">
        <f>+IF(F887=0," ", +F887/INDEX(TdC_ExRate!$C$8:$R$29,MATCH(A887,TdC_ExRate!$B$8:$B$29,0),MATCH(B887,TdC_ExRate!$C$7:$R$7,0)))</f>
        <v>42.389681398568207</v>
      </c>
      <c r="H887" s="78">
        <f>+IF(F887=0,"",+G887*100/INDEX(PBI_GDP!$C$8:$R$29,MATCH($A887,PBI_GDP!$B$8:$B$29,0),MATCH($B887,PBI_GDP!$C$7:$R$7,0)))</f>
        <v>1.9151351730576727E-3</v>
      </c>
    </row>
    <row r="888" spans="1:8" x14ac:dyDescent="0.25">
      <c r="A888" s="8" t="s">
        <v>12</v>
      </c>
      <c r="B888" s="8">
        <v>2011</v>
      </c>
      <c r="C888" s="8" t="s">
        <v>10</v>
      </c>
      <c r="D888" s="8" t="s">
        <v>37</v>
      </c>
      <c r="E888" s="8" t="s">
        <v>40</v>
      </c>
      <c r="F888" s="78">
        <v>162.96122114397036</v>
      </c>
      <c r="G888" s="78">
        <f>+IF(F888=0," ", +F888/INDEX(TdC_ExRate!$C$8:$R$29,MATCH(A888,TdC_ExRate!$B$8:$B$29,0),MATCH(B888,TdC_ExRate!$C$7:$R$7,0)))</f>
        <v>97.302909821166224</v>
      </c>
      <c r="H888" s="78">
        <f>+IF(F888=0,"",+G888*100/INDEX(PBI_GDP!$C$8:$R$29,MATCH($A888,PBI_GDP!$B$8:$B$29,0),MATCH($B888,PBI_GDP!$C$7:$R$7,0)))</f>
        <v>3.7161531661618124E-3</v>
      </c>
    </row>
    <row r="889" spans="1:8" x14ac:dyDescent="0.25">
      <c r="A889" s="8" t="s">
        <v>12</v>
      </c>
      <c r="B889" s="8">
        <v>2012</v>
      </c>
      <c r="C889" s="8" t="s">
        <v>10</v>
      </c>
      <c r="D889" s="8" t="s">
        <v>37</v>
      </c>
      <c r="E889" s="8" t="s">
        <v>40</v>
      </c>
      <c r="F889" s="78">
        <v>245.81455551464907</v>
      </c>
      <c r="G889" s="78">
        <f>+IF(F889=0," ", +F889/INDEX(TdC_ExRate!$C$8:$R$29,MATCH(A889,TdC_ExRate!$B$8:$B$29,0),MATCH(B889,TdC_ExRate!$C$7:$R$7,0)))</f>
        <v>125.78996444246414</v>
      </c>
      <c r="H889" s="78">
        <f>+IF(F889=0,"",+G889*100/INDEX(PBI_GDP!$C$8:$R$29,MATCH($A889,PBI_GDP!$B$8:$B$29,0),MATCH($B889,PBI_GDP!$C$7:$R$7,0)))</f>
        <v>5.0973883466271632E-3</v>
      </c>
    </row>
    <row r="890" spans="1:8" x14ac:dyDescent="0.25">
      <c r="A890" s="8" t="s">
        <v>12</v>
      </c>
      <c r="B890" s="8">
        <v>2013</v>
      </c>
      <c r="C890" s="8" t="s">
        <v>10</v>
      </c>
      <c r="D890" s="8" t="s">
        <v>37</v>
      </c>
      <c r="E890" s="8" t="s">
        <v>40</v>
      </c>
      <c r="F890" s="78">
        <v>593.2511792401591</v>
      </c>
      <c r="G890" s="78">
        <f>+IF(F890=0," ", +F890/INDEX(TdC_ExRate!$C$8:$R$29,MATCH(A890,TdC_ExRate!$B$8:$B$29,0),MATCH(B890,TdC_ExRate!$C$7:$R$7,0)))</f>
        <v>274.75932654889613</v>
      </c>
      <c r="H890" s="78">
        <f>+IF(F890=0,"",+G890*100/INDEX(PBI_GDP!$C$8:$R$29,MATCH($A890,PBI_GDP!$B$8:$B$29,0),MATCH($B890,PBI_GDP!$C$7:$R$7,0)))</f>
        <v>1.1099480332048987E-2</v>
      </c>
    </row>
    <row r="891" spans="1:8" x14ac:dyDescent="0.25">
      <c r="A891" s="8" t="s">
        <v>12</v>
      </c>
      <c r="B891" s="8">
        <v>2014</v>
      </c>
      <c r="C891" s="8" t="s">
        <v>10</v>
      </c>
      <c r="D891" s="8" t="s">
        <v>37</v>
      </c>
      <c r="E891" s="8" t="s">
        <v>40</v>
      </c>
      <c r="F891" s="78">
        <v>1789.7381761481279</v>
      </c>
      <c r="G891" s="78">
        <f>+IF(F891=0," ", +F891/INDEX(TdC_ExRate!$C$8:$R$29,MATCH(A891,TdC_ExRate!$B$8:$B$29,0),MATCH(B891,TdC_ExRate!$C$7:$R$7,0)))</f>
        <v>760.24276508946912</v>
      </c>
      <c r="H891" s="78">
        <f>+IF(F891=0,"",+G891*100/INDEX(PBI_GDP!$C$8:$R$29,MATCH($A891,PBI_GDP!$B$8:$B$29,0),MATCH($B891,PBI_GDP!$C$7:$R$7,0)))</f>
        <v>3.0902557193951238E-2</v>
      </c>
    </row>
    <row r="892" spans="1:8" x14ac:dyDescent="0.25">
      <c r="A892" s="8" t="s">
        <v>12</v>
      </c>
      <c r="B892" s="8">
        <v>2015</v>
      </c>
      <c r="C892" s="8" t="s">
        <v>10</v>
      </c>
      <c r="D892" s="8" t="s">
        <v>37</v>
      </c>
      <c r="E892" s="8" t="s">
        <v>40</v>
      </c>
      <c r="F892" s="78">
        <v>1153.2098605255271</v>
      </c>
      <c r="G892" s="78">
        <f>+IF(F892=0," ", +F892/INDEX(TdC_ExRate!$C$8:$R$29,MATCH(A892,TdC_ExRate!$B$8:$B$29,0),MATCH(B892,TdC_ExRate!$C$7:$R$7,0)))</f>
        <v>346.13602617074315</v>
      </c>
      <c r="H892" s="78">
        <f>+IF(F892=0,"",+G892*100/INDEX(PBI_GDP!$C$8:$R$29,MATCH($A892,PBI_GDP!$B$8:$B$29,0),MATCH($B892,PBI_GDP!$C$7:$R$7,0)))</f>
        <v>1.8996457042196997E-2</v>
      </c>
    </row>
    <row r="893" spans="1:8" x14ac:dyDescent="0.25">
      <c r="A893" s="8" t="s">
        <v>12</v>
      </c>
      <c r="B893" s="8">
        <v>2016</v>
      </c>
      <c r="C893" s="8" t="s">
        <v>10</v>
      </c>
      <c r="D893" s="8" t="s">
        <v>37</v>
      </c>
      <c r="E893" s="8" t="s">
        <v>40</v>
      </c>
      <c r="F893" s="78">
        <v>590.4093344451353</v>
      </c>
      <c r="G893" s="78">
        <f>+IF(F893=0," ", +F893/INDEX(TdC_ExRate!$C$8:$R$29,MATCH(A893,TdC_ExRate!$B$8:$B$29,0),MATCH(B893,TdC_ExRate!$C$7:$R$7,0)))</f>
        <v>169.33346112193158</v>
      </c>
      <c r="H893" s="78">
        <f>+IF(F893=0,"",+G893*100/INDEX(PBI_GDP!$C$8:$R$29,MATCH($A893,PBI_GDP!$B$8:$B$29,0),MATCH($B893,PBI_GDP!$C$7:$R$7,0)))</f>
        <v>9.3613696738959525E-3</v>
      </c>
    </row>
    <row r="894" spans="1:8" x14ac:dyDescent="0.25">
      <c r="A894" s="8" t="s">
        <v>12</v>
      </c>
      <c r="B894" s="8">
        <v>2017</v>
      </c>
      <c r="C894" s="8" t="s">
        <v>10</v>
      </c>
      <c r="D894" s="8" t="s">
        <v>37</v>
      </c>
      <c r="E894" s="8" t="s">
        <v>40</v>
      </c>
      <c r="F894" s="78">
        <v>634.44485379517778</v>
      </c>
      <c r="G894" s="78">
        <f>+IF(F894=0," ", +F894/INDEX(TdC_ExRate!$C$8:$R$29,MATCH(A894,TdC_ExRate!$B$8:$B$29,0),MATCH(B894,TdC_ExRate!$C$7:$R$7,0)))</f>
        <v>198.72978975573307</v>
      </c>
      <c r="H894" s="78">
        <f>+IF(F894=0,"",+G894*100/INDEX(PBI_GDP!$C$8:$R$29,MATCH($A894,PBI_GDP!$B$8:$B$29,0),MATCH($B894,PBI_GDP!$C$7:$R$7,0)))</f>
        <v>9.6321093422686403E-3</v>
      </c>
    </row>
    <row r="895" spans="1:8" x14ac:dyDescent="0.25">
      <c r="A895" s="8" t="s">
        <v>12</v>
      </c>
      <c r="B895" s="8">
        <v>2018</v>
      </c>
      <c r="C895" s="8" t="s">
        <v>10</v>
      </c>
      <c r="D895" s="8" t="s">
        <v>37</v>
      </c>
      <c r="E895" s="8" t="s">
        <v>40</v>
      </c>
      <c r="F895" s="78">
        <v>436.1980339532854</v>
      </c>
      <c r="G895" s="78">
        <f>+IF(F895=0," ", +F895/INDEX(TdC_ExRate!$C$8:$R$29,MATCH(A895,TdC_ExRate!$B$8:$B$29,0),MATCH(B895,TdC_ExRate!$C$7:$R$7,0)))</f>
        <v>119.34282734700011</v>
      </c>
      <c r="H895" s="78">
        <f>+IF(F895=0,"",+G895*100/INDEX(PBI_GDP!$C$8:$R$29,MATCH($A895,PBI_GDP!$B$8:$B$29,0),MATCH($B895,PBI_GDP!$C$7:$R$7,0)))</f>
        <v>6.2023428931378428E-3</v>
      </c>
    </row>
    <row r="896" spans="1:8" x14ac:dyDescent="0.25">
      <c r="A896" s="8" t="s">
        <v>12</v>
      </c>
      <c r="B896" s="8">
        <v>2019</v>
      </c>
      <c r="C896" s="8" t="s">
        <v>10</v>
      </c>
      <c r="D896" s="8" t="s">
        <v>37</v>
      </c>
      <c r="E896" s="8" t="s">
        <v>40</v>
      </c>
      <c r="F896" s="78">
        <v>224.78394011747781</v>
      </c>
      <c r="G896" s="78">
        <f>+IF(F896=0," ", +F896/INDEX(TdC_ExRate!$C$8:$R$29,MATCH(A896,TdC_ExRate!$B$8:$B$29,0),MATCH(B896,TdC_ExRate!$C$7:$R$7,0)))</f>
        <v>56.967418825971194</v>
      </c>
      <c r="H896" s="78">
        <f>+IF(F896=0,"",+G896*100/INDEX(PBI_GDP!$C$8:$R$29,MATCH($A896,PBI_GDP!$B$8:$B$29,0),MATCH($B896,PBI_GDP!$C$7:$R$7,0)))</f>
        <v>3.0412091149295685E-3</v>
      </c>
    </row>
    <row r="897" spans="1:8" x14ac:dyDescent="0.25">
      <c r="A897" s="8" t="s">
        <v>12</v>
      </c>
      <c r="B897" s="8">
        <v>2020</v>
      </c>
      <c r="C897" s="8" t="s">
        <v>10</v>
      </c>
      <c r="D897" s="8" t="s">
        <v>37</v>
      </c>
      <c r="E897" s="8" t="s">
        <v>40</v>
      </c>
      <c r="F897" s="78">
        <v>93.245966295542615</v>
      </c>
      <c r="G897" s="78">
        <f>+IF(F897=0," ", +F897/INDEX(TdC_ExRate!$C$8:$R$29,MATCH(A897,TdC_ExRate!$B$8:$B$29,0),MATCH(B897,TdC_ExRate!$C$7:$R$7,0)))</f>
        <v>18.079683237138656</v>
      </c>
      <c r="H897" s="78">
        <f>+IF(F897=0,"",+G897*100/INDEX(PBI_GDP!$C$8:$R$29,MATCH($A897,PBI_GDP!$B$8:$B$29,0),MATCH($B897,PBI_GDP!$C$7:$R$7,0)))</f>
        <v>1.2177133517569129E-3</v>
      </c>
    </row>
    <row r="898" spans="1:8" x14ac:dyDescent="0.25">
      <c r="A898" s="8" t="s">
        <v>12</v>
      </c>
      <c r="B898" s="8">
        <v>2021</v>
      </c>
      <c r="C898" s="8" t="s">
        <v>10</v>
      </c>
      <c r="D898" s="8" t="s">
        <v>37</v>
      </c>
      <c r="E898" s="8" t="s">
        <v>40</v>
      </c>
      <c r="F898" s="78">
        <v>56.837227354378712</v>
      </c>
      <c r="G898" s="78">
        <f>+IF(F898=0," ", +F898/INDEX(TdC_ExRate!$C$8:$R$29,MATCH(A898,TdC_ExRate!$B$8:$B$29,0),MATCH(B898,TdC_ExRate!$C$7:$R$7,0)))</f>
        <v>10.531913654301174</v>
      </c>
      <c r="H898" s="78">
        <f>+IF(F898=0,"",+G898*100/INDEX(PBI_GDP!$C$8:$R$29,MATCH($A898,PBI_GDP!$B$8:$B$29,0),MATCH($B898,PBI_GDP!$C$7:$R$7,0)))</f>
        <v>6.301004425134512E-4</v>
      </c>
    </row>
    <row r="899" spans="1:8" x14ac:dyDescent="0.25">
      <c r="A899" s="8" t="s">
        <v>12</v>
      </c>
      <c r="B899" s="8">
        <v>2022</v>
      </c>
      <c r="C899" s="8" t="s">
        <v>10</v>
      </c>
      <c r="D899" s="8" t="s">
        <v>37</v>
      </c>
      <c r="E899" s="8" t="s">
        <v>40</v>
      </c>
      <c r="F899" s="78">
        <v>314.29668486255861</v>
      </c>
      <c r="G899" s="78">
        <f>+IF(F899=0," ", +F899/INDEX(TdC_ExRate!$C$8:$R$29,MATCH(A899,TdC_ExRate!$B$8:$B$29,0),MATCH(B899,TdC_ExRate!$C$7:$R$7,0)))</f>
        <v>60.851245859159462</v>
      </c>
      <c r="H899" s="78">
        <f>+IF(F899=0,"",+G899*100/INDEX(PBI_GDP!$C$8:$R$29,MATCH($A899,PBI_GDP!$B$8:$B$29,0),MATCH($B899,PBI_GDP!$C$7:$R$7,0)))</f>
        <v>3.1153834623523376E-3</v>
      </c>
    </row>
    <row r="900" spans="1:8" x14ac:dyDescent="0.25">
      <c r="A900" s="8" t="s">
        <v>12</v>
      </c>
      <c r="B900" s="8">
        <v>2023</v>
      </c>
      <c r="C900" s="8" t="s">
        <v>10</v>
      </c>
      <c r="D900" s="8" t="s">
        <v>37</v>
      </c>
      <c r="E900" s="8" t="s">
        <v>40</v>
      </c>
      <c r="F900" s="78">
        <v>126.02386729159285</v>
      </c>
      <c r="G900" s="78">
        <f>+IF(F900=0," ", +F900/INDEX(TdC_ExRate!$C$8:$R$29,MATCH(A900,TdC_ExRate!$B$8:$B$29,0),MATCH(B900,TdC_ExRate!$C$7:$R$7,0)))</f>
        <v>25.23421337392146</v>
      </c>
      <c r="H900" s="78">
        <f>+IF(F900=0,"",+G900*100/INDEX(PBI_GDP!$C$8:$R$29,MATCH($A900,PBI_GDP!$B$8:$B$29,0),MATCH($B900,PBI_GDP!$C$7:$R$7,0)))</f>
        <v>1.1503193610792385E-3</v>
      </c>
    </row>
    <row r="901" spans="1:8" x14ac:dyDescent="0.25">
      <c r="A901" s="8" t="s">
        <v>13</v>
      </c>
      <c r="B901" s="8">
        <v>2008</v>
      </c>
      <c r="C901" s="8" t="s">
        <v>10</v>
      </c>
      <c r="D901" s="8" t="s">
        <v>41</v>
      </c>
      <c r="E901" s="8" t="s">
        <v>40</v>
      </c>
      <c r="F901" s="78">
        <v>1012785.5762062734</v>
      </c>
      <c r="G901" s="78">
        <f>+IF(F901=0," ", +F901/INDEX(TdC_ExRate!$C$8:$R$29,MATCH(A901,TdC_ExRate!$B$8:$B$29,0),MATCH(B901,TdC_ExRate!$C$7:$R$7,0)))</f>
        <v>1935.2220840485991</v>
      </c>
      <c r="H901" s="78">
        <f>+IF(F901=0,"",+G901*100/INDEX(PBI_GDP!$C$8:$R$29,MATCH($A901,PBI_GDP!$B$8:$B$29,0),MATCH($B901,PBI_GDP!$C$7:$R$7,0)))</f>
        <v>1.0591341031972978</v>
      </c>
    </row>
    <row r="902" spans="1:8" x14ac:dyDescent="0.25">
      <c r="A902" s="8" t="s">
        <v>13</v>
      </c>
      <c r="B902" s="8">
        <v>2009</v>
      </c>
      <c r="C902" s="8" t="s">
        <v>10</v>
      </c>
      <c r="D902" s="8" t="s">
        <v>41</v>
      </c>
      <c r="E902" s="8" t="s">
        <v>40</v>
      </c>
      <c r="F902" s="78">
        <v>1277196.7695089229</v>
      </c>
      <c r="G902" s="78">
        <f>+IF(F902=0," ", +F902/INDEX(TdC_ExRate!$C$8:$R$29,MATCH(A902,TdC_ExRate!$B$8:$B$29,0),MATCH(B902,TdC_ExRate!$C$7:$R$7,0)))</f>
        <v>2284.1006784043989</v>
      </c>
      <c r="H902" s="78">
        <f>+IF(F902=0,"",+G902*100/INDEX(PBI_GDP!$C$8:$R$29,MATCH($A902,PBI_GDP!$B$8:$B$29,0),MATCH($B902,PBI_GDP!$C$7:$R$7,0)))</f>
        <v>1.3243143298956979</v>
      </c>
    </row>
    <row r="903" spans="1:8" x14ac:dyDescent="0.25">
      <c r="A903" s="8" t="s">
        <v>13</v>
      </c>
      <c r="B903" s="8">
        <v>2010</v>
      </c>
      <c r="C903" s="8" t="s">
        <v>10</v>
      </c>
      <c r="D903" s="8" t="s">
        <v>41</v>
      </c>
      <c r="E903" s="8" t="s">
        <v>40</v>
      </c>
      <c r="F903" s="78">
        <v>1080239.6789195745</v>
      </c>
      <c r="G903" s="78">
        <f>+IF(F903=0," ", +F903/INDEX(TdC_ExRate!$C$8:$R$29,MATCH(A903,TdC_ExRate!$B$8:$B$29,0),MATCH(B903,TdC_ExRate!$C$7:$R$7,0)))</f>
        <v>2117.6083762617304</v>
      </c>
      <c r="H903" s="78">
        <f>+IF(F903=0,"",+G903*100/INDEX(PBI_GDP!$C$8:$R$29,MATCH($A903,PBI_GDP!$B$8:$B$29,0),MATCH($B903,PBI_GDP!$C$7:$R$7,0)))</f>
        <v>0.97173765988992022</v>
      </c>
    </row>
    <row r="904" spans="1:8" x14ac:dyDescent="0.25">
      <c r="A904" s="8" t="s">
        <v>13</v>
      </c>
      <c r="B904" s="8">
        <v>2011</v>
      </c>
      <c r="C904" s="8" t="s">
        <v>10</v>
      </c>
      <c r="D904" s="8" t="s">
        <v>41</v>
      </c>
      <c r="E904" s="8" t="s">
        <v>40</v>
      </c>
      <c r="F904" s="78">
        <v>1272398.8533426151</v>
      </c>
      <c r="G904" s="78">
        <f>+IF(F904=0," ", +F904/INDEX(TdC_ExRate!$C$8:$R$29,MATCH(A904,TdC_ExRate!$B$8:$B$29,0),MATCH(B904,TdC_ExRate!$C$7:$R$7,0)))</f>
        <v>2633.8208514647381</v>
      </c>
      <c r="H904" s="78">
        <f>+IF(F904=0,"",+G904*100/INDEX(PBI_GDP!$C$8:$R$29,MATCH($A904,PBI_GDP!$B$8:$B$29,0),MATCH($B904,PBI_GDP!$C$7:$R$7,0)))</f>
        <v>1.0486874733663396</v>
      </c>
    </row>
    <row r="905" spans="1:8" x14ac:dyDescent="0.25">
      <c r="A905" s="8" t="s">
        <v>13</v>
      </c>
      <c r="B905" s="8">
        <v>2012</v>
      </c>
      <c r="C905" s="8" t="s">
        <v>10</v>
      </c>
      <c r="D905" s="8" t="s">
        <v>41</v>
      </c>
      <c r="E905" s="8" t="s">
        <v>40</v>
      </c>
      <c r="F905" s="78">
        <v>1506848.6989103002</v>
      </c>
      <c r="G905" s="78">
        <f>+IF(F905=0," ", +F905/INDEX(TdC_ExRate!$C$8:$R$29,MATCH(A905,TdC_ExRate!$B$8:$B$29,0),MATCH(B905,TdC_ExRate!$C$7:$R$7,0)))</f>
        <v>3099.6135185317726</v>
      </c>
      <c r="H905" s="78">
        <f>+IF(F905=0,"",+G905*100/INDEX(PBI_GDP!$C$8:$R$29,MATCH($A905,PBI_GDP!$B$8:$B$29,0),MATCH($B905,PBI_GDP!$C$7:$R$7,0)))</f>
        <v>1.1594709289937026</v>
      </c>
    </row>
    <row r="906" spans="1:8" x14ac:dyDescent="0.25">
      <c r="A906" s="8" t="s">
        <v>13</v>
      </c>
      <c r="B906" s="8">
        <v>2013</v>
      </c>
      <c r="C906" s="8" t="s">
        <v>10</v>
      </c>
      <c r="D906" s="8" t="s">
        <v>41</v>
      </c>
      <c r="E906" s="8" t="s">
        <v>40</v>
      </c>
      <c r="F906" s="78">
        <v>1610433.119018578</v>
      </c>
      <c r="G906" s="78">
        <f>+IF(F906=0," ", +F906/INDEX(TdC_ExRate!$C$8:$R$29,MATCH(A906,TdC_ExRate!$B$8:$B$29,0),MATCH(B906,TdC_ExRate!$C$7:$R$7,0)))</f>
        <v>3246.4755190902483</v>
      </c>
      <c r="H906" s="78">
        <f>+IF(F906=0,"",+G906*100/INDEX(PBI_GDP!$C$8:$R$29,MATCH($A906,PBI_GDP!$B$8:$B$29,0),MATCH($B906,PBI_GDP!$C$7:$R$7,0)))</f>
        <v>1.1706351500233527</v>
      </c>
    </row>
    <row r="907" spans="1:8" x14ac:dyDescent="0.25">
      <c r="A907" s="8" t="s">
        <v>13</v>
      </c>
      <c r="B907" s="8">
        <v>2014</v>
      </c>
      <c r="C907" s="8" t="s">
        <v>10</v>
      </c>
      <c r="D907" s="8" t="s">
        <v>41</v>
      </c>
      <c r="E907" s="8" t="s">
        <v>40</v>
      </c>
      <c r="F907" s="78">
        <v>1934053.5758307686</v>
      </c>
      <c r="G907" s="78">
        <f>+IF(F907=0," ", +F907/INDEX(TdC_ExRate!$C$8:$R$29,MATCH(A907,TdC_ExRate!$B$8:$B$29,0),MATCH(B907,TdC_ExRate!$C$7:$R$7,0)))</f>
        <v>3386.7337500921844</v>
      </c>
      <c r="H907" s="78">
        <f>+IF(F907=0,"",+G907*100/INDEX(PBI_GDP!$C$8:$R$29,MATCH($A907,PBI_GDP!$B$8:$B$29,0),MATCH($B907,PBI_GDP!$C$7:$R$7,0)))</f>
        <v>1.3056348955416464</v>
      </c>
    </row>
    <row r="908" spans="1:8" x14ac:dyDescent="0.25">
      <c r="A908" s="8" t="s">
        <v>13</v>
      </c>
      <c r="B908" s="8">
        <v>2015</v>
      </c>
      <c r="C908" s="8" t="s">
        <v>10</v>
      </c>
      <c r="D908" s="8" t="s">
        <v>41</v>
      </c>
      <c r="E908" s="8" t="s">
        <v>40</v>
      </c>
      <c r="F908" s="78">
        <v>2354273.6595721324</v>
      </c>
      <c r="G908" s="78">
        <f>+IF(F908=0," ", +F908/INDEX(TdC_ExRate!$C$8:$R$29,MATCH(A908,TdC_ExRate!$B$8:$B$29,0),MATCH(B908,TdC_ExRate!$C$7:$R$7,0)))</f>
        <v>3598.247944935375</v>
      </c>
      <c r="H908" s="78">
        <f>+IF(F908=0,"",+G908*100/INDEX(PBI_GDP!$C$8:$R$29,MATCH($A908,PBI_GDP!$B$8:$B$29,0),MATCH($B908,PBI_GDP!$C$7:$R$7,0)))</f>
        <v>1.4812121494395514</v>
      </c>
    </row>
    <row r="909" spans="1:8" x14ac:dyDescent="0.25">
      <c r="A909" s="8" t="s">
        <v>13</v>
      </c>
      <c r="B909" s="8">
        <v>2016</v>
      </c>
      <c r="C909" s="8" t="s">
        <v>10</v>
      </c>
      <c r="D909" s="8" t="s">
        <v>41</v>
      </c>
      <c r="E909" s="8" t="s">
        <v>40</v>
      </c>
      <c r="F909" s="78">
        <v>2383738.2149047689</v>
      </c>
      <c r="G909" s="78">
        <f>+IF(F909=0," ", +F909/INDEX(TdC_ExRate!$C$8:$R$29,MATCH(A909,TdC_ExRate!$B$8:$B$29,0),MATCH(B909,TdC_ExRate!$C$7:$R$7,0)))</f>
        <v>3523.7248781820208</v>
      </c>
      <c r="H909" s="78">
        <f>+IF(F909=0,"",+G909*100/INDEX(PBI_GDP!$C$8:$R$29,MATCH($A909,PBI_GDP!$B$8:$B$29,0),MATCH($B909,PBI_GDP!$C$7:$R$7,0)))</f>
        <v>1.4125667476598911</v>
      </c>
    </row>
    <row r="910" spans="1:8" x14ac:dyDescent="0.25">
      <c r="A910" s="8" t="s">
        <v>13</v>
      </c>
      <c r="B910" s="8">
        <v>2017</v>
      </c>
      <c r="C910" s="8" t="s">
        <v>10</v>
      </c>
      <c r="D910" s="8" t="s">
        <v>41</v>
      </c>
      <c r="E910" s="8" t="s">
        <v>40</v>
      </c>
      <c r="F910" s="78">
        <v>2226657.9636848331</v>
      </c>
      <c r="G910" s="78">
        <f>+IF(F910=0," ", +F910/INDEX(TdC_ExRate!$C$8:$R$29,MATCH(A910,TdC_ExRate!$B$8:$B$29,0),MATCH(B910,TdC_ExRate!$C$7:$R$7,0)))</f>
        <v>3432.23248382053</v>
      </c>
      <c r="H910" s="78">
        <f>+IF(F910=0,"",+G910*100/INDEX(PBI_GDP!$C$8:$R$29,MATCH($A910,PBI_GDP!$B$8:$B$29,0),MATCH($B910,PBI_GDP!$C$7:$R$7,0)))</f>
        <v>1.2407646148865437</v>
      </c>
    </row>
    <row r="911" spans="1:8" x14ac:dyDescent="0.25">
      <c r="A911" s="8" t="s">
        <v>13</v>
      </c>
      <c r="B911" s="8">
        <v>2018</v>
      </c>
      <c r="C911" s="8" t="s">
        <v>10</v>
      </c>
      <c r="D911" s="8" t="s">
        <v>41</v>
      </c>
      <c r="E911" s="8" t="s">
        <v>40</v>
      </c>
      <c r="F911" s="78">
        <v>2109563.8895109612</v>
      </c>
      <c r="G911" s="78">
        <f>+IF(F911=0," ", +F911/INDEX(TdC_ExRate!$C$8:$R$29,MATCH(A911,TdC_ExRate!$B$8:$B$29,0),MATCH(B911,TdC_ExRate!$C$7:$R$7,0)))</f>
        <v>3285.7501968523898</v>
      </c>
      <c r="H911" s="78">
        <f>+IF(F911=0,"",+G911*100/INDEX(PBI_GDP!$C$8:$R$29,MATCH($A911,PBI_GDP!$B$8:$B$29,0),MATCH($B911,PBI_GDP!$C$7:$R$7,0)))</f>
        <v>1.1103981542510275</v>
      </c>
    </row>
    <row r="912" spans="1:8" x14ac:dyDescent="0.25">
      <c r="A912" s="8" t="s">
        <v>13</v>
      </c>
      <c r="B912" s="8">
        <v>2019</v>
      </c>
      <c r="C912" s="8" t="s">
        <v>10</v>
      </c>
      <c r="D912" s="8" t="s">
        <v>41</v>
      </c>
      <c r="E912" s="8" t="s">
        <v>40</v>
      </c>
      <c r="F912" s="78">
        <v>2286927.6316102664</v>
      </c>
      <c r="G912" s="78">
        <f>+IF(F912=0," ", +F912/INDEX(TdC_ExRate!$C$8:$R$29,MATCH(A912,TdC_ExRate!$B$8:$B$29,0),MATCH(B912,TdC_ExRate!$C$7:$R$7,0)))</f>
        <v>3251.5751372132754</v>
      </c>
      <c r="H912" s="78">
        <f>+IF(F912=0,"",+G912*100/INDEX(PBI_GDP!$C$8:$R$29,MATCH($A912,PBI_GDP!$B$8:$B$29,0),MATCH($B912,PBI_GDP!$C$7:$R$7,0)))</f>
        <v>1.1674226897756834</v>
      </c>
    </row>
    <row r="913" spans="1:8" x14ac:dyDescent="0.25">
      <c r="A913" s="8" t="s">
        <v>13</v>
      </c>
      <c r="B913" s="8">
        <v>2020</v>
      </c>
      <c r="C913" s="8" t="s">
        <v>10</v>
      </c>
      <c r="D913" s="8" t="s">
        <v>41</v>
      </c>
      <c r="E913" s="8" t="s">
        <v>40</v>
      </c>
      <c r="F913" s="78">
        <v>2253199.8925919901</v>
      </c>
      <c r="G913" s="78">
        <f>+IF(F913=0," ", +F913/INDEX(TdC_ExRate!$C$8:$R$29,MATCH(A913,TdC_ExRate!$B$8:$B$29,0),MATCH(B913,TdC_ExRate!$C$7:$R$7,0)))</f>
        <v>2845.0930509015479</v>
      </c>
      <c r="H913" s="78">
        <f>+IF(F913=0,"",+G913*100/INDEX(PBI_GDP!$C$8:$R$29,MATCH($A913,PBI_GDP!$B$8:$B$29,0),MATCH($B913,PBI_GDP!$C$7:$R$7,0)))</f>
        <v>1.117789096833377</v>
      </c>
    </row>
    <row r="914" spans="1:8" x14ac:dyDescent="0.25">
      <c r="A914" s="8" t="s">
        <v>13</v>
      </c>
      <c r="B914" s="8">
        <v>2021</v>
      </c>
      <c r="C914" s="8" t="s">
        <v>10</v>
      </c>
      <c r="D914" s="8" t="s">
        <v>41</v>
      </c>
      <c r="E914" s="8" t="s">
        <v>40</v>
      </c>
      <c r="F914" s="78">
        <v>2627083.0696659856</v>
      </c>
      <c r="G914" s="78">
        <f>+IF(F914=0," ", +F914/INDEX(TdC_ExRate!$C$8:$R$29,MATCH(A914,TdC_ExRate!$B$8:$B$29,0),MATCH(B914,TdC_ExRate!$C$7:$R$7,0)))</f>
        <v>3456.2221143411393</v>
      </c>
      <c r="H914" s="78">
        <f>+IF(F914=0,"",+G914*100/INDEX(PBI_GDP!$C$8:$R$29,MATCH($A914,PBI_GDP!$B$8:$B$29,0),MATCH($B914,PBI_GDP!$C$7:$R$7,0)))</f>
        <v>1.0956221089500611</v>
      </c>
    </row>
    <row r="915" spans="1:8" x14ac:dyDescent="0.25">
      <c r="A915" s="8" t="s">
        <v>13</v>
      </c>
      <c r="B915" s="8">
        <v>2022</v>
      </c>
      <c r="C915" s="8" t="s">
        <v>10</v>
      </c>
      <c r="D915" s="8" t="s">
        <v>41</v>
      </c>
      <c r="E915" s="8" t="s">
        <v>40</v>
      </c>
      <c r="F915" s="78">
        <v>3018967.5439089267</v>
      </c>
      <c r="G915" s="78">
        <f>+IF(F915=0," ", +F915/INDEX(TdC_ExRate!$C$8:$R$29,MATCH(A915,TdC_ExRate!$B$8:$B$29,0),MATCH(B915,TdC_ExRate!$C$7:$R$7,0)))</f>
        <v>3456.3251704336485</v>
      </c>
      <c r="H915" s="78">
        <f>+IF(F915=0,"",+G915*100/INDEX(PBI_GDP!$C$8:$R$29,MATCH($A915,PBI_GDP!$B$8:$B$29,0),MATCH($B915,PBI_GDP!$C$7:$R$7,0)))</f>
        <v>1.1423257032098773</v>
      </c>
    </row>
    <row r="916" spans="1:8" x14ac:dyDescent="0.25">
      <c r="A916" s="8" t="s">
        <v>13</v>
      </c>
      <c r="B916" s="8">
        <v>2023</v>
      </c>
      <c r="C916" s="8" t="s">
        <v>10</v>
      </c>
      <c r="D916" s="8" t="s">
        <v>41</v>
      </c>
      <c r="E916" s="8" t="s">
        <v>40</v>
      </c>
      <c r="F916" s="78">
        <v>3106645.1484096576</v>
      </c>
      <c r="G916" s="78">
        <f>+IF(F916=0," ", +F916/INDEX(TdC_ExRate!$C$8:$R$29,MATCH(A916,TdC_ExRate!$B$8:$B$29,0),MATCH(B916,TdC_ExRate!$C$7:$R$7,0)))</f>
        <v>3697.165696343955</v>
      </c>
      <c r="H916" s="78">
        <f>+IF(F916=0,"",+G916*100/INDEX(PBI_GDP!$C$8:$R$29,MATCH($A916,PBI_GDP!$B$8:$B$29,0),MATCH($B916,PBI_GDP!$C$7:$R$7,0)))</f>
        <v>1.1009449824779685</v>
      </c>
    </row>
    <row r="917" spans="1:8" x14ac:dyDescent="0.25">
      <c r="A917" s="8" t="s">
        <v>13</v>
      </c>
      <c r="B917" s="8">
        <v>2008</v>
      </c>
      <c r="C917" s="8" t="s">
        <v>10</v>
      </c>
      <c r="D917" s="8" t="s">
        <v>25</v>
      </c>
      <c r="E917" s="8" t="s">
        <v>26</v>
      </c>
      <c r="F917" s="78">
        <v>138731.49764394318</v>
      </c>
      <c r="G917" s="78">
        <f>+IF(F917=0," ", +F917/INDEX(TdC_ExRate!$C$8:$R$29,MATCH(A917,TdC_ExRate!$B$8:$B$29,0),MATCH(B917,TdC_ExRate!$C$7:$R$7,0)))</f>
        <v>265.08696835845797</v>
      </c>
      <c r="H917" s="78">
        <f>+IF(F917=0,"",+G917*100/INDEX(PBI_GDP!$C$8:$R$29,MATCH($A917,PBI_GDP!$B$8:$B$29,0),MATCH($B917,PBI_GDP!$C$7:$R$7,0)))</f>
        <v>0.14508032479365562</v>
      </c>
    </row>
    <row r="918" spans="1:8" x14ac:dyDescent="0.25">
      <c r="A918" s="8" t="s">
        <v>13</v>
      </c>
      <c r="B918" s="8">
        <v>2008</v>
      </c>
      <c r="C918" s="8" t="s">
        <v>10</v>
      </c>
      <c r="D918" s="8" t="s">
        <v>25</v>
      </c>
      <c r="E918" s="8" t="s">
        <v>27</v>
      </c>
      <c r="F918" s="78">
        <v>0</v>
      </c>
      <c r="G918" s="78" t="str">
        <f>+IF(F918=0," ", +F918/INDEX(TdC_ExRate!$C$8:$R$29,MATCH(A918,TdC_ExRate!$B$8:$B$29,0),MATCH(B918,TdC_ExRate!$C$7:$R$7,0)))</f>
        <v xml:space="preserve"> </v>
      </c>
      <c r="H918" s="78" t="str">
        <f>+IF(F918=0,"",+G918*100/INDEX(PBI_GDP!$C$8:$R$29,MATCH($A918,PBI_GDP!$B$8:$B$29,0),MATCH($B918,PBI_GDP!$C$7:$R$7,0)))</f>
        <v/>
      </c>
    </row>
    <row r="919" spans="1:8" x14ac:dyDescent="0.25">
      <c r="A919" s="8" t="s">
        <v>13</v>
      </c>
      <c r="B919" s="8">
        <v>2008</v>
      </c>
      <c r="C919" s="8" t="s">
        <v>10</v>
      </c>
      <c r="D919" s="8" t="s">
        <v>25</v>
      </c>
      <c r="E919" s="8" t="s">
        <v>28</v>
      </c>
      <c r="F919" s="78">
        <v>0</v>
      </c>
      <c r="G919" s="78" t="str">
        <f>+IF(F919=0," ", +F919/INDEX(TdC_ExRate!$C$8:$R$29,MATCH(A919,TdC_ExRate!$B$8:$B$29,0),MATCH(B919,TdC_ExRate!$C$7:$R$7,0)))</f>
        <v xml:space="preserve"> </v>
      </c>
      <c r="H919" s="78" t="str">
        <f>+IF(F919=0,"",+G919*100/INDEX(PBI_GDP!$C$8:$R$29,MATCH($A919,PBI_GDP!$B$8:$B$29,0),MATCH($B919,PBI_GDP!$C$7:$R$7,0)))</f>
        <v/>
      </c>
    </row>
    <row r="920" spans="1:8" x14ac:dyDescent="0.25">
      <c r="A920" s="8" t="s">
        <v>13</v>
      </c>
      <c r="B920" s="8">
        <v>2008</v>
      </c>
      <c r="C920" s="8" t="s">
        <v>10</v>
      </c>
      <c r="D920" s="8" t="s">
        <v>25</v>
      </c>
      <c r="E920" s="8" t="s">
        <v>40</v>
      </c>
      <c r="F920" s="78">
        <v>138731.49764394318</v>
      </c>
      <c r="G920" s="78">
        <f>+IF(F920=0," ", +F920/INDEX(TdC_ExRate!$C$8:$R$29,MATCH(A920,TdC_ExRate!$B$8:$B$29,0),MATCH(B920,TdC_ExRate!$C$7:$R$7,0)))</f>
        <v>265.08696835845797</v>
      </c>
      <c r="H920" s="78">
        <f>+IF(F920=0,"",+G920*100/INDEX(PBI_GDP!$C$8:$R$29,MATCH($A920,PBI_GDP!$B$8:$B$29,0),MATCH($B920,PBI_GDP!$C$7:$R$7,0)))</f>
        <v>0.14508032479365562</v>
      </c>
    </row>
    <row r="921" spans="1:8" x14ac:dyDescent="0.25">
      <c r="A921" s="8" t="s">
        <v>13</v>
      </c>
      <c r="B921" s="8">
        <v>2009</v>
      </c>
      <c r="C921" s="8" t="s">
        <v>10</v>
      </c>
      <c r="D921" s="8" t="s">
        <v>25</v>
      </c>
      <c r="E921" s="8" t="s">
        <v>26</v>
      </c>
      <c r="F921" s="78">
        <v>156297.51846275144</v>
      </c>
      <c r="G921" s="78">
        <f>+IF(F921=0," ", +F921/INDEX(TdC_ExRate!$C$8:$R$29,MATCH(A921,TdC_ExRate!$B$8:$B$29,0),MATCH(B921,TdC_ExRate!$C$7:$R$7,0)))</f>
        <v>279.51782879231632</v>
      </c>
      <c r="H921" s="78">
        <f>+IF(F921=0,"",+G921*100/INDEX(PBI_GDP!$C$8:$R$29,MATCH($A921,PBI_GDP!$B$8:$B$29,0),MATCH($B921,PBI_GDP!$C$7:$R$7,0)))</f>
        <v>0.16206355071422929</v>
      </c>
    </row>
    <row r="922" spans="1:8" x14ac:dyDescent="0.25">
      <c r="A922" s="8" t="s">
        <v>13</v>
      </c>
      <c r="B922" s="8">
        <v>2009</v>
      </c>
      <c r="C922" s="8" t="s">
        <v>10</v>
      </c>
      <c r="D922" s="8" t="s">
        <v>25</v>
      </c>
      <c r="E922" s="8" t="s">
        <v>27</v>
      </c>
      <c r="F922" s="78">
        <v>0</v>
      </c>
      <c r="G922" s="78" t="str">
        <f>+IF(F922=0," ", +F922/INDEX(TdC_ExRate!$C$8:$R$29,MATCH(A922,TdC_ExRate!$B$8:$B$29,0),MATCH(B922,TdC_ExRate!$C$7:$R$7,0)))</f>
        <v xml:space="preserve"> </v>
      </c>
      <c r="H922" s="78" t="str">
        <f>+IF(F922=0,"",+G922*100/INDEX(PBI_GDP!$C$8:$R$29,MATCH($A922,PBI_GDP!$B$8:$B$29,0),MATCH($B922,PBI_GDP!$C$7:$R$7,0)))</f>
        <v/>
      </c>
    </row>
    <row r="923" spans="1:8" x14ac:dyDescent="0.25">
      <c r="A923" s="8" t="s">
        <v>13</v>
      </c>
      <c r="B923" s="8">
        <v>2009</v>
      </c>
      <c r="C923" s="8" t="s">
        <v>10</v>
      </c>
      <c r="D923" s="8" t="s">
        <v>25</v>
      </c>
      <c r="E923" s="8" t="s">
        <v>28</v>
      </c>
      <c r="F923" s="78">
        <v>0</v>
      </c>
      <c r="G923" s="78" t="str">
        <f>+IF(F923=0," ", +F923/INDEX(TdC_ExRate!$C$8:$R$29,MATCH(A923,TdC_ExRate!$B$8:$B$29,0),MATCH(B923,TdC_ExRate!$C$7:$R$7,0)))</f>
        <v xml:space="preserve"> </v>
      </c>
      <c r="H923" s="78" t="str">
        <f>+IF(F923=0,"",+G923*100/INDEX(PBI_GDP!$C$8:$R$29,MATCH($A923,PBI_GDP!$B$8:$B$29,0),MATCH($B923,PBI_GDP!$C$7:$R$7,0)))</f>
        <v/>
      </c>
    </row>
    <row r="924" spans="1:8" x14ac:dyDescent="0.25">
      <c r="A924" s="8" t="s">
        <v>13</v>
      </c>
      <c r="B924" s="8">
        <v>2009</v>
      </c>
      <c r="C924" s="8" t="s">
        <v>10</v>
      </c>
      <c r="D924" s="8" t="s">
        <v>25</v>
      </c>
      <c r="E924" s="8" t="s">
        <v>40</v>
      </c>
      <c r="F924" s="78">
        <v>156297.51846275144</v>
      </c>
      <c r="G924" s="78">
        <f>+IF(F924=0," ", +F924/INDEX(TdC_ExRate!$C$8:$R$29,MATCH(A924,TdC_ExRate!$B$8:$B$29,0),MATCH(B924,TdC_ExRate!$C$7:$R$7,0)))</f>
        <v>279.51782879231632</v>
      </c>
      <c r="H924" s="78">
        <f>+IF(F924=0,"",+G924*100/INDEX(PBI_GDP!$C$8:$R$29,MATCH($A924,PBI_GDP!$B$8:$B$29,0),MATCH($B924,PBI_GDP!$C$7:$R$7,0)))</f>
        <v>0.16206355071422929</v>
      </c>
    </row>
    <row r="925" spans="1:8" x14ac:dyDescent="0.25">
      <c r="A925" s="8" t="s">
        <v>13</v>
      </c>
      <c r="B925" s="8">
        <v>2010</v>
      </c>
      <c r="C925" s="8" t="s">
        <v>10</v>
      </c>
      <c r="D925" s="8" t="s">
        <v>25</v>
      </c>
      <c r="E925" s="8" t="s">
        <v>26</v>
      </c>
      <c r="F925" s="78">
        <v>169606.6607494468</v>
      </c>
      <c r="G925" s="78">
        <f>+IF(F925=0," ", +F925/INDEX(TdC_ExRate!$C$8:$R$29,MATCH(A925,TdC_ExRate!$B$8:$B$29,0),MATCH(B925,TdC_ExRate!$C$7:$R$7,0)))</f>
        <v>332.48221897572995</v>
      </c>
      <c r="H925" s="78">
        <f>+IF(F925=0,"",+G925*100/INDEX(PBI_GDP!$C$8:$R$29,MATCH($A925,PBI_GDP!$B$8:$B$29,0),MATCH($B925,PBI_GDP!$C$7:$R$7,0)))</f>
        <v>0.15257093664921892</v>
      </c>
    </row>
    <row r="926" spans="1:8" x14ac:dyDescent="0.25">
      <c r="A926" s="8" t="s">
        <v>13</v>
      </c>
      <c r="B926" s="8">
        <v>2010</v>
      </c>
      <c r="C926" s="8" t="s">
        <v>10</v>
      </c>
      <c r="D926" s="8" t="s">
        <v>25</v>
      </c>
      <c r="E926" s="8" t="s">
        <v>27</v>
      </c>
      <c r="F926" s="78">
        <v>0</v>
      </c>
      <c r="G926" s="78" t="str">
        <f>+IF(F926=0," ", +F926/INDEX(TdC_ExRate!$C$8:$R$29,MATCH(A926,TdC_ExRate!$B$8:$B$29,0),MATCH(B926,TdC_ExRate!$C$7:$R$7,0)))</f>
        <v xml:space="preserve"> </v>
      </c>
      <c r="H926" s="78" t="str">
        <f>+IF(F926=0,"",+G926*100/INDEX(PBI_GDP!$C$8:$R$29,MATCH($A926,PBI_GDP!$B$8:$B$29,0),MATCH($B926,PBI_GDP!$C$7:$R$7,0)))</f>
        <v/>
      </c>
    </row>
    <row r="927" spans="1:8" x14ac:dyDescent="0.25">
      <c r="A927" s="8" t="s">
        <v>13</v>
      </c>
      <c r="B927" s="8">
        <v>2010</v>
      </c>
      <c r="C927" s="8" t="s">
        <v>10</v>
      </c>
      <c r="D927" s="8" t="s">
        <v>25</v>
      </c>
      <c r="E927" s="8" t="s">
        <v>28</v>
      </c>
      <c r="F927" s="78">
        <v>0</v>
      </c>
      <c r="G927" s="78" t="str">
        <f>+IF(F927=0," ", +F927/INDEX(TdC_ExRate!$C$8:$R$29,MATCH(A927,TdC_ExRate!$B$8:$B$29,0),MATCH(B927,TdC_ExRate!$C$7:$R$7,0)))</f>
        <v xml:space="preserve"> </v>
      </c>
      <c r="H927" s="78" t="str">
        <f>+IF(F927=0,"",+G927*100/INDEX(PBI_GDP!$C$8:$R$29,MATCH($A927,PBI_GDP!$B$8:$B$29,0),MATCH($B927,PBI_GDP!$C$7:$R$7,0)))</f>
        <v/>
      </c>
    </row>
    <row r="928" spans="1:8" x14ac:dyDescent="0.25">
      <c r="A928" s="8" t="s">
        <v>13</v>
      </c>
      <c r="B928" s="8">
        <v>2010</v>
      </c>
      <c r="C928" s="8" t="s">
        <v>10</v>
      </c>
      <c r="D928" s="8" t="s">
        <v>25</v>
      </c>
      <c r="E928" s="8" t="s">
        <v>40</v>
      </c>
      <c r="F928" s="78">
        <v>169606.6607494468</v>
      </c>
      <c r="G928" s="78">
        <f>+IF(F928=0," ", +F928/INDEX(TdC_ExRate!$C$8:$R$29,MATCH(A928,TdC_ExRate!$B$8:$B$29,0),MATCH(B928,TdC_ExRate!$C$7:$R$7,0)))</f>
        <v>332.48221897572995</v>
      </c>
      <c r="H928" s="78">
        <f>+IF(F928=0,"",+G928*100/INDEX(PBI_GDP!$C$8:$R$29,MATCH($A928,PBI_GDP!$B$8:$B$29,0),MATCH($B928,PBI_GDP!$C$7:$R$7,0)))</f>
        <v>0.15257093664921892</v>
      </c>
    </row>
    <row r="929" spans="1:8" x14ac:dyDescent="0.25">
      <c r="A929" s="8" t="s">
        <v>13</v>
      </c>
      <c r="B929" s="8">
        <v>2011</v>
      </c>
      <c r="C929" s="8" t="s">
        <v>10</v>
      </c>
      <c r="D929" s="8" t="s">
        <v>25</v>
      </c>
      <c r="E929" s="8" t="s">
        <v>26</v>
      </c>
      <c r="F929" s="78">
        <v>173230.07884392946</v>
      </c>
      <c r="G929" s="78">
        <f>+IF(F929=0," ", +F929/INDEX(TdC_ExRate!$C$8:$R$29,MATCH(A929,TdC_ExRate!$B$8:$B$29,0),MATCH(B929,TdC_ExRate!$C$7:$R$7,0)))</f>
        <v>358.58016734408909</v>
      </c>
      <c r="H929" s="78">
        <f>+IF(F929=0,"",+G929*100/INDEX(PBI_GDP!$C$8:$R$29,MATCH($A929,PBI_GDP!$B$8:$B$29,0),MATCH($B929,PBI_GDP!$C$7:$R$7,0)))</f>
        <v>0.14277300959259506</v>
      </c>
    </row>
    <row r="930" spans="1:8" x14ac:dyDescent="0.25">
      <c r="A930" s="8" t="s">
        <v>13</v>
      </c>
      <c r="B930" s="8">
        <v>2011</v>
      </c>
      <c r="C930" s="8" t="s">
        <v>10</v>
      </c>
      <c r="D930" s="8" t="s">
        <v>25</v>
      </c>
      <c r="E930" s="8" t="s">
        <v>27</v>
      </c>
      <c r="F930" s="78">
        <v>0</v>
      </c>
      <c r="G930" s="78" t="str">
        <f>+IF(F930=0," ", +F930/INDEX(TdC_ExRate!$C$8:$R$29,MATCH(A930,TdC_ExRate!$B$8:$B$29,0),MATCH(B930,TdC_ExRate!$C$7:$R$7,0)))</f>
        <v xml:space="preserve"> </v>
      </c>
      <c r="H930" s="78" t="str">
        <f>+IF(F930=0,"",+G930*100/INDEX(PBI_GDP!$C$8:$R$29,MATCH($A930,PBI_GDP!$B$8:$B$29,0),MATCH($B930,PBI_GDP!$C$7:$R$7,0)))</f>
        <v/>
      </c>
    </row>
    <row r="931" spans="1:8" x14ac:dyDescent="0.25">
      <c r="A931" s="8" t="s">
        <v>13</v>
      </c>
      <c r="B931" s="8">
        <v>2011</v>
      </c>
      <c r="C931" s="8" t="s">
        <v>10</v>
      </c>
      <c r="D931" s="8" t="s">
        <v>25</v>
      </c>
      <c r="E931" s="8" t="s">
        <v>28</v>
      </c>
      <c r="F931" s="78">
        <v>0</v>
      </c>
      <c r="G931" s="78" t="str">
        <f>+IF(F931=0," ", +F931/INDEX(TdC_ExRate!$C$8:$R$29,MATCH(A931,TdC_ExRate!$B$8:$B$29,0),MATCH(B931,TdC_ExRate!$C$7:$R$7,0)))</f>
        <v xml:space="preserve"> </v>
      </c>
      <c r="H931" s="78" t="str">
        <f>+IF(F931=0,"",+G931*100/INDEX(PBI_GDP!$C$8:$R$29,MATCH($A931,PBI_GDP!$B$8:$B$29,0),MATCH($B931,PBI_GDP!$C$7:$R$7,0)))</f>
        <v/>
      </c>
    </row>
    <row r="932" spans="1:8" x14ac:dyDescent="0.25">
      <c r="A932" s="8" t="s">
        <v>13</v>
      </c>
      <c r="B932" s="8">
        <v>2011</v>
      </c>
      <c r="C932" s="8" t="s">
        <v>10</v>
      </c>
      <c r="D932" s="8" t="s">
        <v>25</v>
      </c>
      <c r="E932" s="8" t="s">
        <v>40</v>
      </c>
      <c r="F932" s="78">
        <v>173230.07884392946</v>
      </c>
      <c r="G932" s="78">
        <f>+IF(F932=0," ", +F932/INDEX(TdC_ExRate!$C$8:$R$29,MATCH(A932,TdC_ExRate!$B$8:$B$29,0),MATCH(B932,TdC_ExRate!$C$7:$R$7,0)))</f>
        <v>358.58016734408909</v>
      </c>
      <c r="H932" s="78">
        <f>+IF(F932=0,"",+G932*100/INDEX(PBI_GDP!$C$8:$R$29,MATCH($A932,PBI_GDP!$B$8:$B$29,0),MATCH($B932,PBI_GDP!$C$7:$R$7,0)))</f>
        <v>0.14277300959259506</v>
      </c>
    </row>
    <row r="933" spans="1:8" x14ac:dyDescent="0.25">
      <c r="A933" s="8" t="s">
        <v>13</v>
      </c>
      <c r="B933" s="8">
        <v>2012</v>
      </c>
      <c r="C933" s="8" t="s">
        <v>10</v>
      </c>
      <c r="D933" s="8" t="s">
        <v>25</v>
      </c>
      <c r="E933" s="8" t="s">
        <v>26</v>
      </c>
      <c r="F933" s="78">
        <v>200418.50992384605</v>
      </c>
      <c r="G933" s="78">
        <f>+IF(F933=0," ", +F933/INDEX(TdC_ExRate!$C$8:$R$29,MATCH(A933,TdC_ExRate!$B$8:$B$29,0),MATCH(B933,TdC_ExRate!$C$7:$R$7,0)))</f>
        <v>412.26429911190934</v>
      </c>
      <c r="H933" s="78">
        <f>+IF(F933=0,"",+G933*100/INDEX(PBI_GDP!$C$8:$R$29,MATCH($A933,PBI_GDP!$B$8:$B$29,0),MATCH($B933,PBI_GDP!$C$7:$R$7,0)))</f>
        <v>0.15421550687669175</v>
      </c>
    </row>
    <row r="934" spans="1:8" x14ac:dyDescent="0.25">
      <c r="A934" s="8" t="s">
        <v>13</v>
      </c>
      <c r="B934" s="8">
        <v>2012</v>
      </c>
      <c r="C934" s="8" t="s">
        <v>10</v>
      </c>
      <c r="D934" s="8" t="s">
        <v>25</v>
      </c>
      <c r="E934" s="8" t="s">
        <v>27</v>
      </c>
      <c r="F934" s="78">
        <v>0</v>
      </c>
      <c r="G934" s="78" t="str">
        <f>+IF(F934=0," ", +F934/INDEX(TdC_ExRate!$C$8:$R$29,MATCH(A934,TdC_ExRate!$B$8:$B$29,0),MATCH(B934,TdC_ExRate!$C$7:$R$7,0)))</f>
        <v xml:space="preserve"> </v>
      </c>
      <c r="H934" s="78" t="str">
        <f>+IF(F934=0,"",+G934*100/INDEX(PBI_GDP!$C$8:$R$29,MATCH($A934,PBI_GDP!$B$8:$B$29,0),MATCH($B934,PBI_GDP!$C$7:$R$7,0)))</f>
        <v/>
      </c>
    </row>
    <row r="935" spans="1:8" x14ac:dyDescent="0.25">
      <c r="A935" s="8" t="s">
        <v>13</v>
      </c>
      <c r="B935" s="8">
        <v>2012</v>
      </c>
      <c r="C935" s="8" t="s">
        <v>10</v>
      </c>
      <c r="D935" s="8" t="s">
        <v>25</v>
      </c>
      <c r="E935" s="8" t="s">
        <v>28</v>
      </c>
      <c r="F935" s="78">
        <v>0</v>
      </c>
      <c r="G935" s="78" t="str">
        <f>+IF(F935=0," ", +F935/INDEX(TdC_ExRate!$C$8:$R$29,MATCH(A935,TdC_ExRate!$B$8:$B$29,0),MATCH(B935,TdC_ExRate!$C$7:$R$7,0)))</f>
        <v xml:space="preserve"> </v>
      </c>
      <c r="H935" s="78" t="str">
        <f>+IF(F935=0,"",+G935*100/INDEX(PBI_GDP!$C$8:$R$29,MATCH($A935,PBI_GDP!$B$8:$B$29,0),MATCH($B935,PBI_GDP!$C$7:$R$7,0)))</f>
        <v/>
      </c>
    </row>
    <row r="936" spans="1:8" x14ac:dyDescent="0.25">
      <c r="A936" s="8" t="s">
        <v>13</v>
      </c>
      <c r="B936" s="8">
        <v>2012</v>
      </c>
      <c r="C936" s="8" t="s">
        <v>10</v>
      </c>
      <c r="D936" s="8" t="s">
        <v>25</v>
      </c>
      <c r="E936" s="8" t="s">
        <v>40</v>
      </c>
      <c r="F936" s="78">
        <v>200418.50992384605</v>
      </c>
      <c r="G936" s="78">
        <f>+IF(F936=0," ", +F936/INDEX(TdC_ExRate!$C$8:$R$29,MATCH(A936,TdC_ExRate!$B$8:$B$29,0),MATCH(B936,TdC_ExRate!$C$7:$R$7,0)))</f>
        <v>412.26429911190934</v>
      </c>
      <c r="H936" s="78">
        <f>+IF(F936=0,"",+G936*100/INDEX(PBI_GDP!$C$8:$R$29,MATCH($A936,PBI_GDP!$B$8:$B$29,0),MATCH($B936,PBI_GDP!$C$7:$R$7,0)))</f>
        <v>0.15421550687669175</v>
      </c>
    </row>
    <row r="937" spans="1:8" x14ac:dyDescent="0.25">
      <c r="A937" s="8" t="s">
        <v>13</v>
      </c>
      <c r="B937" s="8">
        <v>2013</v>
      </c>
      <c r="C937" s="8" t="s">
        <v>10</v>
      </c>
      <c r="D937" s="8" t="s">
        <v>25</v>
      </c>
      <c r="E937" s="8" t="s">
        <v>26</v>
      </c>
      <c r="F937" s="78">
        <v>204073.90277379187</v>
      </c>
      <c r="G937" s="78">
        <f>+IF(F937=0," ", +F937/INDEX(TdC_ExRate!$C$8:$R$29,MATCH(A937,TdC_ExRate!$B$8:$B$29,0),MATCH(B937,TdC_ExRate!$C$7:$R$7,0)))</f>
        <v>411.39301074736278</v>
      </c>
      <c r="H937" s="78">
        <f>+IF(F937=0,"",+G937*100/INDEX(PBI_GDP!$C$8:$R$29,MATCH($A937,PBI_GDP!$B$8:$B$29,0),MATCH($B937,PBI_GDP!$C$7:$R$7,0)))</f>
        <v>0.14834275386427459</v>
      </c>
    </row>
    <row r="938" spans="1:8" x14ac:dyDescent="0.25">
      <c r="A938" s="8" t="s">
        <v>13</v>
      </c>
      <c r="B938" s="8">
        <v>2013</v>
      </c>
      <c r="C938" s="8" t="s">
        <v>10</v>
      </c>
      <c r="D938" s="8" t="s">
        <v>25</v>
      </c>
      <c r="E938" s="8" t="s">
        <v>27</v>
      </c>
      <c r="F938" s="78">
        <v>0</v>
      </c>
      <c r="G938" s="78" t="str">
        <f>+IF(F938=0," ", +F938/INDEX(TdC_ExRate!$C$8:$R$29,MATCH(A938,TdC_ExRate!$B$8:$B$29,0),MATCH(B938,TdC_ExRate!$C$7:$R$7,0)))</f>
        <v xml:space="preserve"> </v>
      </c>
      <c r="H938" s="78" t="str">
        <f>+IF(F938=0,"",+G938*100/INDEX(PBI_GDP!$C$8:$R$29,MATCH($A938,PBI_GDP!$B$8:$B$29,0),MATCH($B938,PBI_GDP!$C$7:$R$7,0)))</f>
        <v/>
      </c>
    </row>
    <row r="939" spans="1:8" x14ac:dyDescent="0.25">
      <c r="A939" s="8" t="s">
        <v>13</v>
      </c>
      <c r="B939" s="8">
        <v>2013</v>
      </c>
      <c r="C939" s="8" t="s">
        <v>10</v>
      </c>
      <c r="D939" s="8" t="s">
        <v>25</v>
      </c>
      <c r="E939" s="8" t="s">
        <v>28</v>
      </c>
      <c r="F939" s="78">
        <v>0</v>
      </c>
      <c r="G939" s="78" t="str">
        <f>+IF(F939=0," ", +F939/INDEX(TdC_ExRate!$C$8:$R$29,MATCH(A939,TdC_ExRate!$B$8:$B$29,0),MATCH(B939,TdC_ExRate!$C$7:$R$7,0)))</f>
        <v xml:space="preserve"> </v>
      </c>
      <c r="H939" s="78" t="str">
        <f>+IF(F939=0,"",+G939*100/INDEX(PBI_GDP!$C$8:$R$29,MATCH($A939,PBI_GDP!$B$8:$B$29,0),MATCH($B939,PBI_GDP!$C$7:$R$7,0)))</f>
        <v/>
      </c>
    </row>
    <row r="940" spans="1:8" x14ac:dyDescent="0.25">
      <c r="A940" s="8" t="s">
        <v>13</v>
      </c>
      <c r="B940" s="8">
        <v>2013</v>
      </c>
      <c r="C940" s="8" t="s">
        <v>10</v>
      </c>
      <c r="D940" s="8" t="s">
        <v>25</v>
      </c>
      <c r="E940" s="8" t="s">
        <v>40</v>
      </c>
      <c r="F940" s="78">
        <v>204073.90277379187</v>
      </c>
      <c r="G940" s="78">
        <f>+IF(F940=0," ", +F940/INDEX(TdC_ExRate!$C$8:$R$29,MATCH(A940,TdC_ExRate!$B$8:$B$29,0),MATCH(B940,TdC_ExRate!$C$7:$R$7,0)))</f>
        <v>411.39301074736278</v>
      </c>
      <c r="H940" s="78">
        <f>+IF(F940=0,"",+G940*100/INDEX(PBI_GDP!$C$8:$R$29,MATCH($A940,PBI_GDP!$B$8:$B$29,0),MATCH($B940,PBI_GDP!$C$7:$R$7,0)))</f>
        <v>0.14834275386427459</v>
      </c>
    </row>
    <row r="941" spans="1:8" x14ac:dyDescent="0.25">
      <c r="A941" s="8" t="s">
        <v>13</v>
      </c>
      <c r="B941" s="8">
        <v>2014</v>
      </c>
      <c r="C941" s="8" t="s">
        <v>10</v>
      </c>
      <c r="D941" s="8" t="s">
        <v>25</v>
      </c>
      <c r="E941" s="8" t="s">
        <v>26</v>
      </c>
      <c r="F941" s="78">
        <v>222342.71483402574</v>
      </c>
      <c r="G941" s="78">
        <f>+IF(F941=0," ", +F941/INDEX(TdC_ExRate!$C$8:$R$29,MATCH(A941,TdC_ExRate!$B$8:$B$29,0),MATCH(B941,TdC_ExRate!$C$7:$R$7,0)))</f>
        <v>389.34576881721642</v>
      </c>
      <c r="H941" s="78">
        <f>+IF(F941=0,"",+G941*100/INDEX(PBI_GDP!$C$8:$R$29,MATCH($A941,PBI_GDP!$B$8:$B$29,0),MATCH($B941,PBI_GDP!$C$7:$R$7,0)))</f>
        <v>0.15009843102824708</v>
      </c>
    </row>
    <row r="942" spans="1:8" x14ac:dyDescent="0.25">
      <c r="A942" s="8" t="s">
        <v>13</v>
      </c>
      <c r="B942" s="8">
        <v>2014</v>
      </c>
      <c r="C942" s="8" t="s">
        <v>10</v>
      </c>
      <c r="D942" s="8" t="s">
        <v>25</v>
      </c>
      <c r="E942" s="8" t="s">
        <v>27</v>
      </c>
      <c r="F942" s="78">
        <v>0</v>
      </c>
      <c r="G942" s="78" t="str">
        <f>+IF(F942=0," ", +F942/INDEX(TdC_ExRate!$C$8:$R$29,MATCH(A942,TdC_ExRate!$B$8:$B$29,0),MATCH(B942,TdC_ExRate!$C$7:$R$7,0)))</f>
        <v xml:space="preserve"> </v>
      </c>
      <c r="H942" s="78" t="str">
        <f>+IF(F942=0,"",+G942*100/INDEX(PBI_GDP!$C$8:$R$29,MATCH($A942,PBI_GDP!$B$8:$B$29,0),MATCH($B942,PBI_GDP!$C$7:$R$7,0)))</f>
        <v/>
      </c>
    </row>
    <row r="943" spans="1:8" x14ac:dyDescent="0.25">
      <c r="A943" s="8" t="s">
        <v>13</v>
      </c>
      <c r="B943" s="8">
        <v>2014</v>
      </c>
      <c r="C943" s="8" t="s">
        <v>10</v>
      </c>
      <c r="D943" s="8" t="s">
        <v>25</v>
      </c>
      <c r="E943" s="8" t="s">
        <v>28</v>
      </c>
      <c r="F943" s="78">
        <v>0</v>
      </c>
      <c r="G943" s="78" t="str">
        <f>+IF(F943=0," ", +F943/INDEX(TdC_ExRate!$C$8:$R$29,MATCH(A943,TdC_ExRate!$B$8:$B$29,0),MATCH(B943,TdC_ExRate!$C$7:$R$7,0)))</f>
        <v xml:space="preserve"> </v>
      </c>
      <c r="H943" s="78" t="str">
        <f>+IF(F943=0,"",+G943*100/INDEX(PBI_GDP!$C$8:$R$29,MATCH($A943,PBI_GDP!$B$8:$B$29,0),MATCH($B943,PBI_GDP!$C$7:$R$7,0)))</f>
        <v/>
      </c>
    </row>
    <row r="944" spans="1:8" x14ac:dyDescent="0.25">
      <c r="A944" s="8" t="s">
        <v>13</v>
      </c>
      <c r="B944" s="8">
        <v>2014</v>
      </c>
      <c r="C944" s="8" t="s">
        <v>10</v>
      </c>
      <c r="D944" s="8" t="s">
        <v>25</v>
      </c>
      <c r="E944" s="8" t="s">
        <v>40</v>
      </c>
      <c r="F944" s="78">
        <v>222342.71483402574</v>
      </c>
      <c r="G944" s="78">
        <f>+IF(F944=0," ", +F944/INDEX(TdC_ExRate!$C$8:$R$29,MATCH(A944,TdC_ExRate!$B$8:$B$29,0),MATCH(B944,TdC_ExRate!$C$7:$R$7,0)))</f>
        <v>389.34576881721642</v>
      </c>
      <c r="H944" s="78">
        <f>+IF(F944=0,"",+G944*100/INDEX(PBI_GDP!$C$8:$R$29,MATCH($A944,PBI_GDP!$B$8:$B$29,0),MATCH($B944,PBI_GDP!$C$7:$R$7,0)))</f>
        <v>0.15009843102824708</v>
      </c>
    </row>
    <row r="945" spans="1:8" x14ac:dyDescent="0.25">
      <c r="A945" s="8" t="s">
        <v>13</v>
      </c>
      <c r="B945" s="8">
        <v>2015</v>
      </c>
      <c r="C945" s="8" t="s">
        <v>10</v>
      </c>
      <c r="D945" s="8" t="s">
        <v>25</v>
      </c>
      <c r="E945" s="8" t="s">
        <v>26</v>
      </c>
      <c r="F945" s="78">
        <v>272355.72935962636</v>
      </c>
      <c r="G945" s="78">
        <f>+IF(F945=0," ", +F945/INDEX(TdC_ExRate!$C$8:$R$29,MATCH(A945,TdC_ExRate!$B$8:$B$29,0),MATCH(B945,TdC_ExRate!$C$7:$R$7,0)))</f>
        <v>416.2657299737013</v>
      </c>
      <c r="H945" s="78">
        <f>+IF(F945=0,"",+G945*100/INDEX(PBI_GDP!$C$8:$R$29,MATCH($A945,PBI_GDP!$B$8:$B$29,0),MATCH($B945,PBI_GDP!$C$7:$R$7,0)))</f>
        <v>0.17135502224081553</v>
      </c>
    </row>
    <row r="946" spans="1:8" x14ac:dyDescent="0.25">
      <c r="A946" s="8" t="s">
        <v>13</v>
      </c>
      <c r="B946" s="8">
        <v>2015</v>
      </c>
      <c r="C946" s="8" t="s">
        <v>10</v>
      </c>
      <c r="D946" s="8" t="s">
        <v>25</v>
      </c>
      <c r="E946" s="8" t="s">
        <v>27</v>
      </c>
      <c r="F946" s="78">
        <v>0</v>
      </c>
      <c r="G946" s="78" t="str">
        <f>+IF(F946=0," ", +F946/INDEX(TdC_ExRate!$C$8:$R$29,MATCH(A946,TdC_ExRate!$B$8:$B$29,0),MATCH(B946,TdC_ExRate!$C$7:$R$7,0)))</f>
        <v xml:space="preserve"> </v>
      </c>
      <c r="H946" s="78" t="str">
        <f>+IF(F946=0,"",+G946*100/INDEX(PBI_GDP!$C$8:$R$29,MATCH($A946,PBI_GDP!$B$8:$B$29,0),MATCH($B946,PBI_GDP!$C$7:$R$7,0)))</f>
        <v/>
      </c>
    </row>
    <row r="947" spans="1:8" x14ac:dyDescent="0.25">
      <c r="A947" s="8" t="s">
        <v>13</v>
      </c>
      <c r="B947" s="8">
        <v>2015</v>
      </c>
      <c r="C947" s="8" t="s">
        <v>10</v>
      </c>
      <c r="D947" s="8" t="s">
        <v>25</v>
      </c>
      <c r="E947" s="8" t="s">
        <v>28</v>
      </c>
      <c r="F947" s="78">
        <v>0</v>
      </c>
      <c r="G947" s="78" t="str">
        <f>+IF(F947=0," ", +F947/INDEX(TdC_ExRate!$C$8:$R$29,MATCH(A947,TdC_ExRate!$B$8:$B$29,0),MATCH(B947,TdC_ExRate!$C$7:$R$7,0)))</f>
        <v xml:space="preserve"> </v>
      </c>
      <c r="H947" s="78" t="str">
        <f>+IF(F947=0,"",+G947*100/INDEX(PBI_GDP!$C$8:$R$29,MATCH($A947,PBI_GDP!$B$8:$B$29,0),MATCH($B947,PBI_GDP!$C$7:$R$7,0)))</f>
        <v/>
      </c>
    </row>
    <row r="948" spans="1:8" x14ac:dyDescent="0.25">
      <c r="A948" s="8" t="s">
        <v>13</v>
      </c>
      <c r="B948" s="8">
        <v>2015</v>
      </c>
      <c r="C948" s="8" t="s">
        <v>10</v>
      </c>
      <c r="D948" s="8" t="s">
        <v>25</v>
      </c>
      <c r="E948" s="8" t="s">
        <v>40</v>
      </c>
      <c r="F948" s="78">
        <v>272355.72935962636</v>
      </c>
      <c r="G948" s="78">
        <f>+IF(F948=0," ", +F948/INDEX(TdC_ExRate!$C$8:$R$29,MATCH(A948,TdC_ExRate!$B$8:$B$29,0),MATCH(B948,TdC_ExRate!$C$7:$R$7,0)))</f>
        <v>416.2657299737013</v>
      </c>
      <c r="H948" s="78">
        <f>+IF(F948=0,"",+G948*100/INDEX(PBI_GDP!$C$8:$R$29,MATCH($A948,PBI_GDP!$B$8:$B$29,0),MATCH($B948,PBI_GDP!$C$7:$R$7,0)))</f>
        <v>0.17135502224081553</v>
      </c>
    </row>
    <row r="949" spans="1:8" x14ac:dyDescent="0.25">
      <c r="A949" s="8" t="s">
        <v>13</v>
      </c>
      <c r="B949" s="8">
        <v>2016</v>
      </c>
      <c r="C949" s="8" t="s">
        <v>10</v>
      </c>
      <c r="D949" s="8" t="s">
        <v>25</v>
      </c>
      <c r="E949" s="8" t="s">
        <v>26</v>
      </c>
      <c r="F949" s="78">
        <v>267309.66066683515</v>
      </c>
      <c r="G949" s="78">
        <f>+IF(F949=0," ", +F949/INDEX(TdC_ExRate!$C$8:$R$29,MATCH(A949,TdC_ExRate!$B$8:$B$29,0),MATCH(B949,TdC_ExRate!$C$7:$R$7,0)))</f>
        <v>395.14645340690288</v>
      </c>
      <c r="H949" s="78">
        <f>+IF(F949=0,"",+G949*100/INDEX(PBI_GDP!$C$8:$R$29,MATCH($A949,PBI_GDP!$B$8:$B$29,0),MATCH($B949,PBI_GDP!$C$7:$R$7,0)))</f>
        <v>0.1584036097694165</v>
      </c>
    </row>
    <row r="950" spans="1:8" x14ac:dyDescent="0.25">
      <c r="A950" s="8" t="s">
        <v>13</v>
      </c>
      <c r="B950" s="8">
        <v>2016</v>
      </c>
      <c r="C950" s="8" t="s">
        <v>10</v>
      </c>
      <c r="D950" s="8" t="s">
        <v>25</v>
      </c>
      <c r="E950" s="8" t="s">
        <v>27</v>
      </c>
      <c r="F950" s="78">
        <v>0</v>
      </c>
      <c r="G950" s="78" t="str">
        <f>+IF(F950=0," ", +F950/INDEX(TdC_ExRate!$C$8:$R$29,MATCH(A950,TdC_ExRate!$B$8:$B$29,0),MATCH(B950,TdC_ExRate!$C$7:$R$7,0)))</f>
        <v xml:space="preserve"> </v>
      </c>
      <c r="H950" s="78" t="str">
        <f>+IF(F950=0,"",+G950*100/INDEX(PBI_GDP!$C$8:$R$29,MATCH($A950,PBI_GDP!$B$8:$B$29,0),MATCH($B950,PBI_GDP!$C$7:$R$7,0)))</f>
        <v/>
      </c>
    </row>
    <row r="951" spans="1:8" x14ac:dyDescent="0.25">
      <c r="A951" s="8" t="s">
        <v>13</v>
      </c>
      <c r="B951" s="8">
        <v>2016</v>
      </c>
      <c r="C951" s="8" t="s">
        <v>10</v>
      </c>
      <c r="D951" s="8" t="s">
        <v>25</v>
      </c>
      <c r="E951" s="8" t="s">
        <v>28</v>
      </c>
      <c r="F951" s="78">
        <v>0</v>
      </c>
      <c r="G951" s="78" t="str">
        <f>+IF(F951=0," ", +F951/INDEX(TdC_ExRate!$C$8:$R$29,MATCH(A951,TdC_ExRate!$B$8:$B$29,0),MATCH(B951,TdC_ExRate!$C$7:$R$7,0)))</f>
        <v xml:space="preserve"> </v>
      </c>
      <c r="H951" s="78" t="str">
        <f>+IF(F951=0,"",+G951*100/INDEX(PBI_GDP!$C$8:$R$29,MATCH($A951,PBI_GDP!$B$8:$B$29,0),MATCH($B951,PBI_GDP!$C$7:$R$7,0)))</f>
        <v/>
      </c>
    </row>
    <row r="952" spans="1:8" x14ac:dyDescent="0.25">
      <c r="A952" s="8" t="s">
        <v>13</v>
      </c>
      <c r="B952" s="8">
        <v>2016</v>
      </c>
      <c r="C952" s="8" t="s">
        <v>10</v>
      </c>
      <c r="D952" s="8" t="s">
        <v>25</v>
      </c>
      <c r="E952" s="8" t="s">
        <v>40</v>
      </c>
      <c r="F952" s="78">
        <v>267309.66066683515</v>
      </c>
      <c r="G952" s="78">
        <f>+IF(F952=0," ", +F952/INDEX(TdC_ExRate!$C$8:$R$29,MATCH(A952,TdC_ExRate!$B$8:$B$29,0),MATCH(B952,TdC_ExRate!$C$7:$R$7,0)))</f>
        <v>395.14645340690288</v>
      </c>
      <c r="H952" s="78">
        <f>+IF(F952=0,"",+G952*100/INDEX(PBI_GDP!$C$8:$R$29,MATCH($A952,PBI_GDP!$B$8:$B$29,0),MATCH($B952,PBI_GDP!$C$7:$R$7,0)))</f>
        <v>0.1584036097694165</v>
      </c>
    </row>
    <row r="953" spans="1:8" x14ac:dyDescent="0.25">
      <c r="A953" s="8" t="s">
        <v>13</v>
      </c>
      <c r="B953" s="8">
        <v>2017</v>
      </c>
      <c r="C953" s="8" t="s">
        <v>10</v>
      </c>
      <c r="D953" s="8" t="s">
        <v>25</v>
      </c>
      <c r="E953" s="8" t="s">
        <v>26</v>
      </c>
      <c r="F953" s="78">
        <v>315475.25677319791</v>
      </c>
      <c r="G953" s="78">
        <f>+IF(F953=0," ", +F953/INDEX(TdC_ExRate!$C$8:$R$29,MATCH(A953,TdC_ExRate!$B$8:$B$29,0),MATCH(B953,TdC_ExRate!$C$7:$R$7,0)))</f>
        <v>486.28233064889912</v>
      </c>
      <c r="H953" s="78">
        <f>+IF(F953=0,"",+G953*100/INDEX(PBI_GDP!$C$8:$R$29,MATCH($A953,PBI_GDP!$B$8:$B$29,0),MATCH($B953,PBI_GDP!$C$7:$R$7,0)))</f>
        <v>0.17579284374177662</v>
      </c>
    </row>
    <row r="954" spans="1:8" x14ac:dyDescent="0.25">
      <c r="A954" s="8" t="s">
        <v>13</v>
      </c>
      <c r="B954" s="8">
        <v>2017</v>
      </c>
      <c r="C954" s="8" t="s">
        <v>10</v>
      </c>
      <c r="D954" s="8" t="s">
        <v>25</v>
      </c>
      <c r="E954" s="8" t="s">
        <v>27</v>
      </c>
      <c r="F954" s="78">
        <v>0</v>
      </c>
      <c r="G954" s="78" t="str">
        <f>+IF(F954=0," ", +F954/INDEX(TdC_ExRate!$C$8:$R$29,MATCH(A954,TdC_ExRate!$B$8:$B$29,0),MATCH(B954,TdC_ExRate!$C$7:$R$7,0)))</f>
        <v xml:space="preserve"> </v>
      </c>
      <c r="H954" s="78" t="str">
        <f>+IF(F954=0,"",+G954*100/INDEX(PBI_GDP!$C$8:$R$29,MATCH($A954,PBI_GDP!$B$8:$B$29,0),MATCH($B954,PBI_GDP!$C$7:$R$7,0)))</f>
        <v/>
      </c>
    </row>
    <row r="955" spans="1:8" x14ac:dyDescent="0.25">
      <c r="A955" s="8" t="s">
        <v>13</v>
      </c>
      <c r="B955" s="8">
        <v>2017</v>
      </c>
      <c r="C955" s="8" t="s">
        <v>10</v>
      </c>
      <c r="D955" s="8" t="s">
        <v>25</v>
      </c>
      <c r="E955" s="8" t="s">
        <v>28</v>
      </c>
      <c r="F955" s="78">
        <v>0</v>
      </c>
      <c r="G955" s="78" t="str">
        <f>+IF(F955=0," ", +F955/INDEX(TdC_ExRate!$C$8:$R$29,MATCH(A955,TdC_ExRate!$B$8:$B$29,0),MATCH(B955,TdC_ExRate!$C$7:$R$7,0)))</f>
        <v xml:space="preserve"> </v>
      </c>
      <c r="H955" s="78" t="str">
        <f>+IF(F955=0,"",+G955*100/INDEX(PBI_GDP!$C$8:$R$29,MATCH($A955,PBI_GDP!$B$8:$B$29,0),MATCH($B955,PBI_GDP!$C$7:$R$7,0)))</f>
        <v/>
      </c>
    </row>
    <row r="956" spans="1:8" x14ac:dyDescent="0.25">
      <c r="A956" s="8" t="s">
        <v>13</v>
      </c>
      <c r="B956" s="8">
        <v>2017</v>
      </c>
      <c r="C956" s="8" t="s">
        <v>10</v>
      </c>
      <c r="D956" s="8" t="s">
        <v>25</v>
      </c>
      <c r="E956" s="8" t="s">
        <v>40</v>
      </c>
      <c r="F956" s="78">
        <v>315475.25677319791</v>
      </c>
      <c r="G956" s="78">
        <f>+IF(F956=0," ", +F956/INDEX(TdC_ExRate!$C$8:$R$29,MATCH(A956,TdC_ExRate!$B$8:$B$29,0),MATCH(B956,TdC_ExRate!$C$7:$R$7,0)))</f>
        <v>486.28233064889912</v>
      </c>
      <c r="H956" s="78">
        <f>+IF(F956=0,"",+G956*100/INDEX(PBI_GDP!$C$8:$R$29,MATCH($A956,PBI_GDP!$B$8:$B$29,0),MATCH($B956,PBI_GDP!$C$7:$R$7,0)))</f>
        <v>0.17579284374177662</v>
      </c>
    </row>
    <row r="957" spans="1:8" x14ac:dyDescent="0.25">
      <c r="A957" s="8" t="s">
        <v>13</v>
      </c>
      <c r="B957" s="8">
        <v>2018</v>
      </c>
      <c r="C957" s="8" t="s">
        <v>10</v>
      </c>
      <c r="D957" s="8" t="s">
        <v>25</v>
      </c>
      <c r="E957" s="8" t="s">
        <v>26</v>
      </c>
      <c r="F957" s="78">
        <v>279032.75525603263</v>
      </c>
      <c r="G957" s="78">
        <f>+IF(F957=0," ", +F957/INDEX(TdC_ExRate!$C$8:$R$29,MATCH(A957,TdC_ExRate!$B$8:$B$29,0),MATCH(B957,TdC_ExRate!$C$7:$R$7,0)))</f>
        <v>434.60733048635649</v>
      </c>
      <c r="H957" s="78">
        <f>+IF(F957=0,"",+G957*100/INDEX(PBI_GDP!$C$8:$R$29,MATCH($A957,PBI_GDP!$B$8:$B$29,0),MATCH($B957,PBI_GDP!$C$7:$R$7,0)))</f>
        <v>0.14687275315643739</v>
      </c>
    </row>
    <row r="958" spans="1:8" x14ac:dyDescent="0.25">
      <c r="A958" s="8" t="s">
        <v>13</v>
      </c>
      <c r="B958" s="8">
        <v>2018</v>
      </c>
      <c r="C958" s="8" t="s">
        <v>10</v>
      </c>
      <c r="D958" s="8" t="s">
        <v>25</v>
      </c>
      <c r="E958" s="8" t="s">
        <v>27</v>
      </c>
      <c r="F958" s="78">
        <v>0</v>
      </c>
      <c r="G958" s="78" t="str">
        <f>+IF(F958=0," ", +F958/INDEX(TdC_ExRate!$C$8:$R$29,MATCH(A958,TdC_ExRate!$B$8:$B$29,0),MATCH(B958,TdC_ExRate!$C$7:$R$7,0)))</f>
        <v xml:space="preserve"> </v>
      </c>
      <c r="H958" s="78" t="str">
        <f>+IF(F958=0,"",+G958*100/INDEX(PBI_GDP!$C$8:$R$29,MATCH($A958,PBI_GDP!$B$8:$B$29,0),MATCH($B958,PBI_GDP!$C$7:$R$7,0)))</f>
        <v/>
      </c>
    </row>
    <row r="959" spans="1:8" x14ac:dyDescent="0.25">
      <c r="A959" s="8" t="s">
        <v>13</v>
      </c>
      <c r="B959" s="8">
        <v>2018</v>
      </c>
      <c r="C959" s="8" t="s">
        <v>10</v>
      </c>
      <c r="D959" s="8" t="s">
        <v>25</v>
      </c>
      <c r="E959" s="8" t="s">
        <v>28</v>
      </c>
      <c r="F959" s="78">
        <v>0</v>
      </c>
      <c r="G959" s="78" t="str">
        <f>+IF(F959=0," ", +F959/INDEX(TdC_ExRate!$C$8:$R$29,MATCH(A959,TdC_ExRate!$B$8:$B$29,0),MATCH(B959,TdC_ExRate!$C$7:$R$7,0)))</f>
        <v xml:space="preserve"> </v>
      </c>
      <c r="H959" s="78" t="str">
        <f>+IF(F959=0,"",+G959*100/INDEX(PBI_GDP!$C$8:$R$29,MATCH($A959,PBI_GDP!$B$8:$B$29,0),MATCH($B959,PBI_GDP!$C$7:$R$7,0)))</f>
        <v/>
      </c>
    </row>
    <row r="960" spans="1:8" x14ac:dyDescent="0.25">
      <c r="A960" s="8" t="s">
        <v>13</v>
      </c>
      <c r="B960" s="8">
        <v>2018</v>
      </c>
      <c r="C960" s="8" t="s">
        <v>10</v>
      </c>
      <c r="D960" s="8" t="s">
        <v>25</v>
      </c>
      <c r="E960" s="8" t="s">
        <v>40</v>
      </c>
      <c r="F960" s="78">
        <v>279032.75525603263</v>
      </c>
      <c r="G960" s="78">
        <f>+IF(F960=0," ", +F960/INDEX(TdC_ExRate!$C$8:$R$29,MATCH(A960,TdC_ExRate!$B$8:$B$29,0),MATCH(B960,TdC_ExRate!$C$7:$R$7,0)))</f>
        <v>434.60733048635649</v>
      </c>
      <c r="H960" s="78">
        <f>+IF(F960=0,"",+G960*100/INDEX(PBI_GDP!$C$8:$R$29,MATCH($A960,PBI_GDP!$B$8:$B$29,0),MATCH($B960,PBI_GDP!$C$7:$R$7,0)))</f>
        <v>0.14687275315643739</v>
      </c>
    </row>
    <row r="961" spans="1:8" x14ac:dyDescent="0.25">
      <c r="A961" s="8" t="s">
        <v>13</v>
      </c>
      <c r="B961" s="8">
        <v>2019</v>
      </c>
      <c r="C961" s="8" t="s">
        <v>10</v>
      </c>
      <c r="D961" s="8" t="s">
        <v>25</v>
      </c>
      <c r="E961" s="8" t="s">
        <v>26</v>
      </c>
      <c r="F961" s="78">
        <v>310498.69001188182</v>
      </c>
      <c r="G961" s="78">
        <f>+IF(F961=0," ", +F961/INDEX(TdC_ExRate!$C$8:$R$29,MATCH(A961,TdC_ExRate!$B$8:$B$29,0),MATCH(B961,TdC_ExRate!$C$7:$R$7,0)))</f>
        <v>441.46994711373645</v>
      </c>
      <c r="H961" s="78">
        <f>+IF(F961=0,"",+G961*100/INDEX(PBI_GDP!$C$8:$R$29,MATCH($A961,PBI_GDP!$B$8:$B$29,0),MATCH($B961,PBI_GDP!$C$7:$R$7,0)))</f>
        <v>0.15850226778285342</v>
      </c>
    </row>
    <row r="962" spans="1:8" x14ac:dyDescent="0.25">
      <c r="A962" s="8" t="s">
        <v>13</v>
      </c>
      <c r="B962" s="8">
        <v>2019</v>
      </c>
      <c r="C962" s="8" t="s">
        <v>10</v>
      </c>
      <c r="D962" s="8" t="s">
        <v>25</v>
      </c>
      <c r="E962" s="8" t="s">
        <v>27</v>
      </c>
      <c r="F962" s="78">
        <v>0</v>
      </c>
      <c r="G962" s="78" t="str">
        <f>+IF(F962=0," ", +F962/INDEX(TdC_ExRate!$C$8:$R$29,MATCH(A962,TdC_ExRate!$B$8:$B$29,0),MATCH(B962,TdC_ExRate!$C$7:$R$7,0)))</f>
        <v xml:space="preserve"> </v>
      </c>
      <c r="H962" s="78" t="str">
        <f>+IF(F962=0,"",+G962*100/INDEX(PBI_GDP!$C$8:$R$29,MATCH($A962,PBI_GDP!$B$8:$B$29,0),MATCH($B962,PBI_GDP!$C$7:$R$7,0)))</f>
        <v/>
      </c>
    </row>
    <row r="963" spans="1:8" x14ac:dyDescent="0.25">
      <c r="A963" s="8" t="s">
        <v>13</v>
      </c>
      <c r="B963" s="8">
        <v>2019</v>
      </c>
      <c r="C963" s="8" t="s">
        <v>10</v>
      </c>
      <c r="D963" s="8" t="s">
        <v>25</v>
      </c>
      <c r="E963" s="8" t="s">
        <v>28</v>
      </c>
      <c r="F963" s="78">
        <v>0</v>
      </c>
      <c r="G963" s="78" t="str">
        <f>+IF(F963=0," ", +F963/INDEX(TdC_ExRate!$C$8:$R$29,MATCH(A963,TdC_ExRate!$B$8:$B$29,0),MATCH(B963,TdC_ExRate!$C$7:$R$7,0)))</f>
        <v xml:space="preserve"> </v>
      </c>
      <c r="H963" s="78" t="str">
        <f>+IF(F963=0,"",+G963*100/INDEX(PBI_GDP!$C$8:$R$29,MATCH($A963,PBI_GDP!$B$8:$B$29,0),MATCH($B963,PBI_GDP!$C$7:$R$7,0)))</f>
        <v/>
      </c>
    </row>
    <row r="964" spans="1:8" x14ac:dyDescent="0.25">
      <c r="A964" s="8" t="s">
        <v>13</v>
      </c>
      <c r="B964" s="8">
        <v>2019</v>
      </c>
      <c r="C964" s="8" t="s">
        <v>10</v>
      </c>
      <c r="D964" s="8" t="s">
        <v>25</v>
      </c>
      <c r="E964" s="8" t="s">
        <v>40</v>
      </c>
      <c r="F964" s="78">
        <v>310498.69001188182</v>
      </c>
      <c r="G964" s="78">
        <f>+IF(F964=0," ", +F964/INDEX(TdC_ExRate!$C$8:$R$29,MATCH(A964,TdC_ExRate!$B$8:$B$29,0),MATCH(B964,TdC_ExRate!$C$7:$R$7,0)))</f>
        <v>441.46994711373645</v>
      </c>
      <c r="H964" s="78">
        <f>+IF(F964=0,"",+G964*100/INDEX(PBI_GDP!$C$8:$R$29,MATCH($A964,PBI_GDP!$B$8:$B$29,0),MATCH($B964,PBI_GDP!$C$7:$R$7,0)))</f>
        <v>0.15850226778285342</v>
      </c>
    </row>
    <row r="965" spans="1:8" x14ac:dyDescent="0.25">
      <c r="A965" s="8" t="s">
        <v>13</v>
      </c>
      <c r="B965" s="8">
        <v>2020</v>
      </c>
      <c r="C965" s="8" t="s">
        <v>10</v>
      </c>
      <c r="D965" s="8" t="s">
        <v>25</v>
      </c>
      <c r="E965" s="8" t="s">
        <v>26</v>
      </c>
      <c r="F965" s="78">
        <v>343320.81710822252</v>
      </c>
      <c r="G965" s="78">
        <f>+IF(F965=0," ", +F965/INDEX(TdC_ExRate!$C$8:$R$29,MATCH(A965,TdC_ExRate!$B$8:$B$29,0),MATCH(B965,TdC_ExRate!$C$7:$R$7,0)))</f>
        <v>433.50777451919606</v>
      </c>
      <c r="H965" s="78">
        <f>+IF(F965=0,"",+G965*100/INDEX(PBI_GDP!$C$8:$R$29,MATCH($A965,PBI_GDP!$B$8:$B$29,0),MATCH($B965,PBI_GDP!$C$7:$R$7,0)))</f>
        <v>0.17031789649077014</v>
      </c>
    </row>
    <row r="966" spans="1:8" x14ac:dyDescent="0.25">
      <c r="A966" s="8" t="s">
        <v>13</v>
      </c>
      <c r="B966" s="8">
        <v>2020</v>
      </c>
      <c r="C966" s="8" t="s">
        <v>10</v>
      </c>
      <c r="D966" s="8" t="s">
        <v>25</v>
      </c>
      <c r="E966" s="8" t="s">
        <v>27</v>
      </c>
      <c r="F966" s="78">
        <v>0</v>
      </c>
      <c r="G966" s="78" t="str">
        <f>+IF(F966=0," ", +F966/INDEX(TdC_ExRate!$C$8:$R$29,MATCH(A966,TdC_ExRate!$B$8:$B$29,0),MATCH(B966,TdC_ExRate!$C$7:$R$7,0)))</f>
        <v xml:space="preserve"> </v>
      </c>
      <c r="H966" s="78" t="str">
        <f>+IF(F966=0,"",+G966*100/INDEX(PBI_GDP!$C$8:$R$29,MATCH($A966,PBI_GDP!$B$8:$B$29,0),MATCH($B966,PBI_GDP!$C$7:$R$7,0)))</f>
        <v/>
      </c>
    </row>
    <row r="967" spans="1:8" x14ac:dyDescent="0.25">
      <c r="A967" s="8" t="s">
        <v>13</v>
      </c>
      <c r="B967" s="8">
        <v>2020</v>
      </c>
      <c r="C967" s="8" t="s">
        <v>10</v>
      </c>
      <c r="D967" s="8" t="s">
        <v>25</v>
      </c>
      <c r="E967" s="8" t="s">
        <v>28</v>
      </c>
      <c r="F967" s="78">
        <v>0</v>
      </c>
      <c r="G967" s="78" t="str">
        <f>+IF(F967=0," ", +F967/INDEX(TdC_ExRate!$C$8:$R$29,MATCH(A967,TdC_ExRate!$B$8:$B$29,0),MATCH(B967,TdC_ExRate!$C$7:$R$7,0)))</f>
        <v xml:space="preserve"> </v>
      </c>
      <c r="H967" s="78" t="str">
        <f>+IF(F967=0,"",+G967*100/INDEX(PBI_GDP!$C$8:$R$29,MATCH($A967,PBI_GDP!$B$8:$B$29,0),MATCH($B967,PBI_GDP!$C$7:$R$7,0)))</f>
        <v/>
      </c>
    </row>
    <row r="968" spans="1:8" x14ac:dyDescent="0.25">
      <c r="A968" s="8" t="s">
        <v>13</v>
      </c>
      <c r="B968" s="8">
        <v>2020</v>
      </c>
      <c r="C968" s="8" t="s">
        <v>10</v>
      </c>
      <c r="D968" s="8" t="s">
        <v>25</v>
      </c>
      <c r="E968" s="8" t="s">
        <v>40</v>
      </c>
      <c r="F968" s="78">
        <v>343320.81710822252</v>
      </c>
      <c r="G968" s="78">
        <f>+IF(F968=0," ", +F968/INDEX(TdC_ExRate!$C$8:$R$29,MATCH(A968,TdC_ExRate!$B$8:$B$29,0),MATCH(B968,TdC_ExRate!$C$7:$R$7,0)))</f>
        <v>433.50777451919606</v>
      </c>
      <c r="H968" s="78">
        <f>+IF(F968=0,"",+G968*100/INDEX(PBI_GDP!$C$8:$R$29,MATCH($A968,PBI_GDP!$B$8:$B$29,0),MATCH($B968,PBI_GDP!$C$7:$R$7,0)))</f>
        <v>0.17031789649077014</v>
      </c>
    </row>
    <row r="969" spans="1:8" x14ac:dyDescent="0.25">
      <c r="A969" s="8" t="s">
        <v>13</v>
      </c>
      <c r="B969" s="8">
        <v>2021</v>
      </c>
      <c r="C969" s="8" t="s">
        <v>10</v>
      </c>
      <c r="D969" s="8" t="s">
        <v>25</v>
      </c>
      <c r="E969" s="8" t="s">
        <v>26</v>
      </c>
      <c r="F969" s="78">
        <v>489837.34063988982</v>
      </c>
      <c r="G969" s="78">
        <f>+IF(F969=0," ", +F969/INDEX(TdC_ExRate!$C$8:$R$29,MATCH(A969,TdC_ExRate!$B$8:$B$29,0),MATCH(B969,TdC_ExRate!$C$7:$R$7,0)))</f>
        <v>644.43590257878361</v>
      </c>
      <c r="H969" s="78">
        <f>+IF(F969=0,"",+G969*100/INDEX(PBI_GDP!$C$8:$R$29,MATCH($A969,PBI_GDP!$B$8:$B$29,0),MATCH($B969,PBI_GDP!$C$7:$R$7,0)))</f>
        <v>0.20428612493879006</v>
      </c>
    </row>
    <row r="970" spans="1:8" x14ac:dyDescent="0.25">
      <c r="A970" s="8" t="s">
        <v>13</v>
      </c>
      <c r="B970" s="8">
        <v>2021</v>
      </c>
      <c r="C970" s="8" t="s">
        <v>10</v>
      </c>
      <c r="D970" s="8" t="s">
        <v>25</v>
      </c>
      <c r="E970" s="8" t="s">
        <v>27</v>
      </c>
      <c r="F970" s="78">
        <v>0</v>
      </c>
      <c r="G970" s="78" t="str">
        <f>+IF(F970=0," ", +F970/INDEX(TdC_ExRate!$C$8:$R$29,MATCH(A970,TdC_ExRate!$B$8:$B$29,0),MATCH(B970,TdC_ExRate!$C$7:$R$7,0)))</f>
        <v xml:space="preserve"> </v>
      </c>
      <c r="H970" s="78" t="str">
        <f>+IF(F970=0,"",+G970*100/INDEX(PBI_GDP!$C$8:$R$29,MATCH($A970,PBI_GDP!$B$8:$B$29,0),MATCH($B970,PBI_GDP!$C$7:$R$7,0)))</f>
        <v/>
      </c>
    </row>
    <row r="971" spans="1:8" x14ac:dyDescent="0.25">
      <c r="A971" s="8" t="s">
        <v>13</v>
      </c>
      <c r="B971" s="8">
        <v>2021</v>
      </c>
      <c r="C971" s="8" t="s">
        <v>10</v>
      </c>
      <c r="D971" s="8" t="s">
        <v>25</v>
      </c>
      <c r="E971" s="8" t="s">
        <v>28</v>
      </c>
      <c r="F971" s="78">
        <v>0</v>
      </c>
      <c r="G971" s="78" t="str">
        <f>+IF(F971=0," ", +F971/INDEX(TdC_ExRate!$C$8:$R$29,MATCH(A971,TdC_ExRate!$B$8:$B$29,0),MATCH(B971,TdC_ExRate!$C$7:$R$7,0)))</f>
        <v xml:space="preserve"> </v>
      </c>
      <c r="H971" s="78" t="str">
        <f>+IF(F971=0,"",+G971*100/INDEX(PBI_GDP!$C$8:$R$29,MATCH($A971,PBI_GDP!$B$8:$B$29,0),MATCH($B971,PBI_GDP!$C$7:$R$7,0)))</f>
        <v/>
      </c>
    </row>
    <row r="972" spans="1:8" x14ac:dyDescent="0.25">
      <c r="A972" s="8" t="s">
        <v>13</v>
      </c>
      <c r="B972" s="8">
        <v>2021</v>
      </c>
      <c r="C972" s="8" t="s">
        <v>10</v>
      </c>
      <c r="D972" s="8" t="s">
        <v>25</v>
      </c>
      <c r="E972" s="8" t="s">
        <v>40</v>
      </c>
      <c r="F972" s="78">
        <v>489837.34063988982</v>
      </c>
      <c r="G972" s="78">
        <f>+IF(F972=0," ", +F972/INDEX(TdC_ExRate!$C$8:$R$29,MATCH(A972,TdC_ExRate!$B$8:$B$29,0),MATCH(B972,TdC_ExRate!$C$7:$R$7,0)))</f>
        <v>644.43590257878361</v>
      </c>
      <c r="H972" s="78">
        <f>+IF(F972=0,"",+G972*100/INDEX(PBI_GDP!$C$8:$R$29,MATCH($A972,PBI_GDP!$B$8:$B$29,0),MATCH($B972,PBI_GDP!$C$7:$R$7,0)))</f>
        <v>0.20428612493879006</v>
      </c>
    </row>
    <row r="973" spans="1:8" x14ac:dyDescent="0.25">
      <c r="A973" s="8" t="s">
        <v>13</v>
      </c>
      <c r="B973" s="8">
        <v>2022</v>
      </c>
      <c r="C973" s="8" t="s">
        <v>10</v>
      </c>
      <c r="D973" s="8" t="s">
        <v>25</v>
      </c>
      <c r="E973" s="8" t="s">
        <v>26</v>
      </c>
      <c r="F973" s="78">
        <v>483642.35799017834</v>
      </c>
      <c r="G973" s="78">
        <f>+IF(F973=0," ", +F973/INDEX(TdC_ExRate!$C$8:$R$29,MATCH(A973,TdC_ExRate!$B$8:$B$29,0),MATCH(B973,TdC_ExRate!$C$7:$R$7,0)))</f>
        <v>553.70759410183405</v>
      </c>
      <c r="H973" s="78">
        <f>+IF(F973=0,"",+G973*100/INDEX(PBI_GDP!$C$8:$R$29,MATCH($A973,PBI_GDP!$B$8:$B$29,0),MATCH($B973,PBI_GDP!$C$7:$R$7,0)))</f>
        <v>0.18300199941131937</v>
      </c>
    </row>
    <row r="974" spans="1:8" x14ac:dyDescent="0.25">
      <c r="A974" s="8" t="s">
        <v>13</v>
      </c>
      <c r="B974" s="8">
        <v>2022</v>
      </c>
      <c r="C974" s="8" t="s">
        <v>10</v>
      </c>
      <c r="D974" s="8" t="s">
        <v>25</v>
      </c>
      <c r="E974" s="8" t="s">
        <v>27</v>
      </c>
      <c r="F974" s="78">
        <v>0</v>
      </c>
      <c r="G974" s="78" t="str">
        <f>+IF(F974=0," ", +F974/INDEX(TdC_ExRate!$C$8:$R$29,MATCH(A974,TdC_ExRate!$B$8:$B$29,0),MATCH(B974,TdC_ExRate!$C$7:$R$7,0)))</f>
        <v xml:space="preserve"> </v>
      </c>
      <c r="H974" s="78" t="str">
        <f>+IF(F974=0,"",+G974*100/INDEX(PBI_GDP!$C$8:$R$29,MATCH($A974,PBI_GDP!$B$8:$B$29,0),MATCH($B974,PBI_GDP!$C$7:$R$7,0)))</f>
        <v/>
      </c>
    </row>
    <row r="975" spans="1:8" x14ac:dyDescent="0.25">
      <c r="A975" s="8" t="s">
        <v>13</v>
      </c>
      <c r="B975" s="8">
        <v>2022</v>
      </c>
      <c r="C975" s="8" t="s">
        <v>10</v>
      </c>
      <c r="D975" s="8" t="s">
        <v>25</v>
      </c>
      <c r="E975" s="8" t="s">
        <v>28</v>
      </c>
      <c r="F975" s="78">
        <v>0</v>
      </c>
      <c r="G975" s="78" t="str">
        <f>+IF(F975=0," ", +F975/INDEX(TdC_ExRate!$C$8:$R$29,MATCH(A975,TdC_ExRate!$B$8:$B$29,0),MATCH(B975,TdC_ExRate!$C$7:$R$7,0)))</f>
        <v xml:space="preserve"> </v>
      </c>
      <c r="H975" s="78" t="str">
        <f>+IF(F975=0,"",+G975*100/INDEX(PBI_GDP!$C$8:$R$29,MATCH($A975,PBI_GDP!$B$8:$B$29,0),MATCH($B975,PBI_GDP!$C$7:$R$7,0)))</f>
        <v/>
      </c>
    </row>
    <row r="976" spans="1:8" x14ac:dyDescent="0.25">
      <c r="A976" s="8" t="s">
        <v>13</v>
      </c>
      <c r="B976" s="8">
        <v>2022</v>
      </c>
      <c r="C976" s="8" t="s">
        <v>10</v>
      </c>
      <c r="D976" s="8" t="s">
        <v>25</v>
      </c>
      <c r="E976" s="8" t="s">
        <v>40</v>
      </c>
      <c r="F976" s="78">
        <v>483642.35799017834</v>
      </c>
      <c r="G976" s="78">
        <f>+IF(F976=0," ", +F976/INDEX(TdC_ExRate!$C$8:$R$29,MATCH(A976,TdC_ExRate!$B$8:$B$29,0),MATCH(B976,TdC_ExRate!$C$7:$R$7,0)))</f>
        <v>553.70759410183405</v>
      </c>
      <c r="H976" s="78">
        <f>+IF(F976=0,"",+G976*100/INDEX(PBI_GDP!$C$8:$R$29,MATCH($A976,PBI_GDP!$B$8:$B$29,0),MATCH($B976,PBI_GDP!$C$7:$R$7,0)))</f>
        <v>0.18300199941131937</v>
      </c>
    </row>
    <row r="977" spans="1:8" x14ac:dyDescent="0.25">
      <c r="A977" s="8" t="s">
        <v>13</v>
      </c>
      <c r="B977" s="8">
        <v>2023</v>
      </c>
      <c r="C977" s="8" t="s">
        <v>10</v>
      </c>
      <c r="D977" s="8" t="s">
        <v>25</v>
      </c>
      <c r="E977" s="8" t="s">
        <v>26</v>
      </c>
      <c r="F977" s="78">
        <v>508695.36208688165</v>
      </c>
      <c r="G977" s="78">
        <f>+IF(F977=0," ", +F977/INDEX(TdC_ExRate!$C$8:$R$29,MATCH(A977,TdC_ExRate!$B$8:$B$29,0),MATCH(B977,TdC_ExRate!$C$7:$R$7,0)))</f>
        <v>605.38972195123824</v>
      </c>
      <c r="H977" s="78">
        <f>+IF(F977=0,"",+G977*100/INDEX(PBI_GDP!$C$8:$R$29,MATCH($A977,PBI_GDP!$B$8:$B$29,0),MATCH($B977,PBI_GDP!$C$7:$R$7,0)))</f>
        <v>0.18027343959320946</v>
      </c>
    </row>
    <row r="978" spans="1:8" x14ac:dyDescent="0.25">
      <c r="A978" s="8" t="s">
        <v>13</v>
      </c>
      <c r="B978" s="8">
        <v>2023</v>
      </c>
      <c r="C978" s="8" t="s">
        <v>10</v>
      </c>
      <c r="D978" s="8" t="s">
        <v>25</v>
      </c>
      <c r="E978" s="8" t="s">
        <v>27</v>
      </c>
      <c r="F978" s="78">
        <v>0</v>
      </c>
      <c r="G978" s="78" t="str">
        <f>+IF(F978=0," ", +F978/INDEX(TdC_ExRate!$C$8:$R$29,MATCH(A978,TdC_ExRate!$B$8:$B$29,0),MATCH(B978,TdC_ExRate!$C$7:$R$7,0)))</f>
        <v xml:space="preserve"> </v>
      </c>
      <c r="H978" s="78" t="str">
        <f>+IF(F978=0,"",+G978*100/INDEX(PBI_GDP!$C$8:$R$29,MATCH($A978,PBI_GDP!$B$8:$B$29,0),MATCH($B978,PBI_GDP!$C$7:$R$7,0)))</f>
        <v/>
      </c>
    </row>
    <row r="979" spans="1:8" x14ac:dyDescent="0.25">
      <c r="A979" s="8" t="s">
        <v>13</v>
      </c>
      <c r="B979" s="8">
        <v>2023</v>
      </c>
      <c r="C979" s="8" t="s">
        <v>10</v>
      </c>
      <c r="D979" s="8" t="s">
        <v>25</v>
      </c>
      <c r="E979" s="8" t="s">
        <v>28</v>
      </c>
      <c r="F979" s="78">
        <v>0</v>
      </c>
      <c r="G979" s="78" t="str">
        <f>+IF(F979=0," ", +F979/INDEX(TdC_ExRate!$C$8:$R$29,MATCH(A979,TdC_ExRate!$B$8:$B$29,0),MATCH(B979,TdC_ExRate!$C$7:$R$7,0)))</f>
        <v xml:space="preserve"> </v>
      </c>
      <c r="H979" s="78" t="str">
        <f>+IF(F979=0,"",+G979*100/INDEX(PBI_GDP!$C$8:$R$29,MATCH($A979,PBI_GDP!$B$8:$B$29,0),MATCH($B979,PBI_GDP!$C$7:$R$7,0)))</f>
        <v/>
      </c>
    </row>
    <row r="980" spans="1:8" x14ac:dyDescent="0.25">
      <c r="A980" s="8" t="s">
        <v>13</v>
      </c>
      <c r="B980" s="8">
        <v>2023</v>
      </c>
      <c r="C980" s="8" t="s">
        <v>10</v>
      </c>
      <c r="D980" s="8" t="s">
        <v>25</v>
      </c>
      <c r="E980" s="8" t="s">
        <v>40</v>
      </c>
      <c r="F980" s="78">
        <v>508695.36208688165</v>
      </c>
      <c r="G980" s="78">
        <f>+IF(F980=0," ", +F980/INDEX(TdC_ExRate!$C$8:$R$29,MATCH(A980,TdC_ExRate!$B$8:$B$29,0),MATCH(B980,TdC_ExRate!$C$7:$R$7,0)))</f>
        <v>605.38972195123824</v>
      </c>
      <c r="H980" s="78">
        <f>+IF(F980=0,"",+G980*100/INDEX(PBI_GDP!$C$8:$R$29,MATCH($A980,PBI_GDP!$B$8:$B$29,0),MATCH($B980,PBI_GDP!$C$7:$R$7,0)))</f>
        <v>0.18027343959320946</v>
      </c>
    </row>
    <row r="981" spans="1:8" x14ac:dyDescent="0.25">
      <c r="A981" s="8" t="s">
        <v>13</v>
      </c>
      <c r="B981" s="8">
        <v>2008</v>
      </c>
      <c r="C981" s="8" t="s">
        <v>10</v>
      </c>
      <c r="D981" s="8" t="s">
        <v>30</v>
      </c>
      <c r="E981" s="8" t="s">
        <v>31</v>
      </c>
      <c r="F981" s="78">
        <v>15975.639482210583</v>
      </c>
      <c r="G981" s="78">
        <f>+IF(F981=0," ", +F981/INDEX(TdC_ExRate!$C$8:$R$29,MATCH(A981,TdC_ExRate!$B$8:$B$29,0),MATCH(B981,TdC_ExRate!$C$7:$R$7,0)))</f>
        <v>30.526116345949937</v>
      </c>
      <c r="H981" s="78">
        <f>+IF(F981=0,"",+G981*100/INDEX(PBI_GDP!$C$8:$R$29,MATCH($A981,PBI_GDP!$B$8:$B$29,0),MATCH($B981,PBI_GDP!$C$7:$R$7,0)))</f>
        <v>1.6706739307421076E-2</v>
      </c>
    </row>
    <row r="982" spans="1:8" x14ac:dyDescent="0.25">
      <c r="A982" s="8" t="s">
        <v>13</v>
      </c>
      <c r="B982" s="8">
        <v>2008</v>
      </c>
      <c r="C982" s="8" t="s">
        <v>10</v>
      </c>
      <c r="D982" s="8" t="s">
        <v>30</v>
      </c>
      <c r="E982" s="8" t="s">
        <v>32</v>
      </c>
      <c r="F982" s="78">
        <v>0</v>
      </c>
      <c r="G982" s="78" t="str">
        <f>+IF(F982=0," ", +F982/INDEX(TdC_ExRate!$C$8:$R$29,MATCH(A982,TdC_ExRate!$B$8:$B$29,0),MATCH(B982,TdC_ExRate!$C$7:$R$7,0)))</f>
        <v xml:space="preserve"> </v>
      </c>
      <c r="H982" s="78" t="str">
        <f>+IF(F982=0,"",+G982*100/INDEX(PBI_GDP!$C$8:$R$29,MATCH($A982,PBI_GDP!$B$8:$B$29,0),MATCH($B982,PBI_GDP!$C$7:$R$7,0)))</f>
        <v/>
      </c>
    </row>
    <row r="983" spans="1:8" x14ac:dyDescent="0.25">
      <c r="A983" s="8" t="s">
        <v>13</v>
      </c>
      <c r="B983" s="8">
        <v>2008</v>
      </c>
      <c r="C983" s="8" t="s">
        <v>10</v>
      </c>
      <c r="D983" s="8" t="s">
        <v>30</v>
      </c>
      <c r="E983" s="8" t="s">
        <v>40</v>
      </c>
      <c r="F983" s="78">
        <v>15975.639482210583</v>
      </c>
      <c r="G983" s="78">
        <f>+IF(F983=0," ", +F983/INDEX(TdC_ExRate!$C$8:$R$29,MATCH(A983,TdC_ExRate!$B$8:$B$29,0),MATCH(B983,TdC_ExRate!$C$7:$R$7,0)))</f>
        <v>30.526116345949937</v>
      </c>
      <c r="H983" s="78">
        <f>+IF(F983=0,"",+G983*100/INDEX(PBI_GDP!$C$8:$R$29,MATCH($A983,PBI_GDP!$B$8:$B$29,0),MATCH($B983,PBI_GDP!$C$7:$R$7,0)))</f>
        <v>1.6706739307421076E-2</v>
      </c>
    </row>
    <row r="984" spans="1:8" x14ac:dyDescent="0.25">
      <c r="A984" s="8" t="s">
        <v>13</v>
      </c>
      <c r="B984" s="8">
        <v>2009</v>
      </c>
      <c r="C984" s="8" t="s">
        <v>10</v>
      </c>
      <c r="D984" s="8" t="s">
        <v>30</v>
      </c>
      <c r="E984" s="8" t="s">
        <v>31</v>
      </c>
      <c r="F984" s="78">
        <v>18698.260274572778</v>
      </c>
      <c r="G984" s="78">
        <f>+IF(F984=0," ", +F984/INDEX(TdC_ExRate!$C$8:$R$29,MATCH(A984,TdC_ExRate!$B$8:$B$29,0),MATCH(B984,TdC_ExRate!$C$7:$R$7,0)))</f>
        <v>33.439411998007976</v>
      </c>
      <c r="H984" s="78">
        <f>+IF(F984=0,"",+G984*100/INDEX(PBI_GDP!$C$8:$R$29,MATCH($A984,PBI_GDP!$B$8:$B$29,0),MATCH($B984,PBI_GDP!$C$7:$R$7,0)))</f>
        <v>1.9388065031872289E-2</v>
      </c>
    </row>
    <row r="985" spans="1:8" x14ac:dyDescent="0.25">
      <c r="A985" s="8" t="s">
        <v>13</v>
      </c>
      <c r="B985" s="8">
        <v>2009</v>
      </c>
      <c r="C985" s="8" t="s">
        <v>10</v>
      </c>
      <c r="D985" s="8" t="s">
        <v>30</v>
      </c>
      <c r="E985" s="8" t="s">
        <v>32</v>
      </c>
      <c r="F985" s="78">
        <v>0</v>
      </c>
      <c r="G985" s="78" t="str">
        <f>+IF(F985=0," ", +F985/INDEX(TdC_ExRate!$C$8:$R$29,MATCH(A985,TdC_ExRate!$B$8:$B$29,0),MATCH(B985,TdC_ExRate!$C$7:$R$7,0)))</f>
        <v xml:space="preserve"> </v>
      </c>
      <c r="H985" s="78" t="str">
        <f>+IF(F985=0,"",+G985*100/INDEX(PBI_GDP!$C$8:$R$29,MATCH($A985,PBI_GDP!$B$8:$B$29,0),MATCH($B985,PBI_GDP!$C$7:$R$7,0)))</f>
        <v/>
      </c>
    </row>
    <row r="986" spans="1:8" x14ac:dyDescent="0.25">
      <c r="A986" s="8" t="s">
        <v>13</v>
      </c>
      <c r="B986" s="8">
        <v>2009</v>
      </c>
      <c r="C986" s="8" t="s">
        <v>10</v>
      </c>
      <c r="D986" s="8" t="s">
        <v>30</v>
      </c>
      <c r="E986" s="8" t="s">
        <v>40</v>
      </c>
      <c r="F986" s="78">
        <v>18698.260274572778</v>
      </c>
      <c r="G986" s="78">
        <f>+IF(F986=0," ", +F986/INDEX(TdC_ExRate!$C$8:$R$29,MATCH(A986,TdC_ExRate!$B$8:$B$29,0),MATCH(B986,TdC_ExRate!$C$7:$R$7,0)))</f>
        <v>33.439411998007976</v>
      </c>
      <c r="H986" s="78">
        <f>+IF(F986=0,"",+G986*100/INDEX(PBI_GDP!$C$8:$R$29,MATCH($A986,PBI_GDP!$B$8:$B$29,0),MATCH($B986,PBI_GDP!$C$7:$R$7,0)))</f>
        <v>1.9388065031872289E-2</v>
      </c>
    </row>
    <row r="987" spans="1:8" x14ac:dyDescent="0.25">
      <c r="A987" s="8" t="s">
        <v>13</v>
      </c>
      <c r="B987" s="8">
        <v>2010</v>
      </c>
      <c r="C987" s="8" t="s">
        <v>10</v>
      </c>
      <c r="D987" s="8" t="s">
        <v>30</v>
      </c>
      <c r="E987" s="8" t="s">
        <v>31</v>
      </c>
      <c r="F987" s="78">
        <v>17815.825571659567</v>
      </c>
      <c r="G987" s="78">
        <f>+IF(F987=0," ", +F987/INDEX(TdC_ExRate!$C$8:$R$29,MATCH(A987,TdC_ExRate!$B$8:$B$29,0),MATCH(B987,TdC_ExRate!$C$7:$R$7,0)))</f>
        <v>34.924602564402797</v>
      </c>
      <c r="H987" s="78">
        <f>+IF(F987=0,"",+G987*100/INDEX(PBI_GDP!$C$8:$R$29,MATCH($A987,PBI_GDP!$B$8:$B$29,0),MATCH($B987,PBI_GDP!$C$7:$R$7,0)))</f>
        <v>1.6026358768201101E-2</v>
      </c>
    </row>
    <row r="988" spans="1:8" x14ac:dyDescent="0.25">
      <c r="A988" s="8" t="s">
        <v>13</v>
      </c>
      <c r="B988" s="8">
        <v>2010</v>
      </c>
      <c r="C988" s="8" t="s">
        <v>10</v>
      </c>
      <c r="D988" s="8" t="s">
        <v>30</v>
      </c>
      <c r="E988" s="8" t="s">
        <v>32</v>
      </c>
      <c r="F988" s="78">
        <v>0</v>
      </c>
      <c r="G988" s="78" t="str">
        <f>+IF(F988=0," ", +F988/INDEX(TdC_ExRate!$C$8:$R$29,MATCH(A988,TdC_ExRate!$B$8:$B$29,0),MATCH(B988,TdC_ExRate!$C$7:$R$7,0)))</f>
        <v xml:space="preserve"> </v>
      </c>
      <c r="H988" s="78" t="str">
        <f>+IF(F988=0,"",+G988*100/INDEX(PBI_GDP!$C$8:$R$29,MATCH($A988,PBI_GDP!$B$8:$B$29,0),MATCH($B988,PBI_GDP!$C$7:$R$7,0)))</f>
        <v/>
      </c>
    </row>
    <row r="989" spans="1:8" x14ac:dyDescent="0.25">
      <c r="A989" s="8" t="s">
        <v>13</v>
      </c>
      <c r="B989" s="8">
        <v>2010</v>
      </c>
      <c r="C989" s="8" t="s">
        <v>10</v>
      </c>
      <c r="D989" s="8" t="s">
        <v>30</v>
      </c>
      <c r="E989" s="8" t="s">
        <v>40</v>
      </c>
      <c r="F989" s="78">
        <v>17815.825571659567</v>
      </c>
      <c r="G989" s="78">
        <f>+IF(F989=0," ", +F989/INDEX(TdC_ExRate!$C$8:$R$29,MATCH(A989,TdC_ExRate!$B$8:$B$29,0),MATCH(B989,TdC_ExRate!$C$7:$R$7,0)))</f>
        <v>34.924602564402797</v>
      </c>
      <c r="H989" s="78">
        <f>+IF(F989=0,"",+G989*100/INDEX(PBI_GDP!$C$8:$R$29,MATCH($A989,PBI_GDP!$B$8:$B$29,0),MATCH($B989,PBI_GDP!$C$7:$R$7,0)))</f>
        <v>1.6026358768201101E-2</v>
      </c>
    </row>
    <row r="990" spans="1:8" x14ac:dyDescent="0.25">
      <c r="A990" s="8" t="s">
        <v>13</v>
      </c>
      <c r="B990" s="8">
        <v>2011</v>
      </c>
      <c r="C990" s="8" t="s">
        <v>10</v>
      </c>
      <c r="D990" s="8" t="s">
        <v>30</v>
      </c>
      <c r="E990" s="8" t="s">
        <v>31</v>
      </c>
      <c r="F990" s="78">
        <v>19931.370139778639</v>
      </c>
      <c r="G990" s="78">
        <f>+IF(F990=0," ", +F990/INDEX(TdC_ExRate!$C$8:$R$29,MATCH(A990,TdC_ExRate!$B$8:$B$29,0),MATCH(B990,TdC_ExRate!$C$7:$R$7,0)))</f>
        <v>41.2572348163499</v>
      </c>
      <c r="H990" s="78">
        <f>+IF(F990=0,"",+G990*100/INDEX(PBI_GDP!$C$8:$R$29,MATCH($A990,PBI_GDP!$B$8:$B$29,0),MATCH($B990,PBI_GDP!$C$7:$R$7,0)))</f>
        <v>1.6427064624983282E-2</v>
      </c>
    </row>
    <row r="991" spans="1:8" x14ac:dyDescent="0.25">
      <c r="A991" s="8" t="s">
        <v>13</v>
      </c>
      <c r="B991" s="8">
        <v>2011</v>
      </c>
      <c r="C991" s="8" t="s">
        <v>10</v>
      </c>
      <c r="D991" s="8" t="s">
        <v>30</v>
      </c>
      <c r="E991" s="8" t="s">
        <v>32</v>
      </c>
      <c r="F991" s="78">
        <v>0</v>
      </c>
      <c r="G991" s="78" t="str">
        <f>+IF(F991=0," ", +F991/INDEX(TdC_ExRate!$C$8:$R$29,MATCH(A991,TdC_ExRate!$B$8:$B$29,0),MATCH(B991,TdC_ExRate!$C$7:$R$7,0)))</f>
        <v xml:space="preserve"> </v>
      </c>
      <c r="H991" s="78" t="str">
        <f>+IF(F991=0,"",+G991*100/INDEX(PBI_GDP!$C$8:$R$29,MATCH($A991,PBI_GDP!$B$8:$B$29,0),MATCH($B991,PBI_GDP!$C$7:$R$7,0)))</f>
        <v/>
      </c>
    </row>
    <row r="992" spans="1:8" x14ac:dyDescent="0.25">
      <c r="A992" s="8" t="s">
        <v>13</v>
      </c>
      <c r="B992" s="8">
        <v>2011</v>
      </c>
      <c r="C992" s="8" t="s">
        <v>10</v>
      </c>
      <c r="D992" s="8" t="s">
        <v>30</v>
      </c>
      <c r="E992" s="8" t="s">
        <v>40</v>
      </c>
      <c r="F992" s="78">
        <v>19931.370139778639</v>
      </c>
      <c r="G992" s="78">
        <f>+IF(F992=0," ", +F992/INDEX(TdC_ExRate!$C$8:$R$29,MATCH(A992,TdC_ExRate!$B$8:$B$29,0),MATCH(B992,TdC_ExRate!$C$7:$R$7,0)))</f>
        <v>41.2572348163499</v>
      </c>
      <c r="H992" s="78">
        <f>+IF(F992=0,"",+G992*100/INDEX(PBI_GDP!$C$8:$R$29,MATCH($A992,PBI_GDP!$B$8:$B$29,0),MATCH($B992,PBI_GDP!$C$7:$R$7,0)))</f>
        <v>1.6427064624983282E-2</v>
      </c>
    </row>
    <row r="993" spans="1:8" x14ac:dyDescent="0.25">
      <c r="A993" s="8" t="s">
        <v>13</v>
      </c>
      <c r="B993" s="8">
        <v>2012</v>
      </c>
      <c r="C993" s="8" t="s">
        <v>10</v>
      </c>
      <c r="D993" s="8" t="s">
        <v>30</v>
      </c>
      <c r="E993" s="8" t="s">
        <v>31</v>
      </c>
      <c r="F993" s="78">
        <v>21197.864487610677</v>
      </c>
      <c r="G993" s="78">
        <f>+IF(F993=0," ", +F993/INDEX(TdC_ExRate!$C$8:$R$29,MATCH(A993,TdC_ExRate!$B$8:$B$29,0),MATCH(B993,TdC_ExRate!$C$7:$R$7,0)))</f>
        <v>43.604369421640214</v>
      </c>
      <c r="H993" s="78">
        <f>+IF(F993=0,"",+G993*100/INDEX(PBI_GDP!$C$8:$R$29,MATCH($A993,PBI_GDP!$B$8:$B$29,0),MATCH($B993,PBI_GDP!$C$7:$R$7,0)))</f>
        <v>1.6311065369672969E-2</v>
      </c>
    </row>
    <row r="994" spans="1:8" x14ac:dyDescent="0.25">
      <c r="A994" s="8" t="s">
        <v>13</v>
      </c>
      <c r="B994" s="8">
        <v>2012</v>
      </c>
      <c r="C994" s="8" t="s">
        <v>10</v>
      </c>
      <c r="D994" s="8" t="s">
        <v>30</v>
      </c>
      <c r="E994" s="8" t="s">
        <v>32</v>
      </c>
      <c r="F994" s="78">
        <v>0</v>
      </c>
      <c r="G994" s="78" t="str">
        <f>+IF(F994=0," ", +F994/INDEX(TdC_ExRate!$C$8:$R$29,MATCH(A994,TdC_ExRate!$B$8:$B$29,0),MATCH(B994,TdC_ExRate!$C$7:$R$7,0)))</f>
        <v xml:space="preserve"> </v>
      </c>
      <c r="H994" s="78" t="str">
        <f>+IF(F994=0,"",+G994*100/INDEX(PBI_GDP!$C$8:$R$29,MATCH($A994,PBI_GDP!$B$8:$B$29,0),MATCH($B994,PBI_GDP!$C$7:$R$7,0)))</f>
        <v/>
      </c>
    </row>
    <row r="995" spans="1:8" x14ac:dyDescent="0.25">
      <c r="A995" s="8" t="s">
        <v>13</v>
      </c>
      <c r="B995" s="8">
        <v>2012</v>
      </c>
      <c r="C995" s="8" t="s">
        <v>10</v>
      </c>
      <c r="D995" s="8" t="s">
        <v>30</v>
      </c>
      <c r="E995" s="8" t="s">
        <v>40</v>
      </c>
      <c r="F995" s="78">
        <v>21197.864487610677</v>
      </c>
      <c r="G995" s="78">
        <f>+IF(F995=0," ", +F995/INDEX(TdC_ExRate!$C$8:$R$29,MATCH(A995,TdC_ExRate!$B$8:$B$29,0),MATCH(B995,TdC_ExRate!$C$7:$R$7,0)))</f>
        <v>43.604369421640214</v>
      </c>
      <c r="H995" s="78">
        <f>+IF(F995=0,"",+G995*100/INDEX(PBI_GDP!$C$8:$R$29,MATCH($A995,PBI_GDP!$B$8:$B$29,0),MATCH($B995,PBI_GDP!$C$7:$R$7,0)))</f>
        <v>1.6311065369672969E-2</v>
      </c>
    </row>
    <row r="996" spans="1:8" x14ac:dyDescent="0.25">
      <c r="A996" s="8" t="s">
        <v>13</v>
      </c>
      <c r="B996" s="8">
        <v>2013</v>
      </c>
      <c r="C996" s="8" t="s">
        <v>10</v>
      </c>
      <c r="D996" s="8" t="s">
        <v>30</v>
      </c>
      <c r="E996" s="8" t="s">
        <v>31</v>
      </c>
      <c r="F996" s="78">
        <v>21748.461403489393</v>
      </c>
      <c r="G996" s="78">
        <f>+IF(F996=0," ", +F996/INDEX(TdC_ExRate!$C$8:$R$29,MATCH(A996,TdC_ExRate!$B$8:$B$29,0),MATCH(B996,TdC_ExRate!$C$7:$R$7,0)))</f>
        <v>43.842769184563046</v>
      </c>
      <c r="H996" s="78">
        <f>+IF(F996=0,"",+G996*100/INDEX(PBI_GDP!$C$8:$R$29,MATCH($A996,PBI_GDP!$B$8:$B$29,0),MATCH($B996,PBI_GDP!$C$7:$R$7,0)))</f>
        <v>1.5809109411116878E-2</v>
      </c>
    </row>
    <row r="997" spans="1:8" x14ac:dyDescent="0.25">
      <c r="A997" s="8" t="s">
        <v>13</v>
      </c>
      <c r="B997" s="8">
        <v>2013</v>
      </c>
      <c r="C997" s="8" t="s">
        <v>10</v>
      </c>
      <c r="D997" s="8" t="s">
        <v>30</v>
      </c>
      <c r="E997" s="8" t="s">
        <v>32</v>
      </c>
      <c r="F997" s="78">
        <v>0</v>
      </c>
      <c r="G997" s="78" t="str">
        <f>+IF(F997=0," ", +F997/INDEX(TdC_ExRate!$C$8:$R$29,MATCH(A997,TdC_ExRate!$B$8:$B$29,0),MATCH(B997,TdC_ExRate!$C$7:$R$7,0)))</f>
        <v xml:space="preserve"> </v>
      </c>
      <c r="H997" s="78" t="str">
        <f>+IF(F997=0,"",+G997*100/INDEX(PBI_GDP!$C$8:$R$29,MATCH($A997,PBI_GDP!$B$8:$B$29,0),MATCH($B997,PBI_GDP!$C$7:$R$7,0)))</f>
        <v/>
      </c>
    </row>
    <row r="998" spans="1:8" x14ac:dyDescent="0.25">
      <c r="A998" s="8" t="s">
        <v>13</v>
      </c>
      <c r="B998" s="8">
        <v>2013</v>
      </c>
      <c r="C998" s="8" t="s">
        <v>10</v>
      </c>
      <c r="D998" s="8" t="s">
        <v>30</v>
      </c>
      <c r="E998" s="8" t="s">
        <v>40</v>
      </c>
      <c r="F998" s="78">
        <v>21748.461403489393</v>
      </c>
      <c r="G998" s="78">
        <f>+IF(F998=0," ", +F998/INDEX(TdC_ExRate!$C$8:$R$29,MATCH(A998,TdC_ExRate!$B$8:$B$29,0),MATCH(B998,TdC_ExRate!$C$7:$R$7,0)))</f>
        <v>43.842769184563046</v>
      </c>
      <c r="H998" s="78">
        <f>+IF(F998=0,"",+G998*100/INDEX(PBI_GDP!$C$8:$R$29,MATCH($A998,PBI_GDP!$B$8:$B$29,0),MATCH($B998,PBI_GDP!$C$7:$R$7,0)))</f>
        <v>1.5809109411116878E-2</v>
      </c>
    </row>
    <row r="999" spans="1:8" x14ac:dyDescent="0.25">
      <c r="A999" s="8" t="s">
        <v>13</v>
      </c>
      <c r="B999" s="8">
        <v>2014</v>
      </c>
      <c r="C999" s="8" t="s">
        <v>10</v>
      </c>
      <c r="D999" s="8" t="s">
        <v>30</v>
      </c>
      <c r="E999" s="8" t="s">
        <v>31</v>
      </c>
      <c r="F999" s="78">
        <v>25299.404694832618</v>
      </c>
      <c r="G999" s="78">
        <f>+IF(F999=0," ", +F999/INDEX(TdC_ExRate!$C$8:$R$29,MATCH(A999,TdC_ExRate!$B$8:$B$29,0),MATCH(B999,TdC_ExRate!$C$7:$R$7,0)))</f>
        <v>44.301951511568454</v>
      </c>
      <c r="H999" s="78">
        <f>+IF(F999=0,"",+G999*100/INDEX(PBI_GDP!$C$8:$R$29,MATCH($A999,PBI_GDP!$B$8:$B$29,0),MATCH($B999,PBI_GDP!$C$7:$R$7,0)))</f>
        <v>1.7079043734253785E-2</v>
      </c>
    </row>
    <row r="1000" spans="1:8" x14ac:dyDescent="0.25">
      <c r="A1000" s="8" t="s">
        <v>13</v>
      </c>
      <c r="B1000" s="8">
        <v>2014</v>
      </c>
      <c r="C1000" s="8" t="s">
        <v>10</v>
      </c>
      <c r="D1000" s="8" t="s">
        <v>30</v>
      </c>
      <c r="E1000" s="8" t="s">
        <v>32</v>
      </c>
      <c r="F1000" s="78">
        <v>0</v>
      </c>
      <c r="G1000" s="78" t="str">
        <f>+IF(F1000=0," ", +F1000/INDEX(TdC_ExRate!$C$8:$R$29,MATCH(A1000,TdC_ExRate!$B$8:$B$29,0),MATCH(B1000,TdC_ExRate!$C$7:$R$7,0)))</f>
        <v xml:space="preserve"> </v>
      </c>
      <c r="H1000" s="78" t="str">
        <f>+IF(F1000=0,"",+G1000*100/INDEX(PBI_GDP!$C$8:$R$29,MATCH($A1000,PBI_GDP!$B$8:$B$29,0),MATCH($B1000,PBI_GDP!$C$7:$R$7,0)))</f>
        <v/>
      </c>
    </row>
    <row r="1001" spans="1:8" x14ac:dyDescent="0.25">
      <c r="A1001" s="8" t="s">
        <v>13</v>
      </c>
      <c r="B1001" s="8">
        <v>2014</v>
      </c>
      <c r="C1001" s="8" t="s">
        <v>10</v>
      </c>
      <c r="D1001" s="8" t="s">
        <v>30</v>
      </c>
      <c r="E1001" s="8" t="s">
        <v>40</v>
      </c>
      <c r="F1001" s="78">
        <v>25299.404694832618</v>
      </c>
      <c r="G1001" s="78">
        <f>+IF(F1001=0," ", +F1001/INDEX(TdC_ExRate!$C$8:$R$29,MATCH(A1001,TdC_ExRate!$B$8:$B$29,0),MATCH(B1001,TdC_ExRate!$C$7:$R$7,0)))</f>
        <v>44.301951511568454</v>
      </c>
      <c r="H1001" s="78">
        <f>+IF(F1001=0,"",+G1001*100/INDEX(PBI_GDP!$C$8:$R$29,MATCH($A1001,PBI_GDP!$B$8:$B$29,0),MATCH($B1001,PBI_GDP!$C$7:$R$7,0)))</f>
        <v>1.7079043734253785E-2</v>
      </c>
    </row>
    <row r="1002" spans="1:8" x14ac:dyDescent="0.25">
      <c r="A1002" s="8" t="s">
        <v>13</v>
      </c>
      <c r="B1002" s="8">
        <v>2015</v>
      </c>
      <c r="C1002" s="8" t="s">
        <v>10</v>
      </c>
      <c r="D1002" s="8" t="s">
        <v>30</v>
      </c>
      <c r="E1002" s="8" t="s">
        <v>31</v>
      </c>
      <c r="F1002" s="78">
        <v>25887.370868275393</v>
      </c>
      <c r="G1002" s="78">
        <f>+IF(F1002=0," ", +F1002/INDEX(TdC_ExRate!$C$8:$R$29,MATCH(A1002,TdC_ExRate!$B$8:$B$29,0),MATCH(B1002,TdC_ExRate!$C$7:$R$7,0)))</f>
        <v>39.565994653094336</v>
      </c>
      <c r="H1002" s="78">
        <f>+IF(F1002=0,"",+G1002*100/INDEX(PBI_GDP!$C$8:$R$29,MATCH($A1002,PBI_GDP!$B$8:$B$29,0),MATCH($B1002,PBI_GDP!$C$7:$R$7,0)))</f>
        <v>1.6287268938015392E-2</v>
      </c>
    </row>
    <row r="1003" spans="1:8" x14ac:dyDescent="0.25">
      <c r="A1003" s="8" t="s">
        <v>13</v>
      </c>
      <c r="B1003" s="8">
        <v>2015</v>
      </c>
      <c r="C1003" s="8" t="s">
        <v>10</v>
      </c>
      <c r="D1003" s="8" t="s">
        <v>30</v>
      </c>
      <c r="E1003" s="8" t="s">
        <v>32</v>
      </c>
      <c r="F1003" s="78">
        <v>0</v>
      </c>
      <c r="G1003" s="78" t="str">
        <f>+IF(F1003=0," ", +F1003/INDEX(TdC_ExRate!$C$8:$R$29,MATCH(A1003,TdC_ExRate!$B$8:$B$29,0),MATCH(B1003,TdC_ExRate!$C$7:$R$7,0)))</f>
        <v xml:space="preserve"> </v>
      </c>
      <c r="H1003" s="78" t="str">
        <f>+IF(F1003=0,"",+G1003*100/INDEX(PBI_GDP!$C$8:$R$29,MATCH($A1003,PBI_GDP!$B$8:$B$29,0),MATCH($B1003,PBI_GDP!$C$7:$R$7,0)))</f>
        <v/>
      </c>
    </row>
    <row r="1004" spans="1:8" x14ac:dyDescent="0.25">
      <c r="A1004" s="8" t="s">
        <v>13</v>
      </c>
      <c r="B1004" s="8">
        <v>2015</v>
      </c>
      <c r="C1004" s="8" t="s">
        <v>10</v>
      </c>
      <c r="D1004" s="8" t="s">
        <v>30</v>
      </c>
      <c r="E1004" s="8" t="s">
        <v>40</v>
      </c>
      <c r="F1004" s="78">
        <v>25887.370868275393</v>
      </c>
      <c r="G1004" s="78">
        <f>+IF(F1004=0," ", +F1004/INDEX(TdC_ExRate!$C$8:$R$29,MATCH(A1004,TdC_ExRate!$B$8:$B$29,0),MATCH(B1004,TdC_ExRate!$C$7:$R$7,0)))</f>
        <v>39.565994653094336</v>
      </c>
      <c r="H1004" s="78">
        <f>+IF(F1004=0,"",+G1004*100/INDEX(PBI_GDP!$C$8:$R$29,MATCH($A1004,PBI_GDP!$B$8:$B$29,0),MATCH($B1004,PBI_GDP!$C$7:$R$7,0)))</f>
        <v>1.6287268938015392E-2</v>
      </c>
    </row>
    <row r="1005" spans="1:8" x14ac:dyDescent="0.25">
      <c r="A1005" s="8" t="s">
        <v>13</v>
      </c>
      <c r="B1005" s="8">
        <v>2016</v>
      </c>
      <c r="C1005" s="8" t="s">
        <v>10</v>
      </c>
      <c r="D1005" s="8" t="s">
        <v>30</v>
      </c>
      <c r="E1005" s="8" t="s">
        <v>31</v>
      </c>
      <c r="F1005" s="78">
        <v>31263.097116256075</v>
      </c>
      <c r="G1005" s="78">
        <f>+IF(F1005=0," ", +F1005/INDEX(TdC_ExRate!$C$8:$R$29,MATCH(A1005,TdC_ExRate!$B$8:$B$29,0),MATCH(B1005,TdC_ExRate!$C$7:$R$7,0)))</f>
        <v>46.214199356607267</v>
      </c>
      <c r="H1005" s="78">
        <f>+IF(F1005=0,"",+G1005*100/INDEX(PBI_GDP!$C$8:$R$29,MATCH($A1005,PBI_GDP!$B$8:$B$29,0),MATCH($B1005,PBI_GDP!$C$7:$R$7,0)))</f>
        <v>1.8526032405387027E-2</v>
      </c>
    </row>
    <row r="1006" spans="1:8" x14ac:dyDescent="0.25">
      <c r="A1006" s="8" t="s">
        <v>13</v>
      </c>
      <c r="B1006" s="8">
        <v>2016</v>
      </c>
      <c r="C1006" s="8" t="s">
        <v>10</v>
      </c>
      <c r="D1006" s="8" t="s">
        <v>30</v>
      </c>
      <c r="E1006" s="8" t="s">
        <v>32</v>
      </c>
      <c r="F1006" s="78">
        <v>0</v>
      </c>
      <c r="G1006" s="78" t="str">
        <f>+IF(F1006=0," ", +F1006/INDEX(TdC_ExRate!$C$8:$R$29,MATCH(A1006,TdC_ExRate!$B$8:$B$29,0),MATCH(B1006,TdC_ExRate!$C$7:$R$7,0)))</f>
        <v xml:space="preserve"> </v>
      </c>
      <c r="H1006" s="78" t="str">
        <f>+IF(F1006=0,"",+G1006*100/INDEX(PBI_GDP!$C$8:$R$29,MATCH($A1006,PBI_GDP!$B$8:$B$29,0),MATCH($B1006,PBI_GDP!$C$7:$R$7,0)))</f>
        <v/>
      </c>
    </row>
    <row r="1007" spans="1:8" x14ac:dyDescent="0.25">
      <c r="A1007" s="8" t="s">
        <v>13</v>
      </c>
      <c r="B1007" s="8">
        <v>2016</v>
      </c>
      <c r="C1007" s="8" t="s">
        <v>10</v>
      </c>
      <c r="D1007" s="8" t="s">
        <v>30</v>
      </c>
      <c r="E1007" s="8" t="s">
        <v>40</v>
      </c>
      <c r="F1007" s="78">
        <v>31263.097116256075</v>
      </c>
      <c r="G1007" s="78">
        <f>+IF(F1007=0," ", +F1007/INDEX(TdC_ExRate!$C$8:$R$29,MATCH(A1007,TdC_ExRate!$B$8:$B$29,0),MATCH(B1007,TdC_ExRate!$C$7:$R$7,0)))</f>
        <v>46.214199356607267</v>
      </c>
      <c r="H1007" s="78">
        <f>+IF(F1007=0,"",+G1007*100/INDEX(PBI_GDP!$C$8:$R$29,MATCH($A1007,PBI_GDP!$B$8:$B$29,0),MATCH($B1007,PBI_GDP!$C$7:$R$7,0)))</f>
        <v>1.8526032405387027E-2</v>
      </c>
    </row>
    <row r="1008" spans="1:8" x14ac:dyDescent="0.25">
      <c r="A1008" s="8" t="s">
        <v>13</v>
      </c>
      <c r="B1008" s="8">
        <v>2017</v>
      </c>
      <c r="C1008" s="8" t="s">
        <v>10</v>
      </c>
      <c r="D1008" s="8" t="s">
        <v>30</v>
      </c>
      <c r="E1008" s="8" t="s">
        <v>31</v>
      </c>
      <c r="F1008" s="78">
        <v>35778.553069823065</v>
      </c>
      <c r="G1008" s="78">
        <f>+IF(F1008=0," ", +F1008/INDEX(TdC_ExRate!$C$8:$R$29,MATCH(A1008,TdC_ExRate!$B$8:$B$29,0),MATCH(B1008,TdC_ExRate!$C$7:$R$7,0)))</f>
        <v>55.15005630551569</v>
      </c>
      <c r="H1008" s="78">
        <f>+IF(F1008=0,"",+G1008*100/INDEX(PBI_GDP!$C$8:$R$29,MATCH($A1008,PBI_GDP!$B$8:$B$29,0),MATCH($B1008,PBI_GDP!$C$7:$R$7,0)))</f>
        <v>1.9936947364566245E-2</v>
      </c>
    </row>
    <row r="1009" spans="1:8" x14ac:dyDescent="0.25">
      <c r="A1009" s="8" t="s">
        <v>13</v>
      </c>
      <c r="B1009" s="8">
        <v>2017</v>
      </c>
      <c r="C1009" s="8" t="s">
        <v>10</v>
      </c>
      <c r="D1009" s="8" t="s">
        <v>30</v>
      </c>
      <c r="E1009" s="8" t="s">
        <v>32</v>
      </c>
      <c r="F1009" s="78">
        <v>0</v>
      </c>
      <c r="G1009" s="78" t="str">
        <f>+IF(F1009=0," ", +F1009/INDEX(TdC_ExRate!$C$8:$R$29,MATCH(A1009,TdC_ExRate!$B$8:$B$29,0),MATCH(B1009,TdC_ExRate!$C$7:$R$7,0)))</f>
        <v xml:space="preserve"> </v>
      </c>
      <c r="H1009" s="78" t="str">
        <f>+IF(F1009=0,"",+G1009*100/INDEX(PBI_GDP!$C$8:$R$29,MATCH($A1009,PBI_GDP!$B$8:$B$29,0),MATCH($B1009,PBI_GDP!$C$7:$R$7,0)))</f>
        <v/>
      </c>
    </row>
    <row r="1010" spans="1:8" x14ac:dyDescent="0.25">
      <c r="A1010" s="8" t="s">
        <v>13</v>
      </c>
      <c r="B1010" s="8">
        <v>2017</v>
      </c>
      <c r="C1010" s="8" t="s">
        <v>10</v>
      </c>
      <c r="D1010" s="8" t="s">
        <v>30</v>
      </c>
      <c r="E1010" s="8" t="s">
        <v>40</v>
      </c>
      <c r="F1010" s="78">
        <v>35778.553069823065</v>
      </c>
      <c r="G1010" s="78">
        <f>+IF(F1010=0," ", +F1010/INDEX(TdC_ExRate!$C$8:$R$29,MATCH(A1010,TdC_ExRate!$B$8:$B$29,0),MATCH(B1010,TdC_ExRate!$C$7:$R$7,0)))</f>
        <v>55.15005630551569</v>
      </c>
      <c r="H1010" s="78">
        <f>+IF(F1010=0,"",+G1010*100/INDEX(PBI_GDP!$C$8:$R$29,MATCH($A1010,PBI_GDP!$B$8:$B$29,0),MATCH($B1010,PBI_GDP!$C$7:$R$7,0)))</f>
        <v>1.9936947364566245E-2</v>
      </c>
    </row>
    <row r="1011" spans="1:8" x14ac:dyDescent="0.25">
      <c r="A1011" s="8" t="s">
        <v>13</v>
      </c>
      <c r="B1011" s="8">
        <v>2018</v>
      </c>
      <c r="C1011" s="8" t="s">
        <v>10</v>
      </c>
      <c r="D1011" s="8" t="s">
        <v>30</v>
      </c>
      <c r="E1011" s="8" t="s">
        <v>31</v>
      </c>
      <c r="F1011" s="78">
        <v>30020.155404957699</v>
      </c>
      <c r="G1011" s="78">
        <f>+IF(F1011=0," ", +F1011/INDEX(TdC_ExRate!$C$8:$R$29,MATCH(A1011,TdC_ExRate!$B$8:$B$29,0),MATCH(B1011,TdC_ExRate!$C$7:$R$7,0)))</f>
        <v>46.75787826186459</v>
      </c>
      <c r="H1011" s="78">
        <f>+IF(F1011=0,"",+G1011*100/INDEX(PBI_GDP!$C$8:$R$29,MATCH($A1011,PBI_GDP!$B$8:$B$29,0),MATCH($B1011,PBI_GDP!$C$7:$R$7,0)))</f>
        <v>1.5801524342418279E-2</v>
      </c>
    </row>
    <row r="1012" spans="1:8" x14ac:dyDescent="0.25">
      <c r="A1012" s="8" t="s">
        <v>13</v>
      </c>
      <c r="B1012" s="8">
        <v>2018</v>
      </c>
      <c r="C1012" s="8" t="s">
        <v>10</v>
      </c>
      <c r="D1012" s="8" t="s">
        <v>30</v>
      </c>
      <c r="E1012" s="8" t="s">
        <v>32</v>
      </c>
      <c r="F1012" s="78">
        <v>0</v>
      </c>
      <c r="G1012" s="78" t="str">
        <f>+IF(F1012=0," ", +F1012/INDEX(TdC_ExRate!$C$8:$R$29,MATCH(A1012,TdC_ExRate!$B$8:$B$29,0),MATCH(B1012,TdC_ExRate!$C$7:$R$7,0)))</f>
        <v xml:space="preserve"> </v>
      </c>
      <c r="H1012" s="78" t="str">
        <f>+IF(F1012=0,"",+G1012*100/INDEX(PBI_GDP!$C$8:$R$29,MATCH($A1012,PBI_GDP!$B$8:$B$29,0),MATCH($B1012,PBI_GDP!$C$7:$R$7,0)))</f>
        <v/>
      </c>
    </row>
    <row r="1013" spans="1:8" x14ac:dyDescent="0.25">
      <c r="A1013" s="8" t="s">
        <v>13</v>
      </c>
      <c r="B1013" s="8">
        <v>2018</v>
      </c>
      <c r="C1013" s="8" t="s">
        <v>10</v>
      </c>
      <c r="D1013" s="8" t="s">
        <v>30</v>
      </c>
      <c r="E1013" s="8" t="s">
        <v>40</v>
      </c>
      <c r="F1013" s="78">
        <v>30020.155404957699</v>
      </c>
      <c r="G1013" s="78">
        <f>+IF(F1013=0," ", +F1013/INDEX(TdC_ExRate!$C$8:$R$29,MATCH(A1013,TdC_ExRate!$B$8:$B$29,0),MATCH(B1013,TdC_ExRate!$C$7:$R$7,0)))</f>
        <v>46.75787826186459</v>
      </c>
      <c r="H1013" s="78">
        <f>+IF(F1013=0,"",+G1013*100/INDEX(PBI_GDP!$C$8:$R$29,MATCH($A1013,PBI_GDP!$B$8:$B$29,0),MATCH($B1013,PBI_GDP!$C$7:$R$7,0)))</f>
        <v>1.5801524342418279E-2</v>
      </c>
    </row>
    <row r="1014" spans="1:8" x14ac:dyDescent="0.25">
      <c r="A1014" s="8" t="s">
        <v>13</v>
      </c>
      <c r="B1014" s="8">
        <v>2019</v>
      </c>
      <c r="C1014" s="8" t="s">
        <v>10</v>
      </c>
      <c r="D1014" s="8" t="s">
        <v>30</v>
      </c>
      <c r="E1014" s="8" t="s">
        <v>31</v>
      </c>
      <c r="F1014" s="78">
        <v>35627.567321570175</v>
      </c>
      <c r="G1014" s="78">
        <f>+IF(F1014=0," ", +F1014/INDEX(TdC_ExRate!$C$8:$R$29,MATCH(A1014,TdC_ExRate!$B$8:$B$29,0),MATCH(B1014,TdC_ExRate!$C$7:$R$7,0)))</f>
        <v>50.655609080485299</v>
      </c>
      <c r="H1014" s="78">
        <f>+IF(F1014=0,"",+G1014*100/INDEX(PBI_GDP!$C$8:$R$29,MATCH($A1014,PBI_GDP!$B$8:$B$29,0),MATCH($B1014,PBI_GDP!$C$7:$R$7,0)))</f>
        <v>1.818703394799849E-2</v>
      </c>
    </row>
    <row r="1015" spans="1:8" x14ac:dyDescent="0.25">
      <c r="A1015" s="8" t="s">
        <v>13</v>
      </c>
      <c r="B1015" s="8">
        <v>2019</v>
      </c>
      <c r="C1015" s="8" t="s">
        <v>10</v>
      </c>
      <c r="D1015" s="8" t="s">
        <v>30</v>
      </c>
      <c r="E1015" s="8" t="s">
        <v>32</v>
      </c>
      <c r="F1015" s="78">
        <v>0</v>
      </c>
      <c r="G1015" s="78" t="str">
        <f>+IF(F1015=0," ", +F1015/INDEX(TdC_ExRate!$C$8:$R$29,MATCH(A1015,TdC_ExRate!$B$8:$B$29,0),MATCH(B1015,TdC_ExRate!$C$7:$R$7,0)))</f>
        <v xml:space="preserve"> </v>
      </c>
      <c r="H1015" s="78" t="str">
        <f>+IF(F1015=0,"",+G1015*100/INDEX(PBI_GDP!$C$8:$R$29,MATCH($A1015,PBI_GDP!$B$8:$B$29,0),MATCH($B1015,PBI_GDP!$C$7:$R$7,0)))</f>
        <v/>
      </c>
    </row>
    <row r="1016" spans="1:8" x14ac:dyDescent="0.25">
      <c r="A1016" s="8" t="s">
        <v>13</v>
      </c>
      <c r="B1016" s="8">
        <v>2019</v>
      </c>
      <c r="C1016" s="8" t="s">
        <v>10</v>
      </c>
      <c r="D1016" s="8" t="s">
        <v>30</v>
      </c>
      <c r="E1016" s="8" t="s">
        <v>40</v>
      </c>
      <c r="F1016" s="78">
        <v>35627.567321570175</v>
      </c>
      <c r="G1016" s="78">
        <f>+IF(F1016=0," ", +F1016/INDEX(TdC_ExRate!$C$8:$R$29,MATCH(A1016,TdC_ExRate!$B$8:$B$29,0),MATCH(B1016,TdC_ExRate!$C$7:$R$7,0)))</f>
        <v>50.655609080485299</v>
      </c>
      <c r="H1016" s="78">
        <f>+IF(F1016=0,"",+G1016*100/INDEX(PBI_GDP!$C$8:$R$29,MATCH($A1016,PBI_GDP!$B$8:$B$29,0),MATCH($B1016,PBI_GDP!$C$7:$R$7,0)))</f>
        <v>1.818703394799849E-2</v>
      </c>
    </row>
    <row r="1017" spans="1:8" x14ac:dyDescent="0.25">
      <c r="A1017" s="8" t="s">
        <v>13</v>
      </c>
      <c r="B1017" s="8">
        <v>2020</v>
      </c>
      <c r="C1017" s="8" t="s">
        <v>10</v>
      </c>
      <c r="D1017" s="8" t="s">
        <v>30</v>
      </c>
      <c r="E1017" s="8" t="s">
        <v>31</v>
      </c>
      <c r="F1017" s="78">
        <v>28328.403435215681</v>
      </c>
      <c r="G1017" s="78">
        <f>+IF(F1017=0," ", +F1017/INDEX(TdC_ExRate!$C$8:$R$29,MATCH(A1017,TdC_ExRate!$B$8:$B$29,0),MATCH(B1017,TdC_ExRate!$C$7:$R$7,0)))</f>
        <v>35.769992720864288</v>
      </c>
      <c r="H1017" s="78">
        <f>+IF(F1017=0,"",+G1017*100/INDEX(PBI_GDP!$C$8:$R$29,MATCH($A1017,PBI_GDP!$B$8:$B$29,0),MATCH($B1017,PBI_GDP!$C$7:$R$7,0)))</f>
        <v>1.4053427125879597E-2</v>
      </c>
    </row>
    <row r="1018" spans="1:8" x14ac:dyDescent="0.25">
      <c r="A1018" s="8" t="s">
        <v>13</v>
      </c>
      <c r="B1018" s="8">
        <v>2020</v>
      </c>
      <c r="C1018" s="8" t="s">
        <v>10</v>
      </c>
      <c r="D1018" s="8" t="s">
        <v>30</v>
      </c>
      <c r="E1018" s="8" t="s">
        <v>32</v>
      </c>
      <c r="F1018" s="78">
        <v>0</v>
      </c>
      <c r="G1018" s="78" t="str">
        <f>+IF(F1018=0," ", +F1018/INDEX(TdC_ExRate!$C$8:$R$29,MATCH(A1018,TdC_ExRate!$B$8:$B$29,0),MATCH(B1018,TdC_ExRate!$C$7:$R$7,0)))</f>
        <v xml:space="preserve"> </v>
      </c>
      <c r="H1018" s="78" t="str">
        <f>+IF(F1018=0,"",+G1018*100/INDEX(PBI_GDP!$C$8:$R$29,MATCH($A1018,PBI_GDP!$B$8:$B$29,0),MATCH($B1018,PBI_GDP!$C$7:$R$7,0)))</f>
        <v/>
      </c>
    </row>
    <row r="1019" spans="1:8" x14ac:dyDescent="0.25">
      <c r="A1019" s="8" t="s">
        <v>13</v>
      </c>
      <c r="B1019" s="8">
        <v>2020</v>
      </c>
      <c r="C1019" s="8" t="s">
        <v>10</v>
      </c>
      <c r="D1019" s="8" t="s">
        <v>30</v>
      </c>
      <c r="E1019" s="8" t="s">
        <v>40</v>
      </c>
      <c r="F1019" s="78">
        <v>28328.403435215681</v>
      </c>
      <c r="G1019" s="78">
        <f>+IF(F1019=0," ", +F1019/INDEX(TdC_ExRate!$C$8:$R$29,MATCH(A1019,TdC_ExRate!$B$8:$B$29,0),MATCH(B1019,TdC_ExRate!$C$7:$R$7,0)))</f>
        <v>35.769992720864288</v>
      </c>
      <c r="H1019" s="78">
        <f>+IF(F1019=0,"",+G1019*100/INDEX(PBI_GDP!$C$8:$R$29,MATCH($A1019,PBI_GDP!$B$8:$B$29,0),MATCH($B1019,PBI_GDP!$C$7:$R$7,0)))</f>
        <v>1.4053427125879597E-2</v>
      </c>
    </row>
    <row r="1020" spans="1:8" x14ac:dyDescent="0.25">
      <c r="A1020" s="8" t="s">
        <v>13</v>
      </c>
      <c r="B1020" s="8">
        <v>2021</v>
      </c>
      <c r="C1020" s="8" t="s">
        <v>10</v>
      </c>
      <c r="D1020" s="8" t="s">
        <v>30</v>
      </c>
      <c r="E1020" s="8" t="s">
        <v>31</v>
      </c>
      <c r="F1020" s="78">
        <v>32417.058101756516</v>
      </c>
      <c r="G1020" s="78">
        <f>+IF(F1020=0," ", +F1020/INDEX(TdC_ExRate!$C$8:$R$29,MATCH(A1020,TdC_ExRate!$B$8:$B$29,0),MATCH(B1020,TdC_ExRate!$C$7:$R$7,0)))</f>
        <v>42.64827191300715</v>
      </c>
      <c r="H1020" s="78">
        <f>+IF(F1020=0,"",+G1020*100/INDEX(PBI_GDP!$C$8:$R$29,MATCH($A1020,PBI_GDP!$B$8:$B$29,0),MATCH($B1020,PBI_GDP!$C$7:$R$7,0)))</f>
        <v>1.3519498478561183E-2</v>
      </c>
    </row>
    <row r="1021" spans="1:8" x14ac:dyDescent="0.25">
      <c r="A1021" s="8" t="s">
        <v>13</v>
      </c>
      <c r="B1021" s="8">
        <v>2021</v>
      </c>
      <c r="C1021" s="8" t="s">
        <v>10</v>
      </c>
      <c r="D1021" s="8" t="s">
        <v>30</v>
      </c>
      <c r="E1021" s="8" t="s">
        <v>32</v>
      </c>
      <c r="F1021" s="78">
        <v>0</v>
      </c>
      <c r="G1021" s="78" t="str">
        <f>+IF(F1021=0," ", +F1021/INDEX(TdC_ExRate!$C$8:$R$29,MATCH(A1021,TdC_ExRate!$B$8:$B$29,0),MATCH(B1021,TdC_ExRate!$C$7:$R$7,0)))</f>
        <v xml:space="preserve"> </v>
      </c>
      <c r="H1021" s="78" t="str">
        <f>+IF(F1021=0,"",+G1021*100/INDEX(PBI_GDP!$C$8:$R$29,MATCH($A1021,PBI_GDP!$B$8:$B$29,0),MATCH($B1021,PBI_GDP!$C$7:$R$7,0)))</f>
        <v/>
      </c>
    </row>
    <row r="1022" spans="1:8" x14ac:dyDescent="0.25">
      <c r="A1022" s="8" t="s">
        <v>13</v>
      </c>
      <c r="B1022" s="8">
        <v>2021</v>
      </c>
      <c r="C1022" s="8" t="s">
        <v>10</v>
      </c>
      <c r="D1022" s="8" t="s">
        <v>30</v>
      </c>
      <c r="E1022" s="8" t="s">
        <v>40</v>
      </c>
      <c r="F1022" s="78">
        <v>32417.058101756516</v>
      </c>
      <c r="G1022" s="78">
        <f>+IF(F1022=0," ", +F1022/INDEX(TdC_ExRate!$C$8:$R$29,MATCH(A1022,TdC_ExRate!$B$8:$B$29,0),MATCH(B1022,TdC_ExRate!$C$7:$R$7,0)))</f>
        <v>42.64827191300715</v>
      </c>
      <c r="H1022" s="78">
        <f>+IF(F1022=0,"",+G1022*100/INDEX(PBI_GDP!$C$8:$R$29,MATCH($A1022,PBI_GDP!$B$8:$B$29,0),MATCH($B1022,PBI_GDP!$C$7:$R$7,0)))</f>
        <v>1.3519498478561183E-2</v>
      </c>
    </row>
    <row r="1023" spans="1:8" x14ac:dyDescent="0.25">
      <c r="A1023" s="8" t="s">
        <v>13</v>
      </c>
      <c r="B1023" s="8">
        <v>2022</v>
      </c>
      <c r="C1023" s="8" t="s">
        <v>10</v>
      </c>
      <c r="D1023" s="8" t="s">
        <v>30</v>
      </c>
      <c r="E1023" s="8" t="s">
        <v>31</v>
      </c>
      <c r="F1023" s="78">
        <v>30025.068143948491</v>
      </c>
      <c r="G1023" s="78">
        <f>+IF(F1023=0," ", +F1023/INDEX(TdC_ExRate!$C$8:$R$29,MATCH(A1023,TdC_ExRate!$B$8:$B$29,0),MATCH(B1023,TdC_ExRate!$C$7:$R$7,0)))</f>
        <v>34.374797761338669</v>
      </c>
      <c r="H1023" s="78">
        <f>+IF(F1023=0,"",+G1023*100/INDEX(PBI_GDP!$C$8:$R$29,MATCH($A1023,PBI_GDP!$B$8:$B$29,0),MATCH($B1023,PBI_GDP!$C$7:$R$7,0)))</f>
        <v>1.1360972445914816E-2</v>
      </c>
    </row>
    <row r="1024" spans="1:8" x14ac:dyDescent="0.25">
      <c r="A1024" s="8" t="s">
        <v>13</v>
      </c>
      <c r="B1024" s="8">
        <v>2022</v>
      </c>
      <c r="C1024" s="8" t="s">
        <v>10</v>
      </c>
      <c r="D1024" s="8" t="s">
        <v>30</v>
      </c>
      <c r="E1024" s="8" t="s">
        <v>32</v>
      </c>
      <c r="F1024" s="78">
        <v>0</v>
      </c>
      <c r="G1024" s="78" t="str">
        <f>+IF(F1024=0," ", +F1024/INDEX(TdC_ExRate!$C$8:$R$29,MATCH(A1024,TdC_ExRate!$B$8:$B$29,0),MATCH(B1024,TdC_ExRate!$C$7:$R$7,0)))</f>
        <v xml:space="preserve"> </v>
      </c>
      <c r="H1024" s="78" t="str">
        <f>+IF(F1024=0,"",+G1024*100/INDEX(PBI_GDP!$C$8:$R$29,MATCH($A1024,PBI_GDP!$B$8:$B$29,0),MATCH($B1024,PBI_GDP!$C$7:$R$7,0)))</f>
        <v/>
      </c>
    </row>
    <row r="1025" spans="1:8" x14ac:dyDescent="0.25">
      <c r="A1025" s="8" t="s">
        <v>13</v>
      </c>
      <c r="B1025" s="8">
        <v>2022</v>
      </c>
      <c r="C1025" s="8" t="s">
        <v>10</v>
      </c>
      <c r="D1025" s="8" t="s">
        <v>30</v>
      </c>
      <c r="E1025" s="8" t="s">
        <v>40</v>
      </c>
      <c r="F1025" s="78">
        <v>30025.068143948491</v>
      </c>
      <c r="G1025" s="78">
        <f>+IF(F1025=0," ", +F1025/INDEX(TdC_ExRate!$C$8:$R$29,MATCH(A1025,TdC_ExRate!$B$8:$B$29,0),MATCH(B1025,TdC_ExRate!$C$7:$R$7,0)))</f>
        <v>34.374797761338669</v>
      </c>
      <c r="H1025" s="78">
        <f>+IF(F1025=0,"",+G1025*100/INDEX(PBI_GDP!$C$8:$R$29,MATCH($A1025,PBI_GDP!$B$8:$B$29,0),MATCH($B1025,PBI_GDP!$C$7:$R$7,0)))</f>
        <v>1.1360972445914816E-2</v>
      </c>
    </row>
    <row r="1026" spans="1:8" x14ac:dyDescent="0.25">
      <c r="A1026" s="8" t="s">
        <v>13</v>
      </c>
      <c r="B1026" s="8">
        <v>2023</v>
      </c>
      <c r="C1026" s="8" t="s">
        <v>10</v>
      </c>
      <c r="D1026" s="8" t="s">
        <v>30</v>
      </c>
      <c r="E1026" s="8" t="s">
        <v>31</v>
      </c>
      <c r="F1026" s="78">
        <v>33620.471761812441</v>
      </c>
      <c r="G1026" s="78">
        <f>+IF(F1026=0," ", +F1026/INDEX(TdC_ExRate!$C$8:$R$29,MATCH(A1026,TdC_ExRate!$B$8:$B$29,0),MATCH(B1026,TdC_ExRate!$C$7:$R$7,0)))</f>
        <v>40.011153174769575</v>
      </c>
      <c r="H1026" s="78">
        <f>+IF(F1026=0,"",+G1026*100/INDEX(PBI_GDP!$C$8:$R$29,MATCH($A1026,PBI_GDP!$B$8:$B$29,0),MATCH($B1026,PBI_GDP!$C$7:$R$7,0)))</f>
        <v>1.1914553457660864E-2</v>
      </c>
    </row>
    <row r="1027" spans="1:8" x14ac:dyDescent="0.25">
      <c r="A1027" s="8" t="s">
        <v>13</v>
      </c>
      <c r="B1027" s="8">
        <v>2023</v>
      </c>
      <c r="C1027" s="8" t="s">
        <v>10</v>
      </c>
      <c r="D1027" s="8" t="s">
        <v>30</v>
      </c>
      <c r="E1027" s="8" t="s">
        <v>32</v>
      </c>
      <c r="F1027" s="78">
        <v>0</v>
      </c>
      <c r="G1027" s="78" t="str">
        <f>+IF(F1027=0," ", +F1027/INDEX(TdC_ExRate!$C$8:$R$29,MATCH(A1027,TdC_ExRate!$B$8:$B$29,0),MATCH(B1027,TdC_ExRate!$C$7:$R$7,0)))</f>
        <v xml:space="preserve"> </v>
      </c>
      <c r="H1027" s="78" t="str">
        <f>+IF(F1027=0,"",+G1027*100/INDEX(PBI_GDP!$C$8:$R$29,MATCH($A1027,PBI_GDP!$B$8:$B$29,0),MATCH($B1027,PBI_GDP!$C$7:$R$7,0)))</f>
        <v/>
      </c>
    </row>
    <row r="1028" spans="1:8" x14ac:dyDescent="0.25">
      <c r="A1028" s="8" t="s">
        <v>13</v>
      </c>
      <c r="B1028" s="8">
        <v>2023</v>
      </c>
      <c r="C1028" s="8" t="s">
        <v>10</v>
      </c>
      <c r="D1028" s="8" t="s">
        <v>30</v>
      </c>
      <c r="E1028" s="8" t="s">
        <v>40</v>
      </c>
      <c r="F1028" s="78">
        <v>33620.471761812441</v>
      </c>
      <c r="G1028" s="78">
        <f>+IF(F1028=0," ", +F1028/INDEX(TdC_ExRate!$C$8:$R$29,MATCH(A1028,TdC_ExRate!$B$8:$B$29,0),MATCH(B1028,TdC_ExRate!$C$7:$R$7,0)))</f>
        <v>40.011153174769575</v>
      </c>
      <c r="H1028" s="78">
        <f>+IF(F1028=0,"",+G1028*100/INDEX(PBI_GDP!$C$8:$R$29,MATCH($A1028,PBI_GDP!$B$8:$B$29,0),MATCH($B1028,PBI_GDP!$C$7:$R$7,0)))</f>
        <v>1.1914553457660864E-2</v>
      </c>
    </row>
    <row r="1029" spans="1:8" x14ac:dyDescent="0.25">
      <c r="A1029" s="8" t="s">
        <v>13</v>
      </c>
      <c r="B1029" s="8">
        <v>2008</v>
      </c>
      <c r="C1029" s="8" t="s">
        <v>10</v>
      </c>
      <c r="D1029" s="8" t="s">
        <v>33</v>
      </c>
      <c r="E1029" s="8" t="s">
        <v>34</v>
      </c>
      <c r="F1029" s="78">
        <v>15681.290999999999</v>
      </c>
      <c r="G1029" s="78">
        <f>+IF(F1029=0," ", +F1029/INDEX(TdC_ExRate!$C$8:$R$29,MATCH(A1029,TdC_ExRate!$B$8:$B$29,0),MATCH(B1029,TdC_ExRate!$C$7:$R$7,0)))</f>
        <v>29.963677764119172</v>
      </c>
      <c r="H1029" s="78">
        <f>+IF(F1029=0,"",+G1029*100/INDEX(PBI_GDP!$C$8:$R$29,MATCH($A1029,PBI_GDP!$B$8:$B$29,0),MATCH($B1029,PBI_GDP!$C$7:$R$7,0)))</f>
        <v>1.6398920433359526E-2</v>
      </c>
    </row>
    <row r="1030" spans="1:8" x14ac:dyDescent="0.25">
      <c r="A1030" s="8" t="s">
        <v>13</v>
      </c>
      <c r="B1030" s="8">
        <v>2008</v>
      </c>
      <c r="C1030" s="8" t="s">
        <v>10</v>
      </c>
      <c r="D1030" s="8" t="s">
        <v>33</v>
      </c>
      <c r="E1030" s="8" t="s">
        <v>35</v>
      </c>
      <c r="F1030" s="78">
        <v>613518.18900000001</v>
      </c>
      <c r="G1030" s="78">
        <f>+IF(F1030=0," ", +F1030/INDEX(TdC_ExRate!$C$8:$R$29,MATCH(A1030,TdC_ExRate!$B$8:$B$29,0),MATCH(B1030,TdC_ExRate!$C$7:$R$7,0)))</f>
        <v>1172.3053489423776</v>
      </c>
      <c r="H1030" s="78">
        <f>+IF(F1030=0,"",+G1030*100/INDEX(PBI_GDP!$C$8:$R$29,MATCH($A1030,PBI_GDP!$B$8:$B$29,0),MATCH($B1030,PBI_GDP!$C$7:$R$7,0)))</f>
        <v>0.64159487671198967</v>
      </c>
    </row>
    <row r="1031" spans="1:8" x14ac:dyDescent="0.25">
      <c r="A1031" s="8" t="s">
        <v>13</v>
      </c>
      <c r="B1031" s="8">
        <v>2008</v>
      </c>
      <c r="C1031" s="8" t="s">
        <v>10</v>
      </c>
      <c r="D1031" s="8" t="s">
        <v>33</v>
      </c>
      <c r="E1031" s="8" t="s">
        <v>36</v>
      </c>
      <c r="F1031" s="78">
        <v>214064.736</v>
      </c>
      <c r="G1031" s="78">
        <f>+IF(F1031=0," ", +F1031/INDEX(TdC_ExRate!$C$8:$R$29,MATCH(A1031,TdC_ExRate!$B$8:$B$29,0),MATCH(B1031,TdC_ExRate!$C$7:$R$7,0)))</f>
        <v>409.03308089654365</v>
      </c>
      <c r="H1031" s="78">
        <f>+IF(F1031=0,"",+G1031*100/INDEX(PBI_GDP!$C$8:$R$29,MATCH($A1031,PBI_GDP!$B$8:$B$29,0),MATCH($B1031,PBI_GDP!$C$7:$R$7,0)))</f>
        <v>0.22386106942675277</v>
      </c>
    </row>
    <row r="1032" spans="1:8" x14ac:dyDescent="0.25">
      <c r="A1032" s="8" t="s">
        <v>13</v>
      </c>
      <c r="B1032" s="8">
        <v>2008</v>
      </c>
      <c r="C1032" s="8" t="s">
        <v>10</v>
      </c>
      <c r="D1032" s="8" t="s">
        <v>33</v>
      </c>
      <c r="E1032" s="8" t="s">
        <v>42</v>
      </c>
      <c r="F1032" s="78">
        <v>13950.674999999999</v>
      </c>
      <c r="G1032" s="78">
        <f>+IF(F1032=0," ", +F1032/INDEX(TdC_ExRate!$C$8:$R$29,MATCH(A1032,TdC_ExRate!$B$8:$B$29,0),MATCH(B1032,TdC_ExRate!$C$7:$R$7,0)))</f>
        <v>26.656831398126165</v>
      </c>
      <c r="H1032" s="78">
        <f>+IF(F1032=0,"",+G1032*100/INDEX(PBI_GDP!$C$8:$R$29,MATCH($A1032,PBI_GDP!$B$8:$B$29,0),MATCH($B1032,PBI_GDP!$C$7:$R$7,0)))</f>
        <v>1.4589105534528879E-2</v>
      </c>
    </row>
    <row r="1033" spans="1:8" x14ac:dyDescent="0.25">
      <c r="A1033" s="8" t="s">
        <v>13</v>
      </c>
      <c r="B1033" s="8">
        <v>2008</v>
      </c>
      <c r="C1033" s="8" t="s">
        <v>10</v>
      </c>
      <c r="D1033" s="8" t="s">
        <v>33</v>
      </c>
      <c r="E1033" s="8" t="s">
        <v>40</v>
      </c>
      <c r="F1033" s="78">
        <v>857214.89100000006</v>
      </c>
      <c r="G1033" s="78">
        <f>+IF(F1033=0," ", +F1033/INDEX(TdC_ExRate!$C$8:$R$29,MATCH(A1033,TdC_ExRate!$B$8:$B$29,0),MATCH(B1033,TdC_ExRate!$C$7:$R$7,0)))</f>
        <v>1637.9589390011668</v>
      </c>
      <c r="H1033" s="78">
        <f>+IF(F1033=0,"",+G1033*100/INDEX(PBI_GDP!$C$8:$R$29,MATCH($A1033,PBI_GDP!$B$8:$B$29,0),MATCH($B1033,PBI_GDP!$C$7:$R$7,0)))</f>
        <v>0.89644397210663085</v>
      </c>
    </row>
    <row r="1034" spans="1:8" x14ac:dyDescent="0.25">
      <c r="A1034" s="8" t="s">
        <v>13</v>
      </c>
      <c r="B1034" s="8">
        <v>2009</v>
      </c>
      <c r="C1034" s="8" t="s">
        <v>10</v>
      </c>
      <c r="D1034" s="8" t="s">
        <v>33</v>
      </c>
      <c r="E1034" s="8" t="s">
        <v>34</v>
      </c>
      <c r="F1034" s="78">
        <v>25520.703000000001</v>
      </c>
      <c r="G1034" s="78">
        <f>+IF(F1034=0," ", +F1034/INDEX(TdC_ExRate!$C$8:$R$29,MATCH(A1034,TdC_ExRate!$B$8:$B$29,0),MATCH(B1034,TdC_ExRate!$C$7:$R$7,0)))</f>
        <v>45.640465453158143</v>
      </c>
      <c r="H1034" s="78">
        <f>+IF(F1034=0,"",+G1034*100/INDEX(PBI_GDP!$C$8:$R$29,MATCH($A1034,PBI_GDP!$B$8:$B$29,0),MATCH($B1034,PBI_GDP!$C$7:$R$7,0)))</f>
        <v>2.6462197132636898E-2</v>
      </c>
    </row>
    <row r="1035" spans="1:8" x14ac:dyDescent="0.25">
      <c r="A1035" s="8" t="s">
        <v>13</v>
      </c>
      <c r="B1035" s="8">
        <v>2009</v>
      </c>
      <c r="C1035" s="8" t="s">
        <v>10</v>
      </c>
      <c r="D1035" s="8" t="s">
        <v>33</v>
      </c>
      <c r="E1035" s="8" t="s">
        <v>35</v>
      </c>
      <c r="F1035" s="78">
        <v>700068.40100000007</v>
      </c>
      <c r="G1035" s="78">
        <f>+IF(F1035=0," ", +F1035/INDEX(TdC_ExRate!$C$8:$R$29,MATCH(A1035,TdC_ExRate!$B$8:$B$29,0),MATCH(B1035,TdC_ExRate!$C$7:$R$7,0)))</f>
        <v>1251.9814861952732</v>
      </c>
      <c r="H1035" s="78">
        <f>+IF(F1035=0,"",+G1035*100/INDEX(PBI_GDP!$C$8:$R$29,MATCH($A1035,PBI_GDP!$B$8:$B$29,0),MATCH($B1035,PBI_GDP!$C$7:$R$7,0)))</f>
        <v>0.72589489535581764</v>
      </c>
    </row>
    <row r="1036" spans="1:8" x14ac:dyDescent="0.25">
      <c r="A1036" s="8" t="s">
        <v>13</v>
      </c>
      <c r="B1036" s="8">
        <v>2009</v>
      </c>
      <c r="C1036" s="8" t="s">
        <v>10</v>
      </c>
      <c r="D1036" s="8" t="s">
        <v>33</v>
      </c>
      <c r="E1036" s="8" t="s">
        <v>36</v>
      </c>
      <c r="F1036" s="78">
        <v>344987.44799999997</v>
      </c>
      <c r="G1036" s="78">
        <f>+IF(F1036=0," ", +F1036/INDEX(TdC_ExRate!$C$8:$R$29,MATCH(A1036,TdC_ExRate!$B$8:$B$29,0),MATCH(B1036,TdC_ExRate!$C$7:$R$7,0)))</f>
        <v>616.96528117650951</v>
      </c>
      <c r="H1036" s="78">
        <f>+IF(F1036=0,"",+G1036*100/INDEX(PBI_GDP!$C$8:$R$29,MATCH($A1036,PBI_GDP!$B$8:$B$29,0),MATCH($B1036,PBI_GDP!$C$7:$R$7,0)))</f>
        <v>0.3577145134779916</v>
      </c>
    </row>
    <row r="1037" spans="1:8" x14ac:dyDescent="0.25">
      <c r="A1037" s="8" t="s">
        <v>13</v>
      </c>
      <c r="B1037" s="8">
        <v>2009</v>
      </c>
      <c r="C1037" s="8" t="s">
        <v>10</v>
      </c>
      <c r="D1037" s="8" t="s">
        <v>33</v>
      </c>
      <c r="E1037" s="8" t="s">
        <v>42</v>
      </c>
      <c r="F1037" s="78">
        <v>30613.722000000002</v>
      </c>
      <c r="G1037" s="78">
        <f>+IF(F1037=0," ", +F1037/INDEX(TdC_ExRate!$C$8:$R$29,MATCH(A1037,TdC_ExRate!$B$8:$B$29,0),MATCH(B1037,TdC_ExRate!$C$7:$R$7,0)))</f>
        <v>54.74866900545755</v>
      </c>
      <c r="H1037" s="78">
        <f>+IF(F1037=0,"",+G1037*100/INDEX(PBI_GDP!$C$8:$R$29,MATCH($A1037,PBI_GDP!$B$8:$B$29,0),MATCH($B1037,PBI_GDP!$C$7:$R$7,0)))</f>
        <v>3.1743104667913857E-2</v>
      </c>
    </row>
    <row r="1038" spans="1:8" x14ac:dyDescent="0.25">
      <c r="A1038" s="8" t="s">
        <v>13</v>
      </c>
      <c r="B1038" s="8">
        <v>2009</v>
      </c>
      <c r="C1038" s="8" t="s">
        <v>10</v>
      </c>
      <c r="D1038" s="8" t="s">
        <v>33</v>
      </c>
      <c r="E1038" s="8" t="s">
        <v>40</v>
      </c>
      <c r="F1038" s="78">
        <v>1101190.2740000002</v>
      </c>
      <c r="G1038" s="78">
        <f>+IF(F1038=0," ", +F1038/INDEX(TdC_ExRate!$C$8:$R$29,MATCH(A1038,TdC_ExRate!$B$8:$B$29,0),MATCH(B1038,TdC_ExRate!$C$7:$R$7,0)))</f>
        <v>1969.3359018303986</v>
      </c>
      <c r="H1038" s="78">
        <f>+IF(F1038=0,"",+G1038*100/INDEX(PBI_GDP!$C$8:$R$29,MATCH($A1038,PBI_GDP!$B$8:$B$29,0),MATCH($B1038,PBI_GDP!$C$7:$R$7,0)))</f>
        <v>1.1418147106343601</v>
      </c>
    </row>
    <row r="1039" spans="1:8" x14ac:dyDescent="0.25">
      <c r="A1039" s="8" t="s">
        <v>13</v>
      </c>
      <c r="B1039" s="8">
        <v>2010</v>
      </c>
      <c r="C1039" s="8" t="s">
        <v>10</v>
      </c>
      <c r="D1039" s="8" t="s">
        <v>33</v>
      </c>
      <c r="E1039" s="8" t="s">
        <v>34</v>
      </c>
      <c r="F1039" s="78">
        <v>35687.347999999998</v>
      </c>
      <c r="G1039" s="78">
        <f>+IF(F1039=0," ", +F1039/INDEX(TdC_ExRate!$C$8:$R$29,MATCH(A1039,TdC_ExRate!$B$8:$B$29,0),MATCH(B1039,TdC_ExRate!$C$7:$R$7,0)))</f>
        <v>69.958388426309369</v>
      </c>
      <c r="H1039" s="78">
        <f>+IF(F1039=0,"",+G1039*100/INDEX(PBI_GDP!$C$8:$R$29,MATCH($A1039,PBI_GDP!$B$8:$B$29,0),MATCH($B1039,PBI_GDP!$C$7:$R$7,0)))</f>
        <v>3.2102820059231603E-2</v>
      </c>
    </row>
    <row r="1040" spans="1:8" x14ac:dyDescent="0.25">
      <c r="A1040" s="8" t="s">
        <v>13</v>
      </c>
      <c r="B1040" s="8">
        <v>2010</v>
      </c>
      <c r="C1040" s="8" t="s">
        <v>10</v>
      </c>
      <c r="D1040" s="8" t="s">
        <v>33</v>
      </c>
      <c r="E1040" s="8" t="s">
        <v>35</v>
      </c>
      <c r="F1040" s="78">
        <v>593441.58499999996</v>
      </c>
      <c r="G1040" s="78">
        <f>+IF(F1040=0," ", +F1040/INDEX(TdC_ExRate!$C$8:$R$29,MATCH(A1040,TdC_ExRate!$B$8:$B$29,0),MATCH(B1040,TdC_ExRate!$C$7:$R$7,0)))</f>
        <v>1163.3315233105773</v>
      </c>
      <c r="H1040" s="78">
        <f>+IF(F1040=0,"",+G1040*100/INDEX(PBI_GDP!$C$8:$R$29,MATCH($A1040,PBI_GDP!$B$8:$B$29,0),MATCH($B1040,PBI_GDP!$C$7:$R$7,0)))</f>
        <v>0.53383480383356574</v>
      </c>
    </row>
    <row r="1041" spans="1:8" x14ac:dyDescent="0.25">
      <c r="A1041" s="8" t="s">
        <v>13</v>
      </c>
      <c r="B1041" s="8">
        <v>2010</v>
      </c>
      <c r="C1041" s="8" t="s">
        <v>10</v>
      </c>
      <c r="D1041" s="8" t="s">
        <v>33</v>
      </c>
      <c r="E1041" s="8" t="s">
        <v>36</v>
      </c>
      <c r="F1041" s="78">
        <v>225437.66899999999</v>
      </c>
      <c r="G1041" s="78">
        <f>+IF(F1041=0," ", +F1041/INDEX(TdC_ExRate!$C$8:$R$29,MATCH(A1041,TdC_ExRate!$B$8:$B$29,0),MATCH(B1041,TdC_ExRate!$C$7:$R$7,0)))</f>
        <v>441.92849560644748</v>
      </c>
      <c r="H1041" s="78">
        <f>+IF(F1041=0,"",+G1041*100/INDEX(PBI_GDP!$C$8:$R$29,MATCH($A1041,PBI_GDP!$B$8:$B$29,0),MATCH($B1041,PBI_GDP!$C$7:$R$7,0)))</f>
        <v>0.20279413652366698</v>
      </c>
    </row>
    <row r="1042" spans="1:8" x14ac:dyDescent="0.25">
      <c r="A1042" s="8" t="s">
        <v>13</v>
      </c>
      <c r="B1042" s="8">
        <v>2010</v>
      </c>
      <c r="C1042" s="8" t="s">
        <v>10</v>
      </c>
      <c r="D1042" s="8" t="s">
        <v>33</v>
      </c>
      <c r="E1042" s="8" t="s">
        <v>42</v>
      </c>
      <c r="F1042" s="78">
        <v>37287.572999999997</v>
      </c>
      <c r="G1042" s="78">
        <f>+IF(F1042=0," ", +F1042/INDEX(TdC_ExRate!$C$8:$R$29,MATCH(A1042,TdC_ExRate!$B$8:$B$29,0),MATCH(B1042,TdC_ExRate!$C$7:$R$7,0)))</f>
        <v>73.095331023430646</v>
      </c>
      <c r="H1042" s="78">
        <f>+IF(F1042=0,"",+G1042*100/INDEX(PBI_GDP!$C$8:$R$29,MATCH($A1042,PBI_GDP!$B$8:$B$29,0),MATCH($B1042,PBI_GDP!$C$7:$R$7,0)))</f>
        <v>3.3542314392889676E-2</v>
      </c>
    </row>
    <row r="1043" spans="1:8" x14ac:dyDescent="0.25">
      <c r="A1043" s="8" t="s">
        <v>13</v>
      </c>
      <c r="B1043" s="8">
        <v>2010</v>
      </c>
      <c r="C1043" s="8" t="s">
        <v>10</v>
      </c>
      <c r="D1043" s="8" t="s">
        <v>33</v>
      </c>
      <c r="E1043" s="8" t="s">
        <v>40</v>
      </c>
      <c r="F1043" s="78">
        <v>891854.17499999993</v>
      </c>
      <c r="G1043" s="78">
        <f>+IF(F1043=0," ", +F1043/INDEX(TdC_ExRate!$C$8:$R$29,MATCH(A1043,TdC_ExRate!$B$8:$B$29,0),MATCH(B1043,TdC_ExRate!$C$7:$R$7,0)))</f>
        <v>1748.3137383667647</v>
      </c>
      <c r="H1043" s="78">
        <f>+IF(F1043=0,"",+G1043*100/INDEX(PBI_GDP!$C$8:$R$29,MATCH($A1043,PBI_GDP!$B$8:$B$29,0),MATCH($B1043,PBI_GDP!$C$7:$R$7,0)))</f>
        <v>0.80227407480935398</v>
      </c>
    </row>
    <row r="1044" spans="1:8" x14ac:dyDescent="0.25">
      <c r="A1044" s="8" t="s">
        <v>13</v>
      </c>
      <c r="B1044" s="8">
        <v>2011</v>
      </c>
      <c r="C1044" s="8" t="s">
        <v>10</v>
      </c>
      <c r="D1044" s="8" t="s">
        <v>33</v>
      </c>
      <c r="E1044" s="8" t="s">
        <v>34</v>
      </c>
      <c r="F1044" s="78">
        <v>33823.737999999998</v>
      </c>
      <c r="G1044" s="78">
        <f>+IF(F1044=0," ", +F1044/INDEX(TdC_ExRate!$C$8:$R$29,MATCH(A1044,TdC_ExRate!$B$8:$B$29,0),MATCH(B1044,TdC_ExRate!$C$7:$R$7,0)))</f>
        <v>70.013947422893807</v>
      </c>
      <c r="H1044" s="78">
        <f>+IF(F1044=0,"",+G1044*100/INDEX(PBI_GDP!$C$8:$R$29,MATCH($A1044,PBI_GDP!$B$8:$B$29,0),MATCH($B1044,PBI_GDP!$C$7:$R$7,0)))</f>
        <v>2.7876895872582179E-2</v>
      </c>
    </row>
    <row r="1045" spans="1:8" x14ac:dyDescent="0.25">
      <c r="A1045" s="8" t="s">
        <v>13</v>
      </c>
      <c r="B1045" s="8">
        <v>2011</v>
      </c>
      <c r="C1045" s="8" t="s">
        <v>10</v>
      </c>
      <c r="D1045" s="8" t="s">
        <v>33</v>
      </c>
      <c r="E1045" s="8" t="s">
        <v>35</v>
      </c>
      <c r="F1045" s="78">
        <v>895970.17400000012</v>
      </c>
      <c r="G1045" s="78">
        <f>+IF(F1045=0," ", +F1045/INDEX(TdC_ExRate!$C$8:$R$29,MATCH(A1045,TdC_ExRate!$B$8:$B$29,0),MATCH(B1045,TdC_ExRate!$C$7:$R$7,0)))</f>
        <v>1854.6267315255643</v>
      </c>
      <c r="H1045" s="78">
        <f>+IF(F1045=0,"",+G1045*100/INDEX(PBI_GDP!$C$8:$R$29,MATCH($A1045,PBI_GDP!$B$8:$B$29,0),MATCH($B1045,PBI_GDP!$C$7:$R$7,0)))</f>
        <v>0.73844195592862449</v>
      </c>
    </row>
    <row r="1046" spans="1:8" x14ac:dyDescent="0.25">
      <c r="A1046" s="8" t="s">
        <v>13</v>
      </c>
      <c r="B1046" s="8">
        <v>2011</v>
      </c>
      <c r="C1046" s="8" t="s">
        <v>10</v>
      </c>
      <c r="D1046" s="8" t="s">
        <v>33</v>
      </c>
      <c r="E1046" s="8" t="s">
        <v>36</v>
      </c>
      <c r="F1046" s="78">
        <v>107427.30899999999</v>
      </c>
      <c r="G1046" s="78">
        <f>+IF(F1046=0," ", +F1046/INDEX(TdC_ExRate!$C$8:$R$29,MATCH(A1046,TdC_ExRate!$B$8:$B$29,0),MATCH(B1046,TdC_ExRate!$C$7:$R$7,0)))</f>
        <v>222.37074932726142</v>
      </c>
      <c r="H1046" s="78">
        <f>+IF(F1046=0,"",+G1046*100/INDEX(PBI_GDP!$C$8:$R$29,MATCH($A1046,PBI_GDP!$B$8:$B$29,0),MATCH($B1046,PBI_GDP!$C$7:$R$7,0)))</f>
        <v>8.8539590357065517E-2</v>
      </c>
    </row>
    <row r="1047" spans="1:8" x14ac:dyDescent="0.25">
      <c r="A1047" s="8" t="s">
        <v>13</v>
      </c>
      <c r="B1047" s="8">
        <v>2011</v>
      </c>
      <c r="C1047" s="8" t="s">
        <v>10</v>
      </c>
      <c r="D1047" s="8" t="s">
        <v>33</v>
      </c>
      <c r="E1047" s="8" t="s">
        <v>42</v>
      </c>
      <c r="F1047" s="78">
        <v>40938.811999999998</v>
      </c>
      <c r="G1047" s="78">
        <f>+IF(F1047=0," ", +F1047/INDEX(TdC_ExRate!$C$8:$R$29,MATCH(A1047,TdC_ExRate!$B$8:$B$29,0),MATCH(B1047,TdC_ExRate!$C$7:$R$7,0)))</f>
        <v>84.741900227696121</v>
      </c>
      <c r="H1047" s="78">
        <f>+IF(F1047=0,"",+G1047*100/INDEX(PBI_GDP!$C$8:$R$29,MATCH($A1047,PBI_GDP!$B$8:$B$29,0),MATCH($B1047,PBI_GDP!$C$7:$R$7,0)))</f>
        <v>3.3741007551300738E-2</v>
      </c>
    </row>
    <row r="1048" spans="1:8" x14ac:dyDescent="0.25">
      <c r="A1048" s="8" t="s">
        <v>13</v>
      </c>
      <c r="B1048" s="8">
        <v>2011</v>
      </c>
      <c r="C1048" s="8" t="s">
        <v>10</v>
      </c>
      <c r="D1048" s="8" t="s">
        <v>33</v>
      </c>
      <c r="E1048" s="8" t="s">
        <v>40</v>
      </c>
      <c r="F1048" s="78">
        <v>1078160.0330000001</v>
      </c>
      <c r="G1048" s="78">
        <f>+IF(F1048=0," ", +F1048/INDEX(TdC_ExRate!$C$8:$R$29,MATCH(A1048,TdC_ExRate!$B$8:$B$29,0),MATCH(B1048,TdC_ExRate!$C$7:$R$7,0)))</f>
        <v>2231.7533285034156</v>
      </c>
      <c r="H1048" s="78">
        <f>+IF(F1048=0,"",+G1048*100/INDEX(PBI_GDP!$C$8:$R$29,MATCH($A1048,PBI_GDP!$B$8:$B$29,0),MATCH($B1048,PBI_GDP!$C$7:$R$7,0)))</f>
        <v>0.88859944970957294</v>
      </c>
    </row>
    <row r="1049" spans="1:8" x14ac:dyDescent="0.25">
      <c r="A1049" s="8" t="s">
        <v>13</v>
      </c>
      <c r="B1049" s="8">
        <v>2012</v>
      </c>
      <c r="C1049" s="8" t="s">
        <v>10</v>
      </c>
      <c r="D1049" s="8" t="s">
        <v>33</v>
      </c>
      <c r="E1049" s="8" t="s">
        <v>34</v>
      </c>
      <c r="F1049" s="78">
        <v>33113.462999999996</v>
      </c>
      <c r="G1049" s="78">
        <f>+IF(F1049=0," ", +F1049/INDEX(TdC_ExRate!$C$8:$R$29,MATCH(A1049,TdC_ExRate!$B$8:$B$29,0),MATCH(B1049,TdC_ExRate!$C$7:$R$7,0)))</f>
        <v>68.114959142498179</v>
      </c>
      <c r="H1049" s="78">
        <f>+IF(F1049=0,"",+G1049*100/INDEX(PBI_GDP!$C$8:$R$29,MATCH($A1049,PBI_GDP!$B$8:$B$29,0),MATCH($B1049,PBI_GDP!$C$7:$R$7,0)))</f>
        <v>2.5479729806034176E-2</v>
      </c>
    </row>
    <row r="1050" spans="1:8" x14ac:dyDescent="0.25">
      <c r="A1050" s="8" t="s">
        <v>13</v>
      </c>
      <c r="B1050" s="8">
        <v>2012</v>
      </c>
      <c r="C1050" s="8" t="s">
        <v>10</v>
      </c>
      <c r="D1050" s="8" t="s">
        <v>33</v>
      </c>
      <c r="E1050" s="8" t="s">
        <v>35</v>
      </c>
      <c r="F1050" s="78">
        <v>1000198.4609999998</v>
      </c>
      <c r="G1050" s="78">
        <f>+IF(F1050=0," ", +F1050/INDEX(TdC_ExRate!$C$8:$R$29,MATCH(A1050,TdC_ExRate!$B$8:$B$29,0),MATCH(B1050,TdC_ExRate!$C$7:$R$7,0)))</f>
        <v>2057.425322908829</v>
      </c>
      <c r="H1050" s="78">
        <f>+IF(F1050=0,"",+G1050*100/INDEX(PBI_GDP!$C$8:$R$29,MATCH($A1050,PBI_GDP!$B$8:$B$29,0),MATCH($B1050,PBI_GDP!$C$7:$R$7,0)))</f>
        <v>0.76962009496533812</v>
      </c>
    </row>
    <row r="1051" spans="1:8" x14ac:dyDescent="0.25">
      <c r="A1051" s="8" t="s">
        <v>13</v>
      </c>
      <c r="B1051" s="8">
        <v>2012</v>
      </c>
      <c r="C1051" s="8" t="s">
        <v>10</v>
      </c>
      <c r="D1051" s="8" t="s">
        <v>33</v>
      </c>
      <c r="E1051" s="8" t="s">
        <v>36</v>
      </c>
      <c r="F1051" s="78">
        <v>199241.818986</v>
      </c>
      <c r="G1051" s="78">
        <f>+IF(F1051=0," ", +F1051/INDEX(TdC_ExRate!$C$8:$R$29,MATCH(A1051,TdC_ExRate!$B$8:$B$29,0),MATCH(B1051,TdC_ExRate!$C$7:$R$7,0)))</f>
        <v>409.84382574871165</v>
      </c>
      <c r="H1051" s="78">
        <f>+IF(F1051=0,"",+G1051*100/INDEX(PBI_GDP!$C$8:$R$29,MATCH($A1051,PBI_GDP!$B$8:$B$29,0),MATCH($B1051,PBI_GDP!$C$7:$R$7,0)))</f>
        <v>0.15331008157697223</v>
      </c>
    </row>
    <row r="1052" spans="1:8" x14ac:dyDescent="0.25">
      <c r="A1052" s="8" t="s">
        <v>13</v>
      </c>
      <c r="B1052" s="8">
        <v>2012</v>
      </c>
      <c r="C1052" s="8" t="s">
        <v>10</v>
      </c>
      <c r="D1052" s="8" t="s">
        <v>33</v>
      </c>
      <c r="E1052" s="8" t="s">
        <v>42</v>
      </c>
      <c r="F1052" s="78">
        <v>51532.750999999997</v>
      </c>
      <c r="G1052" s="78">
        <f>+IF(F1052=0," ", +F1052/INDEX(TdC_ExRate!$C$8:$R$29,MATCH(A1052,TdC_ExRate!$B$8:$B$29,0),MATCH(B1052,TdC_ExRate!$C$7:$R$7,0)))</f>
        <v>106.00374925647411</v>
      </c>
      <c r="H1052" s="78">
        <f>+IF(F1052=0,"",+G1052*100/INDEX(PBI_GDP!$C$8:$R$29,MATCH($A1052,PBI_GDP!$B$8:$B$29,0),MATCH($B1052,PBI_GDP!$C$7:$R$7,0)))</f>
        <v>3.9652771189822029E-2</v>
      </c>
    </row>
    <row r="1053" spans="1:8" x14ac:dyDescent="0.25">
      <c r="A1053" s="8" t="s">
        <v>13</v>
      </c>
      <c r="B1053" s="8">
        <v>2012</v>
      </c>
      <c r="C1053" s="8" t="s">
        <v>10</v>
      </c>
      <c r="D1053" s="8" t="s">
        <v>33</v>
      </c>
      <c r="E1053" s="8" t="s">
        <v>40</v>
      </c>
      <c r="F1053" s="78">
        <v>1284086.4939859996</v>
      </c>
      <c r="G1053" s="78">
        <f>+IF(F1053=0," ", +F1053/INDEX(TdC_ExRate!$C$8:$R$29,MATCH(A1053,TdC_ExRate!$B$8:$B$29,0),MATCH(B1053,TdC_ExRate!$C$7:$R$7,0)))</f>
        <v>2641.3878570565125</v>
      </c>
      <c r="H1053" s="78">
        <f>+IF(F1053=0,"",+G1053*100/INDEX(PBI_GDP!$C$8:$R$29,MATCH($A1053,PBI_GDP!$B$8:$B$29,0),MATCH($B1053,PBI_GDP!$C$7:$R$7,0)))</f>
        <v>0.98806267753816657</v>
      </c>
    </row>
    <row r="1054" spans="1:8" x14ac:dyDescent="0.25">
      <c r="A1054" s="8" t="s">
        <v>13</v>
      </c>
      <c r="B1054" s="8">
        <v>2013</v>
      </c>
      <c r="C1054" s="8" t="s">
        <v>10</v>
      </c>
      <c r="D1054" s="8" t="s">
        <v>33</v>
      </c>
      <c r="E1054" s="8" t="s">
        <v>34</v>
      </c>
      <c r="F1054" s="78">
        <v>26545.622999999992</v>
      </c>
      <c r="G1054" s="78">
        <f>+IF(F1054=0," ", +F1054/INDEX(TdC_ExRate!$C$8:$R$29,MATCH(A1054,TdC_ExRate!$B$8:$B$29,0),MATCH(B1054,TdC_ExRate!$C$7:$R$7,0)))</f>
        <v>53.513377358395495</v>
      </c>
      <c r="H1054" s="78">
        <f>+IF(F1054=0,"",+G1054*100/INDEX(PBI_GDP!$C$8:$R$29,MATCH($A1054,PBI_GDP!$B$8:$B$29,0),MATCH($B1054,PBI_GDP!$C$7:$R$7,0)))</f>
        <v>1.9296199883175571E-2</v>
      </c>
    </row>
    <row r="1055" spans="1:8" x14ac:dyDescent="0.25">
      <c r="A1055" s="8" t="s">
        <v>13</v>
      </c>
      <c r="B1055" s="8">
        <v>2013</v>
      </c>
      <c r="C1055" s="8" t="s">
        <v>10</v>
      </c>
      <c r="D1055" s="8" t="s">
        <v>33</v>
      </c>
      <c r="E1055" s="8" t="s">
        <v>35</v>
      </c>
      <c r="F1055" s="78">
        <v>1125775.1940000001</v>
      </c>
      <c r="G1055" s="78">
        <f>+IF(F1055=0," ", +F1055/INDEX(TdC_ExRate!$C$8:$R$29,MATCH(A1055,TdC_ExRate!$B$8:$B$29,0),MATCH(B1055,TdC_ExRate!$C$7:$R$7,0)))</f>
        <v>2269.4525864864022</v>
      </c>
      <c r="H1055" s="78">
        <f>+IF(F1055=0,"",+G1055*100/INDEX(PBI_GDP!$C$8:$R$29,MATCH($A1055,PBI_GDP!$B$8:$B$29,0),MATCH($B1055,PBI_GDP!$C$7:$R$7,0)))</f>
        <v>0.81833389884821184</v>
      </c>
    </row>
    <row r="1056" spans="1:8" x14ac:dyDescent="0.25">
      <c r="A1056" s="8" t="s">
        <v>13</v>
      </c>
      <c r="B1056" s="8">
        <v>2013</v>
      </c>
      <c r="C1056" s="8" t="s">
        <v>10</v>
      </c>
      <c r="D1056" s="8" t="s">
        <v>33</v>
      </c>
      <c r="E1056" s="8" t="s">
        <v>36</v>
      </c>
      <c r="F1056" s="78">
        <v>185123.715333</v>
      </c>
      <c r="G1056" s="78">
        <f>+IF(F1056=0," ", +F1056/INDEX(TdC_ExRate!$C$8:$R$29,MATCH(A1056,TdC_ExRate!$B$8:$B$29,0),MATCH(B1056,TdC_ExRate!$C$7:$R$7,0)))</f>
        <v>373.19128794238577</v>
      </c>
      <c r="H1056" s="78">
        <f>+IF(F1056=0,"",+G1056*100/INDEX(PBI_GDP!$C$8:$R$29,MATCH($A1056,PBI_GDP!$B$8:$B$29,0),MATCH($B1056,PBI_GDP!$C$7:$R$7,0)))</f>
        <v>0.13456772945888906</v>
      </c>
    </row>
    <row r="1057" spans="1:8" x14ac:dyDescent="0.25">
      <c r="A1057" s="8" t="s">
        <v>13</v>
      </c>
      <c r="B1057" s="8">
        <v>2013</v>
      </c>
      <c r="C1057" s="8" t="s">
        <v>10</v>
      </c>
      <c r="D1057" s="8" t="s">
        <v>33</v>
      </c>
      <c r="E1057" s="8" t="s">
        <v>42</v>
      </c>
      <c r="F1057" s="78">
        <v>45990.63</v>
      </c>
      <c r="G1057" s="78">
        <f>+IF(F1057=0," ", +F1057/INDEX(TdC_ExRate!$C$8:$R$29,MATCH(A1057,TdC_ExRate!$B$8:$B$29,0),MATCH(B1057,TdC_ExRate!$C$7:$R$7,0)))</f>
        <v>92.712607955757733</v>
      </c>
      <c r="H1057" s="78">
        <f>+IF(F1057=0,"",+G1057*100/INDEX(PBI_GDP!$C$8:$R$29,MATCH($A1057,PBI_GDP!$B$8:$B$29,0),MATCH($B1057,PBI_GDP!$C$7:$R$7,0)))</f>
        <v>3.3430912103029994E-2</v>
      </c>
    </row>
    <row r="1058" spans="1:8" x14ac:dyDescent="0.25">
      <c r="A1058" s="8" t="s">
        <v>13</v>
      </c>
      <c r="B1058" s="8">
        <v>2013</v>
      </c>
      <c r="C1058" s="8" t="s">
        <v>10</v>
      </c>
      <c r="D1058" s="8" t="s">
        <v>33</v>
      </c>
      <c r="E1058" s="8" t="s">
        <v>40</v>
      </c>
      <c r="F1058" s="78">
        <v>1383435.162333</v>
      </c>
      <c r="G1058" s="78">
        <f>+IF(F1058=0," ", +F1058/INDEX(TdC_ExRate!$C$8:$R$29,MATCH(A1058,TdC_ExRate!$B$8:$B$29,0),MATCH(B1058,TdC_ExRate!$C$7:$R$7,0)))</f>
        <v>2788.8698597429407</v>
      </c>
      <c r="H1058" s="78">
        <f>+IF(F1058=0,"",+G1058*100/INDEX(PBI_GDP!$C$8:$R$29,MATCH($A1058,PBI_GDP!$B$8:$B$29,0),MATCH($B1058,PBI_GDP!$C$7:$R$7,0)))</f>
        <v>1.0056287402933064</v>
      </c>
    </row>
    <row r="1059" spans="1:8" x14ac:dyDescent="0.25">
      <c r="A1059" s="8" t="s">
        <v>13</v>
      </c>
      <c r="B1059" s="8">
        <v>2014</v>
      </c>
      <c r="C1059" s="8" t="s">
        <v>10</v>
      </c>
      <c r="D1059" s="8" t="s">
        <v>33</v>
      </c>
      <c r="E1059" s="8" t="s">
        <v>34</v>
      </c>
      <c r="F1059" s="78">
        <v>47857.692999999999</v>
      </c>
      <c r="G1059" s="78">
        <f>+IF(F1059=0," ", +F1059/INDEX(TdC_ExRate!$C$8:$R$29,MATCH(A1059,TdC_ExRate!$B$8:$B$29,0),MATCH(B1059,TdC_ExRate!$C$7:$R$7,0)))</f>
        <v>83.80391634964343</v>
      </c>
      <c r="H1059" s="78">
        <f>+IF(F1059=0,"",+G1059*100/INDEX(PBI_GDP!$C$8:$R$29,MATCH($A1059,PBI_GDP!$B$8:$B$29,0),MATCH($B1059,PBI_GDP!$C$7:$R$7,0)))</f>
        <v>3.2307623109188693E-2</v>
      </c>
    </row>
    <row r="1060" spans="1:8" x14ac:dyDescent="0.25">
      <c r="A1060" s="8" t="s">
        <v>13</v>
      </c>
      <c r="B1060" s="8">
        <v>2014</v>
      </c>
      <c r="C1060" s="8" t="s">
        <v>10</v>
      </c>
      <c r="D1060" s="8" t="s">
        <v>33</v>
      </c>
      <c r="E1060" s="8" t="s">
        <v>35</v>
      </c>
      <c r="F1060" s="78">
        <v>1159677.5520000001</v>
      </c>
      <c r="G1060" s="78">
        <f>+IF(F1060=0," ", +F1060/INDEX(TdC_ExRate!$C$8:$R$29,MATCH(A1060,TdC_ExRate!$B$8:$B$29,0),MATCH(B1060,TdC_ExRate!$C$7:$R$7,0)))</f>
        <v>2030.7188764900825</v>
      </c>
      <c r="H1060" s="78">
        <f>+IF(F1060=0,"",+G1060*100/INDEX(PBI_GDP!$C$8:$R$29,MATCH($A1060,PBI_GDP!$B$8:$B$29,0),MATCH($B1060,PBI_GDP!$C$7:$R$7,0)))</f>
        <v>0.78287152868406307</v>
      </c>
    </row>
    <row r="1061" spans="1:8" x14ac:dyDescent="0.25">
      <c r="A1061" s="8" t="s">
        <v>13</v>
      </c>
      <c r="B1061" s="8">
        <v>2014</v>
      </c>
      <c r="C1061" s="8" t="s">
        <v>10</v>
      </c>
      <c r="D1061" s="8" t="s">
        <v>33</v>
      </c>
      <c r="E1061" s="8" t="s">
        <v>36</v>
      </c>
      <c r="F1061" s="78">
        <v>413520.44691299996</v>
      </c>
      <c r="G1061" s="78">
        <f>+IF(F1061=0," ", +F1061/INDEX(TdC_ExRate!$C$8:$R$29,MATCH(A1061,TdC_ExRate!$B$8:$B$29,0),MATCH(B1061,TdC_ExRate!$C$7:$R$7,0)))</f>
        <v>724.11833437028019</v>
      </c>
      <c r="H1061" s="78">
        <f>+IF(F1061=0,"",+G1061*100/INDEX(PBI_GDP!$C$8:$R$29,MATCH($A1061,PBI_GDP!$B$8:$B$29,0),MATCH($B1061,PBI_GDP!$C$7:$R$7,0)))</f>
        <v>0.27915810205912928</v>
      </c>
    </row>
    <row r="1062" spans="1:8" x14ac:dyDescent="0.25">
      <c r="A1062" s="8" t="s">
        <v>13</v>
      </c>
      <c r="B1062" s="8">
        <v>2014</v>
      </c>
      <c r="C1062" s="8" t="s">
        <v>10</v>
      </c>
      <c r="D1062" s="8" t="s">
        <v>33</v>
      </c>
      <c r="E1062" s="8" t="s">
        <v>42</v>
      </c>
      <c r="F1062" s="78">
        <v>63988.228999999999</v>
      </c>
      <c r="G1062" s="78">
        <f>+IF(F1062=0," ", +F1062/INDEX(TdC_ExRate!$C$8:$R$29,MATCH(A1062,TdC_ExRate!$B$8:$B$29,0),MATCH(B1062,TdC_ExRate!$C$7:$R$7,0)))</f>
        <v>112.0502024716868</v>
      </c>
      <c r="H1062" s="78">
        <f>+IF(F1062=0,"",+G1062*100/INDEX(PBI_GDP!$C$8:$R$29,MATCH($A1062,PBI_GDP!$B$8:$B$29,0),MATCH($B1062,PBI_GDP!$C$7:$R$7,0)))</f>
        <v>4.3196975373561333E-2</v>
      </c>
    </row>
    <row r="1063" spans="1:8" x14ac:dyDescent="0.25">
      <c r="A1063" s="8" t="s">
        <v>13</v>
      </c>
      <c r="B1063" s="8">
        <v>2014</v>
      </c>
      <c r="C1063" s="8" t="s">
        <v>10</v>
      </c>
      <c r="D1063" s="8" t="s">
        <v>33</v>
      </c>
      <c r="E1063" s="8" t="s">
        <v>40</v>
      </c>
      <c r="F1063" s="78">
        <v>1685043.9209130001</v>
      </c>
      <c r="G1063" s="78">
        <f>+IF(F1063=0," ", +F1063/INDEX(TdC_ExRate!$C$8:$R$29,MATCH(A1063,TdC_ExRate!$B$8:$B$29,0),MATCH(B1063,TdC_ExRate!$C$7:$R$7,0)))</f>
        <v>2950.6913296816929</v>
      </c>
      <c r="H1063" s="78">
        <f>+IF(F1063=0,"",+G1063*100/INDEX(PBI_GDP!$C$8:$R$29,MATCH($A1063,PBI_GDP!$B$8:$B$29,0),MATCH($B1063,PBI_GDP!$C$7:$R$7,0)))</f>
        <v>1.1375342292259423</v>
      </c>
    </row>
    <row r="1064" spans="1:8" x14ac:dyDescent="0.25">
      <c r="A1064" s="8" t="s">
        <v>13</v>
      </c>
      <c r="B1064" s="8">
        <v>2015</v>
      </c>
      <c r="C1064" s="8" t="s">
        <v>10</v>
      </c>
      <c r="D1064" s="8" t="s">
        <v>33</v>
      </c>
      <c r="E1064" s="8" t="s">
        <v>34</v>
      </c>
      <c r="F1064" s="78">
        <v>41707.946000000004</v>
      </c>
      <c r="G1064" s="78">
        <f>+IF(F1064=0," ", +F1064/INDEX(TdC_ExRate!$C$8:$R$29,MATCH(A1064,TdC_ExRate!$B$8:$B$29,0),MATCH(B1064,TdC_ExRate!$C$7:$R$7,0)))</f>
        <v>63.746000967980272</v>
      </c>
      <c r="H1064" s="78">
        <f>+IF(F1064=0,"",+G1064*100/INDEX(PBI_GDP!$C$8:$R$29,MATCH($A1064,PBI_GDP!$B$8:$B$29,0),MATCH($B1064,PBI_GDP!$C$7:$R$7,0)))</f>
        <v>2.6240924071076931E-2</v>
      </c>
    </row>
    <row r="1065" spans="1:8" x14ac:dyDescent="0.25">
      <c r="A1065" s="8" t="s">
        <v>13</v>
      </c>
      <c r="B1065" s="8">
        <v>2015</v>
      </c>
      <c r="C1065" s="8" t="s">
        <v>10</v>
      </c>
      <c r="D1065" s="8" t="s">
        <v>33</v>
      </c>
      <c r="E1065" s="8" t="s">
        <v>35</v>
      </c>
      <c r="F1065" s="78">
        <v>1334240.2169999997</v>
      </c>
      <c r="G1065" s="78">
        <f>+IF(F1065=0," ", +F1065/INDEX(TdC_ExRate!$C$8:$R$29,MATCH(A1065,TdC_ExRate!$B$8:$B$29,0),MATCH(B1065,TdC_ExRate!$C$7:$R$7,0)))</f>
        <v>2039.2391935196279</v>
      </c>
      <c r="H1065" s="78">
        <f>+IF(F1065=0,"",+G1065*100/INDEX(PBI_GDP!$C$8:$R$29,MATCH($A1065,PBI_GDP!$B$8:$B$29,0),MATCH($B1065,PBI_GDP!$C$7:$R$7,0)))</f>
        <v>0.83944906389957918</v>
      </c>
    </row>
    <row r="1066" spans="1:8" x14ac:dyDescent="0.25">
      <c r="A1066" s="8" t="s">
        <v>13</v>
      </c>
      <c r="B1066" s="8">
        <v>2015</v>
      </c>
      <c r="C1066" s="8" t="s">
        <v>10</v>
      </c>
      <c r="D1066" s="8" t="s">
        <v>33</v>
      </c>
      <c r="E1066" s="8" t="s">
        <v>36</v>
      </c>
      <c r="F1066" s="78">
        <v>601064.38500000001</v>
      </c>
      <c r="G1066" s="78">
        <f>+IF(F1066=0," ", +F1066/INDEX(TdC_ExRate!$C$8:$R$29,MATCH(A1066,TdC_ExRate!$B$8:$B$29,0),MATCH(B1066,TdC_ExRate!$C$7:$R$7,0)))</f>
        <v>918.66070000254786</v>
      </c>
      <c r="H1066" s="78">
        <f>+IF(F1066=0,"",+G1066*100/INDEX(PBI_GDP!$C$8:$R$29,MATCH($A1066,PBI_GDP!$B$8:$B$29,0),MATCH($B1066,PBI_GDP!$C$7:$R$7,0)))</f>
        <v>0.37816498776069074</v>
      </c>
    </row>
    <row r="1067" spans="1:8" x14ac:dyDescent="0.25">
      <c r="A1067" s="8" t="s">
        <v>13</v>
      </c>
      <c r="B1067" s="8">
        <v>2015</v>
      </c>
      <c r="C1067" s="8" t="s">
        <v>10</v>
      </c>
      <c r="D1067" s="8" t="s">
        <v>33</v>
      </c>
      <c r="E1067" s="8" t="s">
        <v>42</v>
      </c>
      <c r="F1067" s="78">
        <v>77618.694000000003</v>
      </c>
      <c r="G1067" s="78">
        <f>+IF(F1067=0," ", +F1067/INDEX(TdC_ExRate!$C$8:$R$29,MATCH(A1067,TdC_ExRate!$B$8:$B$29,0),MATCH(B1067,TdC_ExRate!$C$7:$R$7,0)))</f>
        <v>118.63162340474318</v>
      </c>
      <c r="H1067" s="78">
        <f>+IF(F1067=0,"",+G1067*100/INDEX(PBI_GDP!$C$8:$R$29,MATCH($A1067,PBI_GDP!$B$8:$B$29,0),MATCH($B1067,PBI_GDP!$C$7:$R$7,0)))</f>
        <v>4.8834489613805356E-2</v>
      </c>
    </row>
    <row r="1068" spans="1:8" x14ac:dyDescent="0.25">
      <c r="A1068" s="8" t="s">
        <v>13</v>
      </c>
      <c r="B1068" s="8">
        <v>2015</v>
      </c>
      <c r="C1068" s="8" t="s">
        <v>10</v>
      </c>
      <c r="D1068" s="8" t="s">
        <v>33</v>
      </c>
      <c r="E1068" s="8" t="s">
        <v>40</v>
      </c>
      <c r="F1068" s="78">
        <v>2054631.2419999996</v>
      </c>
      <c r="G1068" s="78">
        <f>+IF(F1068=0," ", +F1068/INDEX(TdC_ExRate!$C$8:$R$29,MATCH(A1068,TdC_ExRate!$B$8:$B$29,0),MATCH(B1068,TdC_ExRate!$C$7:$R$7,0)))</f>
        <v>3140.2775178948991</v>
      </c>
      <c r="H1068" s="78">
        <f>+IF(F1068=0,"",+G1068*100/INDEX(PBI_GDP!$C$8:$R$29,MATCH($A1068,PBI_GDP!$B$8:$B$29,0),MATCH($B1068,PBI_GDP!$C$7:$R$7,0)))</f>
        <v>1.2926894653451524</v>
      </c>
    </row>
    <row r="1069" spans="1:8" x14ac:dyDescent="0.25">
      <c r="A1069" s="8" t="s">
        <v>13</v>
      </c>
      <c r="B1069" s="8">
        <v>2016</v>
      </c>
      <c r="C1069" s="8" t="s">
        <v>10</v>
      </c>
      <c r="D1069" s="8" t="s">
        <v>33</v>
      </c>
      <c r="E1069" s="8" t="s">
        <v>34</v>
      </c>
      <c r="F1069" s="78">
        <v>43861.930999999997</v>
      </c>
      <c r="G1069" s="78">
        <f>+IF(F1069=0," ", +F1069/INDEX(TdC_ExRate!$C$8:$R$29,MATCH(A1069,TdC_ExRate!$B$8:$B$29,0),MATCH(B1069,TdC_ExRate!$C$7:$R$7,0)))</f>
        <v>64.838234544130856</v>
      </c>
      <c r="H1069" s="78">
        <f>+IF(F1069=0,"",+G1069*100/INDEX(PBI_GDP!$C$8:$R$29,MATCH($A1069,PBI_GDP!$B$8:$B$29,0),MATCH($B1069,PBI_GDP!$C$7:$R$7,0)))</f>
        <v>2.5991908352749969E-2</v>
      </c>
    </row>
    <row r="1070" spans="1:8" x14ac:dyDescent="0.25">
      <c r="A1070" s="8" t="s">
        <v>13</v>
      </c>
      <c r="B1070" s="8">
        <v>2016</v>
      </c>
      <c r="C1070" s="8" t="s">
        <v>10</v>
      </c>
      <c r="D1070" s="8" t="s">
        <v>33</v>
      </c>
      <c r="E1070" s="8" t="s">
        <v>35</v>
      </c>
      <c r="F1070" s="78">
        <v>1299901.4270000001</v>
      </c>
      <c r="G1070" s="78">
        <f>+IF(F1070=0," ", +F1070/INDEX(TdC_ExRate!$C$8:$R$29,MATCH(A1070,TdC_ExRate!$B$8:$B$29,0),MATCH(B1070,TdC_ExRate!$C$7:$R$7,0)))</f>
        <v>1921.5595776683067</v>
      </c>
      <c r="H1070" s="78">
        <f>+IF(F1070=0,"",+G1070*100/INDEX(PBI_GDP!$C$8:$R$29,MATCH($A1070,PBI_GDP!$B$8:$B$29,0),MATCH($B1070,PBI_GDP!$C$7:$R$7,0)))</f>
        <v>0.77030167135580296</v>
      </c>
    </row>
    <row r="1071" spans="1:8" x14ac:dyDescent="0.25">
      <c r="A1071" s="8" t="s">
        <v>13</v>
      </c>
      <c r="B1071" s="8">
        <v>2016</v>
      </c>
      <c r="C1071" s="8" t="s">
        <v>10</v>
      </c>
      <c r="D1071" s="8" t="s">
        <v>33</v>
      </c>
      <c r="E1071" s="8" t="s">
        <v>36</v>
      </c>
      <c r="F1071" s="78">
        <v>622279.63098025799</v>
      </c>
      <c r="G1071" s="78">
        <f>+IF(F1071=0," ", +F1071/INDEX(TdC_ExRate!$C$8:$R$29,MATCH(A1071,TdC_ExRate!$B$8:$B$29,0),MATCH(B1071,TdC_ExRate!$C$7:$R$7,0)))</f>
        <v>919.87543059910354</v>
      </c>
      <c r="H1071" s="78">
        <f>+IF(F1071=0,"",+G1071*100/INDEX(PBI_GDP!$C$8:$R$29,MATCH($A1071,PBI_GDP!$B$8:$B$29,0),MATCH($B1071,PBI_GDP!$C$7:$R$7,0)))</f>
        <v>0.36875337609331282</v>
      </c>
    </row>
    <row r="1072" spans="1:8" x14ac:dyDescent="0.25">
      <c r="A1072" s="8" t="s">
        <v>13</v>
      </c>
      <c r="B1072" s="8">
        <v>2016</v>
      </c>
      <c r="C1072" s="8" t="s">
        <v>10</v>
      </c>
      <c r="D1072" s="8" t="s">
        <v>33</v>
      </c>
      <c r="E1072" s="8" t="s">
        <v>42</v>
      </c>
      <c r="F1072" s="78">
        <v>117432.571</v>
      </c>
      <c r="G1072" s="78">
        <f>+IF(F1072=0," ", +F1072/INDEX(TdC_ExRate!$C$8:$R$29,MATCH(A1072,TdC_ExRate!$B$8:$B$29,0),MATCH(B1072,TdC_ExRate!$C$7:$R$7,0)))</f>
        <v>173.59291777688264</v>
      </c>
      <c r="H1072" s="78">
        <f>+IF(F1072=0,"",+G1072*100/INDEX(PBI_GDP!$C$8:$R$29,MATCH($A1072,PBI_GDP!$B$8:$B$29,0),MATCH($B1072,PBI_GDP!$C$7:$R$7,0)))</f>
        <v>6.9588742526173863E-2</v>
      </c>
    </row>
    <row r="1073" spans="1:8" x14ac:dyDescent="0.25">
      <c r="A1073" s="8" t="s">
        <v>13</v>
      </c>
      <c r="B1073" s="8">
        <v>2016</v>
      </c>
      <c r="C1073" s="8" t="s">
        <v>10</v>
      </c>
      <c r="D1073" s="8" t="s">
        <v>33</v>
      </c>
      <c r="E1073" s="8" t="s">
        <v>40</v>
      </c>
      <c r="F1073" s="78">
        <v>2083475.5599802583</v>
      </c>
      <c r="G1073" s="78">
        <f>+IF(F1073=0," ", +F1073/INDEX(TdC_ExRate!$C$8:$R$29,MATCH(A1073,TdC_ExRate!$B$8:$B$29,0),MATCH(B1073,TdC_ExRate!$C$7:$R$7,0)))</f>
        <v>3079.866160588424</v>
      </c>
      <c r="H1073" s="78">
        <f>+IF(F1073=0,"",+G1073*100/INDEX(PBI_GDP!$C$8:$R$29,MATCH($A1073,PBI_GDP!$B$8:$B$29,0),MATCH($B1073,PBI_GDP!$C$7:$R$7,0)))</f>
        <v>1.2346356983280398</v>
      </c>
    </row>
    <row r="1074" spans="1:8" x14ac:dyDescent="0.25">
      <c r="A1074" s="8" t="s">
        <v>13</v>
      </c>
      <c r="B1074" s="8">
        <v>2017</v>
      </c>
      <c r="C1074" s="8" t="s">
        <v>10</v>
      </c>
      <c r="D1074" s="8" t="s">
        <v>33</v>
      </c>
      <c r="E1074" s="8" t="s">
        <v>34</v>
      </c>
      <c r="F1074" s="78">
        <v>49138.957999999984</v>
      </c>
      <c r="G1074" s="78">
        <f>+IF(F1074=0," ", +F1074/INDEX(TdC_ExRate!$C$8:$R$29,MATCH(A1074,TdC_ExRate!$B$8:$B$29,0),MATCH(B1074,TdC_ExRate!$C$7:$R$7,0)))</f>
        <v>75.744155869178968</v>
      </c>
      <c r="H1074" s="78">
        <f>+IF(F1074=0,"",+G1074*100/INDEX(PBI_GDP!$C$8:$R$29,MATCH($A1074,PBI_GDP!$B$8:$B$29,0),MATCH($B1074,PBI_GDP!$C$7:$R$7,0)))</f>
        <v>2.738178979132417E-2</v>
      </c>
    </row>
    <row r="1075" spans="1:8" x14ac:dyDescent="0.25">
      <c r="A1075" s="8" t="s">
        <v>13</v>
      </c>
      <c r="B1075" s="8">
        <v>2017</v>
      </c>
      <c r="C1075" s="8" t="s">
        <v>10</v>
      </c>
      <c r="D1075" s="8" t="s">
        <v>33</v>
      </c>
      <c r="E1075" s="8" t="s">
        <v>35</v>
      </c>
      <c r="F1075" s="78">
        <v>1197811.0079999999</v>
      </c>
      <c r="G1075" s="78">
        <f>+IF(F1075=0," ", +F1075/INDEX(TdC_ExRate!$C$8:$R$29,MATCH(A1075,TdC_ExRate!$B$8:$B$29,0),MATCH(B1075,TdC_ExRate!$C$7:$R$7,0)))</f>
        <v>1846.3391855352406</v>
      </c>
      <c r="H1075" s="78">
        <f>+IF(F1075=0,"",+G1075*100/INDEX(PBI_GDP!$C$8:$R$29,MATCH($A1075,PBI_GDP!$B$8:$B$29,0),MATCH($B1075,PBI_GDP!$C$7:$R$7,0)))</f>
        <v>0.66745837855963741</v>
      </c>
    </row>
    <row r="1076" spans="1:8" x14ac:dyDescent="0.25">
      <c r="A1076" s="8" t="s">
        <v>13</v>
      </c>
      <c r="B1076" s="8">
        <v>2017</v>
      </c>
      <c r="C1076" s="8" t="s">
        <v>10</v>
      </c>
      <c r="D1076" s="8" t="s">
        <v>33</v>
      </c>
      <c r="E1076" s="8" t="s">
        <v>36</v>
      </c>
      <c r="F1076" s="78">
        <v>528179.36400020006</v>
      </c>
      <c r="G1076" s="78">
        <f>+IF(F1076=0," ", +F1076/INDEX(TdC_ExRate!$C$8:$R$29,MATCH(A1076,TdC_ExRate!$B$8:$B$29,0),MATCH(B1076,TdC_ExRate!$C$7:$R$7,0)))</f>
        <v>814.15035446447564</v>
      </c>
      <c r="H1076" s="78">
        <f>+IF(F1076=0,"",+G1076*100/INDEX(PBI_GDP!$C$8:$R$29,MATCH($A1076,PBI_GDP!$B$8:$B$29,0),MATCH($B1076,PBI_GDP!$C$7:$R$7,0)))</f>
        <v>0.29431833530472451</v>
      </c>
    </row>
    <row r="1077" spans="1:8" x14ac:dyDescent="0.25">
      <c r="A1077" s="8" t="s">
        <v>13</v>
      </c>
      <c r="B1077" s="8">
        <v>2017</v>
      </c>
      <c r="C1077" s="8" t="s">
        <v>10</v>
      </c>
      <c r="D1077" s="8" t="s">
        <v>33</v>
      </c>
      <c r="E1077" s="8" t="s">
        <v>42</v>
      </c>
      <c r="F1077" s="78">
        <v>98340.847999999998</v>
      </c>
      <c r="G1077" s="78">
        <f>+IF(F1077=0," ", +F1077/INDEX(TdC_ExRate!$C$8:$R$29,MATCH(A1077,TdC_ExRate!$B$8:$B$29,0),MATCH(B1077,TdC_ExRate!$C$7:$R$7,0)))</f>
        <v>151.58531687259708</v>
      </c>
      <c r="H1077" s="78">
        <f>+IF(F1077=0,"",+G1077*100/INDEX(PBI_GDP!$C$8:$R$29,MATCH($A1077,PBI_GDP!$B$8:$B$29,0),MATCH($B1077,PBI_GDP!$C$7:$R$7,0)))</f>
        <v>5.4798647293997617E-2</v>
      </c>
    </row>
    <row r="1078" spans="1:8" x14ac:dyDescent="0.25">
      <c r="A1078" s="8" t="s">
        <v>13</v>
      </c>
      <c r="B1078" s="8">
        <v>2017</v>
      </c>
      <c r="C1078" s="8" t="s">
        <v>10</v>
      </c>
      <c r="D1078" s="8" t="s">
        <v>33</v>
      </c>
      <c r="E1078" s="8" t="s">
        <v>40</v>
      </c>
      <c r="F1078" s="78">
        <v>1873470.1780002001</v>
      </c>
      <c r="G1078" s="78">
        <f>+IF(F1078=0," ", +F1078/INDEX(TdC_ExRate!$C$8:$R$29,MATCH(A1078,TdC_ExRate!$B$8:$B$29,0),MATCH(B1078,TdC_ExRate!$C$7:$R$7,0)))</f>
        <v>2887.8190127414923</v>
      </c>
      <c r="H1078" s="78">
        <f>+IF(F1078=0,"",+G1078*100/INDEX(PBI_GDP!$C$8:$R$29,MATCH($A1078,PBI_GDP!$B$8:$B$29,0),MATCH($B1078,PBI_GDP!$C$7:$R$7,0)))</f>
        <v>1.0439571509496837</v>
      </c>
    </row>
    <row r="1079" spans="1:8" x14ac:dyDescent="0.25">
      <c r="A1079" s="8" t="s">
        <v>13</v>
      </c>
      <c r="B1079" s="8">
        <v>2018</v>
      </c>
      <c r="C1079" s="8" t="s">
        <v>10</v>
      </c>
      <c r="D1079" s="8" t="s">
        <v>33</v>
      </c>
      <c r="E1079" s="8" t="s">
        <v>34</v>
      </c>
      <c r="F1079" s="78">
        <v>34976.005000000034</v>
      </c>
      <c r="G1079" s="78">
        <f>+IF(F1079=0," ", +F1079/INDEX(TdC_ExRate!$C$8:$R$29,MATCH(A1079,TdC_ExRate!$B$8:$B$29,0),MATCH(B1079,TdC_ExRate!$C$7:$R$7,0)))</f>
        <v>54.476859357173382</v>
      </c>
      <c r="H1079" s="78">
        <f>+IF(F1079=0,"",+G1079*100/INDEX(PBI_GDP!$C$8:$R$29,MATCH($A1079,PBI_GDP!$B$8:$B$29,0),MATCH($B1079,PBI_GDP!$C$7:$R$7,0)))</f>
        <v>1.8410104376633978E-2</v>
      </c>
    </row>
    <row r="1080" spans="1:8" x14ac:dyDescent="0.25">
      <c r="A1080" s="8" t="s">
        <v>13</v>
      </c>
      <c r="B1080" s="8">
        <v>2018</v>
      </c>
      <c r="C1080" s="8" t="s">
        <v>10</v>
      </c>
      <c r="D1080" s="8" t="s">
        <v>33</v>
      </c>
      <c r="E1080" s="8" t="s">
        <v>35</v>
      </c>
      <c r="F1080" s="78">
        <v>1239968.2289999998</v>
      </c>
      <c r="G1080" s="78">
        <f>+IF(F1080=0," ", +F1080/INDEX(TdC_ExRate!$C$8:$R$29,MATCH(A1080,TdC_ExRate!$B$8:$B$29,0),MATCH(B1080,TdC_ExRate!$C$7:$R$7,0)))</f>
        <v>1931.3119042210876</v>
      </c>
      <c r="H1080" s="78">
        <f>+IF(F1080=0,"",+G1080*100/INDEX(PBI_GDP!$C$8:$R$29,MATCH($A1080,PBI_GDP!$B$8:$B$29,0),MATCH($B1080,PBI_GDP!$C$7:$R$7,0)))</f>
        <v>0.65267444122334617</v>
      </c>
    </row>
    <row r="1081" spans="1:8" x14ac:dyDescent="0.25">
      <c r="A1081" s="8" t="s">
        <v>13</v>
      </c>
      <c r="B1081" s="8">
        <v>2018</v>
      </c>
      <c r="C1081" s="8" t="s">
        <v>10</v>
      </c>
      <c r="D1081" s="8" t="s">
        <v>33</v>
      </c>
      <c r="E1081" s="8" t="s">
        <v>36</v>
      </c>
      <c r="F1081" s="78">
        <v>446557.11300000001</v>
      </c>
      <c r="G1081" s="78">
        <f>+IF(F1081=0," ", +F1081/INDEX(TdC_ExRate!$C$8:$R$29,MATCH(A1081,TdC_ExRate!$B$8:$B$29,0),MATCH(B1081,TdC_ExRate!$C$7:$R$7,0)))</f>
        <v>695.53481136128494</v>
      </c>
      <c r="H1081" s="78">
        <f>+IF(F1081=0,"",+G1081*100/INDEX(PBI_GDP!$C$8:$R$29,MATCH($A1081,PBI_GDP!$B$8:$B$29,0),MATCH($B1081,PBI_GDP!$C$7:$R$7,0)))</f>
        <v>0.23505151776077135</v>
      </c>
    </row>
    <row r="1082" spans="1:8" x14ac:dyDescent="0.25">
      <c r="A1082" s="8" t="s">
        <v>13</v>
      </c>
      <c r="B1082" s="8">
        <v>2018</v>
      </c>
      <c r="C1082" s="8" t="s">
        <v>10</v>
      </c>
      <c r="D1082" s="8" t="s">
        <v>33</v>
      </c>
      <c r="E1082" s="8" t="s">
        <v>42</v>
      </c>
      <c r="F1082" s="78">
        <v>77386.920746999982</v>
      </c>
      <c r="G1082" s="78">
        <f>+IF(F1082=0," ", +F1082/INDEX(TdC_ExRate!$C$8:$R$29,MATCH(A1082,TdC_ExRate!$B$8:$B$29,0),MATCH(B1082,TdC_ExRate!$C$7:$R$7,0)))</f>
        <v>120.53396028560256</v>
      </c>
      <c r="H1082" s="78">
        <f>+IF(F1082=0,"",+G1082*100/INDEX(PBI_GDP!$C$8:$R$29,MATCH($A1082,PBI_GDP!$B$8:$B$29,0),MATCH($B1082,PBI_GDP!$C$7:$R$7,0)))</f>
        <v>4.0733676940478761E-2</v>
      </c>
    </row>
    <row r="1083" spans="1:8" x14ac:dyDescent="0.25">
      <c r="A1083" s="8" t="s">
        <v>13</v>
      </c>
      <c r="B1083" s="8">
        <v>2018</v>
      </c>
      <c r="C1083" s="8" t="s">
        <v>10</v>
      </c>
      <c r="D1083" s="8" t="s">
        <v>33</v>
      </c>
      <c r="E1083" s="8" t="s">
        <v>40</v>
      </c>
      <c r="F1083" s="78">
        <v>1798888.2677470001</v>
      </c>
      <c r="G1083" s="78">
        <f>+IF(F1083=0," ", +F1083/INDEX(TdC_ExRate!$C$8:$R$29,MATCH(A1083,TdC_ExRate!$B$8:$B$29,0),MATCH(B1083,TdC_ExRate!$C$7:$R$7,0)))</f>
        <v>2801.8575352251487</v>
      </c>
      <c r="H1083" s="78">
        <f>+IF(F1083=0,"",+G1083*100/INDEX(PBI_GDP!$C$8:$R$29,MATCH($A1083,PBI_GDP!$B$8:$B$29,0),MATCH($B1083,PBI_GDP!$C$7:$R$7,0)))</f>
        <v>0.94686974030123028</v>
      </c>
    </row>
    <row r="1084" spans="1:8" x14ac:dyDescent="0.25">
      <c r="A1084" s="8" t="s">
        <v>13</v>
      </c>
      <c r="B1084" s="8">
        <v>2019</v>
      </c>
      <c r="C1084" s="8" t="s">
        <v>10</v>
      </c>
      <c r="D1084" s="8" t="s">
        <v>33</v>
      </c>
      <c r="E1084" s="8" t="s">
        <v>34</v>
      </c>
      <c r="F1084" s="78">
        <v>53512.03899999999</v>
      </c>
      <c r="G1084" s="78">
        <f>+IF(F1084=0," ", +F1084/INDEX(TdC_ExRate!$C$8:$R$29,MATCH(A1084,TdC_ExRate!$B$8:$B$29,0),MATCH(B1084,TdC_ExRate!$C$7:$R$7,0)))</f>
        <v>76.083918506626176</v>
      </c>
      <c r="H1084" s="78">
        <f>+IF(F1084=0,"",+G1084*100/INDEX(PBI_GDP!$C$8:$R$29,MATCH($A1084,PBI_GDP!$B$8:$B$29,0),MATCH($B1084,PBI_GDP!$C$7:$R$7,0)))</f>
        <v>2.7316635490023881E-2</v>
      </c>
    </row>
    <row r="1085" spans="1:8" x14ac:dyDescent="0.25">
      <c r="A1085" s="8" t="s">
        <v>13</v>
      </c>
      <c r="B1085" s="8">
        <v>2019</v>
      </c>
      <c r="C1085" s="8" t="s">
        <v>10</v>
      </c>
      <c r="D1085" s="8" t="s">
        <v>33</v>
      </c>
      <c r="E1085" s="8" t="s">
        <v>35</v>
      </c>
      <c r="F1085" s="78">
        <v>1380025.9669999999</v>
      </c>
      <c r="G1085" s="78">
        <f>+IF(F1085=0," ", +F1085/INDEX(TdC_ExRate!$C$8:$R$29,MATCH(A1085,TdC_ExRate!$B$8:$B$29,0),MATCH(B1085,TdC_ExRate!$C$7:$R$7,0)))</f>
        <v>1962.1338519777951</v>
      </c>
      <c r="H1085" s="78">
        <f>+IF(F1085=0,"",+G1085*100/INDEX(PBI_GDP!$C$8:$R$29,MATCH($A1085,PBI_GDP!$B$8:$B$29,0),MATCH($B1085,PBI_GDP!$C$7:$R$7,0)))</f>
        <v>0.7044707511015742</v>
      </c>
    </row>
    <row r="1086" spans="1:8" x14ac:dyDescent="0.25">
      <c r="A1086" s="8" t="s">
        <v>13</v>
      </c>
      <c r="B1086" s="8">
        <v>2019</v>
      </c>
      <c r="C1086" s="8" t="s">
        <v>10</v>
      </c>
      <c r="D1086" s="8" t="s">
        <v>33</v>
      </c>
      <c r="E1086" s="8" t="s">
        <v>36</v>
      </c>
      <c r="F1086" s="78">
        <v>423166.47</v>
      </c>
      <c r="G1086" s="78">
        <f>+IF(F1086=0," ", +F1086/INDEX(TdC_ExRate!$C$8:$R$29,MATCH(A1086,TdC_ExRate!$B$8:$B$29,0),MATCH(B1086,TdC_ExRate!$C$7:$R$7,0)))</f>
        <v>601.66205250031066</v>
      </c>
      <c r="H1086" s="78">
        <f>+IF(F1086=0,"",+G1086*100/INDEX(PBI_GDP!$C$8:$R$29,MATCH($A1086,PBI_GDP!$B$8:$B$29,0),MATCH($B1086,PBI_GDP!$C$7:$R$7,0)))</f>
        <v>0.21601651569640481</v>
      </c>
    </row>
    <row r="1087" spans="1:8" x14ac:dyDescent="0.25">
      <c r="A1087" s="8" t="s">
        <v>13</v>
      </c>
      <c r="B1087" s="8">
        <v>2019</v>
      </c>
      <c r="C1087" s="8" t="s">
        <v>10</v>
      </c>
      <c r="D1087" s="8" t="s">
        <v>33</v>
      </c>
      <c r="E1087" s="8" t="s">
        <v>42</v>
      </c>
      <c r="F1087" s="78">
        <v>82171.083826999995</v>
      </c>
      <c r="G1087" s="78">
        <f>+IF(F1087=0," ", +F1087/INDEX(TdC_ExRate!$C$8:$R$29,MATCH(A1087,TdC_ExRate!$B$8:$B$29,0),MATCH(B1087,TdC_ExRate!$C$7:$R$7,0)))</f>
        <v>116.83161700294427</v>
      </c>
      <c r="H1087" s="78">
        <f>+IF(F1087=0,"",+G1087*100/INDEX(PBI_GDP!$C$8:$R$29,MATCH($A1087,PBI_GDP!$B$8:$B$29,0),MATCH($B1087,PBI_GDP!$C$7:$R$7,0)))</f>
        <v>4.1946402840720681E-2</v>
      </c>
    </row>
    <row r="1088" spans="1:8" x14ac:dyDescent="0.25">
      <c r="A1088" s="8" t="s">
        <v>13</v>
      </c>
      <c r="B1088" s="8">
        <v>2019</v>
      </c>
      <c r="C1088" s="8" t="s">
        <v>10</v>
      </c>
      <c r="D1088" s="8" t="s">
        <v>33</v>
      </c>
      <c r="E1088" s="8" t="s">
        <v>40</v>
      </c>
      <c r="F1088" s="78">
        <v>1938875.5598269999</v>
      </c>
      <c r="G1088" s="78">
        <f>+IF(F1088=0," ", +F1088/INDEX(TdC_ExRate!$C$8:$R$29,MATCH(A1088,TdC_ExRate!$B$8:$B$29,0),MATCH(B1088,TdC_ExRate!$C$7:$R$7,0)))</f>
        <v>2756.7114399876764</v>
      </c>
      <c r="H1088" s="78">
        <f>+IF(F1088=0,"",+G1088*100/INDEX(PBI_GDP!$C$8:$R$29,MATCH($A1088,PBI_GDP!$B$8:$B$29,0),MATCH($B1088,PBI_GDP!$C$7:$R$7,0)))</f>
        <v>0.98975030512872375</v>
      </c>
    </row>
    <row r="1089" spans="1:8" x14ac:dyDescent="0.25">
      <c r="A1089" s="8" t="s">
        <v>13</v>
      </c>
      <c r="B1089" s="8">
        <v>2020</v>
      </c>
      <c r="C1089" s="8" t="s">
        <v>10</v>
      </c>
      <c r="D1089" s="8" t="s">
        <v>33</v>
      </c>
      <c r="E1089" s="8" t="s">
        <v>34</v>
      </c>
      <c r="F1089" s="78">
        <v>59289.348233999997</v>
      </c>
      <c r="G1089" s="78">
        <f>+IF(F1089=0," ", +F1089/INDEX(TdC_ExRate!$C$8:$R$29,MATCH(A1089,TdC_ExRate!$B$8:$B$29,0),MATCH(B1089,TdC_ExRate!$C$7:$R$7,0)))</f>
        <v>74.864069187837757</v>
      </c>
      <c r="H1089" s="78">
        <f>+IF(F1089=0,"",+G1089*100/INDEX(PBI_GDP!$C$8:$R$29,MATCH($A1089,PBI_GDP!$B$8:$B$29,0),MATCH($B1089,PBI_GDP!$C$7:$R$7,0)))</f>
        <v>2.941283071786616E-2</v>
      </c>
    </row>
    <row r="1090" spans="1:8" x14ac:dyDescent="0.25">
      <c r="A1090" s="8" t="s">
        <v>13</v>
      </c>
      <c r="B1090" s="8">
        <v>2020</v>
      </c>
      <c r="C1090" s="8" t="s">
        <v>10</v>
      </c>
      <c r="D1090" s="8" t="s">
        <v>33</v>
      </c>
      <c r="E1090" s="8" t="s">
        <v>35</v>
      </c>
      <c r="F1090" s="78">
        <v>1299594.2495469996</v>
      </c>
      <c r="G1090" s="78">
        <f>+IF(F1090=0," ", +F1090/INDEX(TdC_ExRate!$C$8:$R$29,MATCH(A1090,TdC_ExRate!$B$8:$B$29,0),MATCH(B1090,TdC_ExRate!$C$7:$R$7,0)))</f>
        <v>1640.9847082516787</v>
      </c>
      <c r="H1090" s="78">
        <f>+IF(F1090=0,"",+G1090*100/INDEX(PBI_GDP!$C$8:$R$29,MATCH($A1090,PBI_GDP!$B$8:$B$29,0),MATCH($B1090,PBI_GDP!$C$7:$R$7,0)))</f>
        <v>0.6447152279862286</v>
      </c>
    </row>
    <row r="1091" spans="1:8" x14ac:dyDescent="0.25">
      <c r="A1091" s="8" t="s">
        <v>13</v>
      </c>
      <c r="B1091" s="8">
        <v>2020</v>
      </c>
      <c r="C1091" s="8" t="s">
        <v>10</v>
      </c>
      <c r="D1091" s="8" t="s">
        <v>33</v>
      </c>
      <c r="E1091" s="8" t="s">
        <v>36</v>
      </c>
      <c r="F1091" s="78">
        <v>440864.33399999997</v>
      </c>
      <c r="G1091" s="78">
        <f>+IF(F1091=0," ", +F1091/INDEX(TdC_ExRate!$C$8:$R$29,MATCH(A1091,TdC_ExRate!$B$8:$B$29,0),MATCH(B1091,TdC_ExRate!$C$7:$R$7,0)))</f>
        <v>556.67500126268999</v>
      </c>
      <c r="H1091" s="78">
        <f>+IF(F1091=0,"",+G1091*100/INDEX(PBI_GDP!$C$8:$R$29,MATCH($A1091,PBI_GDP!$B$8:$B$29,0),MATCH($B1091,PBI_GDP!$C$7:$R$7,0)))</f>
        <v>0.21870822351274774</v>
      </c>
    </row>
    <row r="1092" spans="1:8" x14ac:dyDescent="0.25">
      <c r="A1092" s="8" t="s">
        <v>13</v>
      </c>
      <c r="B1092" s="8">
        <v>2020</v>
      </c>
      <c r="C1092" s="8" t="s">
        <v>10</v>
      </c>
      <c r="D1092" s="8" t="s">
        <v>33</v>
      </c>
      <c r="E1092" s="8" t="s">
        <v>42</v>
      </c>
      <c r="F1092" s="78">
        <v>80271.475217000028</v>
      </c>
      <c r="G1092" s="78">
        <f>+IF(F1092=0," ", +F1092/INDEX(TdC_ExRate!$C$8:$R$29,MATCH(A1092,TdC_ExRate!$B$8:$B$29,0),MATCH(B1092,TdC_ExRate!$C$7:$R$7,0)))</f>
        <v>101.35799183923433</v>
      </c>
      <c r="H1092" s="78">
        <f>+IF(F1092=0,"",+G1092*100/INDEX(PBI_GDP!$C$8:$R$29,MATCH($A1092,PBI_GDP!$B$8:$B$29,0),MATCH($B1092,PBI_GDP!$C$7:$R$7,0)))</f>
        <v>3.9821846290377466E-2</v>
      </c>
    </row>
    <row r="1093" spans="1:8" x14ac:dyDescent="0.25">
      <c r="A1093" s="8" t="s">
        <v>13</v>
      </c>
      <c r="B1093" s="8">
        <v>2020</v>
      </c>
      <c r="C1093" s="8" t="s">
        <v>10</v>
      </c>
      <c r="D1093" s="8" t="s">
        <v>33</v>
      </c>
      <c r="E1093" s="8" t="s">
        <v>40</v>
      </c>
      <c r="F1093" s="78">
        <v>1880019.4069979996</v>
      </c>
      <c r="G1093" s="78">
        <f>+IF(F1093=0," ", +F1093/INDEX(TdC_ExRate!$C$8:$R$29,MATCH(A1093,TdC_ExRate!$B$8:$B$29,0),MATCH(B1093,TdC_ExRate!$C$7:$R$7,0)))</f>
        <v>2373.8817705414408</v>
      </c>
      <c r="H1093" s="78">
        <f>+IF(F1093=0,"",+G1093*100/INDEX(PBI_GDP!$C$8:$R$29,MATCH($A1093,PBI_GDP!$B$8:$B$29,0),MATCH($B1093,PBI_GDP!$C$7:$R$7,0)))</f>
        <v>0.93265812850722007</v>
      </c>
    </row>
    <row r="1094" spans="1:8" x14ac:dyDescent="0.25">
      <c r="A1094" s="8" t="s">
        <v>13</v>
      </c>
      <c r="B1094" s="8">
        <v>2021</v>
      </c>
      <c r="C1094" s="8" t="s">
        <v>10</v>
      </c>
      <c r="D1094" s="8" t="s">
        <v>33</v>
      </c>
      <c r="E1094" s="8" t="s">
        <v>34</v>
      </c>
      <c r="F1094" s="78">
        <v>70751.855297706206</v>
      </c>
      <c r="G1094" s="78">
        <f>+IF(F1094=0," ", +F1094/INDEX(TdC_ExRate!$C$8:$R$29,MATCH(A1094,TdC_ExRate!$B$8:$B$29,0),MATCH(B1094,TdC_ExRate!$C$7:$R$7,0)))</f>
        <v>93.081992622976784</v>
      </c>
      <c r="H1094" s="78">
        <f>+IF(F1094=0,"",+G1094*100/INDEX(PBI_GDP!$C$8:$R$29,MATCH($A1094,PBI_GDP!$B$8:$B$29,0),MATCH($B1094,PBI_GDP!$C$7:$R$7,0)))</f>
        <v>2.9506983547063163E-2</v>
      </c>
    </row>
    <row r="1095" spans="1:8" x14ac:dyDescent="0.25">
      <c r="A1095" s="8" t="s">
        <v>13</v>
      </c>
      <c r="B1095" s="8">
        <v>2021</v>
      </c>
      <c r="C1095" s="8" t="s">
        <v>10</v>
      </c>
      <c r="D1095" s="8" t="s">
        <v>33</v>
      </c>
      <c r="E1095" s="8" t="s">
        <v>35</v>
      </c>
      <c r="F1095" s="78">
        <v>1550846.9401077279</v>
      </c>
      <c r="G1095" s="78">
        <f>+IF(F1095=0," ", +F1095/INDEX(TdC_ExRate!$C$8:$R$29,MATCH(A1095,TdC_ExRate!$B$8:$B$29,0),MATCH(B1095,TdC_ExRate!$C$7:$R$7,0)))</f>
        <v>2040.3129053091234</v>
      </c>
      <c r="H1095" s="78">
        <f>+IF(F1095=0,"",+G1095*100/INDEX(PBI_GDP!$C$8:$R$29,MATCH($A1095,PBI_GDP!$B$8:$B$29,0),MATCH($B1095,PBI_GDP!$C$7:$R$7,0)))</f>
        <v>0.64677901311876351</v>
      </c>
    </row>
    <row r="1096" spans="1:8" x14ac:dyDescent="0.25">
      <c r="A1096" s="8" t="s">
        <v>13</v>
      </c>
      <c r="B1096" s="8">
        <v>2021</v>
      </c>
      <c r="C1096" s="8" t="s">
        <v>10</v>
      </c>
      <c r="D1096" s="8" t="s">
        <v>33</v>
      </c>
      <c r="E1096" s="8" t="s">
        <v>36</v>
      </c>
      <c r="F1096" s="78">
        <v>392143.91399999999</v>
      </c>
      <c r="G1096" s="78">
        <f>+IF(F1096=0," ", +F1096/INDEX(TdC_ExRate!$C$8:$R$29,MATCH(A1096,TdC_ExRate!$B$8:$B$29,0),MATCH(B1096,TdC_ExRate!$C$7:$R$7,0)))</f>
        <v>515.9092543439865</v>
      </c>
      <c r="H1096" s="78">
        <f>+IF(F1096=0,"",+G1096*100/INDEX(PBI_GDP!$C$8:$R$29,MATCH($A1096,PBI_GDP!$B$8:$B$29,0),MATCH($B1096,PBI_GDP!$C$7:$R$7,0)))</f>
        <v>0.16354318865266684</v>
      </c>
    </row>
    <row r="1097" spans="1:8" x14ac:dyDescent="0.25">
      <c r="A1097" s="8" t="s">
        <v>13</v>
      </c>
      <c r="B1097" s="8">
        <v>2021</v>
      </c>
      <c r="C1097" s="8" t="s">
        <v>10</v>
      </c>
      <c r="D1097" s="8" t="s">
        <v>33</v>
      </c>
      <c r="E1097" s="8" t="s">
        <v>42</v>
      </c>
      <c r="F1097" s="78">
        <v>89333.688108000031</v>
      </c>
      <c r="G1097" s="78">
        <f>+IF(F1097=0," ", +F1097/INDEX(TdC_ExRate!$C$8:$R$29,MATCH(A1097,TdC_ExRate!$B$8:$B$29,0),MATCH(B1097,TdC_ExRate!$C$7:$R$7,0)))</f>
        <v>117.52847557796485</v>
      </c>
      <c r="H1097" s="78">
        <f>+IF(F1097=0,"",+G1097*100/INDEX(PBI_GDP!$C$8:$R$29,MATCH($A1097,PBI_GDP!$B$8:$B$29,0),MATCH($B1097,PBI_GDP!$C$7:$R$7,0)))</f>
        <v>3.7256516512672817E-2</v>
      </c>
    </row>
    <row r="1098" spans="1:8" x14ac:dyDescent="0.25">
      <c r="A1098" s="8" t="s">
        <v>13</v>
      </c>
      <c r="B1098" s="8">
        <v>2021</v>
      </c>
      <c r="C1098" s="8" t="s">
        <v>10</v>
      </c>
      <c r="D1098" s="8" t="s">
        <v>33</v>
      </c>
      <c r="E1098" s="8" t="s">
        <v>40</v>
      </c>
      <c r="F1098" s="78">
        <v>2103076.3975134338</v>
      </c>
      <c r="G1098" s="78">
        <f>+IF(F1098=0," ", +F1098/INDEX(TdC_ExRate!$C$8:$R$29,MATCH(A1098,TdC_ExRate!$B$8:$B$29,0),MATCH(B1098,TdC_ExRate!$C$7:$R$7,0)))</f>
        <v>2766.8326278540512</v>
      </c>
      <c r="H1098" s="78">
        <f>+IF(F1098=0,"",+G1098*100/INDEX(PBI_GDP!$C$8:$R$29,MATCH($A1098,PBI_GDP!$B$8:$B$29,0),MATCH($B1098,PBI_GDP!$C$7:$R$7,0)))</f>
        <v>0.87708570183116619</v>
      </c>
    </row>
    <row r="1099" spans="1:8" x14ac:dyDescent="0.25">
      <c r="A1099" s="8" t="s">
        <v>13</v>
      </c>
      <c r="B1099" s="8">
        <v>2022</v>
      </c>
      <c r="C1099" s="8" t="s">
        <v>10</v>
      </c>
      <c r="D1099" s="8" t="s">
        <v>33</v>
      </c>
      <c r="E1099" s="8" t="s">
        <v>34</v>
      </c>
      <c r="F1099" s="78">
        <v>77292.728923432878</v>
      </c>
      <c r="G1099" s="78">
        <f>+IF(F1099=0," ", +F1099/INDEX(TdC_ExRate!$C$8:$R$29,MATCH(A1099,TdC_ExRate!$B$8:$B$29,0),MATCH(B1099,TdC_ExRate!$C$7:$R$7,0)))</f>
        <v>88.490121402121645</v>
      </c>
      <c r="H1099" s="78">
        <f>+IF(F1099=0,"",+G1099*100/INDEX(PBI_GDP!$C$8:$R$29,MATCH($A1099,PBI_GDP!$B$8:$B$29,0),MATCH($B1099,PBI_GDP!$C$7:$R$7,0)))</f>
        <v>2.9246247147840958E-2</v>
      </c>
    </row>
    <row r="1100" spans="1:8" x14ac:dyDescent="0.25">
      <c r="A1100" s="8" t="s">
        <v>13</v>
      </c>
      <c r="B1100" s="8">
        <v>2022</v>
      </c>
      <c r="C1100" s="8" t="s">
        <v>10</v>
      </c>
      <c r="D1100" s="8" t="s">
        <v>33</v>
      </c>
      <c r="E1100" s="8" t="s">
        <v>35</v>
      </c>
      <c r="F1100" s="78">
        <v>1694219.7718929381</v>
      </c>
      <c r="G1100" s="78">
        <f>+IF(F1100=0," ", +F1100/INDEX(TdC_ExRate!$C$8:$R$29,MATCH(A1100,TdC_ExRate!$B$8:$B$29,0),MATCH(B1100,TdC_ExRate!$C$7:$R$7,0)))</f>
        <v>1939.6612771324869</v>
      </c>
      <c r="H1100" s="78">
        <f>+IF(F1100=0,"",+G1100*100/INDEX(PBI_GDP!$C$8:$R$29,MATCH($A1100,PBI_GDP!$B$8:$B$29,0),MATCH($B1100,PBI_GDP!$C$7:$R$7,0)))</f>
        <v>0.64106379554309711</v>
      </c>
    </row>
    <row r="1101" spans="1:8" x14ac:dyDescent="0.25">
      <c r="A1101" s="8" t="s">
        <v>13</v>
      </c>
      <c r="B1101" s="8">
        <v>2022</v>
      </c>
      <c r="C1101" s="8" t="s">
        <v>10</v>
      </c>
      <c r="D1101" s="8" t="s">
        <v>33</v>
      </c>
      <c r="E1101" s="8" t="s">
        <v>36</v>
      </c>
      <c r="F1101" s="78">
        <v>636431.60699999996</v>
      </c>
      <c r="G1101" s="78">
        <f>+IF(F1101=0," ", +F1101/INDEX(TdC_ExRate!$C$8:$R$29,MATCH(A1101,TdC_ExRate!$B$8:$B$29,0),MATCH(B1101,TdC_ExRate!$C$7:$R$7,0)))</f>
        <v>728.63141141473454</v>
      </c>
      <c r="H1101" s="78">
        <f>+IF(F1101=0,"",+G1101*100/INDEX(PBI_GDP!$C$8:$R$29,MATCH($A1101,PBI_GDP!$B$8:$B$29,0),MATCH($B1101,PBI_GDP!$C$7:$R$7,0)))</f>
        <v>0.24081483899291603</v>
      </c>
    </row>
    <row r="1102" spans="1:8" x14ac:dyDescent="0.25">
      <c r="A1102" s="8" t="s">
        <v>13</v>
      </c>
      <c r="B1102" s="8">
        <v>2022</v>
      </c>
      <c r="C1102" s="8" t="s">
        <v>10</v>
      </c>
      <c r="D1102" s="8" t="s">
        <v>33</v>
      </c>
      <c r="E1102" s="8" t="s">
        <v>42</v>
      </c>
      <c r="F1102" s="78">
        <v>95733.033301999982</v>
      </c>
      <c r="G1102" s="78">
        <f>+IF(F1102=0," ", +F1102/INDEX(TdC_ExRate!$C$8:$R$29,MATCH(A1102,TdC_ExRate!$B$8:$B$29,0),MATCH(B1102,TdC_ExRate!$C$7:$R$7,0)))</f>
        <v>109.60187144484487</v>
      </c>
      <c r="H1102" s="78">
        <f>+IF(F1102=0,"",+G1102*100/INDEX(PBI_GDP!$C$8:$R$29,MATCH($A1102,PBI_GDP!$B$8:$B$29,0),MATCH($B1102,PBI_GDP!$C$7:$R$7,0)))</f>
        <v>3.6223743050091149E-2</v>
      </c>
    </row>
    <row r="1103" spans="1:8" x14ac:dyDescent="0.25">
      <c r="A1103" s="8" t="s">
        <v>13</v>
      </c>
      <c r="B1103" s="8">
        <v>2022</v>
      </c>
      <c r="C1103" s="8" t="s">
        <v>10</v>
      </c>
      <c r="D1103" s="8" t="s">
        <v>33</v>
      </c>
      <c r="E1103" s="8" t="s">
        <v>40</v>
      </c>
      <c r="F1103" s="78">
        <v>2503677.1411183705</v>
      </c>
      <c r="G1103" s="78">
        <f>+IF(F1103=0," ", +F1103/INDEX(TdC_ExRate!$C$8:$R$29,MATCH(A1103,TdC_ExRate!$B$8:$B$29,0),MATCH(B1103,TdC_ExRate!$C$7:$R$7,0)))</f>
        <v>2866.3846813941877</v>
      </c>
      <c r="H1103" s="78">
        <f>+IF(F1103=0,"",+G1103*100/INDEX(PBI_GDP!$C$8:$R$29,MATCH($A1103,PBI_GDP!$B$8:$B$29,0),MATCH($B1103,PBI_GDP!$C$7:$R$7,0)))</f>
        <v>0.94734862473394499</v>
      </c>
    </row>
    <row r="1104" spans="1:8" x14ac:dyDescent="0.25">
      <c r="A1104" s="8" t="s">
        <v>13</v>
      </c>
      <c r="B1104" s="8">
        <v>2023</v>
      </c>
      <c r="C1104" s="8" t="s">
        <v>10</v>
      </c>
      <c r="D1104" s="8" t="s">
        <v>33</v>
      </c>
      <c r="E1104" s="8" t="s">
        <v>34</v>
      </c>
      <c r="F1104" s="78">
        <v>82963.157689306492</v>
      </c>
      <c r="G1104" s="78">
        <f>+IF(F1104=0," ", +F1104/INDEX(TdC_ExRate!$C$8:$R$29,MATCH(A1104,TdC_ExRate!$B$8:$B$29,0),MATCH(B1104,TdC_ExRate!$C$7:$R$7,0)))</f>
        <v>98.733046748611599</v>
      </c>
      <c r="H1104" s="78">
        <f>+IF(F1104=0,"",+G1104*100/INDEX(PBI_GDP!$C$8:$R$29,MATCH($A1104,PBI_GDP!$B$8:$B$29,0),MATCH($B1104,PBI_GDP!$C$7:$R$7,0)))</f>
        <v>2.9400806279831413E-2</v>
      </c>
    </row>
    <row r="1105" spans="1:8" x14ac:dyDescent="0.25">
      <c r="A1105" s="8" t="s">
        <v>13</v>
      </c>
      <c r="B1105" s="8">
        <v>2023</v>
      </c>
      <c r="C1105" s="8" t="s">
        <v>10</v>
      </c>
      <c r="D1105" s="8" t="s">
        <v>33</v>
      </c>
      <c r="E1105" s="8" t="s">
        <v>35</v>
      </c>
      <c r="F1105" s="78">
        <v>1818512.8672987209</v>
      </c>
      <c r="G1105" s="78">
        <f>+IF(F1105=0," ", +F1105/INDEX(TdC_ExRate!$C$8:$R$29,MATCH(A1105,TdC_ExRate!$B$8:$B$29,0),MATCH(B1105,TdC_ExRate!$C$7:$R$7,0)))</f>
        <v>2164.1813178369298</v>
      </c>
      <c r="H1105" s="78">
        <f>+IF(F1105=0,"",+G1105*100/INDEX(PBI_GDP!$C$8:$R$29,MATCH($A1105,PBI_GDP!$B$8:$B$29,0),MATCH($B1105,PBI_GDP!$C$7:$R$7,0)))</f>
        <v>0.64445165803666027</v>
      </c>
    </row>
    <row r="1106" spans="1:8" x14ac:dyDescent="0.25">
      <c r="A1106" s="8" t="s">
        <v>13</v>
      </c>
      <c r="B1106" s="8">
        <v>2023</v>
      </c>
      <c r="C1106" s="8" t="s">
        <v>10</v>
      </c>
      <c r="D1106" s="8" t="s">
        <v>33</v>
      </c>
      <c r="E1106" s="8" t="s">
        <v>36</v>
      </c>
      <c r="F1106" s="78">
        <v>546280.29500000004</v>
      </c>
      <c r="G1106" s="78">
        <f>+IF(F1106=0," ", +F1106/INDEX(TdC_ExRate!$C$8:$R$29,MATCH(A1106,TdC_ExRate!$B$8:$B$29,0),MATCH(B1106,TdC_ExRate!$C$7:$R$7,0)))</f>
        <v>650.11891309716134</v>
      </c>
      <c r="H1106" s="78">
        <f>+IF(F1106=0,"",+G1106*100/INDEX(PBI_GDP!$C$8:$R$29,MATCH($A1106,PBI_GDP!$B$8:$B$29,0),MATCH($B1106,PBI_GDP!$C$7:$R$7,0)))</f>
        <v>0.19359293420257975</v>
      </c>
    </row>
    <row r="1107" spans="1:8" x14ac:dyDescent="0.25">
      <c r="A1107" s="8" t="s">
        <v>13</v>
      </c>
      <c r="B1107" s="8">
        <v>2023</v>
      </c>
      <c r="C1107" s="8" t="s">
        <v>10</v>
      </c>
      <c r="D1107" s="8" t="s">
        <v>33</v>
      </c>
      <c r="E1107" s="8" t="s">
        <v>42</v>
      </c>
      <c r="F1107" s="78">
        <v>114755.67177499998</v>
      </c>
      <c r="G1107" s="78">
        <f>+IF(F1107=0," ", +F1107/INDEX(TdC_ExRate!$C$8:$R$29,MATCH(A1107,TdC_ExRate!$B$8:$B$29,0),MATCH(B1107,TdC_ExRate!$C$7:$R$7,0)))</f>
        <v>136.56877849876972</v>
      </c>
      <c r="H1107" s="78">
        <f>+IF(F1107=0,"",+G1107*100/INDEX(PBI_GDP!$C$8:$R$29,MATCH($A1107,PBI_GDP!$B$8:$B$29,0),MATCH($B1107,PBI_GDP!$C$7:$R$7,0)))</f>
        <v>4.06675609913962E-2</v>
      </c>
    </row>
    <row r="1108" spans="1:8" x14ac:dyDescent="0.25">
      <c r="A1108" s="8" t="s">
        <v>13</v>
      </c>
      <c r="B1108" s="8">
        <v>2023</v>
      </c>
      <c r="C1108" s="8" t="s">
        <v>10</v>
      </c>
      <c r="D1108" s="8" t="s">
        <v>33</v>
      </c>
      <c r="E1108" s="8" t="s">
        <v>40</v>
      </c>
      <c r="F1108" s="78">
        <v>2562511.9917630274</v>
      </c>
      <c r="G1108" s="78">
        <f>+IF(F1108=0," ", +F1108/INDEX(TdC_ExRate!$C$8:$R$29,MATCH(A1108,TdC_ExRate!$B$8:$B$29,0),MATCH(B1108,TdC_ExRate!$C$7:$R$7,0)))</f>
        <v>3049.6020561814726</v>
      </c>
      <c r="H1108" s="78">
        <f>+IF(F1108=0,"",+G1108*100/INDEX(PBI_GDP!$C$8:$R$29,MATCH($A1108,PBI_GDP!$B$8:$B$29,0),MATCH($B1108,PBI_GDP!$C$7:$R$7,0)))</f>
        <v>0.90811295951046767</v>
      </c>
    </row>
    <row r="1109" spans="1:8" x14ac:dyDescent="0.25">
      <c r="A1109" s="8" t="s">
        <v>13</v>
      </c>
      <c r="B1109" s="8">
        <v>2008</v>
      </c>
      <c r="C1109" s="8" t="s">
        <v>10</v>
      </c>
      <c r="D1109" s="8" t="s">
        <v>37</v>
      </c>
      <c r="E1109" s="8" t="s">
        <v>40</v>
      </c>
      <c r="F1109" s="78">
        <v>863.54808011949092</v>
      </c>
      <c r="G1109" s="78">
        <f>+IF(F1109=0," ", +F1109/INDEX(TdC_ExRate!$C$8:$R$29,MATCH(A1109,TdC_ExRate!$B$8:$B$29,0),MATCH(B1109,TdC_ExRate!$C$7:$R$7,0)))</f>
        <v>1.6500603430243208</v>
      </c>
      <c r="H1109" s="78">
        <f>+IF(F1109=0,"",+G1109*100/INDEX(PBI_GDP!$C$8:$R$29,MATCH($A1109,PBI_GDP!$B$8:$B$29,0),MATCH($B1109,PBI_GDP!$C$7:$R$7,0)))</f>
        <v>9.0306698959032841E-4</v>
      </c>
    </row>
    <row r="1110" spans="1:8" x14ac:dyDescent="0.25">
      <c r="A1110" s="8" t="s">
        <v>13</v>
      </c>
      <c r="B1110" s="8">
        <v>2009</v>
      </c>
      <c r="C1110" s="8" t="s">
        <v>10</v>
      </c>
      <c r="D1110" s="8" t="s">
        <v>37</v>
      </c>
      <c r="E1110" s="8" t="s">
        <v>40</v>
      </c>
      <c r="F1110" s="78">
        <v>1010.7167715985286</v>
      </c>
      <c r="G1110" s="78">
        <f>+IF(F1110=0," ", +F1110/INDEX(TdC_ExRate!$C$8:$R$29,MATCH(A1110,TdC_ExRate!$B$8:$B$29,0),MATCH(B1110,TdC_ExRate!$C$7:$R$7,0)))</f>
        <v>1.807535783676107</v>
      </c>
      <c r="H1110" s="78">
        <f>+IF(F1110=0,"",+G1110*100/INDEX(PBI_GDP!$C$8:$R$29,MATCH($A1110,PBI_GDP!$B$8:$B$29,0),MATCH($B1110,PBI_GDP!$C$7:$R$7,0)))</f>
        <v>1.0480035152363402E-3</v>
      </c>
    </row>
    <row r="1111" spans="1:8" x14ac:dyDescent="0.25">
      <c r="A1111" s="8" t="s">
        <v>13</v>
      </c>
      <c r="B1111" s="8">
        <v>2010</v>
      </c>
      <c r="C1111" s="8" t="s">
        <v>10</v>
      </c>
      <c r="D1111" s="8" t="s">
        <v>37</v>
      </c>
      <c r="E1111" s="8" t="s">
        <v>40</v>
      </c>
      <c r="F1111" s="78">
        <v>963.01759846808454</v>
      </c>
      <c r="G1111" s="78">
        <f>+IF(F1111=0," ", +F1111/INDEX(TdC_ExRate!$C$8:$R$29,MATCH(A1111,TdC_ExRate!$B$8:$B$29,0),MATCH(B1111,TdC_ExRate!$C$7:$R$7,0)))</f>
        <v>1.8878163548325835</v>
      </c>
      <c r="H1111" s="78">
        <f>+IF(F1111=0,"",+G1111*100/INDEX(PBI_GDP!$C$8:$R$29,MATCH($A1111,PBI_GDP!$B$8:$B$29,0),MATCH($B1111,PBI_GDP!$C$7:$R$7,0)))</f>
        <v>8.6628966314600546E-4</v>
      </c>
    </row>
    <row r="1112" spans="1:8" x14ac:dyDescent="0.25">
      <c r="A1112" s="8" t="s">
        <v>13</v>
      </c>
      <c r="B1112" s="8">
        <v>2011</v>
      </c>
      <c r="C1112" s="8" t="s">
        <v>10</v>
      </c>
      <c r="D1112" s="8" t="s">
        <v>37</v>
      </c>
      <c r="E1112" s="8" t="s">
        <v>40</v>
      </c>
      <c r="F1112" s="78">
        <v>1077.3713589069534</v>
      </c>
      <c r="G1112" s="78">
        <f>+IF(F1112=0," ", +F1112/INDEX(TdC_ExRate!$C$8:$R$29,MATCH(A1112,TdC_ExRate!$B$8:$B$29,0),MATCH(B1112,TdC_ExRate!$C$7:$R$7,0)))</f>
        <v>2.2301208008837783</v>
      </c>
      <c r="H1112" s="78">
        <f>+IF(F1112=0,"",+G1112*100/INDEX(PBI_GDP!$C$8:$R$29,MATCH($A1112,PBI_GDP!$B$8:$B$29,0),MATCH($B1112,PBI_GDP!$C$7:$R$7,0)))</f>
        <v>8.8794943918828553E-4</v>
      </c>
    </row>
    <row r="1113" spans="1:8" x14ac:dyDescent="0.25">
      <c r="A1113" s="8" t="s">
        <v>13</v>
      </c>
      <c r="B1113" s="8">
        <v>2012</v>
      </c>
      <c r="C1113" s="8" t="s">
        <v>10</v>
      </c>
      <c r="D1113" s="8" t="s">
        <v>37</v>
      </c>
      <c r="E1113" s="8" t="s">
        <v>40</v>
      </c>
      <c r="F1113" s="78">
        <v>1145.8305128438203</v>
      </c>
      <c r="G1113" s="78">
        <f>+IF(F1113=0," ", +F1113/INDEX(TdC_ExRate!$C$8:$R$29,MATCH(A1113,TdC_ExRate!$B$8:$B$29,0),MATCH(B1113,TdC_ExRate!$C$7:$R$7,0)))</f>
        <v>2.3569929417102817</v>
      </c>
      <c r="H1113" s="78">
        <f>+IF(F1113=0,"",+G1113*100/INDEX(PBI_GDP!$C$8:$R$29,MATCH($A1113,PBI_GDP!$B$8:$B$29,0),MATCH($B1113,PBI_GDP!$C$7:$R$7,0)))</f>
        <v>8.8167920917151194E-4</v>
      </c>
    </row>
    <row r="1114" spans="1:8" x14ac:dyDescent="0.25">
      <c r="A1114" s="8" t="s">
        <v>13</v>
      </c>
      <c r="B1114" s="8">
        <v>2013</v>
      </c>
      <c r="C1114" s="8" t="s">
        <v>10</v>
      </c>
      <c r="D1114" s="8" t="s">
        <v>37</v>
      </c>
      <c r="E1114" s="8" t="s">
        <v>40</v>
      </c>
      <c r="F1114" s="78">
        <v>1175.5925082967237</v>
      </c>
      <c r="G1114" s="78">
        <f>+IF(F1114=0," ", +F1114/INDEX(TdC_ExRate!$C$8:$R$29,MATCH(A1114,TdC_ExRate!$B$8:$B$29,0),MATCH(B1114,TdC_ExRate!$C$7:$R$7,0)))</f>
        <v>2.3698794153817859</v>
      </c>
      <c r="H1114" s="78">
        <f>+IF(F1114=0,"",+G1114*100/INDEX(PBI_GDP!$C$8:$R$29,MATCH($A1114,PBI_GDP!$B$8:$B$29,0),MATCH($B1114,PBI_GDP!$C$7:$R$7,0)))</f>
        <v>8.5454645465496621E-4</v>
      </c>
    </row>
    <row r="1115" spans="1:8" x14ac:dyDescent="0.25">
      <c r="A1115" s="8" t="s">
        <v>13</v>
      </c>
      <c r="B1115" s="8">
        <v>2014</v>
      </c>
      <c r="C1115" s="8" t="s">
        <v>10</v>
      </c>
      <c r="D1115" s="8" t="s">
        <v>37</v>
      </c>
      <c r="E1115" s="8" t="s">
        <v>40</v>
      </c>
      <c r="F1115" s="78">
        <v>1367.5353889098712</v>
      </c>
      <c r="G1115" s="78">
        <f>+IF(F1115=0," ", +F1115/INDEX(TdC_ExRate!$C$8:$R$29,MATCH(A1115,TdC_ExRate!$B$8:$B$29,0),MATCH(B1115,TdC_ExRate!$C$7:$R$7,0)))</f>
        <v>2.3947000817064028</v>
      </c>
      <c r="H1115" s="78">
        <f>+IF(F1115=0,"",+G1115*100/INDEX(PBI_GDP!$C$8:$R$29,MATCH($A1115,PBI_GDP!$B$8:$B$29,0),MATCH($B1115,PBI_GDP!$C$7:$R$7,0)))</f>
        <v>9.2319155320290738E-4</v>
      </c>
    </row>
    <row r="1116" spans="1:8" x14ac:dyDescent="0.25">
      <c r="A1116" s="8" t="s">
        <v>13</v>
      </c>
      <c r="B1116" s="8">
        <v>2015</v>
      </c>
      <c r="C1116" s="8" t="s">
        <v>10</v>
      </c>
      <c r="D1116" s="8" t="s">
        <v>37</v>
      </c>
      <c r="E1116" s="8" t="s">
        <v>40</v>
      </c>
      <c r="F1116" s="78">
        <v>1399.3173442311022</v>
      </c>
      <c r="G1116" s="78">
        <f>+IF(F1116=0," ", +F1116/INDEX(TdC_ExRate!$C$8:$R$29,MATCH(A1116,TdC_ExRate!$B$8:$B$29,0),MATCH(B1116,TdC_ExRate!$C$7:$R$7,0)))</f>
        <v>2.1387024136807748</v>
      </c>
      <c r="H1116" s="78">
        <f>+IF(F1116=0,"",+G1116*100/INDEX(PBI_GDP!$C$8:$R$29,MATCH($A1116,PBI_GDP!$B$8:$B$29,0),MATCH($B1116,PBI_GDP!$C$7:$R$7,0)))</f>
        <v>8.8039291556839955E-4</v>
      </c>
    </row>
    <row r="1117" spans="1:8" x14ac:dyDescent="0.25">
      <c r="A1117" s="8" t="s">
        <v>13</v>
      </c>
      <c r="B1117" s="8">
        <v>2016</v>
      </c>
      <c r="C1117" s="8" t="s">
        <v>10</v>
      </c>
      <c r="D1117" s="8" t="s">
        <v>37</v>
      </c>
      <c r="E1117" s="8" t="s">
        <v>40</v>
      </c>
      <c r="F1117" s="78">
        <v>1689.897141419247</v>
      </c>
      <c r="G1117" s="78">
        <f>+IF(F1117=0," ", +F1117/INDEX(TdC_ExRate!$C$8:$R$29,MATCH(A1117,TdC_ExRate!$B$8:$B$29,0),MATCH(B1117,TdC_ExRate!$C$7:$R$7,0)))</f>
        <v>2.4980648300868791</v>
      </c>
      <c r="H1117" s="78">
        <f>+IF(F1117=0,"",+G1117*100/INDEX(PBI_GDP!$C$8:$R$29,MATCH($A1117,PBI_GDP!$B$8:$B$29,0),MATCH($B1117,PBI_GDP!$C$7:$R$7,0)))</f>
        <v>1.0014071570479473E-3</v>
      </c>
    </row>
    <row r="1118" spans="1:8" x14ac:dyDescent="0.25">
      <c r="A1118" s="8" t="s">
        <v>13</v>
      </c>
      <c r="B1118" s="8">
        <v>2017</v>
      </c>
      <c r="C1118" s="8" t="s">
        <v>10</v>
      </c>
      <c r="D1118" s="8" t="s">
        <v>37</v>
      </c>
      <c r="E1118" s="8" t="s">
        <v>40</v>
      </c>
      <c r="F1118" s="78">
        <v>1933.9758416120571</v>
      </c>
      <c r="G1118" s="78">
        <f>+IF(F1118=0," ", +F1118/INDEX(TdC_ExRate!$C$8:$R$29,MATCH(A1118,TdC_ExRate!$B$8:$B$29,0),MATCH(B1118,TdC_ExRate!$C$7:$R$7,0)))</f>
        <v>2.9810841246224689</v>
      </c>
      <c r="H1118" s="78">
        <f>+IF(F1118=0,"",+G1118*100/INDEX(PBI_GDP!$C$8:$R$29,MATCH($A1118,PBI_GDP!$B$8:$B$29,0),MATCH($B1118,PBI_GDP!$C$7:$R$7,0)))</f>
        <v>1.0776728305170939E-3</v>
      </c>
    </row>
    <row r="1119" spans="1:8" x14ac:dyDescent="0.25">
      <c r="A1119" s="8" t="s">
        <v>13</v>
      </c>
      <c r="B1119" s="8">
        <v>2018</v>
      </c>
      <c r="C1119" s="8" t="s">
        <v>10</v>
      </c>
      <c r="D1119" s="8" t="s">
        <v>37</v>
      </c>
      <c r="E1119" s="8" t="s">
        <v>40</v>
      </c>
      <c r="F1119" s="78">
        <v>1622.7111029706864</v>
      </c>
      <c r="G1119" s="78">
        <f>+IF(F1119=0," ", +F1119/INDEX(TdC_ExRate!$C$8:$R$29,MATCH(A1119,TdC_ExRate!$B$8:$B$29,0),MATCH(B1119,TdC_ExRate!$C$7:$R$7,0)))</f>
        <v>2.5274528790197075</v>
      </c>
      <c r="H1119" s="78">
        <f>+IF(F1119=0,"",+G1119*100/INDEX(PBI_GDP!$C$8:$R$29,MATCH($A1119,PBI_GDP!$B$8:$B$29,0),MATCH($B1119,PBI_GDP!$C$7:$R$7,0)))</f>
        <v>8.541364509415285E-4</v>
      </c>
    </row>
    <row r="1120" spans="1:8" x14ac:dyDescent="0.25">
      <c r="A1120" s="8" t="s">
        <v>13</v>
      </c>
      <c r="B1120" s="8">
        <v>2019</v>
      </c>
      <c r="C1120" s="8" t="s">
        <v>10</v>
      </c>
      <c r="D1120" s="8" t="s">
        <v>37</v>
      </c>
      <c r="E1120" s="8" t="s">
        <v>40</v>
      </c>
      <c r="F1120" s="78">
        <v>1925.8144498146039</v>
      </c>
      <c r="G1120" s="78">
        <f>+IF(F1120=0," ", +F1120/INDEX(TdC_ExRate!$C$8:$R$29,MATCH(A1120,TdC_ExRate!$B$8:$B$29,0),MATCH(B1120,TdC_ExRate!$C$7:$R$7,0)))</f>
        <v>2.7381410313775834</v>
      </c>
      <c r="H1120" s="78">
        <f>+IF(F1120=0,"",+G1120*100/INDEX(PBI_GDP!$C$8:$R$29,MATCH($A1120,PBI_GDP!$B$8:$B$29,0),MATCH($B1120,PBI_GDP!$C$7:$R$7,0)))</f>
        <v>9.8308291610802617E-4</v>
      </c>
    </row>
    <row r="1121" spans="1:8" x14ac:dyDescent="0.25">
      <c r="A1121" s="8" t="s">
        <v>13</v>
      </c>
      <c r="B1121" s="8">
        <v>2020</v>
      </c>
      <c r="C1121" s="8" t="s">
        <v>10</v>
      </c>
      <c r="D1121" s="8" t="s">
        <v>37</v>
      </c>
      <c r="E1121" s="8" t="s">
        <v>40</v>
      </c>
      <c r="F1121" s="78">
        <v>1531.265050552199</v>
      </c>
      <c r="G1121" s="78">
        <f>+IF(F1121=0," ", +F1121/INDEX(TdC_ExRate!$C$8:$R$29,MATCH(A1121,TdC_ExRate!$B$8:$B$29,0),MATCH(B1121,TdC_ExRate!$C$7:$R$7,0)))</f>
        <v>1.9335131200467182</v>
      </c>
      <c r="H1121" s="78">
        <f>+IF(F1121=0,"",+G1121*100/INDEX(PBI_GDP!$C$8:$R$29,MATCH($A1121,PBI_GDP!$B$8:$B$29,0),MATCH($B1121,PBI_GDP!$C$7:$R$7,0)))</f>
        <v>7.5964470950700531E-4</v>
      </c>
    </row>
    <row r="1122" spans="1:8" x14ac:dyDescent="0.25">
      <c r="A1122" s="8" t="s">
        <v>13</v>
      </c>
      <c r="B1122" s="8">
        <v>2021</v>
      </c>
      <c r="C1122" s="8" t="s">
        <v>10</v>
      </c>
      <c r="D1122" s="8" t="s">
        <v>37</v>
      </c>
      <c r="E1122" s="8" t="s">
        <v>40</v>
      </c>
      <c r="F1122" s="78">
        <v>1752.2734109057574</v>
      </c>
      <c r="G1122" s="78">
        <f>+IF(F1122=0," ", +F1122/INDEX(TdC_ExRate!$C$8:$R$29,MATCH(A1122,TdC_ExRate!$B$8:$B$29,0),MATCH(B1122,TdC_ExRate!$C$7:$R$7,0)))</f>
        <v>2.3053119952976835</v>
      </c>
      <c r="H1122" s="78">
        <f>+IF(F1122=0,"",+G1122*100/INDEX(PBI_GDP!$C$8:$R$29,MATCH($A1122,PBI_GDP!$B$8:$B$29,0),MATCH($B1122,PBI_GDP!$C$7:$R$7,0)))</f>
        <v>7.3078370154384769E-4</v>
      </c>
    </row>
    <row r="1123" spans="1:8" x14ac:dyDescent="0.25">
      <c r="A1123" s="8" t="s">
        <v>13</v>
      </c>
      <c r="B1123" s="8">
        <v>2022</v>
      </c>
      <c r="C1123" s="8" t="s">
        <v>10</v>
      </c>
      <c r="D1123" s="8" t="s">
        <v>37</v>
      </c>
      <c r="E1123" s="8" t="s">
        <v>40</v>
      </c>
      <c r="F1123" s="78">
        <v>1622.9766564296478</v>
      </c>
      <c r="G1123" s="78">
        <f>+IF(F1123=0," ", +F1123/INDEX(TdC_ExRate!$C$8:$R$29,MATCH(A1123,TdC_ExRate!$B$8:$B$29,0),MATCH(B1123,TdC_ExRate!$C$7:$R$7,0)))</f>
        <v>1.8580971762885765</v>
      </c>
      <c r="H1123" s="78">
        <f>+IF(F1123=0,"",+G1123*100/INDEX(PBI_GDP!$C$8:$R$29,MATCH($A1123,PBI_GDP!$B$8:$B$29,0),MATCH($B1123,PBI_GDP!$C$7:$R$7,0)))</f>
        <v>6.1410661869809808E-4</v>
      </c>
    </row>
    <row r="1124" spans="1:8" x14ac:dyDescent="0.25">
      <c r="A1124" s="8" t="s">
        <v>13</v>
      </c>
      <c r="B1124" s="8">
        <v>2023</v>
      </c>
      <c r="C1124" s="8" t="s">
        <v>10</v>
      </c>
      <c r="D1124" s="8" t="s">
        <v>37</v>
      </c>
      <c r="E1124" s="8" t="s">
        <v>40</v>
      </c>
      <c r="F1124" s="78">
        <v>1817.3227979358076</v>
      </c>
      <c r="G1124" s="78">
        <f>+IF(F1124=0," ", +F1124/INDEX(TdC_ExRate!$C$8:$R$29,MATCH(A1124,TdC_ExRate!$B$8:$B$29,0),MATCH(B1124,TdC_ExRate!$C$7:$R$7,0)))</f>
        <v>2.1627650364740307</v>
      </c>
      <c r="H1124" s="78">
        <f>+IF(F1124=0,"",+G1124*100/INDEX(PBI_GDP!$C$8:$R$29,MATCH($A1124,PBI_GDP!$B$8:$B$29,0),MATCH($B1124,PBI_GDP!$C$7:$R$7,0)))</f>
        <v>6.4402991663031685E-4</v>
      </c>
    </row>
    <row r="1125" spans="1:8" x14ac:dyDescent="0.25">
      <c r="A1125" s="8" t="s">
        <v>14</v>
      </c>
      <c r="B1125" s="8">
        <v>2008</v>
      </c>
      <c r="C1125" s="8" t="s">
        <v>10</v>
      </c>
      <c r="D1125" s="8" t="s">
        <v>41</v>
      </c>
      <c r="E1125" s="8" t="s">
        <v>40</v>
      </c>
      <c r="F1125" s="78">
        <v>10022232.08808738</v>
      </c>
      <c r="G1125" s="78">
        <f>+IF(F1125=0," ", +F1125/INDEX(TdC_ExRate!$C$8:$R$29,MATCH(A1125,TdC_ExRate!$B$8:$B$29,0),MATCH(B1125,TdC_ExRate!$C$7:$R$7,0)))</f>
        <v>5092.6385780139808</v>
      </c>
      <c r="H1125" s="78">
        <f>+IF(F1125=0,"",+G1125*100/INDEX(PBI_GDP!$C$8:$R$29,MATCH($A1125,PBI_GDP!$B$8:$B$29,0),MATCH($B1125,PBI_GDP!$C$7:$R$7,0)))</f>
        <v>2.0899372814326656</v>
      </c>
    </row>
    <row r="1126" spans="1:8" x14ac:dyDescent="0.25">
      <c r="A1126" s="8" t="s">
        <v>14</v>
      </c>
      <c r="B1126" s="8">
        <v>2009</v>
      </c>
      <c r="C1126" s="8" t="s">
        <v>10</v>
      </c>
      <c r="D1126" s="8" t="s">
        <v>41</v>
      </c>
      <c r="E1126" s="8" t="s">
        <v>40</v>
      </c>
      <c r="F1126" s="78">
        <v>16467058.740430068</v>
      </c>
      <c r="G1126" s="78">
        <f>+IF(F1126=0," ", +F1126/INDEX(TdC_ExRate!$C$8:$R$29,MATCH(A1126,TdC_ExRate!$B$8:$B$29,0),MATCH(B1126,TdC_ExRate!$C$7:$R$7,0)))</f>
        <v>7635.3800591944682</v>
      </c>
      <c r="H1126" s="78">
        <f>+IF(F1126=0,"",+G1126*100/INDEX(PBI_GDP!$C$8:$R$29,MATCH($A1126,PBI_GDP!$B$8:$B$29,0),MATCH($B1126,PBI_GDP!$C$7:$R$7,0)))</f>
        <v>3.2503345460902673</v>
      </c>
    </row>
    <row r="1127" spans="1:8" x14ac:dyDescent="0.25">
      <c r="A1127" s="8" t="s">
        <v>14</v>
      </c>
      <c r="B1127" s="8">
        <v>2010</v>
      </c>
      <c r="C1127" s="8" t="s">
        <v>10</v>
      </c>
      <c r="D1127" s="8" t="s">
        <v>41</v>
      </c>
      <c r="E1127" s="8" t="s">
        <v>40</v>
      </c>
      <c r="F1127" s="78">
        <v>11986190.483951379</v>
      </c>
      <c r="G1127" s="78">
        <f>+IF(F1127=0," ", +F1127/INDEX(TdC_ExRate!$C$8:$R$29,MATCH(A1127,TdC_ExRate!$B$8:$B$29,0),MATCH(B1127,TdC_ExRate!$C$7:$R$7,0)))</f>
        <v>6313.8908838444759</v>
      </c>
      <c r="H1127" s="78">
        <f>+IF(F1127=0,"",+G1127*100/INDEX(PBI_GDP!$C$8:$R$29,MATCH($A1127,PBI_GDP!$B$8:$B$29,0),MATCH($B1127,PBI_GDP!$C$7:$R$7,0)))</f>
        <v>2.1994997789295483</v>
      </c>
    </row>
    <row r="1128" spans="1:8" x14ac:dyDescent="0.25">
      <c r="A1128" s="8" t="s">
        <v>14</v>
      </c>
      <c r="B1128" s="8">
        <v>2011</v>
      </c>
      <c r="C1128" s="8" t="s">
        <v>10</v>
      </c>
      <c r="D1128" s="8" t="s">
        <v>41</v>
      </c>
      <c r="E1128" s="8" t="s">
        <v>40</v>
      </c>
      <c r="F1128" s="78">
        <v>13120703.376727005</v>
      </c>
      <c r="G1128" s="78">
        <f>+IF(F1128=0," ", +F1128/INDEX(TdC_ExRate!$C$8:$R$29,MATCH(A1128,TdC_ExRate!$B$8:$B$29,0),MATCH(B1128,TdC_ExRate!$C$7:$R$7,0)))</f>
        <v>7107.0976180799398</v>
      </c>
      <c r="H1128" s="78">
        <f>+IF(F1128=0,"",+G1128*100/INDEX(PBI_GDP!$C$8:$R$29,MATCH($A1128,PBI_GDP!$B$8:$B$29,0),MATCH($B1128,PBI_GDP!$C$7:$R$7,0)))</f>
        <v>2.1212338857548847</v>
      </c>
    </row>
    <row r="1129" spans="1:8" x14ac:dyDescent="0.25">
      <c r="A1129" s="8" t="s">
        <v>14</v>
      </c>
      <c r="B1129" s="8">
        <v>2012</v>
      </c>
      <c r="C1129" s="8" t="s">
        <v>10</v>
      </c>
      <c r="D1129" s="8" t="s">
        <v>41</v>
      </c>
      <c r="E1129" s="8" t="s">
        <v>40</v>
      </c>
      <c r="F1129" s="78">
        <v>14911170.443489</v>
      </c>
      <c r="G1129" s="78">
        <f>+IF(F1129=0," ", +F1129/INDEX(TdC_ExRate!$C$8:$R$29,MATCH(A1129,TdC_ExRate!$B$8:$B$29,0),MATCH(B1129,TdC_ExRate!$C$7:$R$7,0)))</f>
        <v>8304.0324358053203</v>
      </c>
      <c r="H1129" s="78">
        <f>+IF(F1129=0,"",+G1129*100/INDEX(PBI_GDP!$C$8:$R$29,MATCH($A1129,PBI_GDP!$B$8:$B$29,0),MATCH($B1129,PBI_GDP!$C$7:$R$7,0)))</f>
        <v>2.2389374330799399</v>
      </c>
    </row>
    <row r="1130" spans="1:8" x14ac:dyDescent="0.25">
      <c r="A1130" s="8" t="s">
        <v>14</v>
      </c>
      <c r="B1130" s="8">
        <v>2013</v>
      </c>
      <c r="C1130" s="8" t="s">
        <v>10</v>
      </c>
      <c r="D1130" s="8" t="s">
        <v>41</v>
      </c>
      <c r="E1130" s="8" t="s">
        <v>40</v>
      </c>
      <c r="F1130" s="78">
        <v>20404955.721179098</v>
      </c>
      <c r="G1130" s="78">
        <f>+IF(F1130=0," ", +F1130/INDEX(TdC_ExRate!$C$8:$R$29,MATCH(A1130,TdC_ExRate!$B$8:$B$29,0),MATCH(B1130,TdC_ExRate!$C$7:$R$7,0)))</f>
        <v>10920.958627921638</v>
      </c>
      <c r="H1130" s="78">
        <f>+IF(F1130=0,"",+G1130*100/INDEX(PBI_GDP!$C$8:$R$29,MATCH($A1130,PBI_GDP!$B$8:$B$29,0),MATCH($B1130,PBI_GDP!$C$7:$R$7,0)))</f>
        <v>2.8591734399405024</v>
      </c>
    </row>
    <row r="1131" spans="1:8" x14ac:dyDescent="0.25">
      <c r="A1131" s="8" t="s">
        <v>14</v>
      </c>
      <c r="B1131" s="8">
        <v>2014</v>
      </c>
      <c r="C1131" s="8" t="s">
        <v>10</v>
      </c>
      <c r="D1131" s="8" t="s">
        <v>41</v>
      </c>
      <c r="E1131" s="8" t="s">
        <v>40</v>
      </c>
      <c r="F1131" s="78">
        <v>15004576.783690941</v>
      </c>
      <c r="G1131" s="78">
        <f>+IF(F1131=0," ", +F1131/INDEX(TdC_ExRate!$C$8:$R$29,MATCH(A1131,TdC_ExRate!$B$8:$B$29,0),MATCH(B1131,TdC_ExRate!$C$7:$R$7,0)))</f>
        <v>7495.6204128531899</v>
      </c>
      <c r="H1131" s="78">
        <f>+IF(F1131=0,"",+G1131*100/INDEX(PBI_GDP!$C$8:$R$29,MATCH($A1131,PBI_GDP!$B$8:$B$29,0),MATCH($B1131,PBI_GDP!$C$7:$R$7,0)))</f>
        <v>1.9637725385757512</v>
      </c>
    </row>
    <row r="1132" spans="1:8" x14ac:dyDescent="0.25">
      <c r="A1132" s="8" t="s">
        <v>14</v>
      </c>
      <c r="B1132" s="8">
        <v>2015</v>
      </c>
      <c r="C1132" s="8" t="s">
        <v>10</v>
      </c>
      <c r="D1132" s="8" t="s">
        <v>41</v>
      </c>
      <c r="E1132" s="8" t="s">
        <v>40</v>
      </c>
      <c r="F1132" s="78">
        <v>18242008.185011309</v>
      </c>
      <c r="G1132" s="78">
        <f>+IF(F1132=0," ", +F1132/INDEX(TdC_ExRate!$C$8:$R$29,MATCH(A1132,TdC_ExRate!$B$8:$B$29,0),MATCH(B1132,TdC_ExRate!$C$7:$R$7,0)))</f>
        <v>6644.8786587169216</v>
      </c>
      <c r="H1132" s="78">
        <f>+IF(F1132=0,"",+G1132*100/INDEX(PBI_GDP!$C$8:$R$29,MATCH($A1132,PBI_GDP!$B$8:$B$29,0),MATCH($B1132,PBI_GDP!$C$7:$R$7,0)))</f>
        <v>2.2536502963144431</v>
      </c>
    </row>
    <row r="1133" spans="1:8" x14ac:dyDescent="0.25">
      <c r="A1133" s="8" t="s">
        <v>14</v>
      </c>
      <c r="B1133" s="8">
        <v>2016</v>
      </c>
      <c r="C1133" s="8" t="s">
        <v>10</v>
      </c>
      <c r="D1133" s="8" t="s">
        <v>41</v>
      </c>
      <c r="E1133" s="8" t="s">
        <v>40</v>
      </c>
      <c r="F1133" s="78">
        <v>15053508.679386832</v>
      </c>
      <c r="G1133" s="78">
        <f>+IF(F1133=0," ", +F1133/INDEX(TdC_ExRate!$C$8:$R$29,MATCH(A1133,TdC_ExRate!$B$8:$B$29,0),MATCH(B1133,TdC_ExRate!$C$7:$R$7,0)))</f>
        <v>4930.8209337071567</v>
      </c>
      <c r="H1133" s="78">
        <f>+IF(F1133=0,"",+G1133*100/INDEX(PBI_GDP!$C$8:$R$29,MATCH($A1133,PBI_GDP!$B$8:$B$29,0),MATCH($B1133,PBI_GDP!$C$7:$R$7,0)))</f>
        <v>1.7391941921950824</v>
      </c>
    </row>
    <row r="1134" spans="1:8" x14ac:dyDescent="0.25">
      <c r="A1134" s="8" t="s">
        <v>14</v>
      </c>
      <c r="B1134" s="8">
        <v>2017</v>
      </c>
      <c r="C1134" s="8" t="s">
        <v>10</v>
      </c>
      <c r="D1134" s="8" t="s">
        <v>41</v>
      </c>
      <c r="E1134" s="8" t="s">
        <v>40</v>
      </c>
      <c r="F1134" s="78">
        <v>8688678.6175525002</v>
      </c>
      <c r="G1134" s="78">
        <f>+IF(F1134=0," ", +F1134/INDEX(TdC_ExRate!$C$8:$R$29,MATCH(A1134,TdC_ExRate!$B$8:$B$29,0),MATCH(B1134,TdC_ExRate!$C$7:$R$7,0)))</f>
        <v>2945.445416947302</v>
      </c>
      <c r="H1134" s="78">
        <f>+IF(F1134=0,"",+G1134*100/INDEX(PBI_GDP!$C$8:$R$29,MATCH($A1134,PBI_GDP!$B$8:$B$29,0),MATCH($B1134,PBI_GDP!$C$7:$R$7,0)))</f>
        <v>0.94470880361351539</v>
      </c>
    </row>
    <row r="1135" spans="1:8" x14ac:dyDescent="0.25">
      <c r="A1135" s="8" t="s">
        <v>14</v>
      </c>
      <c r="B1135" s="8">
        <v>2018</v>
      </c>
      <c r="C1135" s="8" t="s">
        <v>10</v>
      </c>
      <c r="D1135" s="8" t="s">
        <v>41</v>
      </c>
      <c r="E1135" s="8" t="s">
        <v>40</v>
      </c>
      <c r="F1135" s="78">
        <v>12711906.682496883</v>
      </c>
      <c r="G1135" s="78">
        <f>+IF(F1135=0," ", +F1135/INDEX(TdC_ExRate!$C$8:$R$29,MATCH(A1135,TdC_ExRate!$B$8:$B$29,0),MATCH(B1135,TdC_ExRate!$C$7:$R$7,0)))</f>
        <v>4298.5069969874503</v>
      </c>
      <c r="H1135" s="78">
        <f>+IF(F1135=0,"",+G1135*100/INDEX(PBI_GDP!$C$8:$R$29,MATCH($A1135,PBI_GDP!$B$8:$B$29,0),MATCH($B1135,PBI_GDP!$C$7:$R$7,0)))</f>
        <v>1.2860014362706775</v>
      </c>
    </row>
    <row r="1136" spans="1:8" x14ac:dyDescent="0.25">
      <c r="A1136" s="8" t="s">
        <v>14</v>
      </c>
      <c r="B1136" s="8">
        <v>2019</v>
      </c>
      <c r="C1136" s="8" t="s">
        <v>10</v>
      </c>
      <c r="D1136" s="8" t="s">
        <v>41</v>
      </c>
      <c r="E1136" s="8" t="s">
        <v>40</v>
      </c>
      <c r="F1136" s="78">
        <v>15054594.127438571</v>
      </c>
      <c r="G1136" s="78">
        <f>+IF(F1136=0," ", +F1136/INDEX(TdC_ExRate!$C$8:$R$29,MATCH(A1136,TdC_ExRate!$B$8:$B$29,0),MATCH(B1136,TdC_ExRate!$C$7:$R$7,0)))</f>
        <v>4587.8220978503459</v>
      </c>
      <c r="H1136" s="78">
        <f>+IF(F1136=0,"",+G1136*100/INDEX(PBI_GDP!$C$8:$R$29,MATCH($A1136,PBI_GDP!$B$8:$B$29,0),MATCH($B1136,PBI_GDP!$C$7:$R$7,0)))</f>
        <v>1.4204287111262446</v>
      </c>
    </row>
    <row r="1137" spans="1:8" x14ac:dyDescent="0.25">
      <c r="A1137" s="8" t="s">
        <v>14</v>
      </c>
      <c r="B1137" s="8">
        <v>2008</v>
      </c>
      <c r="C1137" s="8" t="s">
        <v>10</v>
      </c>
      <c r="D1137" s="8" t="s">
        <v>25</v>
      </c>
      <c r="E1137" s="8" t="s">
        <v>26</v>
      </c>
      <c r="F1137" s="78">
        <v>3192456.3107636501</v>
      </c>
      <c r="G1137" s="78">
        <f>+IF(F1137=0," ", +F1137/INDEX(TdC_ExRate!$C$8:$R$29,MATCH(A1137,TdC_ExRate!$B$8:$B$29,0),MATCH(B1137,TdC_ExRate!$C$7:$R$7,0)))</f>
        <v>1622.1961359429863</v>
      </c>
      <c r="H1137" s="78">
        <f>+IF(F1137=0,"",+G1137*100/INDEX(PBI_GDP!$C$8:$R$29,MATCH($A1137,PBI_GDP!$B$8:$B$29,0),MATCH($B1137,PBI_GDP!$C$7:$R$7,0)))</f>
        <v>0.66572330440645533</v>
      </c>
    </row>
    <row r="1138" spans="1:8" x14ac:dyDescent="0.25">
      <c r="A1138" s="8" t="s">
        <v>14</v>
      </c>
      <c r="B1138" s="8">
        <v>2008</v>
      </c>
      <c r="C1138" s="8" t="s">
        <v>10</v>
      </c>
      <c r="D1138" s="8" t="s">
        <v>25</v>
      </c>
      <c r="E1138" s="8" t="s">
        <v>27</v>
      </c>
      <c r="F1138" s="78"/>
      <c r="G1138" s="78" t="str">
        <f>+IF(F1138=0," ", +F1138/INDEX(TdC_ExRate!$C$8:$R$29,MATCH(A1138,TdC_ExRate!$B$8:$B$29,0),MATCH(B1138,TdC_ExRate!$C$7:$R$7,0)))</f>
        <v xml:space="preserve"> </v>
      </c>
      <c r="H1138" s="78" t="str">
        <f>+IF(F1138=0,"",+G1138*100/INDEX(PBI_GDP!$C$8:$R$29,MATCH($A1138,PBI_GDP!$B$8:$B$29,0),MATCH($B1138,PBI_GDP!$C$7:$R$7,0)))</f>
        <v/>
      </c>
    </row>
    <row r="1139" spans="1:8" x14ac:dyDescent="0.25">
      <c r="A1139" s="8" t="s">
        <v>14</v>
      </c>
      <c r="B1139" s="8">
        <v>2008</v>
      </c>
      <c r="C1139" s="8" t="s">
        <v>10</v>
      </c>
      <c r="D1139" s="8" t="s">
        <v>25</v>
      </c>
      <c r="E1139" s="8" t="s">
        <v>28</v>
      </c>
      <c r="F1139" s="78">
        <v>178723.83925799999</v>
      </c>
      <c r="G1139" s="78">
        <f>+IF(F1139=0," ", +F1139/INDEX(TdC_ExRate!$C$8:$R$29,MATCH(A1139,TdC_ExRate!$B$8:$B$29,0),MATCH(B1139,TdC_ExRate!$C$7:$R$7,0)))</f>
        <v>90.815689620470195</v>
      </c>
      <c r="H1139" s="78">
        <f>+IF(F1139=0,"",+G1139*100/INDEX(PBI_GDP!$C$8:$R$29,MATCH($A1139,PBI_GDP!$B$8:$B$29,0),MATCH($B1139,PBI_GDP!$C$7:$R$7,0)))</f>
        <v>3.7269304029593199E-2</v>
      </c>
    </row>
    <row r="1140" spans="1:8" x14ac:dyDescent="0.25">
      <c r="A1140" s="8" t="s">
        <v>14</v>
      </c>
      <c r="B1140" s="8">
        <v>2008</v>
      </c>
      <c r="C1140" s="8" t="s">
        <v>10</v>
      </c>
      <c r="D1140" s="8" t="s">
        <v>25</v>
      </c>
      <c r="E1140" s="8" t="s">
        <v>40</v>
      </c>
      <c r="F1140" s="78">
        <v>3371180.1500216499</v>
      </c>
      <c r="G1140" s="78">
        <f>+IF(F1140=0," ", +F1140/INDEX(TdC_ExRate!$C$8:$R$29,MATCH(A1140,TdC_ExRate!$B$8:$B$29,0),MATCH(B1140,TdC_ExRate!$C$7:$R$7,0)))</f>
        <v>1713.0118255634563</v>
      </c>
      <c r="H1140" s="78">
        <f>+IF(F1140=0,"",+G1140*100/INDEX(PBI_GDP!$C$8:$R$29,MATCH($A1140,PBI_GDP!$B$8:$B$29,0),MATCH($B1140,PBI_GDP!$C$7:$R$7,0)))</f>
        <v>0.70299260843604849</v>
      </c>
    </row>
    <row r="1141" spans="1:8" x14ac:dyDescent="0.25">
      <c r="A1141" s="8" t="s">
        <v>14</v>
      </c>
      <c r="B1141" s="8">
        <v>2009</v>
      </c>
      <c r="C1141" s="8" t="s">
        <v>10</v>
      </c>
      <c r="D1141" s="8" t="s">
        <v>25</v>
      </c>
      <c r="E1141" s="8" t="s">
        <v>26</v>
      </c>
      <c r="F1141" s="78">
        <v>3534011.2282257318</v>
      </c>
      <c r="G1141" s="78">
        <f>+IF(F1141=0," ", +F1141/INDEX(TdC_ExRate!$C$8:$R$29,MATCH(A1141,TdC_ExRate!$B$8:$B$29,0),MATCH(B1141,TdC_ExRate!$C$7:$R$7,0)))</f>
        <v>1638.6362183013246</v>
      </c>
      <c r="H1141" s="78">
        <f>+IF(F1141=0,"",+G1141*100/INDEX(PBI_GDP!$C$8:$R$29,MATCH($A1141,PBI_GDP!$B$8:$B$29,0),MATCH($B1141,PBI_GDP!$C$7:$R$7,0)))</f>
        <v>0.69755740611835537</v>
      </c>
    </row>
    <row r="1142" spans="1:8" x14ac:dyDescent="0.25">
      <c r="A1142" s="8" t="s">
        <v>14</v>
      </c>
      <c r="B1142" s="8">
        <v>2009</v>
      </c>
      <c r="C1142" s="8" t="s">
        <v>10</v>
      </c>
      <c r="D1142" s="8" t="s">
        <v>25</v>
      </c>
      <c r="E1142" s="8" t="s">
        <v>27</v>
      </c>
      <c r="F1142" s="78"/>
      <c r="G1142" s="78" t="str">
        <f>+IF(F1142=0," ", +F1142/INDEX(TdC_ExRate!$C$8:$R$29,MATCH(A1142,TdC_ExRate!$B$8:$B$29,0),MATCH(B1142,TdC_ExRate!$C$7:$R$7,0)))</f>
        <v xml:space="preserve"> </v>
      </c>
      <c r="H1142" s="78" t="str">
        <f>+IF(F1142=0,"",+G1142*100/INDEX(PBI_GDP!$C$8:$R$29,MATCH($A1142,PBI_GDP!$B$8:$B$29,0),MATCH($B1142,PBI_GDP!$C$7:$R$7,0)))</f>
        <v/>
      </c>
    </row>
    <row r="1143" spans="1:8" x14ac:dyDescent="0.25">
      <c r="A1143" s="8" t="s">
        <v>14</v>
      </c>
      <c r="B1143" s="8">
        <v>2009</v>
      </c>
      <c r="C1143" s="8" t="s">
        <v>10</v>
      </c>
      <c r="D1143" s="8" t="s">
        <v>25</v>
      </c>
      <c r="E1143" s="8" t="s">
        <v>28</v>
      </c>
      <c r="F1143" s="78">
        <v>264925.655669</v>
      </c>
      <c r="G1143" s="78">
        <f>+IF(F1143=0," ", +F1143/INDEX(TdC_ExRate!$C$8:$R$29,MATCH(A1143,TdC_ExRate!$B$8:$B$29,0),MATCH(B1143,TdC_ExRate!$C$7:$R$7,0)))</f>
        <v>122.83967042017565</v>
      </c>
      <c r="H1143" s="78">
        <f>+IF(F1143=0,"",+G1143*100/INDEX(PBI_GDP!$C$8:$R$29,MATCH($A1143,PBI_GDP!$B$8:$B$29,0),MATCH($B1143,PBI_GDP!$C$7:$R$7,0)))</f>
        <v>5.2292095652297178E-2</v>
      </c>
    </row>
    <row r="1144" spans="1:8" x14ac:dyDescent="0.25">
      <c r="A1144" s="8" t="s">
        <v>14</v>
      </c>
      <c r="B1144" s="8">
        <v>2009</v>
      </c>
      <c r="C1144" s="8" t="s">
        <v>10</v>
      </c>
      <c r="D1144" s="8" t="s">
        <v>25</v>
      </c>
      <c r="E1144" s="8" t="s">
        <v>40</v>
      </c>
      <c r="F1144" s="78">
        <v>3798936.8838947318</v>
      </c>
      <c r="G1144" s="78">
        <f>+IF(F1144=0," ", +F1144/INDEX(TdC_ExRate!$C$8:$R$29,MATCH(A1144,TdC_ExRate!$B$8:$B$29,0),MATCH(B1144,TdC_ExRate!$C$7:$R$7,0)))</f>
        <v>1761.4758887215003</v>
      </c>
      <c r="H1144" s="78">
        <f>+IF(F1144=0,"",+G1144*100/INDEX(PBI_GDP!$C$8:$R$29,MATCH($A1144,PBI_GDP!$B$8:$B$29,0),MATCH($B1144,PBI_GDP!$C$7:$R$7,0)))</f>
        <v>0.74984950177065246</v>
      </c>
    </row>
    <row r="1145" spans="1:8" x14ac:dyDescent="0.25">
      <c r="A1145" s="8" t="s">
        <v>14</v>
      </c>
      <c r="B1145" s="8">
        <v>2010</v>
      </c>
      <c r="C1145" s="8" t="s">
        <v>10</v>
      </c>
      <c r="D1145" s="8" t="s">
        <v>25</v>
      </c>
      <c r="E1145" s="8" t="s">
        <v>26</v>
      </c>
      <c r="F1145" s="78">
        <v>3763588.9100655476</v>
      </c>
      <c r="G1145" s="78">
        <f>+IF(F1145=0," ", +F1145/INDEX(TdC_ExRate!$C$8:$R$29,MATCH(A1145,TdC_ExRate!$B$8:$B$29,0),MATCH(B1145,TdC_ExRate!$C$7:$R$7,0)))</f>
        <v>1982.5222819224987</v>
      </c>
      <c r="H1145" s="78">
        <f>+IF(F1145=0,"",+G1145*100/INDEX(PBI_GDP!$C$8:$R$29,MATCH($A1145,PBI_GDP!$B$8:$B$29,0),MATCH($B1145,PBI_GDP!$C$7:$R$7,0)))</f>
        <v>0.69062918587473787</v>
      </c>
    </row>
    <row r="1146" spans="1:8" x14ac:dyDescent="0.25">
      <c r="A1146" s="8" t="s">
        <v>14</v>
      </c>
      <c r="B1146" s="8">
        <v>2010</v>
      </c>
      <c r="C1146" s="8" t="s">
        <v>10</v>
      </c>
      <c r="D1146" s="8" t="s">
        <v>25</v>
      </c>
      <c r="E1146" s="8" t="s">
        <v>27</v>
      </c>
      <c r="F1146" s="78"/>
      <c r="G1146" s="78" t="str">
        <f>+IF(F1146=0," ", +F1146/INDEX(TdC_ExRate!$C$8:$R$29,MATCH(A1146,TdC_ExRate!$B$8:$B$29,0),MATCH(B1146,TdC_ExRate!$C$7:$R$7,0)))</f>
        <v xml:space="preserve"> </v>
      </c>
      <c r="H1146" s="78" t="str">
        <f>+IF(F1146=0,"",+G1146*100/INDEX(PBI_GDP!$C$8:$R$29,MATCH($A1146,PBI_GDP!$B$8:$B$29,0),MATCH($B1146,PBI_GDP!$C$7:$R$7,0)))</f>
        <v/>
      </c>
    </row>
    <row r="1147" spans="1:8" x14ac:dyDescent="0.25">
      <c r="A1147" s="8" t="s">
        <v>14</v>
      </c>
      <c r="B1147" s="8">
        <v>2010</v>
      </c>
      <c r="C1147" s="8" t="s">
        <v>10</v>
      </c>
      <c r="D1147" s="8" t="s">
        <v>25</v>
      </c>
      <c r="E1147" s="8" t="s">
        <v>28</v>
      </c>
      <c r="F1147" s="78">
        <v>237283.963364</v>
      </c>
      <c r="G1147" s="78">
        <f>+IF(F1147=0," ", +F1147/INDEX(TdC_ExRate!$C$8:$R$29,MATCH(A1147,TdC_ExRate!$B$8:$B$29,0),MATCH(B1147,TdC_ExRate!$C$7:$R$7,0)))</f>
        <v>124.9925950344611</v>
      </c>
      <c r="H1147" s="78">
        <f>+IF(F1147=0,"",+G1147*100/INDEX(PBI_GDP!$C$8:$R$29,MATCH($A1147,PBI_GDP!$B$8:$B$29,0),MATCH($B1147,PBI_GDP!$C$7:$R$7,0)))</f>
        <v>4.3542276894517777E-2</v>
      </c>
    </row>
    <row r="1148" spans="1:8" x14ac:dyDescent="0.25">
      <c r="A1148" s="8" t="s">
        <v>14</v>
      </c>
      <c r="B1148" s="8">
        <v>2010</v>
      </c>
      <c r="C1148" s="8" t="s">
        <v>10</v>
      </c>
      <c r="D1148" s="8" t="s">
        <v>25</v>
      </c>
      <c r="E1148" s="8" t="s">
        <v>40</v>
      </c>
      <c r="F1148" s="78">
        <v>4000872.8734295475</v>
      </c>
      <c r="G1148" s="78">
        <f>+IF(F1148=0," ", +F1148/INDEX(TdC_ExRate!$C$8:$R$29,MATCH(A1148,TdC_ExRate!$B$8:$B$29,0),MATCH(B1148,TdC_ExRate!$C$7:$R$7,0)))</f>
        <v>2107.5148769569601</v>
      </c>
      <c r="H1148" s="78">
        <f>+IF(F1148=0,"",+G1148*100/INDEX(PBI_GDP!$C$8:$R$29,MATCH($A1148,PBI_GDP!$B$8:$B$29,0),MATCH($B1148,PBI_GDP!$C$7:$R$7,0)))</f>
        <v>0.73417146276925571</v>
      </c>
    </row>
    <row r="1149" spans="1:8" x14ac:dyDescent="0.25">
      <c r="A1149" s="8" t="s">
        <v>14</v>
      </c>
      <c r="B1149" s="8">
        <v>2011</v>
      </c>
      <c r="C1149" s="8" t="s">
        <v>10</v>
      </c>
      <c r="D1149" s="8" t="s">
        <v>25</v>
      </c>
      <c r="E1149" s="8" t="s">
        <v>26</v>
      </c>
      <c r="F1149" s="78">
        <v>4184293.5070216018</v>
      </c>
      <c r="G1149" s="78">
        <f>+IF(F1149=0," ", +F1149/INDEX(TdC_ExRate!$C$8:$R$29,MATCH(A1149,TdC_ExRate!$B$8:$B$29,0),MATCH(B1149,TdC_ExRate!$C$7:$R$7,0)))</f>
        <v>2266.5082475569884</v>
      </c>
      <c r="H1149" s="78">
        <f>+IF(F1149=0,"",+G1149*100/INDEX(PBI_GDP!$C$8:$R$29,MATCH($A1149,PBI_GDP!$B$8:$B$29,0),MATCH($B1149,PBI_GDP!$C$7:$R$7,0)))</f>
        <v>0.67647784727623916</v>
      </c>
    </row>
    <row r="1150" spans="1:8" x14ac:dyDescent="0.25">
      <c r="A1150" s="8" t="s">
        <v>14</v>
      </c>
      <c r="B1150" s="8">
        <v>2011</v>
      </c>
      <c r="C1150" s="8" t="s">
        <v>10</v>
      </c>
      <c r="D1150" s="8" t="s">
        <v>25</v>
      </c>
      <c r="E1150" s="8" t="s">
        <v>27</v>
      </c>
      <c r="F1150" s="78"/>
      <c r="G1150" s="78" t="str">
        <f>+IF(F1150=0," ", +F1150/INDEX(TdC_ExRate!$C$8:$R$29,MATCH(A1150,TdC_ExRate!$B$8:$B$29,0),MATCH(B1150,TdC_ExRate!$C$7:$R$7,0)))</f>
        <v xml:space="preserve"> </v>
      </c>
      <c r="H1150" s="78" t="str">
        <f>+IF(F1150=0,"",+G1150*100/INDEX(PBI_GDP!$C$8:$R$29,MATCH($A1150,PBI_GDP!$B$8:$B$29,0),MATCH($B1150,PBI_GDP!$C$7:$R$7,0)))</f>
        <v/>
      </c>
    </row>
    <row r="1151" spans="1:8" x14ac:dyDescent="0.25">
      <c r="A1151" s="8" t="s">
        <v>14</v>
      </c>
      <c r="B1151" s="8">
        <v>2011</v>
      </c>
      <c r="C1151" s="8" t="s">
        <v>10</v>
      </c>
      <c r="D1151" s="8" t="s">
        <v>25</v>
      </c>
      <c r="E1151" s="8" t="s">
        <v>28</v>
      </c>
      <c r="F1151" s="78">
        <v>134505.564816</v>
      </c>
      <c r="G1151" s="78">
        <f>+IF(F1151=0," ", +F1151/INDEX(TdC_ExRate!$C$8:$R$29,MATCH(A1151,TdC_ExRate!$B$8:$B$29,0),MATCH(B1151,TdC_ExRate!$C$7:$R$7,0)))</f>
        <v>72.857693057668484</v>
      </c>
      <c r="H1151" s="78">
        <f>+IF(F1151=0,"",+G1151*100/INDEX(PBI_GDP!$C$8:$R$29,MATCH($A1151,PBI_GDP!$B$8:$B$29,0),MATCH($B1151,PBI_GDP!$C$7:$R$7,0)))</f>
        <v>2.1745614828575788E-2</v>
      </c>
    </row>
    <row r="1152" spans="1:8" x14ac:dyDescent="0.25">
      <c r="A1152" s="8" t="s">
        <v>14</v>
      </c>
      <c r="B1152" s="8">
        <v>2011</v>
      </c>
      <c r="C1152" s="8" t="s">
        <v>10</v>
      </c>
      <c r="D1152" s="8" t="s">
        <v>25</v>
      </c>
      <c r="E1152" s="8" t="s">
        <v>40</v>
      </c>
      <c r="F1152" s="78">
        <v>4318799.0718376022</v>
      </c>
      <c r="G1152" s="78">
        <f>+IF(F1152=0," ", +F1152/INDEX(TdC_ExRate!$C$8:$R$29,MATCH(A1152,TdC_ExRate!$B$8:$B$29,0),MATCH(B1152,TdC_ExRate!$C$7:$R$7,0)))</f>
        <v>2339.3659406146571</v>
      </c>
      <c r="H1152" s="78">
        <f>+IF(F1152=0,"",+G1152*100/INDEX(PBI_GDP!$C$8:$R$29,MATCH($A1152,PBI_GDP!$B$8:$B$29,0),MATCH($B1152,PBI_GDP!$C$7:$R$7,0)))</f>
        <v>0.69822346210481501</v>
      </c>
    </row>
    <row r="1153" spans="1:8" x14ac:dyDescent="0.25">
      <c r="A1153" s="8" t="s">
        <v>14</v>
      </c>
      <c r="B1153" s="8">
        <v>2012</v>
      </c>
      <c r="C1153" s="8" t="s">
        <v>10</v>
      </c>
      <c r="D1153" s="8" t="s">
        <v>25</v>
      </c>
      <c r="E1153" s="8" t="s">
        <v>26</v>
      </c>
      <c r="F1153" s="78">
        <v>4244968.2683430016</v>
      </c>
      <c r="G1153" s="78">
        <f>+IF(F1153=0," ", +F1153/INDEX(TdC_ExRate!$C$8:$R$29,MATCH(A1153,TdC_ExRate!$B$8:$B$29,0),MATCH(B1153,TdC_ExRate!$C$7:$R$7,0)))</f>
        <v>2364.0232886397448</v>
      </c>
      <c r="H1153" s="78">
        <f>+IF(F1153=0,"",+G1153*100/INDEX(PBI_GDP!$C$8:$R$29,MATCH($A1153,PBI_GDP!$B$8:$B$29,0),MATCH($B1153,PBI_GDP!$C$7:$R$7,0)))</f>
        <v>0.63738915695781062</v>
      </c>
    </row>
    <row r="1154" spans="1:8" x14ac:dyDescent="0.25">
      <c r="A1154" s="8" t="s">
        <v>14</v>
      </c>
      <c r="B1154" s="8">
        <v>2012</v>
      </c>
      <c r="C1154" s="8" t="s">
        <v>10</v>
      </c>
      <c r="D1154" s="8" t="s">
        <v>25</v>
      </c>
      <c r="E1154" s="8" t="s">
        <v>27</v>
      </c>
      <c r="F1154" s="78"/>
      <c r="G1154" s="78" t="str">
        <f>+IF(F1154=0," ", +F1154/INDEX(TdC_ExRate!$C$8:$R$29,MATCH(A1154,TdC_ExRate!$B$8:$B$29,0),MATCH(B1154,TdC_ExRate!$C$7:$R$7,0)))</f>
        <v xml:space="preserve"> </v>
      </c>
      <c r="H1154" s="78" t="str">
        <f>+IF(F1154=0,"",+G1154*100/INDEX(PBI_GDP!$C$8:$R$29,MATCH($A1154,PBI_GDP!$B$8:$B$29,0),MATCH($B1154,PBI_GDP!$C$7:$R$7,0)))</f>
        <v/>
      </c>
    </row>
    <row r="1155" spans="1:8" x14ac:dyDescent="0.25">
      <c r="A1155" s="8" t="s">
        <v>14</v>
      </c>
      <c r="B1155" s="8">
        <v>2012</v>
      </c>
      <c r="C1155" s="8" t="s">
        <v>10</v>
      </c>
      <c r="D1155" s="8" t="s">
        <v>25</v>
      </c>
      <c r="E1155" s="8" t="s">
        <v>28</v>
      </c>
      <c r="F1155" s="78">
        <v>64530.973575000011</v>
      </c>
      <c r="G1155" s="78">
        <f>+IF(F1155=0," ", +F1155/INDEX(TdC_ExRate!$C$8:$R$29,MATCH(A1155,TdC_ExRate!$B$8:$B$29,0),MATCH(B1155,TdC_ExRate!$C$7:$R$7,0)))</f>
        <v>35.937306176718266</v>
      </c>
      <c r="H1155" s="78">
        <f>+IF(F1155=0,"",+G1155*100/INDEX(PBI_GDP!$C$8:$R$29,MATCH($A1155,PBI_GDP!$B$8:$B$29,0),MATCH($B1155,PBI_GDP!$C$7:$R$7,0)))</f>
        <v>9.6894347011671281E-3</v>
      </c>
    </row>
    <row r="1156" spans="1:8" x14ac:dyDescent="0.25">
      <c r="A1156" s="8" t="s">
        <v>14</v>
      </c>
      <c r="B1156" s="8">
        <v>2012</v>
      </c>
      <c r="C1156" s="8" t="s">
        <v>10</v>
      </c>
      <c r="D1156" s="8" t="s">
        <v>25</v>
      </c>
      <c r="E1156" s="8" t="s">
        <v>40</v>
      </c>
      <c r="F1156" s="78">
        <v>4309499.2419180013</v>
      </c>
      <c r="G1156" s="78">
        <f>+IF(F1156=0," ", +F1156/INDEX(TdC_ExRate!$C$8:$R$29,MATCH(A1156,TdC_ExRate!$B$8:$B$29,0),MATCH(B1156,TdC_ExRate!$C$7:$R$7,0)))</f>
        <v>2399.9605948164626</v>
      </c>
      <c r="H1156" s="78">
        <f>+IF(F1156=0,"",+G1156*100/INDEX(PBI_GDP!$C$8:$R$29,MATCH($A1156,PBI_GDP!$B$8:$B$29,0),MATCH($B1156,PBI_GDP!$C$7:$R$7,0)))</f>
        <v>0.64707859165897763</v>
      </c>
    </row>
    <row r="1157" spans="1:8" x14ac:dyDescent="0.25">
      <c r="A1157" s="8" t="s">
        <v>14</v>
      </c>
      <c r="B1157" s="8">
        <v>2013</v>
      </c>
      <c r="C1157" s="8" t="s">
        <v>10</v>
      </c>
      <c r="D1157" s="8" t="s">
        <v>25</v>
      </c>
      <c r="E1157" s="8" t="s">
        <v>26</v>
      </c>
      <c r="F1157" s="78">
        <v>4132585.5523738498</v>
      </c>
      <c r="G1157" s="78">
        <f>+IF(F1157=0," ", +F1157/INDEX(TdC_ExRate!$C$8:$R$29,MATCH(A1157,TdC_ExRate!$B$8:$B$29,0),MATCH(B1157,TdC_ExRate!$C$7:$R$7,0)))</f>
        <v>2211.8056250902546</v>
      </c>
      <c r="H1157" s="78">
        <f>+IF(F1157=0,"",+G1157*100/INDEX(PBI_GDP!$C$8:$R$29,MATCH($A1157,PBI_GDP!$B$8:$B$29,0),MATCH($B1157,PBI_GDP!$C$7:$R$7,0)))</f>
        <v>0.57906417495261231</v>
      </c>
    </row>
    <row r="1158" spans="1:8" x14ac:dyDescent="0.25">
      <c r="A1158" s="8" t="s">
        <v>14</v>
      </c>
      <c r="B1158" s="8">
        <v>2013</v>
      </c>
      <c r="C1158" s="8" t="s">
        <v>10</v>
      </c>
      <c r="D1158" s="8" t="s">
        <v>25</v>
      </c>
      <c r="E1158" s="8" t="s">
        <v>27</v>
      </c>
      <c r="F1158" s="78"/>
      <c r="G1158" s="78" t="str">
        <f>+IF(F1158=0," ", +F1158/INDEX(TdC_ExRate!$C$8:$R$29,MATCH(A1158,TdC_ExRate!$B$8:$B$29,0),MATCH(B1158,TdC_ExRate!$C$7:$R$7,0)))</f>
        <v xml:space="preserve"> </v>
      </c>
      <c r="H1158" s="78" t="str">
        <f>+IF(F1158=0,"",+G1158*100/INDEX(PBI_GDP!$C$8:$R$29,MATCH($A1158,PBI_GDP!$B$8:$B$29,0),MATCH($B1158,PBI_GDP!$C$7:$R$7,0)))</f>
        <v/>
      </c>
    </row>
    <row r="1159" spans="1:8" x14ac:dyDescent="0.25">
      <c r="A1159" s="8" t="s">
        <v>14</v>
      </c>
      <c r="B1159" s="8">
        <v>2013</v>
      </c>
      <c r="C1159" s="8" t="s">
        <v>10</v>
      </c>
      <c r="D1159" s="8" t="s">
        <v>25</v>
      </c>
      <c r="E1159" s="8" t="s">
        <v>28</v>
      </c>
      <c r="F1159" s="78">
        <v>107410.36054185001</v>
      </c>
      <c r="G1159" s="78">
        <f>+IF(F1159=0," ", +F1159/INDEX(TdC_ExRate!$C$8:$R$29,MATCH(A1159,TdC_ExRate!$B$8:$B$29,0),MATCH(B1159,TdC_ExRate!$C$7:$R$7,0)))</f>
        <v>57.487216327069184</v>
      </c>
      <c r="H1159" s="78">
        <f>+IF(F1159=0,"",+G1159*100/INDEX(PBI_GDP!$C$8:$R$29,MATCH($A1159,PBI_GDP!$B$8:$B$29,0),MATCH($B1159,PBI_GDP!$C$7:$R$7,0)))</f>
        <v>1.5050503134242766E-2</v>
      </c>
    </row>
    <row r="1160" spans="1:8" x14ac:dyDescent="0.25">
      <c r="A1160" s="8" t="s">
        <v>14</v>
      </c>
      <c r="B1160" s="8">
        <v>2013</v>
      </c>
      <c r="C1160" s="8" t="s">
        <v>10</v>
      </c>
      <c r="D1160" s="8" t="s">
        <v>25</v>
      </c>
      <c r="E1160" s="8" t="s">
        <v>40</v>
      </c>
      <c r="F1160" s="78">
        <v>4239995.9129157001</v>
      </c>
      <c r="G1160" s="78">
        <f>+IF(F1160=0," ", +F1160/INDEX(TdC_ExRate!$C$8:$R$29,MATCH(A1160,TdC_ExRate!$B$8:$B$29,0),MATCH(B1160,TdC_ExRate!$C$7:$R$7,0)))</f>
        <v>2269.2928414173243</v>
      </c>
      <c r="H1160" s="78">
        <f>+IF(F1160=0,"",+G1160*100/INDEX(PBI_GDP!$C$8:$R$29,MATCH($A1160,PBI_GDP!$B$8:$B$29,0),MATCH($B1160,PBI_GDP!$C$7:$R$7,0)))</f>
        <v>0.59411467808685525</v>
      </c>
    </row>
    <row r="1161" spans="1:8" x14ac:dyDescent="0.25">
      <c r="A1161" s="8" t="s">
        <v>14</v>
      </c>
      <c r="B1161" s="8">
        <v>2014</v>
      </c>
      <c r="C1161" s="8" t="s">
        <v>10</v>
      </c>
      <c r="D1161" s="8" t="s">
        <v>25</v>
      </c>
      <c r="E1161" s="8" t="s">
        <v>26</v>
      </c>
      <c r="F1161" s="78">
        <v>3575793.451378379</v>
      </c>
      <c r="G1161" s="78">
        <f>+IF(F1161=0," ", +F1161/INDEX(TdC_ExRate!$C$8:$R$29,MATCH(A1161,TdC_ExRate!$B$8:$B$29,0),MATCH(B1161,TdC_ExRate!$C$7:$R$7,0)))</f>
        <v>1786.3076561700518</v>
      </c>
      <c r="H1161" s="78">
        <f>+IF(F1161=0,"",+G1161*100/INDEX(PBI_GDP!$C$8:$R$29,MATCH($A1161,PBI_GDP!$B$8:$B$29,0),MATCH($B1161,PBI_GDP!$C$7:$R$7,0)))</f>
        <v>0.46799353854941117</v>
      </c>
    </row>
    <row r="1162" spans="1:8" x14ac:dyDescent="0.25">
      <c r="A1162" s="8" t="s">
        <v>14</v>
      </c>
      <c r="B1162" s="8">
        <v>2014</v>
      </c>
      <c r="C1162" s="8" t="s">
        <v>10</v>
      </c>
      <c r="D1162" s="8" t="s">
        <v>25</v>
      </c>
      <c r="E1162" s="8" t="s">
        <v>27</v>
      </c>
      <c r="F1162" s="78"/>
      <c r="G1162" s="78" t="str">
        <f>+IF(F1162=0," ", +F1162/INDEX(TdC_ExRate!$C$8:$R$29,MATCH(A1162,TdC_ExRate!$B$8:$B$29,0),MATCH(B1162,TdC_ExRate!$C$7:$R$7,0)))</f>
        <v xml:space="preserve"> </v>
      </c>
      <c r="H1162" s="78" t="str">
        <f>+IF(F1162=0,"",+G1162*100/INDEX(PBI_GDP!$C$8:$R$29,MATCH($A1162,PBI_GDP!$B$8:$B$29,0),MATCH($B1162,PBI_GDP!$C$7:$R$7,0)))</f>
        <v/>
      </c>
    </row>
    <row r="1163" spans="1:8" x14ac:dyDescent="0.25">
      <c r="A1163" s="8" t="s">
        <v>14</v>
      </c>
      <c r="B1163" s="8">
        <v>2014</v>
      </c>
      <c r="C1163" s="8" t="s">
        <v>10</v>
      </c>
      <c r="D1163" s="8" t="s">
        <v>25</v>
      </c>
      <c r="E1163" s="8" t="s">
        <v>28</v>
      </c>
      <c r="F1163" s="78">
        <v>122683.48224137998</v>
      </c>
      <c r="G1163" s="78">
        <f>+IF(F1163=0," ", +F1163/INDEX(TdC_ExRate!$C$8:$R$29,MATCH(A1163,TdC_ExRate!$B$8:$B$29,0),MATCH(B1163,TdC_ExRate!$C$7:$R$7,0)))</f>
        <v>61.287221030315003</v>
      </c>
      <c r="H1163" s="78">
        <f>+IF(F1163=0,"",+G1163*100/INDEX(PBI_GDP!$C$8:$R$29,MATCH($A1163,PBI_GDP!$B$8:$B$29,0),MATCH($B1163,PBI_GDP!$C$7:$R$7,0)))</f>
        <v>1.6056597719192978E-2</v>
      </c>
    </row>
    <row r="1164" spans="1:8" x14ac:dyDescent="0.25">
      <c r="A1164" s="8" t="s">
        <v>14</v>
      </c>
      <c r="B1164" s="8">
        <v>2014</v>
      </c>
      <c r="C1164" s="8" t="s">
        <v>10</v>
      </c>
      <c r="D1164" s="8" t="s">
        <v>25</v>
      </c>
      <c r="E1164" s="8" t="s">
        <v>40</v>
      </c>
      <c r="F1164" s="78">
        <v>3698476.933619759</v>
      </c>
      <c r="G1164" s="78">
        <f>+IF(F1164=0," ", +F1164/INDEX(TdC_ExRate!$C$8:$R$29,MATCH(A1164,TdC_ExRate!$B$8:$B$29,0),MATCH(B1164,TdC_ExRate!$C$7:$R$7,0)))</f>
        <v>1847.5948772003669</v>
      </c>
      <c r="H1164" s="78">
        <f>+IF(F1164=0,"",+G1164*100/INDEX(PBI_GDP!$C$8:$R$29,MATCH($A1164,PBI_GDP!$B$8:$B$29,0),MATCH($B1164,PBI_GDP!$C$7:$R$7,0)))</f>
        <v>0.48405013626860421</v>
      </c>
    </row>
    <row r="1165" spans="1:8" x14ac:dyDescent="0.25">
      <c r="A1165" s="8" t="s">
        <v>14</v>
      </c>
      <c r="B1165" s="8">
        <v>2015</v>
      </c>
      <c r="C1165" s="8" t="s">
        <v>10</v>
      </c>
      <c r="D1165" s="8" t="s">
        <v>25</v>
      </c>
      <c r="E1165" s="8" t="s">
        <v>26</v>
      </c>
      <c r="F1165" s="78">
        <v>5545046.5147859799</v>
      </c>
      <c r="G1165" s="78">
        <f>+IF(F1165=0," ", +F1165/INDEX(TdC_ExRate!$C$8:$R$29,MATCH(A1165,TdC_ExRate!$B$8:$B$29,0),MATCH(B1165,TdC_ExRate!$C$7:$R$7,0)))</f>
        <v>2019.8522483927479</v>
      </c>
      <c r="H1165" s="78">
        <f>+IF(F1165=0,"",+G1165*100/INDEX(PBI_GDP!$C$8:$R$29,MATCH($A1165,PBI_GDP!$B$8:$B$29,0),MATCH($B1165,PBI_GDP!$C$7:$R$7,0)))</f>
        <v>0.68504495746212424</v>
      </c>
    </row>
    <row r="1166" spans="1:8" x14ac:dyDescent="0.25">
      <c r="A1166" s="8" t="s">
        <v>14</v>
      </c>
      <c r="B1166" s="8">
        <v>2015</v>
      </c>
      <c r="C1166" s="8" t="s">
        <v>10</v>
      </c>
      <c r="D1166" s="8" t="s">
        <v>25</v>
      </c>
      <c r="E1166" s="8" t="s">
        <v>27</v>
      </c>
      <c r="F1166" s="78"/>
      <c r="G1166" s="78" t="str">
        <f>+IF(F1166=0," ", +F1166/INDEX(TdC_ExRate!$C$8:$R$29,MATCH(A1166,TdC_ExRate!$B$8:$B$29,0),MATCH(B1166,TdC_ExRate!$C$7:$R$7,0)))</f>
        <v xml:space="preserve"> </v>
      </c>
      <c r="H1166" s="78" t="str">
        <f>+IF(F1166=0,"",+G1166*100/INDEX(PBI_GDP!$C$8:$R$29,MATCH($A1166,PBI_GDP!$B$8:$B$29,0),MATCH($B1166,PBI_GDP!$C$7:$R$7,0)))</f>
        <v/>
      </c>
    </row>
    <row r="1167" spans="1:8" x14ac:dyDescent="0.25">
      <c r="A1167" s="8" t="s">
        <v>14</v>
      </c>
      <c r="B1167" s="8">
        <v>2015</v>
      </c>
      <c r="C1167" s="8" t="s">
        <v>10</v>
      </c>
      <c r="D1167" s="8" t="s">
        <v>25</v>
      </c>
      <c r="E1167" s="8" t="s">
        <v>28</v>
      </c>
      <c r="F1167" s="78">
        <v>87174.046690000003</v>
      </c>
      <c r="G1167" s="78">
        <f>+IF(F1167=0," ", +F1167/INDEX(TdC_ExRate!$C$8:$R$29,MATCH(A1167,TdC_ExRate!$B$8:$B$29,0),MATCH(B1167,TdC_ExRate!$C$7:$R$7,0)))</f>
        <v>31.754232131105383</v>
      </c>
      <c r="H1167" s="78">
        <f>+IF(F1167=0,"",+G1167*100/INDEX(PBI_GDP!$C$8:$R$29,MATCH($A1167,PBI_GDP!$B$8:$B$29,0),MATCH($B1167,PBI_GDP!$C$7:$R$7,0)))</f>
        <v>1.0769637539976019E-2</v>
      </c>
    </row>
    <row r="1168" spans="1:8" x14ac:dyDescent="0.25">
      <c r="A1168" s="8" t="s">
        <v>14</v>
      </c>
      <c r="B1168" s="8">
        <v>2015</v>
      </c>
      <c r="C1168" s="8" t="s">
        <v>10</v>
      </c>
      <c r="D1168" s="8" t="s">
        <v>25</v>
      </c>
      <c r="E1168" s="8" t="s">
        <v>40</v>
      </c>
      <c r="F1168" s="78">
        <v>5632220.5614759801</v>
      </c>
      <c r="G1168" s="78">
        <f>+IF(F1168=0," ", +F1168/INDEX(TdC_ExRate!$C$8:$R$29,MATCH(A1168,TdC_ExRate!$B$8:$B$29,0),MATCH(B1168,TdC_ExRate!$C$7:$R$7,0)))</f>
        <v>2051.6064805238534</v>
      </c>
      <c r="H1168" s="78">
        <f>+IF(F1168=0,"",+G1168*100/INDEX(PBI_GDP!$C$8:$R$29,MATCH($A1168,PBI_GDP!$B$8:$B$29,0),MATCH($B1168,PBI_GDP!$C$7:$R$7,0)))</f>
        <v>0.6958145950021003</v>
      </c>
    </row>
    <row r="1169" spans="1:8" x14ac:dyDescent="0.25">
      <c r="A1169" s="8" t="s">
        <v>14</v>
      </c>
      <c r="B1169" s="8">
        <v>2016</v>
      </c>
      <c r="C1169" s="8" t="s">
        <v>10</v>
      </c>
      <c r="D1169" s="8" t="s">
        <v>25</v>
      </c>
      <c r="E1169" s="8" t="s">
        <v>26</v>
      </c>
      <c r="F1169" s="78">
        <v>6091688.9455792997</v>
      </c>
      <c r="G1169" s="78">
        <f>+IF(F1169=0," ", +F1169/INDEX(TdC_ExRate!$C$8:$R$29,MATCH(A1169,TdC_ExRate!$B$8:$B$29,0),MATCH(B1169,TdC_ExRate!$C$7:$R$7,0)))</f>
        <v>1995.3505866459814</v>
      </c>
      <c r="H1169" s="78">
        <f>+IF(F1169=0,"",+G1169*100/INDEX(PBI_GDP!$C$8:$R$29,MATCH($A1169,PBI_GDP!$B$8:$B$29,0),MATCH($B1169,PBI_GDP!$C$7:$R$7,0)))</f>
        <v>0.70379804871126228</v>
      </c>
    </row>
    <row r="1170" spans="1:8" x14ac:dyDescent="0.25">
      <c r="A1170" s="8" t="s">
        <v>14</v>
      </c>
      <c r="B1170" s="8">
        <v>2016</v>
      </c>
      <c r="C1170" s="8" t="s">
        <v>10</v>
      </c>
      <c r="D1170" s="8" t="s">
        <v>25</v>
      </c>
      <c r="E1170" s="8" t="s">
        <v>27</v>
      </c>
      <c r="F1170" s="78"/>
      <c r="G1170" s="78" t="str">
        <f>+IF(F1170=0," ", +F1170/INDEX(TdC_ExRate!$C$8:$R$29,MATCH(A1170,TdC_ExRate!$B$8:$B$29,0),MATCH(B1170,TdC_ExRate!$C$7:$R$7,0)))</f>
        <v xml:space="preserve"> </v>
      </c>
      <c r="H1170" s="78" t="str">
        <f>+IF(F1170=0,"",+G1170*100/INDEX(PBI_GDP!$C$8:$R$29,MATCH($A1170,PBI_GDP!$B$8:$B$29,0),MATCH($B1170,PBI_GDP!$C$7:$R$7,0)))</f>
        <v/>
      </c>
    </row>
    <row r="1171" spans="1:8" x14ac:dyDescent="0.25">
      <c r="A1171" s="8" t="s">
        <v>14</v>
      </c>
      <c r="B1171" s="8">
        <v>2016</v>
      </c>
      <c r="C1171" s="8" t="s">
        <v>10</v>
      </c>
      <c r="D1171" s="8" t="s">
        <v>25</v>
      </c>
      <c r="E1171" s="8" t="s">
        <v>28</v>
      </c>
      <c r="F1171" s="78">
        <v>29722.696304000001</v>
      </c>
      <c r="G1171" s="78">
        <f>+IF(F1171=0," ", +F1171/INDEX(TdC_ExRate!$C$8:$R$29,MATCH(A1171,TdC_ExRate!$B$8:$B$29,0),MATCH(B1171,TdC_ExRate!$C$7:$R$7,0)))</f>
        <v>9.7357563783563847</v>
      </c>
      <c r="H1171" s="78">
        <f>+IF(F1171=0,"",+G1171*100/INDEX(PBI_GDP!$C$8:$R$29,MATCH($A1171,PBI_GDP!$B$8:$B$29,0),MATCH($B1171,PBI_GDP!$C$7:$R$7,0)))</f>
        <v>3.4339861815126447E-3</v>
      </c>
    </row>
    <row r="1172" spans="1:8" x14ac:dyDescent="0.25">
      <c r="A1172" s="8" t="s">
        <v>14</v>
      </c>
      <c r="B1172" s="8">
        <v>2016</v>
      </c>
      <c r="C1172" s="8" t="s">
        <v>10</v>
      </c>
      <c r="D1172" s="8" t="s">
        <v>25</v>
      </c>
      <c r="E1172" s="8" t="s">
        <v>40</v>
      </c>
      <c r="F1172" s="78">
        <v>6121411.6418832997</v>
      </c>
      <c r="G1172" s="78">
        <f>+IF(F1172=0," ", +F1172/INDEX(TdC_ExRate!$C$8:$R$29,MATCH(A1172,TdC_ExRate!$B$8:$B$29,0),MATCH(B1172,TdC_ExRate!$C$7:$R$7,0)))</f>
        <v>2005.0863430243378</v>
      </c>
      <c r="H1172" s="78">
        <f>+IF(F1172=0,"",+G1172*100/INDEX(PBI_GDP!$C$8:$R$29,MATCH($A1172,PBI_GDP!$B$8:$B$29,0),MATCH($B1172,PBI_GDP!$C$7:$R$7,0)))</f>
        <v>0.70723203489277497</v>
      </c>
    </row>
    <row r="1173" spans="1:8" x14ac:dyDescent="0.25">
      <c r="A1173" s="8" t="s">
        <v>14</v>
      </c>
      <c r="B1173" s="8">
        <v>2017</v>
      </c>
      <c r="C1173" s="8" t="s">
        <v>10</v>
      </c>
      <c r="D1173" s="8" t="s">
        <v>25</v>
      </c>
      <c r="E1173" s="8" t="s">
        <v>26</v>
      </c>
      <c r="F1173" s="78">
        <v>3432557.9956410713</v>
      </c>
      <c r="G1173" s="78">
        <f>+IF(F1173=0," ", +F1173/INDEX(TdC_ExRate!$C$8:$R$29,MATCH(A1173,TdC_ExRate!$B$8:$B$29,0),MATCH(B1173,TdC_ExRate!$C$7:$R$7,0)))</f>
        <v>1163.630588918571</v>
      </c>
      <c r="H1173" s="78">
        <f>+IF(F1173=0,"",+G1173*100/INDEX(PBI_GDP!$C$8:$R$29,MATCH($A1173,PBI_GDP!$B$8:$B$29,0),MATCH($B1173,PBI_GDP!$C$7:$R$7,0)))</f>
        <v>0.37321759730474796</v>
      </c>
    </row>
    <row r="1174" spans="1:8" x14ac:dyDescent="0.25">
      <c r="A1174" s="8" t="s">
        <v>14</v>
      </c>
      <c r="B1174" s="8">
        <v>2017</v>
      </c>
      <c r="C1174" s="8" t="s">
        <v>10</v>
      </c>
      <c r="D1174" s="8" t="s">
        <v>25</v>
      </c>
      <c r="E1174" s="8" t="s">
        <v>27</v>
      </c>
      <c r="F1174" s="78"/>
      <c r="G1174" s="78" t="str">
        <f>+IF(F1174=0," ", +F1174/INDEX(TdC_ExRate!$C$8:$R$29,MATCH(A1174,TdC_ExRate!$B$8:$B$29,0),MATCH(B1174,TdC_ExRate!$C$7:$R$7,0)))</f>
        <v xml:space="preserve"> </v>
      </c>
      <c r="H1174" s="78" t="str">
        <f>+IF(F1174=0,"",+G1174*100/INDEX(PBI_GDP!$C$8:$R$29,MATCH($A1174,PBI_GDP!$B$8:$B$29,0),MATCH($B1174,PBI_GDP!$C$7:$R$7,0)))</f>
        <v/>
      </c>
    </row>
    <row r="1175" spans="1:8" x14ac:dyDescent="0.25">
      <c r="A1175" s="8" t="s">
        <v>14</v>
      </c>
      <c r="B1175" s="8">
        <v>2017</v>
      </c>
      <c r="C1175" s="8" t="s">
        <v>10</v>
      </c>
      <c r="D1175" s="8" t="s">
        <v>25</v>
      </c>
      <c r="E1175" s="8" t="s">
        <v>28</v>
      </c>
      <c r="F1175" s="78">
        <v>4611.7643193800004</v>
      </c>
      <c r="G1175" s="78">
        <f>+IF(F1175=0," ", +F1175/INDEX(TdC_ExRate!$C$8:$R$29,MATCH(A1175,TdC_ExRate!$B$8:$B$29,0),MATCH(B1175,TdC_ExRate!$C$7:$R$7,0)))</f>
        <v>1.5633792750853623</v>
      </c>
      <c r="H1175" s="78">
        <f>+IF(F1175=0,"",+G1175*100/INDEX(PBI_GDP!$C$8:$R$29,MATCH($A1175,PBI_GDP!$B$8:$B$29,0),MATCH($B1175,PBI_GDP!$C$7:$R$7,0)))</f>
        <v>5.0143117779815314E-4</v>
      </c>
    </row>
    <row r="1176" spans="1:8" x14ac:dyDescent="0.25">
      <c r="A1176" s="8" t="s">
        <v>14</v>
      </c>
      <c r="B1176" s="8">
        <v>2017</v>
      </c>
      <c r="C1176" s="8" t="s">
        <v>10</v>
      </c>
      <c r="D1176" s="8" t="s">
        <v>25</v>
      </c>
      <c r="E1176" s="8" t="s">
        <v>40</v>
      </c>
      <c r="F1176" s="78">
        <v>3437169.7599604512</v>
      </c>
      <c r="G1176" s="78">
        <f>+IF(F1176=0," ", +F1176/INDEX(TdC_ExRate!$C$8:$R$29,MATCH(A1176,TdC_ExRate!$B$8:$B$29,0),MATCH(B1176,TdC_ExRate!$C$7:$R$7,0)))</f>
        <v>1165.1939681936562</v>
      </c>
      <c r="H1176" s="78">
        <f>+IF(F1176=0,"",+G1176*100/INDEX(PBI_GDP!$C$8:$R$29,MATCH($A1176,PBI_GDP!$B$8:$B$29,0),MATCH($B1176,PBI_GDP!$C$7:$R$7,0)))</f>
        <v>0.37371902848254607</v>
      </c>
    </row>
    <row r="1177" spans="1:8" x14ac:dyDescent="0.25">
      <c r="A1177" s="8" t="s">
        <v>14</v>
      </c>
      <c r="B1177" s="8">
        <v>2018</v>
      </c>
      <c r="C1177" s="8" t="s">
        <v>10</v>
      </c>
      <c r="D1177" s="8" t="s">
        <v>25</v>
      </c>
      <c r="E1177" s="8" t="s">
        <v>26</v>
      </c>
      <c r="F1177" s="78">
        <v>2351804.1907845014</v>
      </c>
      <c r="G1177" s="78">
        <f>+IF(F1177=0," ", +F1177/INDEX(TdC_ExRate!$C$8:$R$29,MATCH(A1177,TdC_ExRate!$B$8:$B$29,0),MATCH(B1177,TdC_ExRate!$C$7:$R$7,0)))</f>
        <v>795.25810109596569</v>
      </c>
      <c r="H1177" s="78">
        <f>+IF(F1177=0,"",+G1177*100/INDEX(PBI_GDP!$C$8:$R$29,MATCH($A1177,PBI_GDP!$B$8:$B$29,0),MATCH($B1177,PBI_GDP!$C$7:$R$7,0)))</f>
        <v>0.23792052936799937</v>
      </c>
    </row>
    <row r="1178" spans="1:8" x14ac:dyDescent="0.25">
      <c r="A1178" s="8" t="s">
        <v>14</v>
      </c>
      <c r="B1178" s="8">
        <v>2018</v>
      </c>
      <c r="C1178" s="8" t="s">
        <v>10</v>
      </c>
      <c r="D1178" s="8" t="s">
        <v>25</v>
      </c>
      <c r="E1178" s="8" t="s">
        <v>27</v>
      </c>
      <c r="F1178" s="78">
        <v>4868.9708035000003</v>
      </c>
      <c r="G1178" s="78">
        <f>+IF(F1178=0," ", +F1178/INDEX(TdC_ExRate!$C$8:$R$29,MATCH(A1178,TdC_ExRate!$B$8:$B$29,0),MATCH(B1178,TdC_ExRate!$C$7:$R$7,0)))</f>
        <v>1.6464331897425013</v>
      </c>
      <c r="H1178" s="78">
        <f>+IF(F1178=0,"",+G1178*100/INDEX(PBI_GDP!$C$8:$R$29,MATCH($A1178,PBI_GDP!$B$8:$B$29,0),MATCH($B1178,PBI_GDP!$C$7:$R$7,0)))</f>
        <v>4.9256996632004112E-4</v>
      </c>
    </row>
    <row r="1179" spans="1:8" x14ac:dyDescent="0.25">
      <c r="A1179" s="8" t="s">
        <v>14</v>
      </c>
      <c r="B1179" s="8">
        <v>2018</v>
      </c>
      <c r="C1179" s="8" t="s">
        <v>10</v>
      </c>
      <c r="D1179" s="8" t="s">
        <v>25</v>
      </c>
      <c r="E1179" s="8" t="s">
        <v>28</v>
      </c>
      <c r="F1179" s="78">
        <v>53358.784383150007</v>
      </c>
      <c r="G1179" s="78">
        <f>+IF(F1179=0," ", +F1179/INDEX(TdC_ExRate!$C$8:$R$29,MATCH(A1179,TdC_ExRate!$B$8:$B$29,0),MATCH(B1179,TdC_ExRate!$C$7:$R$7,0)))</f>
        <v>18.043171158385448</v>
      </c>
      <c r="H1179" s="78">
        <f>+IF(F1179=0,"",+G1179*100/INDEX(PBI_GDP!$C$8:$R$29,MATCH($A1179,PBI_GDP!$B$8:$B$29,0),MATCH($B1179,PBI_GDP!$C$7:$R$7,0)))</f>
        <v>5.3980472849813289E-3</v>
      </c>
    </row>
    <row r="1180" spans="1:8" x14ac:dyDescent="0.25">
      <c r="A1180" s="8" t="s">
        <v>14</v>
      </c>
      <c r="B1180" s="8">
        <v>2018</v>
      </c>
      <c r="C1180" s="8" t="s">
        <v>10</v>
      </c>
      <c r="D1180" s="8" t="s">
        <v>25</v>
      </c>
      <c r="E1180" s="8" t="s">
        <v>40</v>
      </c>
      <c r="F1180" s="78">
        <v>2410031.9459711513</v>
      </c>
      <c r="G1180" s="78">
        <f>+IF(F1180=0," ", +F1180/INDEX(TdC_ExRate!$C$8:$R$29,MATCH(A1180,TdC_ExRate!$B$8:$B$29,0),MATCH(B1180,TdC_ExRate!$C$7:$R$7,0)))</f>
        <v>814.94770544409369</v>
      </c>
      <c r="H1180" s="78">
        <f>+IF(F1180=0,"",+G1180*100/INDEX(PBI_GDP!$C$8:$R$29,MATCH($A1180,PBI_GDP!$B$8:$B$29,0),MATCH($B1180,PBI_GDP!$C$7:$R$7,0)))</f>
        <v>0.24381114661930078</v>
      </c>
    </row>
    <row r="1181" spans="1:8" x14ac:dyDescent="0.25">
      <c r="A1181" s="8" t="s">
        <v>14</v>
      </c>
      <c r="B1181" s="8">
        <v>2019</v>
      </c>
      <c r="C1181" s="8" t="s">
        <v>10</v>
      </c>
      <c r="D1181" s="8" t="s">
        <v>25</v>
      </c>
      <c r="E1181" s="8" t="s">
        <v>26</v>
      </c>
      <c r="F1181" s="78">
        <v>2871072.9129027226</v>
      </c>
      <c r="G1181" s="78">
        <f>+IF(F1181=0," ", +F1181/INDEX(TdC_ExRate!$C$8:$R$29,MATCH(A1181,TdC_ExRate!$B$8:$B$29,0),MATCH(B1181,TdC_ExRate!$C$7:$R$7,0)))</f>
        <v>874.94698580730096</v>
      </c>
      <c r="H1181" s="78">
        <f>+IF(F1181=0,"",+G1181*100/INDEX(PBI_GDP!$C$8:$R$29,MATCH($A1181,PBI_GDP!$B$8:$B$29,0),MATCH($B1181,PBI_GDP!$C$7:$R$7,0)))</f>
        <v>0.27089102254779651</v>
      </c>
    </row>
    <row r="1182" spans="1:8" x14ac:dyDescent="0.25">
      <c r="A1182" s="8" t="s">
        <v>14</v>
      </c>
      <c r="B1182" s="8">
        <v>2019</v>
      </c>
      <c r="C1182" s="8" t="s">
        <v>10</v>
      </c>
      <c r="D1182" s="8" t="s">
        <v>25</v>
      </c>
      <c r="E1182" s="8" t="s">
        <v>27</v>
      </c>
      <c r="F1182" s="78"/>
      <c r="G1182" s="78" t="str">
        <f>+IF(F1182=0," ", +F1182/INDEX(TdC_ExRate!$C$8:$R$29,MATCH(A1182,TdC_ExRate!$B$8:$B$29,0),MATCH(B1182,TdC_ExRate!$C$7:$R$7,0)))</f>
        <v xml:space="preserve"> </v>
      </c>
      <c r="H1182" s="78" t="str">
        <f>+IF(F1182=0,"",+G1182*100/INDEX(PBI_GDP!$C$8:$R$29,MATCH($A1182,PBI_GDP!$B$8:$B$29,0),MATCH($B1182,PBI_GDP!$C$7:$R$7,0)))</f>
        <v/>
      </c>
    </row>
    <row r="1183" spans="1:8" x14ac:dyDescent="0.25">
      <c r="A1183" s="8" t="s">
        <v>14</v>
      </c>
      <c r="B1183" s="8">
        <v>2019</v>
      </c>
      <c r="C1183" s="8" t="s">
        <v>10</v>
      </c>
      <c r="D1183" s="8" t="s">
        <v>25</v>
      </c>
      <c r="E1183" s="8" t="s">
        <v>28</v>
      </c>
      <c r="F1183" s="78">
        <v>21607.296368160001</v>
      </c>
      <c r="G1183" s="78">
        <f>+IF(F1183=0," ", +F1183/INDEX(TdC_ExRate!$C$8:$R$29,MATCH(A1183,TdC_ExRate!$B$8:$B$29,0),MATCH(B1183,TdC_ExRate!$C$7:$R$7,0)))</f>
        <v>6.5847296123361039</v>
      </c>
      <c r="H1183" s="78">
        <f>+IF(F1183=0,"",+G1183*100/INDEX(PBI_GDP!$C$8:$R$29,MATCH($A1183,PBI_GDP!$B$8:$B$29,0),MATCH($B1183,PBI_GDP!$C$7:$R$7,0)))</f>
        <v>2.0386882483407242E-3</v>
      </c>
    </row>
    <row r="1184" spans="1:8" x14ac:dyDescent="0.25">
      <c r="A1184" s="8" t="s">
        <v>14</v>
      </c>
      <c r="B1184" s="8">
        <v>2019</v>
      </c>
      <c r="C1184" s="8" t="s">
        <v>10</v>
      </c>
      <c r="D1184" s="8" t="s">
        <v>25</v>
      </c>
      <c r="E1184" s="8" t="s">
        <v>40</v>
      </c>
      <c r="F1184" s="78">
        <v>2892680.2092708824</v>
      </c>
      <c r="G1184" s="78">
        <f>+IF(F1184=0," ", +F1184/INDEX(TdC_ExRate!$C$8:$R$29,MATCH(A1184,TdC_ExRate!$B$8:$B$29,0),MATCH(B1184,TdC_ExRate!$C$7:$R$7,0)))</f>
        <v>881.53171541963695</v>
      </c>
      <c r="H1184" s="78">
        <f>+IF(F1184=0,"",+G1184*100/INDEX(PBI_GDP!$C$8:$R$29,MATCH($A1184,PBI_GDP!$B$8:$B$29,0),MATCH($B1184,PBI_GDP!$C$7:$R$7,0)))</f>
        <v>0.2729297107961372</v>
      </c>
    </row>
    <row r="1185" spans="1:8" x14ac:dyDescent="0.25">
      <c r="A1185" s="8" t="s">
        <v>14</v>
      </c>
      <c r="B1185" s="8">
        <v>2008</v>
      </c>
      <c r="C1185" s="8" t="s">
        <v>10</v>
      </c>
      <c r="D1185" s="8" t="s">
        <v>30</v>
      </c>
      <c r="E1185" s="8" t="s">
        <v>31</v>
      </c>
      <c r="F1185" s="78">
        <v>600221.12494500005</v>
      </c>
      <c r="G1185" s="78">
        <f>+IF(F1185=0," ", +F1185/INDEX(TdC_ExRate!$C$8:$R$29,MATCH(A1185,TdC_ExRate!$B$8:$B$29,0),MATCH(B1185,TdC_ExRate!$C$7:$R$7,0)))</f>
        <v>304.99286280419722</v>
      </c>
      <c r="H1185" s="78">
        <f>+IF(F1185=0,"",+G1185*100/INDEX(PBI_GDP!$C$8:$R$29,MATCH($A1185,PBI_GDP!$B$8:$B$29,0),MATCH($B1185,PBI_GDP!$C$7:$R$7,0)))</f>
        <v>0.12516418449509298</v>
      </c>
    </row>
    <row r="1186" spans="1:8" x14ac:dyDescent="0.25">
      <c r="A1186" s="8" t="s">
        <v>14</v>
      </c>
      <c r="B1186" s="8">
        <v>2008</v>
      </c>
      <c r="C1186" s="8" t="s">
        <v>10</v>
      </c>
      <c r="D1186" s="8" t="s">
        <v>30</v>
      </c>
      <c r="E1186" s="8" t="s">
        <v>32</v>
      </c>
      <c r="F1186" s="78"/>
      <c r="G1186" s="78" t="str">
        <f>+IF(F1186=0," ", +F1186/INDEX(TdC_ExRate!$C$8:$R$29,MATCH(A1186,TdC_ExRate!$B$8:$B$29,0),MATCH(B1186,TdC_ExRate!$C$7:$R$7,0)))</f>
        <v xml:space="preserve"> </v>
      </c>
      <c r="H1186" s="78" t="str">
        <f>+IF(F1186=0,"",+G1186*100/INDEX(PBI_GDP!$C$8:$R$29,MATCH($A1186,PBI_GDP!$B$8:$B$29,0),MATCH($B1186,PBI_GDP!$C$7:$R$7,0)))</f>
        <v/>
      </c>
    </row>
    <row r="1187" spans="1:8" x14ac:dyDescent="0.25">
      <c r="A1187" s="8" t="s">
        <v>14</v>
      </c>
      <c r="B1187" s="8">
        <v>2008</v>
      </c>
      <c r="C1187" s="8" t="s">
        <v>10</v>
      </c>
      <c r="D1187" s="8" t="s">
        <v>30</v>
      </c>
      <c r="E1187" s="8" t="s">
        <v>40</v>
      </c>
      <c r="F1187" s="78">
        <v>600221.12494500005</v>
      </c>
      <c r="G1187" s="78">
        <f>+IF(F1187=0," ", +F1187/INDEX(TdC_ExRate!$C$8:$R$29,MATCH(A1187,TdC_ExRate!$B$8:$B$29,0),MATCH(B1187,TdC_ExRate!$C$7:$R$7,0)))</f>
        <v>304.99286280419722</v>
      </c>
      <c r="H1187" s="78">
        <f>+IF(F1187=0,"",+G1187*100/INDEX(PBI_GDP!$C$8:$R$29,MATCH($A1187,PBI_GDP!$B$8:$B$29,0),MATCH($B1187,PBI_GDP!$C$7:$R$7,0)))</f>
        <v>0.12516418449509298</v>
      </c>
    </row>
    <row r="1188" spans="1:8" x14ac:dyDescent="0.25">
      <c r="A1188" s="8" t="s">
        <v>14</v>
      </c>
      <c r="B1188" s="8">
        <v>2009</v>
      </c>
      <c r="C1188" s="8" t="s">
        <v>10</v>
      </c>
      <c r="D1188" s="8" t="s">
        <v>30</v>
      </c>
      <c r="E1188" s="8" t="s">
        <v>31</v>
      </c>
      <c r="F1188" s="78">
        <v>5350402.5818548799</v>
      </c>
      <c r="G1188" s="78">
        <f>+IF(F1188=0," ", +F1188/INDEX(TdC_ExRate!$C$8:$R$29,MATCH(A1188,TdC_ExRate!$B$8:$B$29,0),MATCH(B1188,TdC_ExRate!$C$7:$R$7,0)))</f>
        <v>2480.8533099998167</v>
      </c>
      <c r="H1188" s="78">
        <f>+IF(F1188=0,"",+G1188*100/INDEX(PBI_GDP!$C$8:$R$29,MATCH($A1188,PBI_GDP!$B$8:$B$29,0),MATCH($B1188,PBI_GDP!$C$7:$R$7,0)))</f>
        <v>1.0560840658566379</v>
      </c>
    </row>
    <row r="1189" spans="1:8" x14ac:dyDescent="0.25">
      <c r="A1189" s="8" t="s">
        <v>14</v>
      </c>
      <c r="B1189" s="8">
        <v>2009</v>
      </c>
      <c r="C1189" s="8" t="s">
        <v>10</v>
      </c>
      <c r="D1189" s="8" t="s">
        <v>30</v>
      </c>
      <c r="E1189" s="8" t="s">
        <v>32</v>
      </c>
      <c r="F1189" s="78"/>
      <c r="G1189" s="78" t="str">
        <f>+IF(F1189=0," ", +F1189/INDEX(TdC_ExRate!$C$8:$R$29,MATCH(A1189,TdC_ExRate!$B$8:$B$29,0),MATCH(B1189,TdC_ExRate!$C$7:$R$7,0)))</f>
        <v xml:space="preserve"> </v>
      </c>
      <c r="H1189" s="78" t="str">
        <f>+IF(F1189=0,"",+G1189*100/INDEX(PBI_GDP!$C$8:$R$29,MATCH($A1189,PBI_GDP!$B$8:$B$29,0),MATCH($B1189,PBI_GDP!$C$7:$R$7,0)))</f>
        <v/>
      </c>
    </row>
    <row r="1190" spans="1:8" x14ac:dyDescent="0.25">
      <c r="A1190" s="8" t="s">
        <v>14</v>
      </c>
      <c r="B1190" s="8">
        <v>2009</v>
      </c>
      <c r="C1190" s="8" t="s">
        <v>10</v>
      </c>
      <c r="D1190" s="8" t="s">
        <v>30</v>
      </c>
      <c r="E1190" s="8" t="s">
        <v>40</v>
      </c>
      <c r="F1190" s="78">
        <v>5350402.5818548799</v>
      </c>
      <c r="G1190" s="78">
        <f>+IF(F1190=0," ", +F1190/INDEX(TdC_ExRate!$C$8:$R$29,MATCH(A1190,TdC_ExRate!$B$8:$B$29,0),MATCH(B1190,TdC_ExRate!$C$7:$R$7,0)))</f>
        <v>2480.8533099998167</v>
      </c>
      <c r="H1190" s="78">
        <f>+IF(F1190=0,"",+G1190*100/INDEX(PBI_GDP!$C$8:$R$29,MATCH($A1190,PBI_GDP!$B$8:$B$29,0),MATCH($B1190,PBI_GDP!$C$7:$R$7,0)))</f>
        <v>1.0560840658566379</v>
      </c>
    </row>
    <row r="1191" spans="1:8" x14ac:dyDescent="0.25">
      <c r="A1191" s="8" t="s">
        <v>14</v>
      </c>
      <c r="B1191" s="8">
        <v>2010</v>
      </c>
      <c r="C1191" s="8" t="s">
        <v>10</v>
      </c>
      <c r="D1191" s="8" t="s">
        <v>30</v>
      </c>
      <c r="E1191" s="8" t="s">
        <v>31</v>
      </c>
      <c r="F1191" s="78">
        <v>457111.49485942005</v>
      </c>
      <c r="G1191" s="78">
        <f>+IF(F1191=0," ", +F1191/INDEX(TdC_ExRate!$C$8:$R$29,MATCH(A1191,TdC_ExRate!$B$8:$B$29,0),MATCH(B1191,TdC_ExRate!$C$7:$R$7,0)))</f>
        <v>240.78977421206153</v>
      </c>
      <c r="H1191" s="78">
        <f>+IF(F1191=0,"",+G1191*100/INDEX(PBI_GDP!$C$8:$R$29,MATCH($A1191,PBI_GDP!$B$8:$B$29,0),MATCH($B1191,PBI_GDP!$C$7:$R$7,0)))</f>
        <v>8.388124927896215E-2</v>
      </c>
    </row>
    <row r="1192" spans="1:8" x14ac:dyDescent="0.25">
      <c r="A1192" s="8" t="s">
        <v>14</v>
      </c>
      <c r="B1192" s="8">
        <v>2010</v>
      </c>
      <c r="C1192" s="8" t="s">
        <v>10</v>
      </c>
      <c r="D1192" s="8" t="s">
        <v>30</v>
      </c>
      <c r="E1192" s="8" t="s">
        <v>32</v>
      </c>
      <c r="F1192" s="78"/>
      <c r="G1192" s="78" t="str">
        <f>+IF(F1192=0," ", +F1192/INDEX(TdC_ExRate!$C$8:$R$29,MATCH(A1192,TdC_ExRate!$B$8:$B$29,0),MATCH(B1192,TdC_ExRate!$C$7:$R$7,0)))</f>
        <v xml:space="preserve"> </v>
      </c>
      <c r="H1192" s="78" t="str">
        <f>+IF(F1192=0,"",+G1192*100/INDEX(PBI_GDP!$C$8:$R$29,MATCH($A1192,PBI_GDP!$B$8:$B$29,0),MATCH($B1192,PBI_GDP!$C$7:$R$7,0)))</f>
        <v/>
      </c>
    </row>
    <row r="1193" spans="1:8" x14ac:dyDescent="0.25">
      <c r="A1193" s="8" t="s">
        <v>14</v>
      </c>
      <c r="B1193" s="8">
        <v>2010</v>
      </c>
      <c r="C1193" s="8" t="s">
        <v>10</v>
      </c>
      <c r="D1193" s="8" t="s">
        <v>30</v>
      </c>
      <c r="E1193" s="8" t="s">
        <v>40</v>
      </c>
      <c r="F1193" s="78">
        <v>457111.49485942005</v>
      </c>
      <c r="G1193" s="78">
        <f>+IF(F1193=0," ", +F1193/INDEX(TdC_ExRate!$C$8:$R$29,MATCH(A1193,TdC_ExRate!$B$8:$B$29,0),MATCH(B1193,TdC_ExRate!$C$7:$R$7,0)))</f>
        <v>240.78977421206153</v>
      </c>
      <c r="H1193" s="78">
        <f>+IF(F1193=0,"",+G1193*100/INDEX(PBI_GDP!$C$8:$R$29,MATCH($A1193,PBI_GDP!$B$8:$B$29,0),MATCH($B1193,PBI_GDP!$C$7:$R$7,0)))</f>
        <v>8.388124927896215E-2</v>
      </c>
    </row>
    <row r="1194" spans="1:8" x14ac:dyDescent="0.25">
      <c r="A1194" s="8" t="s">
        <v>14</v>
      </c>
      <c r="B1194" s="8">
        <v>2011</v>
      </c>
      <c r="C1194" s="8" t="s">
        <v>10</v>
      </c>
      <c r="D1194" s="8" t="s">
        <v>30</v>
      </c>
      <c r="E1194" s="8" t="s">
        <v>31</v>
      </c>
      <c r="F1194" s="78">
        <v>400187.87765640003</v>
      </c>
      <c r="G1194" s="78">
        <f>+IF(F1194=0," ", +F1194/INDEX(TdC_ExRate!$C$8:$R$29,MATCH(A1194,TdC_ExRate!$B$8:$B$29,0),MATCH(B1194,TdC_ExRate!$C$7:$R$7,0)))</f>
        <v>216.7699574034387</v>
      </c>
      <c r="H1194" s="78">
        <f>+IF(F1194=0,"",+G1194*100/INDEX(PBI_GDP!$C$8:$R$29,MATCH($A1194,PBI_GDP!$B$8:$B$29,0),MATCH($B1194,PBI_GDP!$C$7:$R$7,0)))</f>
        <v>6.4698672196097193E-2</v>
      </c>
    </row>
    <row r="1195" spans="1:8" x14ac:dyDescent="0.25">
      <c r="A1195" s="8" t="s">
        <v>14</v>
      </c>
      <c r="B1195" s="8">
        <v>2011</v>
      </c>
      <c r="C1195" s="8" t="s">
        <v>10</v>
      </c>
      <c r="D1195" s="8" t="s">
        <v>30</v>
      </c>
      <c r="E1195" s="8" t="s">
        <v>32</v>
      </c>
      <c r="F1195" s="78"/>
      <c r="G1195" s="78" t="str">
        <f>+IF(F1195=0," ", +F1195/INDEX(TdC_ExRate!$C$8:$R$29,MATCH(A1195,TdC_ExRate!$B$8:$B$29,0),MATCH(B1195,TdC_ExRate!$C$7:$R$7,0)))</f>
        <v xml:space="preserve"> </v>
      </c>
      <c r="H1195" s="78" t="str">
        <f>+IF(F1195=0,"",+G1195*100/INDEX(PBI_GDP!$C$8:$R$29,MATCH($A1195,PBI_GDP!$B$8:$B$29,0),MATCH($B1195,PBI_GDP!$C$7:$R$7,0)))</f>
        <v/>
      </c>
    </row>
    <row r="1196" spans="1:8" x14ac:dyDescent="0.25">
      <c r="A1196" s="8" t="s">
        <v>14</v>
      </c>
      <c r="B1196" s="8">
        <v>2011</v>
      </c>
      <c r="C1196" s="8" t="s">
        <v>10</v>
      </c>
      <c r="D1196" s="8" t="s">
        <v>30</v>
      </c>
      <c r="E1196" s="8" t="s">
        <v>40</v>
      </c>
      <c r="F1196" s="78">
        <v>400187.87765640003</v>
      </c>
      <c r="G1196" s="78">
        <f>+IF(F1196=0," ", +F1196/INDEX(TdC_ExRate!$C$8:$R$29,MATCH(A1196,TdC_ExRate!$B$8:$B$29,0),MATCH(B1196,TdC_ExRate!$C$7:$R$7,0)))</f>
        <v>216.7699574034387</v>
      </c>
      <c r="H1196" s="78">
        <f>+IF(F1196=0,"",+G1196*100/INDEX(PBI_GDP!$C$8:$R$29,MATCH($A1196,PBI_GDP!$B$8:$B$29,0),MATCH($B1196,PBI_GDP!$C$7:$R$7,0)))</f>
        <v>6.4698672196097193E-2</v>
      </c>
    </row>
    <row r="1197" spans="1:8" x14ac:dyDescent="0.25">
      <c r="A1197" s="8" t="s">
        <v>14</v>
      </c>
      <c r="B1197" s="8">
        <v>2012</v>
      </c>
      <c r="C1197" s="8" t="s">
        <v>10</v>
      </c>
      <c r="D1197" s="8" t="s">
        <v>30</v>
      </c>
      <c r="E1197" s="8" t="s">
        <v>31</v>
      </c>
      <c r="F1197" s="78">
        <v>422778.32227100001</v>
      </c>
      <c r="G1197" s="78">
        <f>+IF(F1197=0," ", +F1197/INDEX(TdC_ExRate!$C$8:$R$29,MATCH(A1197,TdC_ExRate!$B$8:$B$29,0),MATCH(B1197,TdC_ExRate!$C$7:$R$7,0)))</f>
        <v>235.44529348644949</v>
      </c>
      <c r="H1197" s="78">
        <f>+IF(F1197=0,"",+G1197*100/INDEX(PBI_GDP!$C$8:$R$29,MATCH($A1197,PBI_GDP!$B$8:$B$29,0),MATCH($B1197,PBI_GDP!$C$7:$R$7,0)))</f>
        <v>6.3480879332353163E-2</v>
      </c>
    </row>
    <row r="1198" spans="1:8" x14ac:dyDescent="0.25">
      <c r="A1198" s="8" t="s">
        <v>14</v>
      </c>
      <c r="B1198" s="8">
        <v>2012</v>
      </c>
      <c r="C1198" s="8" t="s">
        <v>10</v>
      </c>
      <c r="D1198" s="8" t="s">
        <v>30</v>
      </c>
      <c r="E1198" s="8" t="s">
        <v>32</v>
      </c>
      <c r="F1198" s="78"/>
      <c r="G1198" s="78" t="str">
        <f>+IF(F1198=0," ", +F1198/INDEX(TdC_ExRate!$C$8:$R$29,MATCH(A1198,TdC_ExRate!$B$8:$B$29,0),MATCH(B1198,TdC_ExRate!$C$7:$R$7,0)))</f>
        <v xml:space="preserve"> </v>
      </c>
      <c r="H1198" s="78" t="str">
        <f>+IF(F1198=0,"",+G1198*100/INDEX(PBI_GDP!$C$8:$R$29,MATCH($A1198,PBI_GDP!$B$8:$B$29,0),MATCH($B1198,PBI_GDP!$C$7:$R$7,0)))</f>
        <v/>
      </c>
    </row>
    <row r="1199" spans="1:8" x14ac:dyDescent="0.25">
      <c r="A1199" s="8" t="s">
        <v>14</v>
      </c>
      <c r="B1199" s="8">
        <v>2012</v>
      </c>
      <c r="C1199" s="8" t="s">
        <v>10</v>
      </c>
      <c r="D1199" s="8" t="s">
        <v>30</v>
      </c>
      <c r="E1199" s="8" t="s">
        <v>40</v>
      </c>
      <c r="F1199" s="78">
        <v>422778.32227100001</v>
      </c>
      <c r="G1199" s="78">
        <f>+IF(F1199=0," ", +F1199/INDEX(TdC_ExRate!$C$8:$R$29,MATCH(A1199,TdC_ExRate!$B$8:$B$29,0),MATCH(B1199,TdC_ExRate!$C$7:$R$7,0)))</f>
        <v>235.44529348644949</v>
      </c>
      <c r="H1199" s="78">
        <f>+IF(F1199=0,"",+G1199*100/INDEX(PBI_GDP!$C$8:$R$29,MATCH($A1199,PBI_GDP!$B$8:$B$29,0),MATCH($B1199,PBI_GDP!$C$7:$R$7,0)))</f>
        <v>6.3480879332353163E-2</v>
      </c>
    </row>
    <row r="1200" spans="1:8" x14ac:dyDescent="0.25">
      <c r="A1200" s="8" t="s">
        <v>14</v>
      </c>
      <c r="B1200" s="8">
        <v>2013</v>
      </c>
      <c r="C1200" s="8" t="s">
        <v>10</v>
      </c>
      <c r="D1200" s="8" t="s">
        <v>30</v>
      </c>
      <c r="E1200" s="8" t="s">
        <v>31</v>
      </c>
      <c r="F1200" s="78">
        <v>421347.51908140001</v>
      </c>
      <c r="G1200" s="78">
        <f>+IF(F1200=0," ", +F1200/INDEX(TdC_ExRate!$C$8:$R$29,MATCH(A1200,TdC_ExRate!$B$8:$B$29,0),MATCH(B1200,TdC_ExRate!$C$7:$R$7,0)))</f>
        <v>225.5098656788212</v>
      </c>
      <c r="H1200" s="78">
        <f>+IF(F1200=0,"",+G1200*100/INDEX(PBI_GDP!$C$8:$R$29,MATCH($A1200,PBI_GDP!$B$8:$B$29,0),MATCH($B1200,PBI_GDP!$C$7:$R$7,0)))</f>
        <v>5.9039855415709233E-2</v>
      </c>
    </row>
    <row r="1201" spans="1:8" x14ac:dyDescent="0.25">
      <c r="A1201" s="8" t="s">
        <v>14</v>
      </c>
      <c r="B1201" s="8">
        <v>2013</v>
      </c>
      <c r="C1201" s="8" t="s">
        <v>10</v>
      </c>
      <c r="D1201" s="8" t="s">
        <v>30</v>
      </c>
      <c r="E1201" s="8" t="s">
        <v>32</v>
      </c>
      <c r="F1201" s="78"/>
      <c r="G1201" s="78" t="str">
        <f>+IF(F1201=0," ", +F1201/INDEX(TdC_ExRate!$C$8:$R$29,MATCH(A1201,TdC_ExRate!$B$8:$B$29,0),MATCH(B1201,TdC_ExRate!$C$7:$R$7,0)))</f>
        <v xml:space="preserve"> </v>
      </c>
      <c r="H1201" s="78" t="str">
        <f>+IF(F1201=0,"",+G1201*100/INDEX(PBI_GDP!$C$8:$R$29,MATCH($A1201,PBI_GDP!$B$8:$B$29,0),MATCH($B1201,PBI_GDP!$C$7:$R$7,0)))</f>
        <v/>
      </c>
    </row>
    <row r="1202" spans="1:8" x14ac:dyDescent="0.25">
      <c r="A1202" s="8" t="s">
        <v>14</v>
      </c>
      <c r="B1202" s="8">
        <v>2013</v>
      </c>
      <c r="C1202" s="8" t="s">
        <v>10</v>
      </c>
      <c r="D1202" s="8" t="s">
        <v>30</v>
      </c>
      <c r="E1202" s="8" t="s">
        <v>40</v>
      </c>
      <c r="F1202" s="78">
        <v>421347.51908140001</v>
      </c>
      <c r="G1202" s="78">
        <f>+IF(F1202=0," ", +F1202/INDEX(TdC_ExRate!$C$8:$R$29,MATCH(A1202,TdC_ExRate!$B$8:$B$29,0),MATCH(B1202,TdC_ExRate!$C$7:$R$7,0)))</f>
        <v>225.5098656788212</v>
      </c>
      <c r="H1202" s="78">
        <f>+IF(F1202=0,"",+G1202*100/INDEX(PBI_GDP!$C$8:$R$29,MATCH($A1202,PBI_GDP!$B$8:$B$29,0),MATCH($B1202,PBI_GDP!$C$7:$R$7,0)))</f>
        <v>5.9039855415709233E-2</v>
      </c>
    </row>
    <row r="1203" spans="1:8" x14ac:dyDescent="0.25">
      <c r="A1203" s="8" t="s">
        <v>14</v>
      </c>
      <c r="B1203" s="8">
        <v>2014</v>
      </c>
      <c r="C1203" s="8" t="s">
        <v>10</v>
      </c>
      <c r="D1203" s="8" t="s">
        <v>30</v>
      </c>
      <c r="E1203" s="8" t="s">
        <v>31</v>
      </c>
      <c r="F1203" s="78">
        <v>318939.71256952995</v>
      </c>
      <c r="G1203" s="78">
        <f>+IF(F1203=0," ", +F1203/INDEX(TdC_ExRate!$C$8:$R$29,MATCH(A1203,TdC_ExRate!$B$8:$B$29,0),MATCH(B1203,TdC_ExRate!$C$7:$R$7,0)))</f>
        <v>159.32812064410837</v>
      </c>
      <c r="H1203" s="78">
        <f>+IF(F1203=0,"",+G1203*100/INDEX(PBI_GDP!$C$8:$R$29,MATCH($A1203,PBI_GDP!$B$8:$B$29,0),MATCH($B1203,PBI_GDP!$C$7:$R$7,0)))</f>
        <v>4.174226691192405E-2</v>
      </c>
    </row>
    <row r="1204" spans="1:8" x14ac:dyDescent="0.25">
      <c r="A1204" s="8" t="s">
        <v>14</v>
      </c>
      <c r="B1204" s="8">
        <v>2014</v>
      </c>
      <c r="C1204" s="8" t="s">
        <v>10</v>
      </c>
      <c r="D1204" s="8" t="s">
        <v>30</v>
      </c>
      <c r="E1204" s="8" t="s">
        <v>32</v>
      </c>
      <c r="F1204" s="78"/>
      <c r="G1204" s="78" t="str">
        <f>+IF(F1204=0," ", +F1204/INDEX(TdC_ExRate!$C$8:$R$29,MATCH(A1204,TdC_ExRate!$B$8:$B$29,0),MATCH(B1204,TdC_ExRate!$C$7:$R$7,0)))</f>
        <v xml:space="preserve"> </v>
      </c>
      <c r="H1204" s="78" t="str">
        <f>+IF(F1204=0,"",+G1204*100/INDEX(PBI_GDP!$C$8:$R$29,MATCH($A1204,PBI_GDP!$B$8:$B$29,0),MATCH($B1204,PBI_GDP!$C$7:$R$7,0)))</f>
        <v/>
      </c>
    </row>
    <row r="1205" spans="1:8" x14ac:dyDescent="0.25">
      <c r="A1205" s="8" t="s">
        <v>14</v>
      </c>
      <c r="B1205" s="8">
        <v>2014</v>
      </c>
      <c r="C1205" s="8" t="s">
        <v>10</v>
      </c>
      <c r="D1205" s="8" t="s">
        <v>30</v>
      </c>
      <c r="E1205" s="8" t="s">
        <v>40</v>
      </c>
      <c r="F1205" s="78">
        <v>318939.71256952995</v>
      </c>
      <c r="G1205" s="78">
        <f>+IF(F1205=0," ", +F1205/INDEX(TdC_ExRate!$C$8:$R$29,MATCH(A1205,TdC_ExRate!$B$8:$B$29,0),MATCH(B1205,TdC_ExRate!$C$7:$R$7,0)))</f>
        <v>159.32812064410837</v>
      </c>
      <c r="H1205" s="78">
        <f>+IF(F1205=0,"",+G1205*100/INDEX(PBI_GDP!$C$8:$R$29,MATCH($A1205,PBI_GDP!$B$8:$B$29,0),MATCH($B1205,PBI_GDP!$C$7:$R$7,0)))</f>
        <v>4.174226691192405E-2</v>
      </c>
    </row>
    <row r="1206" spans="1:8" x14ac:dyDescent="0.25">
      <c r="A1206" s="8" t="s">
        <v>14</v>
      </c>
      <c r="B1206" s="8">
        <v>2015</v>
      </c>
      <c r="C1206" s="8" t="s">
        <v>10</v>
      </c>
      <c r="D1206" s="8" t="s">
        <v>30</v>
      </c>
      <c r="E1206" s="8" t="s">
        <v>31</v>
      </c>
      <c r="F1206" s="78">
        <v>369213.34763133002</v>
      </c>
      <c r="G1206" s="78">
        <f>+IF(F1206=0," ", +F1206/INDEX(TdC_ExRate!$C$8:$R$29,MATCH(A1206,TdC_ExRate!$B$8:$B$29,0),MATCH(B1206,TdC_ExRate!$C$7:$R$7,0)))</f>
        <v>134.49055988280358</v>
      </c>
      <c r="H1206" s="78">
        <f>+IF(F1206=0,"",+G1206*100/INDEX(PBI_GDP!$C$8:$R$29,MATCH($A1206,PBI_GDP!$B$8:$B$29,0),MATCH($B1206,PBI_GDP!$C$7:$R$7,0)))</f>
        <v>4.5613276885616005E-2</v>
      </c>
    </row>
    <row r="1207" spans="1:8" x14ac:dyDescent="0.25">
      <c r="A1207" s="8" t="s">
        <v>14</v>
      </c>
      <c r="B1207" s="8">
        <v>2015</v>
      </c>
      <c r="C1207" s="8" t="s">
        <v>10</v>
      </c>
      <c r="D1207" s="8" t="s">
        <v>30</v>
      </c>
      <c r="E1207" s="8" t="s">
        <v>32</v>
      </c>
      <c r="F1207" s="78"/>
      <c r="G1207" s="78" t="str">
        <f>+IF(F1207=0," ", +F1207/INDEX(TdC_ExRate!$C$8:$R$29,MATCH(A1207,TdC_ExRate!$B$8:$B$29,0),MATCH(B1207,TdC_ExRate!$C$7:$R$7,0)))</f>
        <v xml:space="preserve"> </v>
      </c>
      <c r="H1207" s="78" t="str">
        <f>+IF(F1207=0,"",+G1207*100/INDEX(PBI_GDP!$C$8:$R$29,MATCH($A1207,PBI_GDP!$B$8:$B$29,0),MATCH($B1207,PBI_GDP!$C$7:$R$7,0)))</f>
        <v/>
      </c>
    </row>
    <row r="1208" spans="1:8" x14ac:dyDescent="0.25">
      <c r="A1208" s="8" t="s">
        <v>14</v>
      </c>
      <c r="B1208" s="8">
        <v>2015</v>
      </c>
      <c r="C1208" s="8" t="s">
        <v>10</v>
      </c>
      <c r="D1208" s="8" t="s">
        <v>30</v>
      </c>
      <c r="E1208" s="8" t="s">
        <v>40</v>
      </c>
      <c r="F1208" s="78">
        <v>369213.34763133002</v>
      </c>
      <c r="G1208" s="78">
        <f>+IF(F1208=0," ", +F1208/INDEX(TdC_ExRate!$C$8:$R$29,MATCH(A1208,TdC_ExRate!$B$8:$B$29,0),MATCH(B1208,TdC_ExRate!$C$7:$R$7,0)))</f>
        <v>134.49055988280358</v>
      </c>
      <c r="H1208" s="78">
        <f>+IF(F1208=0,"",+G1208*100/INDEX(PBI_GDP!$C$8:$R$29,MATCH($A1208,PBI_GDP!$B$8:$B$29,0),MATCH($B1208,PBI_GDP!$C$7:$R$7,0)))</f>
        <v>4.5613276885616005E-2</v>
      </c>
    </row>
    <row r="1209" spans="1:8" x14ac:dyDescent="0.25">
      <c r="A1209" s="8" t="s">
        <v>14</v>
      </c>
      <c r="B1209" s="8">
        <v>2016</v>
      </c>
      <c r="C1209" s="8" t="s">
        <v>10</v>
      </c>
      <c r="D1209" s="8" t="s">
        <v>30</v>
      </c>
      <c r="E1209" s="8" t="s">
        <v>31</v>
      </c>
      <c r="F1209" s="78">
        <v>145998.92661775</v>
      </c>
      <c r="G1209" s="78">
        <f>+IF(F1209=0," ", +F1209/INDEX(TdC_ExRate!$C$8:$R$29,MATCH(A1209,TdC_ExRate!$B$8:$B$29,0),MATCH(B1209,TdC_ExRate!$C$7:$R$7,0)))</f>
        <v>47.822376762657825</v>
      </c>
      <c r="H1209" s="78">
        <f>+IF(F1209=0,"",+G1209*100/INDEX(PBI_GDP!$C$8:$R$29,MATCH($A1209,PBI_GDP!$B$8:$B$29,0),MATCH($B1209,PBI_GDP!$C$7:$R$7,0)))</f>
        <v>1.6867860553201584E-2</v>
      </c>
    </row>
    <row r="1210" spans="1:8" x14ac:dyDescent="0.25">
      <c r="A1210" s="8" t="s">
        <v>14</v>
      </c>
      <c r="B1210" s="8">
        <v>2016</v>
      </c>
      <c r="C1210" s="8" t="s">
        <v>10</v>
      </c>
      <c r="D1210" s="8" t="s">
        <v>30</v>
      </c>
      <c r="E1210" s="8" t="s">
        <v>32</v>
      </c>
      <c r="F1210" s="78"/>
      <c r="G1210" s="78" t="str">
        <f>+IF(F1210=0," ", +F1210/INDEX(TdC_ExRate!$C$8:$R$29,MATCH(A1210,TdC_ExRate!$B$8:$B$29,0),MATCH(B1210,TdC_ExRate!$C$7:$R$7,0)))</f>
        <v xml:space="preserve"> </v>
      </c>
      <c r="H1210" s="78" t="str">
        <f>+IF(F1210=0,"",+G1210*100/INDEX(PBI_GDP!$C$8:$R$29,MATCH($A1210,PBI_GDP!$B$8:$B$29,0),MATCH($B1210,PBI_GDP!$C$7:$R$7,0)))</f>
        <v/>
      </c>
    </row>
    <row r="1211" spans="1:8" x14ac:dyDescent="0.25">
      <c r="A1211" s="8" t="s">
        <v>14</v>
      </c>
      <c r="B1211" s="8">
        <v>2016</v>
      </c>
      <c r="C1211" s="8" t="s">
        <v>10</v>
      </c>
      <c r="D1211" s="8" t="s">
        <v>30</v>
      </c>
      <c r="E1211" s="8" t="s">
        <v>40</v>
      </c>
      <c r="F1211" s="78">
        <v>145998.92661775</v>
      </c>
      <c r="G1211" s="78">
        <f>+IF(F1211=0," ", +F1211/INDEX(TdC_ExRate!$C$8:$R$29,MATCH(A1211,TdC_ExRate!$B$8:$B$29,0),MATCH(B1211,TdC_ExRate!$C$7:$R$7,0)))</f>
        <v>47.822376762657825</v>
      </c>
      <c r="H1211" s="78">
        <f>+IF(F1211=0,"",+G1211*100/INDEX(PBI_GDP!$C$8:$R$29,MATCH($A1211,PBI_GDP!$B$8:$B$29,0),MATCH($B1211,PBI_GDP!$C$7:$R$7,0)))</f>
        <v>1.6867860553201584E-2</v>
      </c>
    </row>
    <row r="1212" spans="1:8" x14ac:dyDescent="0.25">
      <c r="A1212" s="8" t="s">
        <v>14</v>
      </c>
      <c r="B1212" s="8">
        <v>2017</v>
      </c>
      <c r="C1212" s="8" t="s">
        <v>10</v>
      </c>
      <c r="D1212" s="8" t="s">
        <v>30</v>
      </c>
      <c r="E1212" s="8" t="s">
        <v>31</v>
      </c>
      <c r="F1212" s="78">
        <v>78253.655342450002</v>
      </c>
      <c r="G1212" s="78">
        <f>+IF(F1212=0," ", +F1212/INDEX(TdC_ExRate!$C$8:$R$29,MATCH(A1212,TdC_ExRate!$B$8:$B$29,0),MATCH(B1212,TdC_ExRate!$C$7:$R$7,0)))</f>
        <v>26.527839345117819</v>
      </c>
      <c r="H1212" s="78">
        <f>+IF(F1212=0,"",+G1212*100/INDEX(PBI_GDP!$C$8:$R$29,MATCH($A1212,PBI_GDP!$B$8:$B$29,0),MATCH($B1212,PBI_GDP!$C$7:$R$7,0)))</f>
        <v>8.5084188713812365E-3</v>
      </c>
    </row>
    <row r="1213" spans="1:8" x14ac:dyDescent="0.25">
      <c r="A1213" s="8" t="s">
        <v>14</v>
      </c>
      <c r="B1213" s="8">
        <v>2017</v>
      </c>
      <c r="C1213" s="8" t="s">
        <v>10</v>
      </c>
      <c r="D1213" s="8" t="s">
        <v>30</v>
      </c>
      <c r="E1213" s="8" t="s">
        <v>32</v>
      </c>
      <c r="F1213" s="78"/>
      <c r="G1213" s="78" t="str">
        <f>+IF(F1213=0," ", +F1213/INDEX(TdC_ExRate!$C$8:$R$29,MATCH(A1213,TdC_ExRate!$B$8:$B$29,0),MATCH(B1213,TdC_ExRate!$C$7:$R$7,0)))</f>
        <v xml:space="preserve"> </v>
      </c>
      <c r="H1213" s="78" t="str">
        <f>+IF(F1213=0,"",+G1213*100/INDEX(PBI_GDP!$C$8:$R$29,MATCH($A1213,PBI_GDP!$B$8:$B$29,0),MATCH($B1213,PBI_GDP!$C$7:$R$7,0)))</f>
        <v/>
      </c>
    </row>
    <row r="1214" spans="1:8" x14ac:dyDescent="0.25">
      <c r="A1214" s="8" t="s">
        <v>14</v>
      </c>
      <c r="B1214" s="8">
        <v>2017</v>
      </c>
      <c r="C1214" s="8" t="s">
        <v>10</v>
      </c>
      <c r="D1214" s="8" t="s">
        <v>30</v>
      </c>
      <c r="E1214" s="8" t="s">
        <v>40</v>
      </c>
      <c r="F1214" s="78">
        <v>78253.655342450002</v>
      </c>
      <c r="G1214" s="78">
        <f>+IF(F1214=0," ", +F1214/INDEX(TdC_ExRate!$C$8:$R$29,MATCH(A1214,TdC_ExRate!$B$8:$B$29,0),MATCH(B1214,TdC_ExRate!$C$7:$R$7,0)))</f>
        <v>26.527839345117819</v>
      </c>
      <c r="H1214" s="78">
        <f>+IF(F1214=0,"",+G1214*100/INDEX(PBI_GDP!$C$8:$R$29,MATCH($A1214,PBI_GDP!$B$8:$B$29,0),MATCH($B1214,PBI_GDP!$C$7:$R$7,0)))</f>
        <v>8.5084188713812365E-3</v>
      </c>
    </row>
    <row r="1215" spans="1:8" x14ac:dyDescent="0.25">
      <c r="A1215" s="8" t="s">
        <v>14</v>
      </c>
      <c r="B1215" s="8">
        <v>2018</v>
      </c>
      <c r="C1215" s="8" t="s">
        <v>10</v>
      </c>
      <c r="D1215" s="8" t="s">
        <v>30</v>
      </c>
      <c r="E1215" s="8" t="s">
        <v>31</v>
      </c>
      <c r="F1215" s="78">
        <v>2106724.3160294001</v>
      </c>
      <c r="G1215" s="78">
        <f>+IF(F1215=0," ", +F1215/INDEX(TdC_ExRate!$C$8:$R$29,MATCH(A1215,TdC_ExRate!$B$8:$B$29,0),MATCH(B1215,TdC_ExRate!$C$7:$R$7,0)))</f>
        <v>712.38480893231633</v>
      </c>
      <c r="H1215" s="78">
        <f>+IF(F1215=0,"",+G1215*100/INDEX(PBI_GDP!$C$8:$R$29,MATCH($A1215,PBI_GDP!$B$8:$B$29,0),MATCH($B1215,PBI_GDP!$C$7:$R$7,0)))</f>
        <v>0.21312699690995657</v>
      </c>
    </row>
    <row r="1216" spans="1:8" x14ac:dyDescent="0.25">
      <c r="A1216" s="8" t="s">
        <v>14</v>
      </c>
      <c r="B1216" s="8">
        <v>2018</v>
      </c>
      <c r="C1216" s="8" t="s">
        <v>10</v>
      </c>
      <c r="D1216" s="8" t="s">
        <v>30</v>
      </c>
      <c r="E1216" s="8" t="s">
        <v>32</v>
      </c>
      <c r="F1216" s="78"/>
      <c r="G1216" s="78" t="str">
        <f>+IF(F1216=0," ", +F1216/INDEX(TdC_ExRate!$C$8:$R$29,MATCH(A1216,TdC_ExRate!$B$8:$B$29,0),MATCH(B1216,TdC_ExRate!$C$7:$R$7,0)))</f>
        <v xml:space="preserve"> </v>
      </c>
      <c r="H1216" s="78" t="str">
        <f>+IF(F1216=0,"",+G1216*100/INDEX(PBI_GDP!$C$8:$R$29,MATCH($A1216,PBI_GDP!$B$8:$B$29,0),MATCH($B1216,PBI_GDP!$C$7:$R$7,0)))</f>
        <v/>
      </c>
    </row>
    <row r="1217" spans="1:8" x14ac:dyDescent="0.25">
      <c r="A1217" s="8" t="s">
        <v>14</v>
      </c>
      <c r="B1217" s="8">
        <v>2018</v>
      </c>
      <c r="C1217" s="8" t="s">
        <v>10</v>
      </c>
      <c r="D1217" s="8" t="s">
        <v>30</v>
      </c>
      <c r="E1217" s="8" t="s">
        <v>40</v>
      </c>
      <c r="F1217" s="78">
        <v>2106724.3160294001</v>
      </c>
      <c r="G1217" s="78">
        <f>+IF(F1217=0," ", +F1217/INDEX(TdC_ExRate!$C$8:$R$29,MATCH(A1217,TdC_ExRate!$B$8:$B$29,0),MATCH(B1217,TdC_ExRate!$C$7:$R$7,0)))</f>
        <v>712.38480893231633</v>
      </c>
      <c r="H1217" s="78">
        <f>+IF(F1217=0,"",+G1217*100/INDEX(PBI_GDP!$C$8:$R$29,MATCH($A1217,PBI_GDP!$B$8:$B$29,0),MATCH($B1217,PBI_GDP!$C$7:$R$7,0)))</f>
        <v>0.21312699690995657</v>
      </c>
    </row>
    <row r="1218" spans="1:8" x14ac:dyDescent="0.25">
      <c r="A1218" s="8" t="s">
        <v>14</v>
      </c>
      <c r="B1218" s="8">
        <v>2019</v>
      </c>
      <c r="C1218" s="8" t="s">
        <v>10</v>
      </c>
      <c r="D1218" s="8" t="s">
        <v>30</v>
      </c>
      <c r="E1218" s="8" t="s">
        <v>31</v>
      </c>
      <c r="F1218" s="78">
        <v>2061787.2081385204</v>
      </c>
      <c r="G1218" s="78">
        <f>+IF(F1218=0," ", +F1218/INDEX(TdC_ExRate!$C$8:$R$29,MATCH(A1218,TdC_ExRate!$B$8:$B$29,0),MATCH(B1218,TdC_ExRate!$C$7:$R$7,0)))</f>
        <v>628.32068632942094</v>
      </c>
      <c r="H1218" s="78">
        <f>+IF(F1218=0,"",+G1218*100/INDEX(PBI_GDP!$C$8:$R$29,MATCH($A1218,PBI_GDP!$B$8:$B$29,0),MATCH($B1218,PBI_GDP!$C$7:$R$7,0)))</f>
        <v>0.19453342427445833</v>
      </c>
    </row>
    <row r="1219" spans="1:8" x14ac:dyDescent="0.25">
      <c r="A1219" s="8" t="s">
        <v>14</v>
      </c>
      <c r="B1219" s="8">
        <v>2019</v>
      </c>
      <c r="C1219" s="8" t="s">
        <v>10</v>
      </c>
      <c r="D1219" s="8" t="s">
        <v>30</v>
      </c>
      <c r="E1219" s="8" t="s">
        <v>32</v>
      </c>
      <c r="F1219" s="78"/>
      <c r="G1219" s="78" t="str">
        <f>+IF(F1219=0," ", +F1219/INDEX(TdC_ExRate!$C$8:$R$29,MATCH(A1219,TdC_ExRate!$B$8:$B$29,0),MATCH(B1219,TdC_ExRate!$C$7:$R$7,0)))</f>
        <v xml:space="preserve"> </v>
      </c>
      <c r="H1219" s="78" t="str">
        <f>+IF(F1219=0,"",+G1219*100/INDEX(PBI_GDP!$C$8:$R$29,MATCH($A1219,PBI_GDP!$B$8:$B$29,0),MATCH($B1219,PBI_GDP!$C$7:$R$7,0)))</f>
        <v/>
      </c>
    </row>
    <row r="1220" spans="1:8" x14ac:dyDescent="0.25">
      <c r="A1220" s="8" t="s">
        <v>14</v>
      </c>
      <c r="B1220" s="8">
        <v>2019</v>
      </c>
      <c r="C1220" s="8" t="s">
        <v>10</v>
      </c>
      <c r="D1220" s="8" t="s">
        <v>30</v>
      </c>
      <c r="E1220" s="8" t="s">
        <v>40</v>
      </c>
      <c r="F1220" s="78">
        <v>2061787.2081385204</v>
      </c>
      <c r="G1220" s="78">
        <f>+IF(F1220=0," ", +F1220/INDEX(TdC_ExRate!$C$8:$R$29,MATCH(A1220,TdC_ExRate!$B$8:$B$29,0),MATCH(B1220,TdC_ExRate!$C$7:$R$7,0)))</f>
        <v>628.32068632942094</v>
      </c>
      <c r="H1220" s="78">
        <f>+IF(F1220=0,"",+G1220*100/INDEX(PBI_GDP!$C$8:$R$29,MATCH($A1220,PBI_GDP!$B$8:$B$29,0),MATCH($B1220,PBI_GDP!$C$7:$R$7,0)))</f>
        <v>0.19453342427445833</v>
      </c>
    </row>
    <row r="1221" spans="1:8" x14ac:dyDescent="0.25">
      <c r="A1221" s="8" t="s">
        <v>14</v>
      </c>
      <c r="B1221" s="8">
        <v>2008</v>
      </c>
      <c r="C1221" s="8" t="s">
        <v>10</v>
      </c>
      <c r="D1221" s="8" t="s">
        <v>33</v>
      </c>
      <c r="E1221" s="8" t="s">
        <v>34</v>
      </c>
      <c r="F1221" s="78">
        <v>100265.690338</v>
      </c>
      <c r="G1221" s="78">
        <f>+IF(F1221=0," ", +F1221/INDEX(TdC_ExRate!$C$8:$R$29,MATCH(A1221,TdC_ExRate!$B$8:$B$29,0),MATCH(B1221,TdC_ExRate!$C$7:$R$7,0)))</f>
        <v>50.948423283215689</v>
      </c>
      <c r="H1221" s="78">
        <f>+IF(F1221=0,"",+G1221*100/INDEX(PBI_GDP!$C$8:$R$29,MATCH($A1221,PBI_GDP!$B$8:$B$29,0),MATCH($B1221,PBI_GDP!$C$7:$R$7,0)))</f>
        <v>2.0908416652518278E-2</v>
      </c>
    </row>
    <row r="1222" spans="1:8" x14ac:dyDescent="0.25">
      <c r="A1222" s="8" t="s">
        <v>14</v>
      </c>
      <c r="B1222" s="8">
        <v>2008</v>
      </c>
      <c r="C1222" s="8" t="s">
        <v>10</v>
      </c>
      <c r="D1222" s="8" t="s">
        <v>33</v>
      </c>
      <c r="E1222" s="8" t="s">
        <v>35</v>
      </c>
      <c r="F1222" s="78">
        <v>5440394.0845147297</v>
      </c>
      <c r="G1222" s="78">
        <f>+IF(F1222=0," ", +F1222/INDEX(TdC_ExRate!$C$8:$R$29,MATCH(A1222,TdC_ExRate!$B$8:$B$29,0),MATCH(B1222,TdC_ExRate!$C$7:$R$7,0)))</f>
        <v>2764.450129560521</v>
      </c>
      <c r="H1222" s="78">
        <f>+IF(F1222=0,"",+G1222*100/INDEX(PBI_GDP!$C$8:$R$29,MATCH($A1222,PBI_GDP!$B$8:$B$29,0),MATCH($B1222,PBI_GDP!$C$7:$R$7,0)))</f>
        <v>1.1344860429272807</v>
      </c>
    </row>
    <row r="1223" spans="1:8" x14ac:dyDescent="0.25">
      <c r="A1223" s="8" t="s">
        <v>14</v>
      </c>
      <c r="B1223" s="8">
        <v>2008</v>
      </c>
      <c r="C1223" s="8" t="s">
        <v>10</v>
      </c>
      <c r="D1223" s="8" t="s">
        <v>33</v>
      </c>
      <c r="E1223" s="8" t="s">
        <v>36</v>
      </c>
      <c r="F1223" s="78">
        <v>41044.138597999998</v>
      </c>
      <c r="G1223" s="78">
        <f>+IF(F1223=0," ", +F1223/INDEX(TdC_ExRate!$C$8:$R$29,MATCH(A1223,TdC_ExRate!$B$8:$B$29,0),MATCH(B1223,TdC_ExRate!$C$7:$R$7,0)))</f>
        <v>20.855929276869993</v>
      </c>
      <c r="H1223" s="78">
        <f>+IF(F1223=0,"",+G1223*100/INDEX(PBI_GDP!$C$8:$R$29,MATCH($A1223,PBI_GDP!$B$8:$B$29,0),MATCH($B1223,PBI_GDP!$C$7:$R$7,0)))</f>
        <v>8.5589392349244287E-3</v>
      </c>
    </row>
    <row r="1224" spans="1:8" x14ac:dyDescent="0.25">
      <c r="A1224" s="8" t="s">
        <v>14</v>
      </c>
      <c r="B1224" s="8">
        <v>2008</v>
      </c>
      <c r="C1224" s="8" t="s">
        <v>10</v>
      </c>
      <c r="D1224" s="8" t="s">
        <v>33</v>
      </c>
      <c r="E1224" s="8" t="s">
        <v>42</v>
      </c>
      <c r="F1224" s="78">
        <v>90782.862894999998</v>
      </c>
      <c r="G1224" s="78">
        <f>+IF(F1224=0," ", +F1224/INDEX(TdC_ExRate!$C$8:$R$29,MATCH(A1224,TdC_ExRate!$B$8:$B$29,0),MATCH(B1224,TdC_ExRate!$C$7:$R$7,0)))</f>
        <v>46.129874636525194</v>
      </c>
      <c r="H1224" s="78">
        <f>+IF(F1224=0,"",+G1224*100/INDEX(PBI_GDP!$C$8:$R$29,MATCH($A1224,PBI_GDP!$B$8:$B$29,0),MATCH($B1224,PBI_GDP!$C$7:$R$7,0)))</f>
        <v>1.893096148760794E-2</v>
      </c>
    </row>
    <row r="1225" spans="1:8" x14ac:dyDescent="0.25">
      <c r="A1225" s="8" t="s">
        <v>14</v>
      </c>
      <c r="B1225" s="8">
        <v>2008</v>
      </c>
      <c r="C1225" s="8" t="s">
        <v>10</v>
      </c>
      <c r="D1225" s="8" t="s">
        <v>33</v>
      </c>
      <c r="E1225" s="8" t="s">
        <v>40</v>
      </c>
      <c r="F1225" s="78">
        <v>5672486.7763457289</v>
      </c>
      <c r="G1225" s="78">
        <f>+IF(F1225=0," ", +F1225/INDEX(TdC_ExRate!$C$8:$R$29,MATCH(A1225,TdC_ExRate!$B$8:$B$29,0),MATCH(B1225,TdC_ExRate!$C$7:$R$7,0)))</f>
        <v>2882.3843567571312</v>
      </c>
      <c r="H1225" s="78">
        <f>+IF(F1225=0,"",+G1225*100/INDEX(PBI_GDP!$C$8:$R$29,MATCH($A1225,PBI_GDP!$B$8:$B$29,0),MATCH($B1225,PBI_GDP!$C$7:$R$7,0)))</f>
        <v>1.1828843603023311</v>
      </c>
    </row>
    <row r="1226" spans="1:8" x14ac:dyDescent="0.25">
      <c r="A1226" s="8" t="s">
        <v>14</v>
      </c>
      <c r="B1226" s="8">
        <v>2009</v>
      </c>
      <c r="C1226" s="8" t="s">
        <v>10</v>
      </c>
      <c r="D1226" s="8" t="s">
        <v>33</v>
      </c>
      <c r="E1226" s="8" t="s">
        <v>34</v>
      </c>
      <c r="F1226" s="78">
        <v>123208.70513</v>
      </c>
      <c r="G1226" s="78">
        <f>+IF(F1226=0," ", +F1226/INDEX(TdC_ExRate!$C$8:$R$29,MATCH(A1226,TdC_ExRate!$B$8:$B$29,0),MATCH(B1226,TdC_ExRate!$C$7:$R$7,0)))</f>
        <v>57.128920537524223</v>
      </c>
      <c r="H1226" s="78">
        <f>+IF(F1226=0,"",+G1226*100/INDEX(PBI_GDP!$C$8:$R$29,MATCH($A1226,PBI_GDP!$B$8:$B$29,0),MATCH($B1226,PBI_GDP!$C$7:$R$7,0)))</f>
        <v>2.4319431719755261E-2</v>
      </c>
    </row>
    <row r="1227" spans="1:8" x14ac:dyDescent="0.25">
      <c r="A1227" s="8" t="s">
        <v>14</v>
      </c>
      <c r="B1227" s="8">
        <v>2009</v>
      </c>
      <c r="C1227" s="8" t="s">
        <v>10</v>
      </c>
      <c r="D1227" s="8" t="s">
        <v>33</v>
      </c>
      <c r="E1227" s="8" t="s">
        <v>35</v>
      </c>
      <c r="F1227" s="78">
        <v>6530349.3675424559</v>
      </c>
      <c r="G1227" s="78">
        <f>+IF(F1227=0," ", +F1227/INDEX(TdC_ExRate!$C$8:$R$29,MATCH(A1227,TdC_ExRate!$B$8:$B$29,0),MATCH(B1227,TdC_ExRate!$C$7:$R$7,0)))</f>
        <v>3027.9663251632173</v>
      </c>
      <c r="H1227" s="78">
        <f>+IF(F1227=0,"",+G1227*100/INDEX(PBI_GDP!$C$8:$R$29,MATCH($A1227,PBI_GDP!$B$8:$B$29,0),MATCH($B1227,PBI_GDP!$C$7:$R$7,0)))</f>
        <v>1.2889867268918005</v>
      </c>
    </row>
    <row r="1228" spans="1:8" x14ac:dyDescent="0.25">
      <c r="A1228" s="8" t="s">
        <v>14</v>
      </c>
      <c r="B1228" s="8">
        <v>2009</v>
      </c>
      <c r="C1228" s="8" t="s">
        <v>10</v>
      </c>
      <c r="D1228" s="8" t="s">
        <v>33</v>
      </c>
      <c r="E1228" s="8" t="s">
        <v>36</v>
      </c>
      <c r="F1228" s="78">
        <v>20692.318778000001</v>
      </c>
      <c r="G1228" s="78">
        <f>+IF(F1228=0," ", +F1228/INDEX(TdC_ExRate!$C$8:$R$29,MATCH(A1228,TdC_ExRate!$B$8:$B$29,0),MATCH(B1228,TdC_ExRate!$C$7:$R$7,0)))</f>
        <v>9.5945317659023637</v>
      </c>
      <c r="H1228" s="78">
        <f>+IF(F1228=0,"",+G1228*100/INDEX(PBI_GDP!$C$8:$R$29,MATCH($A1228,PBI_GDP!$B$8:$B$29,0),MATCH($B1228,PBI_GDP!$C$7:$R$7,0)))</f>
        <v>4.0843334333724012E-3</v>
      </c>
    </row>
    <row r="1229" spans="1:8" x14ac:dyDescent="0.25">
      <c r="A1229" s="8" t="s">
        <v>14</v>
      </c>
      <c r="B1229" s="8">
        <v>2009</v>
      </c>
      <c r="C1229" s="8" t="s">
        <v>10</v>
      </c>
      <c r="D1229" s="8" t="s">
        <v>33</v>
      </c>
      <c r="E1229" s="8" t="s">
        <v>42</v>
      </c>
      <c r="F1229" s="78">
        <v>91403.353000999996</v>
      </c>
      <c r="G1229" s="78">
        <f>+IF(F1229=0," ", +F1229/INDEX(TdC_ExRate!$C$8:$R$29,MATCH(A1229,TdC_ExRate!$B$8:$B$29,0),MATCH(B1229,TdC_ExRate!$C$7:$R$7,0)))</f>
        <v>42.381541831381192</v>
      </c>
      <c r="H1229" s="78">
        <f>+IF(F1229=0,"",+G1229*100/INDEX(PBI_GDP!$C$8:$R$29,MATCH($A1229,PBI_GDP!$B$8:$B$29,0),MATCH($B1229,PBI_GDP!$C$7:$R$7,0)))</f>
        <v>1.804156289053686E-2</v>
      </c>
    </row>
    <row r="1230" spans="1:8" x14ac:dyDescent="0.25">
      <c r="A1230" s="8" t="s">
        <v>14</v>
      </c>
      <c r="B1230" s="8">
        <v>2009</v>
      </c>
      <c r="C1230" s="8" t="s">
        <v>10</v>
      </c>
      <c r="D1230" s="8" t="s">
        <v>33</v>
      </c>
      <c r="E1230" s="8" t="s">
        <v>40</v>
      </c>
      <c r="F1230" s="78">
        <v>6765653.7444514558</v>
      </c>
      <c r="G1230" s="78">
        <f>+IF(F1230=0," ", +F1230/INDEX(TdC_ExRate!$C$8:$R$29,MATCH(A1230,TdC_ExRate!$B$8:$B$29,0),MATCH(B1230,TdC_ExRate!$C$7:$R$7,0)))</f>
        <v>3137.0713192980252</v>
      </c>
      <c r="H1230" s="78">
        <f>+IF(F1230=0,"",+G1230*100/INDEX(PBI_GDP!$C$8:$R$29,MATCH($A1230,PBI_GDP!$B$8:$B$29,0),MATCH($B1230,PBI_GDP!$C$7:$R$7,0)))</f>
        <v>1.3354320549354652</v>
      </c>
    </row>
    <row r="1231" spans="1:8" x14ac:dyDescent="0.25">
      <c r="A1231" s="8" t="s">
        <v>14</v>
      </c>
      <c r="B1231" s="8">
        <v>2010</v>
      </c>
      <c r="C1231" s="8" t="s">
        <v>10</v>
      </c>
      <c r="D1231" s="8" t="s">
        <v>33</v>
      </c>
      <c r="E1231" s="8" t="s">
        <v>34</v>
      </c>
      <c r="F1231" s="78">
        <v>125885.172712</v>
      </c>
      <c r="G1231" s="78">
        <f>+IF(F1231=0," ", +F1231/INDEX(TdC_ExRate!$C$8:$R$29,MATCH(A1231,TdC_ExRate!$B$8:$B$29,0),MATCH(B1231,TdC_ExRate!$C$7:$R$7,0)))</f>
        <v>66.311748128956921</v>
      </c>
      <c r="H1231" s="78">
        <f>+IF(F1231=0,"",+G1231*100/INDEX(PBI_GDP!$C$8:$R$29,MATCH($A1231,PBI_GDP!$B$8:$B$29,0),MATCH($B1231,PBI_GDP!$C$7:$R$7,0)))</f>
        <v>2.3100284441606337E-2</v>
      </c>
    </row>
    <row r="1232" spans="1:8" x14ac:dyDescent="0.25">
      <c r="A1232" s="8" t="s">
        <v>14</v>
      </c>
      <c r="B1232" s="8">
        <v>2010</v>
      </c>
      <c r="C1232" s="8" t="s">
        <v>10</v>
      </c>
      <c r="D1232" s="8" t="s">
        <v>33</v>
      </c>
      <c r="E1232" s="8" t="s">
        <v>35</v>
      </c>
      <c r="F1232" s="78">
        <v>6699922.2184524117</v>
      </c>
      <c r="G1232" s="78">
        <f>+IF(F1232=0," ", +F1232/INDEX(TdC_ExRate!$C$8:$R$29,MATCH(A1232,TdC_ExRate!$B$8:$B$29,0),MATCH(B1232,TdC_ExRate!$C$7:$R$7,0)))</f>
        <v>3529.2762845871471</v>
      </c>
      <c r="H1232" s="78">
        <f>+IF(F1232=0,"",+G1232*100/INDEX(PBI_GDP!$C$8:$R$29,MATCH($A1232,PBI_GDP!$B$8:$B$29,0),MATCH($B1232,PBI_GDP!$C$7:$R$7,0)))</f>
        <v>1.229454634319578</v>
      </c>
    </row>
    <row r="1233" spans="1:8" x14ac:dyDescent="0.25">
      <c r="A1233" s="8" t="s">
        <v>14</v>
      </c>
      <c r="B1233" s="8">
        <v>2010</v>
      </c>
      <c r="C1233" s="8" t="s">
        <v>10</v>
      </c>
      <c r="D1233" s="8" t="s">
        <v>33</v>
      </c>
      <c r="E1233" s="8" t="s">
        <v>36</v>
      </c>
      <c r="F1233" s="78">
        <v>29131.348935999999</v>
      </c>
      <c r="G1233" s="78">
        <f>+IF(F1233=0," ", +F1233/INDEX(TdC_ExRate!$C$8:$R$29,MATCH(A1233,TdC_ExRate!$B$8:$B$29,0),MATCH(B1233,TdC_ExRate!$C$7:$R$7,0)))</f>
        <v>15.345339182401148</v>
      </c>
      <c r="H1233" s="78">
        <f>+IF(F1233=0,"",+G1233*100/INDEX(PBI_GDP!$C$8:$R$29,MATCH($A1233,PBI_GDP!$B$8:$B$29,0),MATCH($B1233,PBI_GDP!$C$7:$R$7,0)))</f>
        <v>5.3456847386534031E-3</v>
      </c>
    </row>
    <row r="1234" spans="1:8" x14ac:dyDescent="0.25">
      <c r="A1234" s="8" t="s">
        <v>14</v>
      </c>
      <c r="B1234" s="8">
        <v>2010</v>
      </c>
      <c r="C1234" s="8" t="s">
        <v>10</v>
      </c>
      <c r="D1234" s="8" t="s">
        <v>33</v>
      </c>
      <c r="E1234" s="8" t="s">
        <v>42</v>
      </c>
      <c r="F1234" s="78">
        <v>53290.101406000002</v>
      </c>
      <c r="G1234" s="78">
        <f>+IF(F1234=0," ", +F1234/INDEX(TdC_ExRate!$C$8:$R$29,MATCH(A1234,TdC_ExRate!$B$8:$B$29,0),MATCH(B1234,TdC_ExRate!$C$7:$R$7,0)))</f>
        <v>28.071294705102233</v>
      </c>
      <c r="H1234" s="78">
        <f>+IF(F1234=0,"",+G1234*100/INDEX(PBI_GDP!$C$8:$R$29,MATCH($A1234,PBI_GDP!$B$8:$B$29,0),MATCH($B1234,PBI_GDP!$C$7:$R$7,0)))</f>
        <v>9.778883993089198E-3</v>
      </c>
    </row>
    <row r="1235" spans="1:8" x14ac:dyDescent="0.25">
      <c r="A1235" s="8" t="s">
        <v>14</v>
      </c>
      <c r="B1235" s="8">
        <v>2010</v>
      </c>
      <c r="C1235" s="8" t="s">
        <v>10</v>
      </c>
      <c r="D1235" s="8" t="s">
        <v>33</v>
      </c>
      <c r="E1235" s="8" t="s">
        <v>40</v>
      </c>
      <c r="F1235" s="78">
        <v>6908228.8415064113</v>
      </c>
      <c r="G1235" s="78">
        <f>+IF(F1235=0," ", +F1235/INDEX(TdC_ExRate!$C$8:$R$29,MATCH(A1235,TdC_ExRate!$B$8:$B$29,0),MATCH(B1235,TdC_ExRate!$C$7:$R$7,0)))</f>
        <v>3639.0046666036069</v>
      </c>
      <c r="H1235" s="78">
        <f>+IF(F1235=0,"",+G1235*100/INDEX(PBI_GDP!$C$8:$R$29,MATCH($A1235,PBI_GDP!$B$8:$B$29,0),MATCH($B1235,PBI_GDP!$C$7:$R$7,0)))</f>
        <v>1.2676794874929269</v>
      </c>
    </row>
    <row r="1236" spans="1:8" x14ac:dyDescent="0.25">
      <c r="A1236" s="8" t="s">
        <v>14</v>
      </c>
      <c r="B1236" s="8">
        <v>2011</v>
      </c>
      <c r="C1236" s="8" t="s">
        <v>10</v>
      </c>
      <c r="D1236" s="8" t="s">
        <v>33</v>
      </c>
      <c r="E1236" s="8" t="s">
        <v>34</v>
      </c>
      <c r="F1236" s="78">
        <v>90108.085630000001</v>
      </c>
      <c r="G1236" s="78">
        <f>+IF(F1236=0," ", +F1236/INDEX(TdC_ExRate!$C$8:$R$29,MATCH(A1236,TdC_ExRate!$B$8:$B$29,0),MATCH(B1236,TdC_ExRate!$C$7:$R$7,0)))</f>
        <v>48.808889459893237</v>
      </c>
      <c r="H1236" s="78">
        <f>+IF(F1236=0,"",+G1236*100/INDEX(PBI_GDP!$C$8:$R$29,MATCH($A1236,PBI_GDP!$B$8:$B$29,0),MATCH($B1236,PBI_GDP!$C$7:$R$7,0)))</f>
        <v>1.4567841306274486E-2</v>
      </c>
    </row>
    <row r="1237" spans="1:8" ht="14.45" customHeight="1" x14ac:dyDescent="0.25">
      <c r="A1237" s="8" t="s">
        <v>14</v>
      </c>
      <c r="B1237" s="8">
        <v>2011</v>
      </c>
      <c r="C1237" s="8" t="s">
        <v>10</v>
      </c>
      <c r="D1237" s="8" t="s">
        <v>33</v>
      </c>
      <c r="E1237" s="8" t="s">
        <v>35</v>
      </c>
      <c r="F1237" s="78">
        <v>7498546.3383920025</v>
      </c>
      <c r="G1237" s="78">
        <f>+IF(F1237=0," ", +F1237/INDEX(TdC_ExRate!$C$8:$R$29,MATCH(A1237,TdC_ExRate!$B$8:$B$29,0),MATCH(B1237,TdC_ExRate!$C$7:$R$7,0)))</f>
        <v>4061.7411498820056</v>
      </c>
      <c r="H1237" s="78">
        <f>+IF(F1237=0,"",+G1237*100/INDEX(PBI_GDP!$C$8:$R$29,MATCH($A1237,PBI_GDP!$B$8:$B$29,0),MATCH($B1237,PBI_GDP!$C$7:$R$7,0)))</f>
        <v>1.2122955706104963</v>
      </c>
    </row>
    <row r="1238" spans="1:8" ht="14.45" customHeight="1" x14ac:dyDescent="0.25">
      <c r="A1238" s="8" t="s">
        <v>14</v>
      </c>
      <c r="B1238" s="8">
        <v>2011</v>
      </c>
      <c r="C1238" s="8" t="s">
        <v>10</v>
      </c>
      <c r="D1238" s="8" t="s">
        <v>33</v>
      </c>
      <c r="E1238" s="8" t="s">
        <v>36</v>
      </c>
      <c r="F1238" s="78">
        <v>35264.80298</v>
      </c>
      <c r="G1238" s="78">
        <f>+IF(F1238=0," ", +F1238/INDEX(TdC_ExRate!$C$8:$R$29,MATCH(A1238,TdC_ExRate!$B$8:$B$29,0),MATCH(B1238,TdC_ExRate!$C$7:$R$7,0)))</f>
        <v>19.101902547829475</v>
      </c>
      <c r="H1238" s="78">
        <f>+IF(F1238=0,"",+G1238*100/INDEX(PBI_GDP!$C$8:$R$29,MATCH($A1238,PBI_GDP!$B$8:$B$29,0),MATCH($B1238,PBI_GDP!$C$7:$R$7,0)))</f>
        <v>5.7012869590765888E-3</v>
      </c>
    </row>
    <row r="1239" spans="1:8" ht="14.45" customHeight="1" x14ac:dyDescent="0.25">
      <c r="A1239" s="8" t="s">
        <v>14</v>
      </c>
      <c r="B1239" s="8">
        <v>2011</v>
      </c>
      <c r="C1239" s="8" t="s">
        <v>10</v>
      </c>
      <c r="D1239" s="8" t="s">
        <v>33</v>
      </c>
      <c r="E1239" s="8" t="s">
        <v>42</v>
      </c>
      <c r="F1239" s="78">
        <v>71164.253005999999</v>
      </c>
      <c r="G1239" s="78">
        <f>+IF(F1239=0," ", +F1239/INDEX(TdC_ExRate!$C$8:$R$29,MATCH(A1239,TdC_ExRate!$B$8:$B$29,0),MATCH(B1239,TdC_ExRate!$C$7:$R$7,0)))</f>
        <v>38.547574661926916</v>
      </c>
      <c r="H1239" s="78">
        <f>+IF(F1239=0,"",+G1239*100/INDEX(PBI_GDP!$C$8:$R$29,MATCH($A1239,PBI_GDP!$B$8:$B$29,0),MATCH($B1239,PBI_GDP!$C$7:$R$7,0)))</f>
        <v>1.1505177778694477E-2</v>
      </c>
    </row>
    <row r="1240" spans="1:8" ht="14.45" customHeight="1" x14ac:dyDescent="0.25">
      <c r="A1240" s="8" t="s">
        <v>14</v>
      </c>
      <c r="B1240" s="8">
        <v>2011</v>
      </c>
      <c r="C1240" s="8" t="s">
        <v>10</v>
      </c>
      <c r="D1240" s="8" t="s">
        <v>33</v>
      </c>
      <c r="E1240" s="8" t="s">
        <v>40</v>
      </c>
      <c r="F1240" s="78">
        <v>7695083.4800080024</v>
      </c>
      <c r="G1240" s="78">
        <f>+IF(F1240=0," ", +F1240/INDEX(TdC_ExRate!$C$8:$R$29,MATCH(A1240,TdC_ExRate!$B$8:$B$29,0),MATCH(B1240,TdC_ExRate!$C$7:$R$7,0)))</f>
        <v>4168.1995165516546</v>
      </c>
      <c r="H1240" s="78">
        <f>+IF(F1240=0,"",+G1240*100/INDEX(PBI_GDP!$C$8:$R$29,MATCH($A1240,PBI_GDP!$B$8:$B$29,0),MATCH($B1240,PBI_GDP!$C$7:$R$7,0)))</f>
        <v>1.2440698766545417</v>
      </c>
    </row>
    <row r="1241" spans="1:8" ht="14.45" customHeight="1" x14ac:dyDescent="0.25">
      <c r="A1241" s="8" t="s">
        <v>14</v>
      </c>
      <c r="B1241" s="8">
        <v>2012</v>
      </c>
      <c r="C1241" s="8" t="s">
        <v>10</v>
      </c>
      <c r="D1241" s="8" t="s">
        <v>33</v>
      </c>
      <c r="E1241" s="8" t="s">
        <v>34</v>
      </c>
      <c r="F1241" s="78">
        <v>212324.54737799999</v>
      </c>
      <c r="G1241" s="78">
        <f>+IF(F1241=0," ", +F1241/INDEX(TdC_ExRate!$C$8:$R$29,MATCH(A1241,TdC_ExRate!$B$8:$B$29,0),MATCH(B1241,TdC_ExRate!$C$7:$R$7,0)))</f>
        <v>118.24356344303469</v>
      </c>
      <c r="H1241" s="78">
        <f>+IF(F1241=0,"",+G1241*100/INDEX(PBI_GDP!$C$8:$R$29,MATCH($A1241,PBI_GDP!$B$8:$B$29,0),MATCH($B1241,PBI_GDP!$C$7:$R$7,0)))</f>
        <v>3.1880889490733158E-2</v>
      </c>
    </row>
    <row r="1242" spans="1:8" ht="14.45" customHeight="1" x14ac:dyDescent="0.25">
      <c r="A1242" s="8" t="s">
        <v>14</v>
      </c>
      <c r="B1242" s="8">
        <v>2012</v>
      </c>
      <c r="C1242" s="8" t="s">
        <v>10</v>
      </c>
      <c r="D1242" s="8" t="s">
        <v>33</v>
      </c>
      <c r="E1242" s="8" t="s">
        <v>35</v>
      </c>
      <c r="F1242" s="78">
        <v>9126900.5127229989</v>
      </c>
      <c r="G1242" s="78">
        <f>+IF(F1242=0," ", +F1242/INDEX(TdC_ExRate!$C$8:$R$29,MATCH(A1242,TdC_ExRate!$B$8:$B$29,0),MATCH(B1242,TdC_ExRate!$C$7:$R$7,0)))</f>
        <v>5082.7718845581239</v>
      </c>
      <c r="H1242" s="78">
        <f>+IF(F1242=0,"",+G1242*100/INDEX(PBI_GDP!$C$8:$R$29,MATCH($A1242,PBI_GDP!$B$8:$B$29,0),MATCH($B1242,PBI_GDP!$C$7:$R$7,0)))</f>
        <v>1.3704195310070253</v>
      </c>
    </row>
    <row r="1243" spans="1:8" ht="14.45" customHeight="1" x14ac:dyDescent="0.25">
      <c r="A1243" s="8" t="s">
        <v>14</v>
      </c>
      <c r="B1243" s="8">
        <v>2012</v>
      </c>
      <c r="C1243" s="8" t="s">
        <v>10</v>
      </c>
      <c r="D1243" s="8" t="s">
        <v>33</v>
      </c>
      <c r="E1243" s="8" t="s">
        <v>36</v>
      </c>
      <c r="F1243" s="78">
        <v>41024.23416</v>
      </c>
      <c r="G1243" s="78">
        <f>+IF(F1243=0," ", +F1243/INDEX(TdC_ExRate!$C$8:$R$29,MATCH(A1243,TdC_ExRate!$B$8:$B$29,0),MATCH(B1243,TdC_ExRate!$C$7:$R$7,0)))</f>
        <v>22.846400449232711</v>
      </c>
      <c r="H1243" s="78">
        <f>+IF(F1243=0,"",+G1243*100/INDEX(PBI_GDP!$C$8:$R$29,MATCH($A1243,PBI_GDP!$B$8:$B$29,0),MATCH($B1243,PBI_GDP!$C$7:$R$7,0)))</f>
        <v>6.15985806562674E-3</v>
      </c>
    </row>
    <row r="1244" spans="1:8" ht="14.45" customHeight="1" x14ac:dyDescent="0.25">
      <c r="A1244" s="8" t="s">
        <v>14</v>
      </c>
      <c r="B1244" s="8">
        <v>2012</v>
      </c>
      <c r="C1244" s="8" t="s">
        <v>10</v>
      </c>
      <c r="D1244" s="8" t="s">
        <v>33</v>
      </c>
      <c r="E1244" s="8" t="s">
        <v>42</v>
      </c>
      <c r="F1244" s="78">
        <v>37917.615933000001</v>
      </c>
      <c r="G1244" s="78">
        <f>+IF(F1244=0," ", +F1244/INDEX(TdC_ExRate!$C$8:$R$29,MATCH(A1244,TdC_ExRate!$B$8:$B$29,0),MATCH(B1244,TdC_ExRate!$C$7:$R$7,0)))</f>
        <v>21.116324421972454</v>
      </c>
      <c r="H1244" s="78">
        <f>+IF(F1244=0,"",+G1244*100/INDEX(PBI_GDP!$C$8:$R$29,MATCH($A1244,PBI_GDP!$B$8:$B$29,0),MATCH($B1244,PBI_GDP!$C$7:$R$7,0)))</f>
        <v>5.6933940905096233E-3</v>
      </c>
    </row>
    <row r="1245" spans="1:8" ht="14.45" customHeight="1" x14ac:dyDescent="0.25">
      <c r="A1245" s="8" t="s">
        <v>14</v>
      </c>
      <c r="B1245" s="8">
        <v>2012</v>
      </c>
      <c r="C1245" s="8" t="s">
        <v>10</v>
      </c>
      <c r="D1245" s="8" t="s">
        <v>33</v>
      </c>
      <c r="E1245" s="8" t="s">
        <v>40</v>
      </c>
      <c r="F1245" s="78">
        <v>9418166.9101939984</v>
      </c>
      <c r="G1245" s="78">
        <f>+IF(F1245=0," ", +F1245/INDEX(TdC_ExRate!$C$8:$R$29,MATCH(A1245,TdC_ExRate!$B$8:$B$29,0),MATCH(B1245,TdC_ExRate!$C$7:$R$7,0)))</f>
        <v>5244.9781728723638</v>
      </c>
      <c r="H1245" s="78">
        <f>+IF(F1245=0,"",+G1245*100/INDEX(PBI_GDP!$C$8:$R$29,MATCH($A1245,PBI_GDP!$B$8:$B$29,0),MATCH($B1245,PBI_GDP!$C$7:$R$7,0)))</f>
        <v>1.4141536726538948</v>
      </c>
    </row>
    <row r="1246" spans="1:8" ht="14.45" customHeight="1" x14ac:dyDescent="0.25">
      <c r="A1246" s="8" t="s">
        <v>14</v>
      </c>
      <c r="B1246" s="8">
        <v>2013</v>
      </c>
      <c r="C1246" s="8" t="s">
        <v>10</v>
      </c>
      <c r="D1246" s="8" t="s">
        <v>33</v>
      </c>
      <c r="E1246" s="8" t="s">
        <v>34</v>
      </c>
      <c r="F1246" s="78">
        <v>360160.36634499999</v>
      </c>
      <c r="G1246" s="78">
        <f>+IF(F1246=0," ", +F1246/INDEX(TdC_ExRate!$C$8:$R$29,MATCH(A1246,TdC_ExRate!$B$8:$B$29,0),MATCH(B1246,TdC_ExRate!$C$7:$R$7,0)))</f>
        <v>192.76182286386069</v>
      </c>
      <c r="H1246" s="78">
        <f>+IF(F1246=0,"",+G1246*100/INDEX(PBI_GDP!$C$8:$R$29,MATCH($A1246,PBI_GDP!$B$8:$B$29,0),MATCH($B1246,PBI_GDP!$C$7:$R$7,0)))</f>
        <v>5.0466218483583195E-2</v>
      </c>
    </row>
    <row r="1247" spans="1:8" ht="14.45" customHeight="1" x14ac:dyDescent="0.25">
      <c r="A1247" s="8" t="s">
        <v>14</v>
      </c>
      <c r="B1247" s="8">
        <v>2013</v>
      </c>
      <c r="C1247" s="8" t="s">
        <v>10</v>
      </c>
      <c r="D1247" s="8" t="s">
        <v>33</v>
      </c>
      <c r="E1247" s="8" t="s">
        <v>35</v>
      </c>
      <c r="F1247" s="78">
        <v>14268426.838202002</v>
      </c>
      <c r="G1247" s="78">
        <f>+IF(F1247=0," ", +F1247/INDEX(TdC_ExRate!$C$8:$R$29,MATCH(A1247,TdC_ExRate!$B$8:$B$29,0),MATCH(B1247,TdC_ExRate!$C$7:$R$7,0)))</f>
        <v>7636.6203051249013</v>
      </c>
      <c r="H1247" s="78">
        <f>+IF(F1247=0,"",+G1247*100/INDEX(PBI_GDP!$C$8:$R$29,MATCH($A1247,PBI_GDP!$B$8:$B$29,0),MATCH($B1247,PBI_GDP!$C$7:$R$7,0)))</f>
        <v>1.9993136766857937</v>
      </c>
    </row>
    <row r="1248" spans="1:8" ht="14.45" customHeight="1" x14ac:dyDescent="0.25">
      <c r="A1248" s="8" t="s">
        <v>14</v>
      </c>
      <c r="B1248" s="8">
        <v>2013</v>
      </c>
      <c r="C1248" s="8" t="s">
        <v>10</v>
      </c>
      <c r="D1248" s="8" t="s">
        <v>33</v>
      </c>
      <c r="E1248" s="8" t="s">
        <v>36</v>
      </c>
      <c r="F1248" s="78">
        <v>34710.043316000003</v>
      </c>
      <c r="G1248" s="78">
        <f>+IF(F1248=0," ", +F1248/INDEX(TdC_ExRate!$C$8:$R$29,MATCH(A1248,TdC_ExRate!$B$8:$B$29,0),MATCH(B1248,TdC_ExRate!$C$7:$R$7,0)))</f>
        <v>18.577200176619627</v>
      </c>
      <c r="H1248" s="78">
        <f>+IF(F1248=0,"",+G1248*100/INDEX(PBI_GDP!$C$8:$R$29,MATCH($A1248,PBI_GDP!$B$8:$B$29,0),MATCH($B1248,PBI_GDP!$C$7:$R$7,0)))</f>
        <v>4.8636240776197513E-3</v>
      </c>
    </row>
    <row r="1249" spans="1:8" ht="14.45" customHeight="1" x14ac:dyDescent="0.25">
      <c r="A1249" s="8" t="s">
        <v>14</v>
      </c>
      <c r="B1249" s="8">
        <v>2013</v>
      </c>
      <c r="C1249" s="8" t="s">
        <v>10</v>
      </c>
      <c r="D1249" s="8" t="s">
        <v>33</v>
      </c>
      <c r="E1249" s="8" t="s">
        <v>42</v>
      </c>
      <c r="F1249" s="78">
        <v>137210.85639</v>
      </c>
      <c r="G1249" s="78">
        <f>+IF(F1249=0," ", +F1249/INDEX(TdC_ExRate!$C$8:$R$29,MATCH(A1249,TdC_ExRate!$B$8:$B$29,0),MATCH(B1249,TdC_ExRate!$C$7:$R$7,0)))</f>
        <v>73.43677224359584</v>
      </c>
      <c r="H1249" s="78">
        <f>+IF(F1249=0,"",+G1249*100/INDEX(PBI_GDP!$C$8:$R$29,MATCH($A1249,PBI_GDP!$B$8:$B$29,0),MATCH($B1249,PBI_GDP!$C$7:$R$7,0)))</f>
        <v>1.9226193951236321E-2</v>
      </c>
    </row>
    <row r="1250" spans="1:8" ht="14.45" customHeight="1" x14ac:dyDescent="0.25">
      <c r="A1250" s="8" t="s">
        <v>14</v>
      </c>
      <c r="B1250" s="8">
        <v>2013</v>
      </c>
      <c r="C1250" s="8" t="s">
        <v>10</v>
      </c>
      <c r="D1250" s="8" t="s">
        <v>33</v>
      </c>
      <c r="E1250" s="8" t="s">
        <v>40</v>
      </c>
      <c r="F1250" s="78">
        <v>14800508.104253</v>
      </c>
      <c r="G1250" s="78">
        <f>+IF(F1250=0," ", +F1250/INDEX(TdC_ExRate!$C$8:$R$29,MATCH(A1250,TdC_ExRate!$B$8:$B$29,0),MATCH(B1250,TdC_ExRate!$C$7:$R$7,0)))</f>
        <v>7921.3961004089761</v>
      </c>
      <c r="H1250" s="78">
        <f>+IF(F1250=0,"",+G1250*100/INDEX(PBI_GDP!$C$8:$R$29,MATCH($A1250,PBI_GDP!$B$8:$B$29,0),MATCH($B1250,PBI_GDP!$C$7:$R$7,0)))</f>
        <v>2.0738697131982327</v>
      </c>
    </row>
    <row r="1251" spans="1:8" ht="14.45" customHeight="1" x14ac:dyDescent="0.25">
      <c r="A1251" s="8" t="s">
        <v>14</v>
      </c>
      <c r="B1251" s="8">
        <v>2014</v>
      </c>
      <c r="C1251" s="8" t="s">
        <v>10</v>
      </c>
      <c r="D1251" s="8" t="s">
        <v>33</v>
      </c>
      <c r="E1251" s="8" t="s">
        <v>34</v>
      </c>
      <c r="F1251" s="78">
        <v>543332.05651699996</v>
      </c>
      <c r="G1251" s="78">
        <f>+IF(F1251=0," ", +F1251/INDEX(TdC_ExRate!$C$8:$R$29,MATCH(A1251,TdC_ExRate!$B$8:$B$29,0),MATCH(B1251,TdC_ExRate!$C$7:$R$7,0)))</f>
        <v>271.42457348167312</v>
      </c>
      <c r="H1251" s="78">
        <f>+IF(F1251=0,"",+G1251*100/INDEX(PBI_GDP!$C$8:$R$29,MATCH($A1251,PBI_GDP!$B$8:$B$29,0),MATCH($B1251,PBI_GDP!$C$7:$R$7,0)))</f>
        <v>7.1110341017796327E-2</v>
      </c>
    </row>
    <row r="1252" spans="1:8" ht="14.45" customHeight="1" x14ac:dyDescent="0.25">
      <c r="A1252" s="8" t="s">
        <v>14</v>
      </c>
      <c r="B1252" s="8">
        <v>2014</v>
      </c>
      <c r="C1252" s="8" t="s">
        <v>10</v>
      </c>
      <c r="D1252" s="8" t="s">
        <v>33</v>
      </c>
      <c r="E1252" s="8" t="s">
        <v>35</v>
      </c>
      <c r="F1252" s="78">
        <v>9040613.1438238826</v>
      </c>
      <c r="G1252" s="78">
        <f>+IF(F1252=0," ", +F1252/INDEX(TdC_ExRate!$C$8:$R$29,MATCH(A1252,TdC_ExRate!$B$8:$B$29,0),MATCH(B1252,TdC_ExRate!$C$7:$R$7,0)))</f>
        <v>4516.2889565276892</v>
      </c>
      <c r="H1252" s="78">
        <f>+IF(F1252=0,"",+G1252*100/INDEX(PBI_GDP!$C$8:$R$29,MATCH($A1252,PBI_GDP!$B$8:$B$29,0),MATCH($B1252,PBI_GDP!$C$7:$R$7,0)))</f>
        <v>1.1832194989348532</v>
      </c>
    </row>
    <row r="1253" spans="1:8" ht="14.45" customHeight="1" x14ac:dyDescent="0.25">
      <c r="A1253" s="8" t="s">
        <v>14</v>
      </c>
      <c r="B1253" s="8">
        <v>2014</v>
      </c>
      <c r="C1253" s="8" t="s">
        <v>10</v>
      </c>
      <c r="D1253" s="8" t="s">
        <v>33</v>
      </c>
      <c r="E1253" s="8" t="s">
        <v>36</v>
      </c>
      <c r="F1253" s="78">
        <v>73847.509218000007</v>
      </c>
      <c r="G1253" s="78">
        <f>+IF(F1253=0," ", +F1253/INDEX(TdC_ExRate!$C$8:$R$29,MATCH(A1253,TdC_ExRate!$B$8:$B$29,0),MATCH(B1253,TdC_ExRate!$C$7:$R$7,0)))</f>
        <v>36.890937046252546</v>
      </c>
      <c r="H1253" s="78">
        <f>+IF(F1253=0,"",+G1253*100/INDEX(PBI_GDP!$C$8:$R$29,MATCH($A1253,PBI_GDP!$B$8:$B$29,0),MATCH($B1253,PBI_GDP!$C$7:$R$7,0)))</f>
        <v>9.6650317256635754E-3</v>
      </c>
    </row>
    <row r="1254" spans="1:8" ht="14.45" customHeight="1" x14ac:dyDescent="0.25">
      <c r="A1254" s="8" t="s">
        <v>14</v>
      </c>
      <c r="B1254" s="8">
        <v>2014</v>
      </c>
      <c r="C1254" s="8" t="s">
        <v>10</v>
      </c>
      <c r="D1254" s="8" t="s">
        <v>33</v>
      </c>
      <c r="E1254" s="8" t="s">
        <v>42</v>
      </c>
      <c r="F1254" s="78">
        <v>70864.33977377</v>
      </c>
      <c r="G1254" s="78">
        <f>+IF(F1254=0," ", +F1254/INDEX(TdC_ExRate!$C$8:$R$29,MATCH(A1254,TdC_ExRate!$B$8:$B$29,0),MATCH(B1254,TdC_ExRate!$C$7:$R$7,0)))</f>
        <v>35.400678033717448</v>
      </c>
      <c r="H1254" s="78">
        <f>+IF(F1254=0,"",+G1254*100/INDEX(PBI_GDP!$C$8:$R$29,MATCH($A1254,PBI_GDP!$B$8:$B$29,0),MATCH($B1254,PBI_GDP!$C$7:$R$7,0)))</f>
        <v>9.2745997716703939E-3</v>
      </c>
    </row>
    <row r="1255" spans="1:8" ht="14.45" customHeight="1" x14ac:dyDescent="0.25">
      <c r="A1255" s="8" t="s">
        <v>14</v>
      </c>
      <c r="B1255" s="8">
        <v>2014</v>
      </c>
      <c r="C1255" s="8" t="s">
        <v>10</v>
      </c>
      <c r="D1255" s="8" t="s">
        <v>33</v>
      </c>
      <c r="E1255" s="8" t="s">
        <v>40</v>
      </c>
      <c r="F1255" s="78">
        <v>9728657.0493326522</v>
      </c>
      <c r="G1255" s="78">
        <f>+IF(F1255=0," ", +F1255/INDEX(TdC_ExRate!$C$8:$R$29,MATCH(A1255,TdC_ExRate!$B$8:$B$29,0),MATCH(B1255,TdC_ExRate!$C$7:$R$7,0)))</f>
        <v>4860.0051450893325</v>
      </c>
      <c r="H1255" s="78">
        <f>+IF(F1255=0,"",+G1255*100/INDEX(PBI_GDP!$C$8:$R$29,MATCH($A1255,PBI_GDP!$B$8:$B$29,0),MATCH($B1255,PBI_GDP!$C$7:$R$7,0)))</f>
        <v>1.2732694714499837</v>
      </c>
    </row>
    <row r="1256" spans="1:8" ht="14.45" customHeight="1" x14ac:dyDescent="0.25">
      <c r="A1256" s="8" t="s">
        <v>14</v>
      </c>
      <c r="B1256" s="8">
        <v>2015</v>
      </c>
      <c r="C1256" s="8" t="s">
        <v>10</v>
      </c>
      <c r="D1256" s="8" t="s">
        <v>33</v>
      </c>
      <c r="E1256" s="8" t="s">
        <v>34</v>
      </c>
      <c r="F1256" s="78">
        <v>402200.63232899999</v>
      </c>
      <c r="G1256" s="78">
        <f>+IF(F1256=0," ", +F1256/INDEX(TdC_ExRate!$C$8:$R$29,MATCH(A1256,TdC_ExRate!$B$8:$B$29,0),MATCH(B1256,TdC_ExRate!$C$7:$R$7,0)))</f>
        <v>146.50658914194355</v>
      </c>
      <c r="H1256" s="78">
        <f>+IF(F1256=0,"",+G1256*100/INDEX(PBI_GDP!$C$8:$R$29,MATCH($A1256,PBI_GDP!$B$8:$B$29,0),MATCH($B1256,PBI_GDP!$C$7:$R$7,0)))</f>
        <v>4.9688584997504504E-2</v>
      </c>
    </row>
    <row r="1257" spans="1:8" ht="14.45" customHeight="1" x14ac:dyDescent="0.25">
      <c r="A1257" s="8" t="s">
        <v>14</v>
      </c>
      <c r="B1257" s="8">
        <v>2015</v>
      </c>
      <c r="C1257" s="8" t="s">
        <v>10</v>
      </c>
      <c r="D1257" s="8" t="s">
        <v>33</v>
      </c>
      <c r="E1257" s="8" t="s">
        <v>35</v>
      </c>
      <c r="F1257" s="78">
        <v>10873605.491026998</v>
      </c>
      <c r="G1257" s="78">
        <f>+IF(F1257=0," ", +F1257/INDEX(TdC_ExRate!$C$8:$R$29,MATCH(A1257,TdC_ExRate!$B$8:$B$29,0),MATCH(B1257,TdC_ExRate!$C$7:$R$7,0)))</f>
        <v>3960.8462148372637</v>
      </c>
      <c r="H1257" s="78">
        <f>+IF(F1257=0,"",+G1257*100/INDEX(PBI_GDP!$C$8:$R$29,MATCH($A1257,PBI_GDP!$B$8:$B$29,0),MATCH($B1257,PBI_GDP!$C$7:$R$7,0)))</f>
        <v>1.3433446574700216</v>
      </c>
    </row>
    <row r="1258" spans="1:8" ht="14.45" customHeight="1" x14ac:dyDescent="0.25">
      <c r="A1258" s="8" t="s">
        <v>14</v>
      </c>
      <c r="B1258" s="8">
        <v>2015</v>
      </c>
      <c r="C1258" s="8" t="s">
        <v>10</v>
      </c>
      <c r="D1258" s="8" t="s">
        <v>33</v>
      </c>
      <c r="E1258" s="8" t="s">
        <v>36</v>
      </c>
      <c r="F1258" s="78">
        <v>67618.351395000005</v>
      </c>
      <c r="G1258" s="78">
        <f>+IF(F1258=0," ", +F1258/INDEX(TdC_ExRate!$C$8:$R$29,MATCH(A1258,TdC_ExRate!$B$8:$B$29,0),MATCH(B1258,TdC_ExRate!$C$7:$R$7,0)))</f>
        <v>24.630826582538262</v>
      </c>
      <c r="H1258" s="78">
        <f>+IF(F1258=0,"",+G1258*100/INDEX(PBI_GDP!$C$8:$R$29,MATCH($A1258,PBI_GDP!$B$8:$B$29,0),MATCH($B1258,PBI_GDP!$C$7:$R$7,0)))</f>
        <v>8.3536919900544064E-3</v>
      </c>
    </row>
    <row r="1259" spans="1:8" ht="14.45" customHeight="1" x14ac:dyDescent="0.25">
      <c r="A1259" s="8" t="s">
        <v>14</v>
      </c>
      <c r="B1259" s="8">
        <v>2015</v>
      </c>
      <c r="C1259" s="8" t="s">
        <v>10</v>
      </c>
      <c r="D1259" s="8" t="s">
        <v>33</v>
      </c>
      <c r="E1259" s="8" t="s">
        <v>42</v>
      </c>
      <c r="F1259" s="78">
        <v>43785.147165000002</v>
      </c>
      <c r="G1259" s="78">
        <f>+IF(F1259=0," ", +F1259/INDEX(TdC_ExRate!$C$8:$R$29,MATCH(A1259,TdC_ExRate!$B$8:$B$29,0),MATCH(B1259,TdC_ExRate!$C$7:$R$7,0)))</f>
        <v>15.949285134327871</v>
      </c>
      <c r="H1259" s="78">
        <f>+IF(F1259=0,"",+G1259*100/INDEX(PBI_GDP!$C$8:$R$29,MATCH($A1259,PBI_GDP!$B$8:$B$29,0),MATCH($B1259,PBI_GDP!$C$7:$R$7,0)))</f>
        <v>5.4092953408305128E-3</v>
      </c>
    </row>
    <row r="1260" spans="1:8" ht="14.45" customHeight="1" x14ac:dyDescent="0.25">
      <c r="A1260" s="8" t="s">
        <v>14</v>
      </c>
      <c r="B1260" s="8">
        <v>2015</v>
      </c>
      <c r="C1260" s="8" t="s">
        <v>10</v>
      </c>
      <c r="D1260" s="8" t="s">
        <v>33</v>
      </c>
      <c r="E1260" s="8" t="s">
        <v>40</v>
      </c>
      <c r="F1260" s="78">
        <v>11387209.621915998</v>
      </c>
      <c r="G1260" s="78">
        <f>+IF(F1260=0," ", +F1260/INDEX(TdC_ExRate!$C$8:$R$29,MATCH(A1260,TdC_ExRate!$B$8:$B$29,0),MATCH(B1260,TdC_ExRate!$C$7:$R$7,0)))</f>
        <v>4147.9329156960739</v>
      </c>
      <c r="H1260" s="78">
        <f>+IF(F1260=0,"",+G1260*100/INDEX(PBI_GDP!$C$8:$R$29,MATCH($A1260,PBI_GDP!$B$8:$B$29,0),MATCH($B1260,PBI_GDP!$C$7:$R$7,0)))</f>
        <v>1.4067962297984113</v>
      </c>
    </row>
    <row r="1261" spans="1:8" ht="14.45" customHeight="1" x14ac:dyDescent="0.25">
      <c r="A1261" s="8" t="s">
        <v>14</v>
      </c>
      <c r="B1261" s="8">
        <v>2016</v>
      </c>
      <c r="C1261" s="8" t="s">
        <v>10</v>
      </c>
      <c r="D1261" s="8" t="s">
        <v>33</v>
      </c>
      <c r="E1261" s="8" t="s">
        <v>34</v>
      </c>
      <c r="F1261" s="78">
        <v>350669.67462880001</v>
      </c>
      <c r="G1261" s="78">
        <f>+IF(F1261=0," ", +F1261/INDEX(TdC_ExRate!$C$8:$R$29,MATCH(A1261,TdC_ExRate!$B$8:$B$29,0),MATCH(B1261,TdC_ExRate!$C$7:$R$7,0)))</f>
        <v>114.86288076105821</v>
      </c>
      <c r="H1261" s="78">
        <f>+IF(F1261=0,"",+G1261*100/INDEX(PBI_GDP!$C$8:$R$29,MATCH($A1261,PBI_GDP!$B$8:$B$29,0),MATCH($B1261,PBI_GDP!$C$7:$R$7,0)))</f>
        <v>4.05143195837444E-2</v>
      </c>
    </row>
    <row r="1262" spans="1:8" ht="14.45" customHeight="1" x14ac:dyDescent="0.25">
      <c r="A1262" s="8" t="s">
        <v>14</v>
      </c>
      <c r="B1262" s="8">
        <v>2016</v>
      </c>
      <c r="C1262" s="8" t="s">
        <v>10</v>
      </c>
      <c r="D1262" s="8" t="s">
        <v>33</v>
      </c>
      <c r="E1262" s="8" t="s">
        <v>35</v>
      </c>
      <c r="F1262" s="78">
        <v>7444579.4490763824</v>
      </c>
      <c r="G1262" s="78">
        <f>+IF(F1262=0," ", +F1262/INDEX(TdC_ExRate!$C$8:$R$29,MATCH(A1262,TdC_ExRate!$B$8:$B$29,0),MATCH(B1262,TdC_ExRate!$C$7:$R$7,0)))</f>
        <v>2438.4938403375022</v>
      </c>
      <c r="H1262" s="78">
        <f>+IF(F1262=0,"",+G1262*100/INDEX(PBI_GDP!$C$8:$R$29,MATCH($A1262,PBI_GDP!$B$8:$B$29,0),MATCH($B1262,PBI_GDP!$C$7:$R$7,0)))</f>
        <v>0.86010309070987279</v>
      </c>
    </row>
    <row r="1263" spans="1:8" ht="14.45" customHeight="1" x14ac:dyDescent="0.25">
      <c r="A1263" s="8" t="s">
        <v>14</v>
      </c>
      <c r="B1263" s="8">
        <v>2016</v>
      </c>
      <c r="C1263" s="8" t="s">
        <v>10</v>
      </c>
      <c r="D1263" s="8" t="s">
        <v>33</v>
      </c>
      <c r="E1263" s="8" t="s">
        <v>36</v>
      </c>
      <c r="F1263" s="78">
        <v>34588.905967999999</v>
      </c>
      <c r="G1263" s="78">
        <f>+IF(F1263=0," ", +F1263/INDEX(TdC_ExRate!$C$8:$R$29,MATCH(A1263,TdC_ExRate!$B$8:$B$29,0),MATCH(B1263,TdC_ExRate!$C$7:$R$7,0)))</f>
        <v>11.32969763086421</v>
      </c>
      <c r="H1263" s="78">
        <f>+IF(F1263=0,"",+G1263*100/INDEX(PBI_GDP!$C$8:$R$29,MATCH($A1263,PBI_GDP!$B$8:$B$29,0),MATCH($B1263,PBI_GDP!$C$7:$R$7,0)))</f>
        <v>3.996199534285436E-3</v>
      </c>
    </row>
    <row r="1264" spans="1:8" ht="14.45" customHeight="1" x14ac:dyDescent="0.25">
      <c r="A1264" s="8" t="s">
        <v>14</v>
      </c>
      <c r="B1264" s="8">
        <v>2016</v>
      </c>
      <c r="C1264" s="8" t="s">
        <v>10</v>
      </c>
      <c r="D1264" s="8" t="s">
        <v>33</v>
      </c>
      <c r="E1264" s="8" t="s">
        <v>42</v>
      </c>
      <c r="F1264" s="78">
        <v>125147.85725959999</v>
      </c>
      <c r="G1264" s="78">
        <f>+IF(F1264=0," ", +F1264/INDEX(TdC_ExRate!$C$8:$R$29,MATCH(A1264,TdC_ExRate!$B$8:$B$29,0),MATCH(B1264,TdC_ExRate!$C$7:$R$7,0)))</f>
        <v>40.992547819048795</v>
      </c>
      <c r="H1264" s="78">
        <f>+IF(F1264=0,"",+G1264*100/INDEX(PBI_GDP!$C$8:$R$29,MATCH($A1264,PBI_GDP!$B$8:$B$29,0),MATCH($B1264,PBI_GDP!$C$7:$R$7,0)))</f>
        <v>1.4458850168904356E-2</v>
      </c>
    </row>
    <row r="1265" spans="1:8" ht="14.45" customHeight="1" x14ac:dyDescent="0.25">
      <c r="A1265" s="8" t="s">
        <v>14</v>
      </c>
      <c r="B1265" s="8">
        <v>2016</v>
      </c>
      <c r="C1265" s="8" t="s">
        <v>10</v>
      </c>
      <c r="D1265" s="8" t="s">
        <v>33</v>
      </c>
      <c r="E1265" s="8" t="s">
        <v>40</v>
      </c>
      <c r="F1265" s="78">
        <v>7954985.8869327828</v>
      </c>
      <c r="G1265" s="78">
        <f>+IF(F1265=0," ", +F1265/INDEX(TdC_ExRate!$C$8:$R$29,MATCH(A1265,TdC_ExRate!$B$8:$B$29,0),MATCH(B1265,TdC_ExRate!$C$7:$R$7,0)))</f>
        <v>2605.6789665484735</v>
      </c>
      <c r="H1265" s="78">
        <f>+IF(F1265=0,"",+G1265*100/INDEX(PBI_GDP!$C$8:$R$29,MATCH($A1265,PBI_GDP!$B$8:$B$29,0),MATCH($B1265,PBI_GDP!$C$7:$R$7,0)))</f>
        <v>0.91907245999680698</v>
      </c>
    </row>
    <row r="1266" spans="1:8" x14ac:dyDescent="0.25">
      <c r="A1266" s="8" t="s">
        <v>14</v>
      </c>
      <c r="B1266" s="8">
        <v>2017</v>
      </c>
      <c r="C1266" s="8" t="s">
        <v>10</v>
      </c>
      <c r="D1266" s="8" t="s">
        <v>33</v>
      </c>
      <c r="E1266" s="8" t="s">
        <v>34</v>
      </c>
      <c r="F1266" s="78">
        <v>64131.371382910002</v>
      </c>
      <c r="G1266" s="78">
        <f>+IF(F1266=0," ", +F1266/INDEX(TdC_ExRate!$C$8:$R$29,MATCH(A1266,TdC_ExRate!$B$8:$B$29,0),MATCH(B1266,TdC_ExRate!$C$7:$R$7,0)))</f>
        <v>21.740412119829021</v>
      </c>
      <c r="H1266" s="78">
        <f>+IF(F1266=0,"",+G1266*100/INDEX(PBI_GDP!$C$8:$R$29,MATCH($A1266,PBI_GDP!$B$8:$B$29,0),MATCH($B1266,PBI_GDP!$C$7:$R$7,0)))</f>
        <v>6.9729211770879354E-3</v>
      </c>
    </row>
    <row r="1267" spans="1:8" x14ac:dyDescent="0.25">
      <c r="A1267" s="8" t="s">
        <v>14</v>
      </c>
      <c r="B1267" s="8">
        <v>2017</v>
      </c>
      <c r="C1267" s="8" t="s">
        <v>10</v>
      </c>
      <c r="D1267" s="8" t="s">
        <v>33</v>
      </c>
      <c r="E1267" s="8" t="s">
        <v>35</v>
      </c>
      <c r="F1267" s="78">
        <v>4810096.5061578481</v>
      </c>
      <c r="G1267" s="78">
        <f>+IF(F1267=0," ", +F1267/INDEX(TdC_ExRate!$C$8:$R$29,MATCH(A1267,TdC_ExRate!$B$8:$B$29,0),MATCH(B1267,TdC_ExRate!$C$7:$R$7,0)))</f>
        <v>1630.6135066977295</v>
      </c>
      <c r="H1267" s="78">
        <f>+IF(F1267=0,"",+G1267*100/INDEX(PBI_GDP!$C$8:$R$29,MATCH($A1267,PBI_GDP!$B$8:$B$29,0),MATCH($B1267,PBI_GDP!$C$7:$R$7,0)))</f>
        <v>0.52299558029664617</v>
      </c>
    </row>
    <row r="1268" spans="1:8" x14ac:dyDescent="0.25">
      <c r="A1268" s="8" t="s">
        <v>14</v>
      </c>
      <c r="B1268" s="8">
        <v>2017</v>
      </c>
      <c r="C1268" s="8" t="s">
        <v>10</v>
      </c>
      <c r="D1268" s="8" t="s">
        <v>33</v>
      </c>
      <c r="E1268" s="8" t="s">
        <v>36</v>
      </c>
      <c r="F1268" s="78">
        <v>20097.881721000002</v>
      </c>
      <c r="G1268" s="78">
        <f>+IF(F1268=0," ", +F1268/INDEX(TdC_ExRate!$C$8:$R$29,MATCH(A1268,TdC_ExRate!$B$8:$B$29,0),MATCH(B1268,TdC_ExRate!$C$7:$R$7,0)))</f>
        <v>6.8131434261914929</v>
      </c>
      <c r="H1268" s="78">
        <f>+IF(F1268=0,"",+G1268*100/INDEX(PBI_GDP!$C$8:$R$29,MATCH($A1268,PBI_GDP!$B$8:$B$29,0),MATCH($B1268,PBI_GDP!$C$7:$R$7,0)))</f>
        <v>2.1852167206939657E-3</v>
      </c>
    </row>
    <row r="1269" spans="1:8" x14ac:dyDescent="0.25">
      <c r="A1269" s="8" t="s">
        <v>14</v>
      </c>
      <c r="B1269" s="8">
        <v>2017</v>
      </c>
      <c r="C1269" s="8" t="s">
        <v>10</v>
      </c>
      <c r="D1269" s="8" t="s">
        <v>33</v>
      </c>
      <c r="E1269" s="8" t="s">
        <v>42</v>
      </c>
      <c r="F1269" s="78">
        <v>50793.021124839994</v>
      </c>
      <c r="G1269" s="78">
        <f>+IF(F1269=0," ", +F1269/INDEX(TdC_ExRate!$C$8:$R$29,MATCH(A1269,TdC_ExRate!$B$8:$B$29,0),MATCH(B1269,TdC_ExRate!$C$7:$R$7,0)))</f>
        <v>17.218736918503993</v>
      </c>
      <c r="H1269" s="78">
        <f>+IF(F1269=0,"",+G1269*100/INDEX(PBI_GDP!$C$8:$R$29,MATCH($A1269,PBI_GDP!$B$8:$B$29,0),MATCH($B1269,PBI_GDP!$C$7:$R$7,0)))</f>
        <v>5.5226595816108481E-3</v>
      </c>
    </row>
    <row r="1270" spans="1:8" x14ac:dyDescent="0.25">
      <c r="A1270" s="8" t="s">
        <v>14</v>
      </c>
      <c r="B1270" s="8">
        <v>2017</v>
      </c>
      <c r="C1270" s="8" t="s">
        <v>10</v>
      </c>
      <c r="D1270" s="8" t="s">
        <v>33</v>
      </c>
      <c r="E1270" s="8" t="s">
        <v>40</v>
      </c>
      <c r="F1270" s="78">
        <v>4945118.7803865978</v>
      </c>
      <c r="G1270" s="78">
        <f>+IF(F1270=0," ", +F1270/INDEX(TdC_ExRate!$C$8:$R$29,MATCH(A1270,TdC_ExRate!$B$8:$B$29,0),MATCH(B1270,TdC_ExRate!$C$7:$R$7,0)))</f>
        <v>1676.385799162254</v>
      </c>
      <c r="H1270" s="78">
        <f>+IF(F1270=0,"",+G1270*100/INDEX(PBI_GDP!$C$8:$R$29,MATCH($A1270,PBI_GDP!$B$8:$B$29,0),MATCH($B1270,PBI_GDP!$C$7:$R$7,0)))</f>
        <v>0.53767637777603894</v>
      </c>
    </row>
    <row r="1271" spans="1:8" x14ac:dyDescent="0.25">
      <c r="A1271" s="8" t="s">
        <v>14</v>
      </c>
      <c r="B1271" s="8">
        <v>2018</v>
      </c>
      <c r="C1271" s="8" t="s">
        <v>10</v>
      </c>
      <c r="D1271" s="8" t="s">
        <v>33</v>
      </c>
      <c r="E1271" s="8" t="s">
        <v>34</v>
      </c>
      <c r="F1271" s="78">
        <v>272841.10200708004</v>
      </c>
      <c r="G1271" s="78">
        <f>+IF(F1271=0," ", +F1271/INDEX(TdC_ExRate!$C$8:$R$29,MATCH(A1271,TdC_ExRate!$B$8:$B$29,0),MATCH(B1271,TdC_ExRate!$C$7:$R$7,0)))</f>
        <v>92.260698204939629</v>
      </c>
      <c r="H1271" s="78">
        <f>+IF(F1271=0,"",+G1271*100/INDEX(PBI_GDP!$C$8:$R$29,MATCH($A1271,PBI_GDP!$B$8:$B$29,0),MATCH($B1271,PBI_GDP!$C$7:$R$7,0)))</f>
        <v>2.7602000063287155E-2</v>
      </c>
    </row>
    <row r="1272" spans="1:8" x14ac:dyDescent="0.25">
      <c r="A1272" s="8" t="s">
        <v>14</v>
      </c>
      <c r="B1272" s="8">
        <v>2018</v>
      </c>
      <c r="C1272" s="8" t="s">
        <v>10</v>
      </c>
      <c r="D1272" s="8" t="s">
        <v>33</v>
      </c>
      <c r="E1272" s="8" t="s">
        <v>35</v>
      </c>
      <c r="F1272" s="78">
        <v>6750802.6671946421</v>
      </c>
      <c r="G1272" s="78">
        <f>+IF(F1272=0," ", +F1272/INDEX(TdC_ExRate!$C$8:$R$29,MATCH(A1272,TdC_ExRate!$B$8:$B$29,0),MATCH(B1272,TdC_ExRate!$C$7:$R$7,0)))</f>
        <v>2282.7710448955168</v>
      </c>
      <c r="H1272" s="78">
        <f>+IF(F1272=0,"",+G1272*100/INDEX(PBI_GDP!$C$8:$R$29,MATCH($A1272,PBI_GDP!$B$8:$B$29,0),MATCH($B1272,PBI_GDP!$C$7:$R$7,0)))</f>
        <v>0.68294569357922585</v>
      </c>
    </row>
    <row r="1273" spans="1:8" x14ac:dyDescent="0.25">
      <c r="A1273" s="8" t="s">
        <v>14</v>
      </c>
      <c r="B1273" s="8">
        <v>2018</v>
      </c>
      <c r="C1273" s="8" t="s">
        <v>10</v>
      </c>
      <c r="D1273" s="8" t="s">
        <v>33</v>
      </c>
      <c r="E1273" s="8" t="s">
        <v>36</v>
      </c>
      <c r="F1273" s="78">
        <v>136535.79647810999</v>
      </c>
      <c r="G1273" s="78">
        <f>+IF(F1273=0," ", +F1273/INDEX(TdC_ExRate!$C$8:$R$29,MATCH(A1273,TdC_ExRate!$B$8:$B$29,0),MATCH(B1273,TdC_ExRate!$C$7:$R$7,0)))</f>
        <v>46.169319139867291</v>
      </c>
      <c r="H1273" s="78">
        <f>+IF(F1273=0,"",+G1273*100/INDEX(PBI_GDP!$C$8:$R$29,MATCH($A1273,PBI_GDP!$B$8:$B$29,0),MATCH($B1273,PBI_GDP!$C$7:$R$7,0)))</f>
        <v>1.3812658852741182E-2</v>
      </c>
    </row>
    <row r="1274" spans="1:8" x14ac:dyDescent="0.25">
      <c r="A1274" s="8" t="s">
        <v>14</v>
      </c>
      <c r="B1274" s="8">
        <v>2018</v>
      </c>
      <c r="C1274" s="8" t="s">
        <v>10</v>
      </c>
      <c r="D1274" s="8" t="s">
        <v>33</v>
      </c>
      <c r="E1274" s="8" t="s">
        <v>42</v>
      </c>
      <c r="F1274" s="78">
        <v>33436.505943620003</v>
      </c>
      <c r="G1274" s="78">
        <f>+IF(F1274=0," ", +F1274/INDEX(TdC_ExRate!$C$8:$R$29,MATCH(A1274,TdC_ExRate!$B$8:$B$29,0),MATCH(B1274,TdC_ExRate!$C$7:$R$7,0)))</f>
        <v>11.306490705392125</v>
      </c>
      <c r="H1274" s="78">
        <f>+IF(F1274=0,"",+G1274*100/INDEX(PBI_GDP!$C$8:$R$29,MATCH($A1274,PBI_GDP!$B$8:$B$29,0),MATCH($B1274,PBI_GDP!$C$7:$R$7,0)))</f>
        <v>3.3826077976622142E-3</v>
      </c>
    </row>
    <row r="1275" spans="1:8" x14ac:dyDescent="0.25">
      <c r="A1275" s="8" t="s">
        <v>14</v>
      </c>
      <c r="B1275" s="8">
        <v>2018</v>
      </c>
      <c r="C1275" s="8" t="s">
        <v>10</v>
      </c>
      <c r="D1275" s="8" t="s">
        <v>33</v>
      </c>
      <c r="E1275" s="8" t="s">
        <v>40</v>
      </c>
      <c r="F1275" s="78">
        <v>7193616.071623452</v>
      </c>
      <c r="G1275" s="78">
        <f>+IF(F1275=0," ", +F1275/INDEX(TdC_ExRate!$C$8:$R$29,MATCH(A1275,TdC_ExRate!$B$8:$B$29,0),MATCH(B1275,TdC_ExRate!$C$7:$R$7,0)))</f>
        <v>2432.5075529457158</v>
      </c>
      <c r="H1275" s="78">
        <f>+IF(F1275=0,"",+G1275*100/INDEX(PBI_GDP!$C$8:$R$29,MATCH($A1275,PBI_GDP!$B$8:$B$29,0),MATCH($B1275,PBI_GDP!$C$7:$R$7,0)))</f>
        <v>0.72774296029291641</v>
      </c>
    </row>
    <row r="1276" spans="1:8" x14ac:dyDescent="0.25">
      <c r="A1276" s="8" t="s">
        <v>14</v>
      </c>
      <c r="B1276" s="8">
        <v>2019</v>
      </c>
      <c r="C1276" s="8" t="s">
        <v>10</v>
      </c>
      <c r="D1276" s="8" t="s">
        <v>33</v>
      </c>
      <c r="E1276" s="8" t="s">
        <v>34</v>
      </c>
      <c r="F1276" s="78">
        <v>514253.15576353006</v>
      </c>
      <c r="G1276" s="78">
        <f>+IF(F1276=0," ", +F1276/INDEX(TdC_ExRate!$C$8:$R$29,MATCH(A1276,TdC_ExRate!$B$8:$B$29,0),MATCH(B1276,TdC_ExRate!$C$7:$R$7,0)))</f>
        <v>156.71641307161676</v>
      </c>
      <c r="H1276" s="78">
        <f>+IF(F1276=0,"",+G1276*100/INDEX(PBI_GDP!$C$8:$R$29,MATCH($A1276,PBI_GDP!$B$8:$B$29,0),MATCH($B1276,PBI_GDP!$C$7:$R$7,0)))</f>
        <v>4.852073334228621E-2</v>
      </c>
    </row>
    <row r="1277" spans="1:8" x14ac:dyDescent="0.25">
      <c r="A1277" s="8" t="s">
        <v>14</v>
      </c>
      <c r="B1277" s="8">
        <v>2019</v>
      </c>
      <c r="C1277" s="8" t="s">
        <v>10</v>
      </c>
      <c r="D1277" s="8" t="s">
        <v>33</v>
      </c>
      <c r="E1277" s="8" t="s">
        <v>35</v>
      </c>
      <c r="F1277" s="78">
        <v>8306691.3645845773</v>
      </c>
      <c r="G1277" s="78">
        <f>+IF(F1277=0," ", +F1277/INDEX(TdC_ExRate!$C$8:$R$29,MATCH(A1277,TdC_ExRate!$B$8:$B$29,0),MATCH(B1277,TdC_ExRate!$C$7:$R$7,0)))</f>
        <v>2531.4280730428327</v>
      </c>
      <c r="H1277" s="78">
        <f>+IF(F1277=0,"",+G1277*100/INDEX(PBI_GDP!$C$8:$R$29,MATCH($A1277,PBI_GDP!$B$8:$B$29,0),MATCH($B1277,PBI_GDP!$C$7:$R$7,0)))</f>
        <v>0.7837516447697086</v>
      </c>
    </row>
    <row r="1278" spans="1:8" x14ac:dyDescent="0.25">
      <c r="A1278" s="8" t="s">
        <v>14</v>
      </c>
      <c r="B1278" s="8">
        <v>2019</v>
      </c>
      <c r="C1278" s="8" t="s">
        <v>10</v>
      </c>
      <c r="D1278" s="8" t="s">
        <v>33</v>
      </c>
      <c r="E1278" s="8" t="s">
        <v>36</v>
      </c>
      <c r="F1278" s="78">
        <v>70011.823535949996</v>
      </c>
      <c r="G1278" s="78">
        <f>+IF(F1278=0," ", +F1278/INDEX(TdC_ExRate!$C$8:$R$29,MATCH(A1278,TdC_ExRate!$B$8:$B$29,0),MATCH(B1278,TdC_ExRate!$C$7:$R$7,0)))</f>
        <v>21.335798787401814</v>
      </c>
      <c r="H1278" s="78">
        <f>+IF(F1278=0,"",+G1278*100/INDEX(PBI_GDP!$C$8:$R$29,MATCH($A1278,PBI_GDP!$B$8:$B$29,0),MATCH($B1278,PBI_GDP!$C$7:$R$7,0)))</f>
        <v>6.6057446269850171E-3</v>
      </c>
    </row>
    <row r="1279" spans="1:8" x14ac:dyDescent="0.25">
      <c r="A1279" s="8" t="s">
        <v>14</v>
      </c>
      <c r="B1279" s="8">
        <v>2019</v>
      </c>
      <c r="C1279" s="8" t="s">
        <v>10</v>
      </c>
      <c r="D1279" s="8" t="s">
        <v>33</v>
      </c>
      <c r="E1279" s="8" t="s">
        <v>42</v>
      </c>
      <c r="F1279" s="78">
        <v>58891.336731019997</v>
      </c>
      <c r="G1279" s="78">
        <f>+IF(F1279=0," ", +F1279/INDEX(TdC_ExRate!$C$8:$R$29,MATCH(A1279,TdC_ExRate!$B$8:$B$29,0),MATCH(B1279,TdC_ExRate!$C$7:$R$7,0)))</f>
        <v>17.94687878925162</v>
      </c>
      <c r="H1279" s="78">
        <f>+IF(F1279=0,"",+G1279*100/INDEX(PBI_GDP!$C$8:$R$29,MATCH($A1279,PBI_GDP!$B$8:$B$29,0),MATCH($B1279,PBI_GDP!$C$7:$R$7,0)))</f>
        <v>5.5565061948021442E-3</v>
      </c>
    </row>
    <row r="1280" spans="1:8" x14ac:dyDescent="0.25">
      <c r="A1280" s="8" t="s">
        <v>14</v>
      </c>
      <c r="B1280" s="8">
        <v>2019</v>
      </c>
      <c r="C1280" s="8" t="s">
        <v>10</v>
      </c>
      <c r="D1280" s="8" t="s">
        <v>33</v>
      </c>
      <c r="E1280" s="8" t="s">
        <v>40</v>
      </c>
      <c r="F1280" s="78">
        <v>8949847.6806150787</v>
      </c>
      <c r="G1280" s="78">
        <f>+IF(F1280=0," ", +F1280/INDEX(TdC_ExRate!$C$8:$R$29,MATCH(A1280,TdC_ExRate!$B$8:$B$29,0),MATCH(B1280,TdC_ExRate!$C$7:$R$7,0)))</f>
        <v>2727.427163691103</v>
      </c>
      <c r="H1280" s="78">
        <f>+IF(F1280=0,"",+G1280*100/INDEX(PBI_GDP!$C$8:$R$29,MATCH($A1280,PBI_GDP!$B$8:$B$29,0),MATCH($B1280,PBI_GDP!$C$7:$R$7,0)))</f>
        <v>0.84443462893378196</v>
      </c>
    </row>
    <row r="1281" spans="1:8" x14ac:dyDescent="0.25">
      <c r="A1281" s="8" t="s">
        <v>14</v>
      </c>
      <c r="B1281" s="8">
        <v>2008</v>
      </c>
      <c r="C1281" s="8" t="s">
        <v>10</v>
      </c>
      <c r="D1281" s="8" t="s">
        <v>37</v>
      </c>
      <c r="E1281" s="8" t="s">
        <v>40</v>
      </c>
      <c r="F1281" s="78">
        <v>378344.03677499999</v>
      </c>
      <c r="G1281" s="78">
        <f>+IF(F1281=0,0,+F1281/INDEX(TdC_ExRate!$C$8:$R$29,MATCH(A1281,TdC_ExRate!$B$8:$B$29,0),MATCH(B1281,TdC_ExRate!$C$7:$R$7,0)))</f>
        <v>192.24953288919551</v>
      </c>
      <c r="H1281" s="78">
        <f>+IF(F1281=0,0,+G1281*100/INDEX(PBI_GDP!$C$8:$R$29,MATCH($A1281,PBI_GDP!$B$8:$B$29,0),MATCH($B1281,PBI_GDP!$C$7:$R$7,0)))</f>
        <v>7.8896128199192631E-2</v>
      </c>
    </row>
    <row r="1282" spans="1:8" x14ac:dyDescent="0.25">
      <c r="A1282" s="8" t="s">
        <v>14</v>
      </c>
      <c r="B1282" s="8">
        <v>2009</v>
      </c>
      <c r="C1282" s="8" t="s">
        <v>10</v>
      </c>
      <c r="D1282" s="8" t="s">
        <v>37</v>
      </c>
      <c r="E1282" s="8" t="s">
        <v>40</v>
      </c>
      <c r="F1282" s="78">
        <v>552065.53022900003</v>
      </c>
      <c r="G1282" s="78">
        <f>+IF(F1282=0,0,+F1282/INDEX(TdC_ExRate!$C$8:$R$29,MATCH(A1282,TdC_ExRate!$B$8:$B$29,0),MATCH(B1282,TdC_ExRate!$C$7:$R$7,0)))</f>
        <v>255.97954117512541</v>
      </c>
      <c r="H1282" s="78">
        <f>+IF(F1282=0,0,+G1282*100/INDEX(PBI_GDP!$C$8:$R$29,MATCH($A1282,PBI_GDP!$B$8:$B$29,0),MATCH($B1282,PBI_GDP!$C$7:$R$7,0)))</f>
        <v>0.10896892352751122</v>
      </c>
    </row>
    <row r="1283" spans="1:8" x14ac:dyDescent="0.25">
      <c r="A1283" s="8" t="s">
        <v>14</v>
      </c>
      <c r="B1283" s="8">
        <v>2010</v>
      </c>
      <c r="C1283" s="8" t="s">
        <v>10</v>
      </c>
      <c r="D1283" s="8" t="s">
        <v>37</v>
      </c>
      <c r="E1283" s="8" t="s">
        <v>40</v>
      </c>
      <c r="F1283" s="78">
        <v>619977.274156</v>
      </c>
      <c r="G1283" s="78">
        <f>+IF(F1283=0,0,+F1283/INDEX(TdC_ExRate!$C$8:$R$29,MATCH(A1283,TdC_ExRate!$B$8:$B$29,0),MATCH(B1283,TdC_ExRate!$C$7:$R$7,0)))</f>
        <v>326.58156607184736</v>
      </c>
      <c r="H1283" s="78">
        <f>+IF(F1283=0,0,+G1283*100/INDEX(PBI_GDP!$C$8:$R$29,MATCH($A1283,PBI_GDP!$B$8:$B$29,0),MATCH($B1283,PBI_GDP!$C$7:$R$7,0)))</f>
        <v>0.11376757938840357</v>
      </c>
    </row>
    <row r="1284" spans="1:8" x14ac:dyDescent="0.25">
      <c r="A1284" s="8" t="s">
        <v>14</v>
      </c>
      <c r="B1284" s="8">
        <v>2011</v>
      </c>
      <c r="C1284" s="8" t="s">
        <v>10</v>
      </c>
      <c r="D1284" s="8" t="s">
        <v>37</v>
      </c>
      <c r="E1284" s="8" t="s">
        <v>40</v>
      </c>
      <c r="F1284" s="78">
        <v>706632.94722500001</v>
      </c>
      <c r="G1284" s="78">
        <f>+IF(F1284=0,0,+F1284/INDEX(TdC_ExRate!$C$8:$R$29,MATCH(A1284,TdC_ExRate!$B$8:$B$29,0),MATCH(B1284,TdC_ExRate!$C$7:$R$7,0)))</f>
        <v>382.76220351018895</v>
      </c>
      <c r="H1284" s="78">
        <f>+IF(F1284=0,0,+G1284*100/INDEX(PBI_GDP!$C$8:$R$29,MATCH($A1284,PBI_GDP!$B$8:$B$29,0),MATCH($B1284,PBI_GDP!$C$7:$R$7,0)))</f>
        <v>0.11424187479943061</v>
      </c>
    </row>
    <row r="1285" spans="1:8" x14ac:dyDescent="0.25">
      <c r="A1285" s="8" t="s">
        <v>14</v>
      </c>
      <c r="B1285" s="8">
        <v>2012</v>
      </c>
      <c r="C1285" s="8" t="s">
        <v>10</v>
      </c>
      <c r="D1285" s="8" t="s">
        <v>37</v>
      </c>
      <c r="E1285" s="8" t="s">
        <v>40</v>
      </c>
      <c r="F1285" s="78">
        <v>760725.96910600003</v>
      </c>
      <c r="G1285" s="78">
        <f>+IF(F1285=0,0,+F1285/INDEX(TdC_ExRate!$C$8:$R$29,MATCH(A1285,TdC_ExRate!$B$8:$B$29,0),MATCH(B1285,TdC_ExRate!$C$7:$R$7,0)))</f>
        <v>423.64837463004352</v>
      </c>
      <c r="H1285" s="78">
        <f>+IF(F1285=0,0,+G1285*100/INDEX(PBI_GDP!$C$8:$R$29,MATCH($A1285,PBI_GDP!$B$8:$B$29,0),MATCH($B1285,PBI_GDP!$C$7:$R$7,0)))</f>
        <v>0.1142242894347138</v>
      </c>
    </row>
    <row r="1286" spans="1:8" x14ac:dyDescent="0.25">
      <c r="A1286" s="8" t="s">
        <v>14</v>
      </c>
      <c r="B1286" s="8">
        <v>2013</v>
      </c>
      <c r="C1286" s="8" t="s">
        <v>10</v>
      </c>
      <c r="D1286" s="8" t="s">
        <v>37</v>
      </c>
      <c r="E1286" s="8" t="s">
        <v>40</v>
      </c>
      <c r="F1286" s="78">
        <v>943104.18492899998</v>
      </c>
      <c r="G1286" s="78">
        <f>+IF(F1286=0,0,+F1286/INDEX(TdC_ExRate!$C$8:$R$29,MATCH(A1286,TdC_ExRate!$B$8:$B$29,0),MATCH(B1286,TdC_ExRate!$C$7:$R$7,0)))</f>
        <v>504.75982041651821</v>
      </c>
      <c r="H1286" s="78">
        <f>+IF(F1286=0,0,+G1286*100/INDEX(PBI_GDP!$C$8:$R$29,MATCH($A1286,PBI_GDP!$B$8:$B$29,0),MATCH($B1286,PBI_GDP!$C$7:$R$7,0)))</f>
        <v>0.13214919323970559</v>
      </c>
    </row>
    <row r="1287" spans="1:8" x14ac:dyDescent="0.25">
      <c r="A1287" s="8" t="s">
        <v>14</v>
      </c>
      <c r="B1287" s="8">
        <v>2014</v>
      </c>
      <c r="C1287" s="8" t="s">
        <v>10</v>
      </c>
      <c r="D1287" s="8" t="s">
        <v>37</v>
      </c>
      <c r="E1287" s="8" t="s">
        <v>40</v>
      </c>
      <c r="F1287" s="78">
        <v>1258503.0881690001</v>
      </c>
      <c r="G1287" s="78">
        <f>+IF(F1287=0,0,+F1287/INDEX(TdC_ExRate!$C$8:$R$29,MATCH(A1287,TdC_ExRate!$B$8:$B$29,0),MATCH(B1287,TdC_ExRate!$C$7:$R$7,0)))</f>
        <v>628.69226991938319</v>
      </c>
      <c r="H1287" s="78">
        <f>+IF(F1287=0,0,+G1287*100/INDEX(PBI_GDP!$C$8:$R$29,MATCH($A1287,PBI_GDP!$B$8:$B$29,0),MATCH($B1287,PBI_GDP!$C$7:$R$7,0)))</f>
        <v>0.16471066394523939</v>
      </c>
    </row>
    <row r="1288" spans="1:8" x14ac:dyDescent="0.25">
      <c r="A1288" s="8" t="s">
        <v>14</v>
      </c>
      <c r="B1288" s="8">
        <v>2015</v>
      </c>
      <c r="C1288" s="8" t="s">
        <v>10</v>
      </c>
      <c r="D1288" s="8" t="s">
        <v>37</v>
      </c>
      <c r="E1288" s="8" t="s">
        <v>40</v>
      </c>
      <c r="F1288" s="78">
        <v>853364.65398800001</v>
      </c>
      <c r="G1288" s="78">
        <f>+IF(F1288=0,0,+F1288/INDEX(TdC_ExRate!$C$8:$R$29,MATCH(A1288,TdC_ExRate!$B$8:$B$29,0),MATCH(B1288,TdC_ExRate!$C$7:$R$7,0)))</f>
        <v>310.84870261419059</v>
      </c>
      <c r="H1288" s="78">
        <f>+IF(F1288=0,0,+G1288*100/INDEX(PBI_GDP!$C$8:$R$29,MATCH($A1288,PBI_GDP!$B$8:$B$29,0),MATCH($B1288,PBI_GDP!$C$7:$R$7,0)))</f>
        <v>0.10542619462831559</v>
      </c>
    </row>
    <row r="1289" spans="1:8" x14ac:dyDescent="0.25">
      <c r="A1289" s="8" t="s">
        <v>14</v>
      </c>
      <c r="B1289" s="8">
        <v>2016</v>
      </c>
      <c r="C1289" s="8" t="s">
        <v>10</v>
      </c>
      <c r="D1289" s="8" t="s">
        <v>37</v>
      </c>
      <c r="E1289" s="8" t="s">
        <v>40</v>
      </c>
      <c r="F1289" s="78">
        <v>831112.22395300004</v>
      </c>
      <c r="G1289" s="78">
        <f>+IF(F1289=0,0,+F1289/INDEX(TdC_ExRate!$C$8:$R$29,MATCH(A1289,TdC_ExRate!$B$8:$B$29,0),MATCH(B1289,TdC_ExRate!$C$7:$R$7,0)))</f>
        <v>272.2332473716877</v>
      </c>
      <c r="H1289" s="78">
        <f>+IF(F1289=0,0,+G1289*100/INDEX(PBI_GDP!$C$8:$R$29,MATCH($A1289,PBI_GDP!$B$8:$B$29,0),MATCH($B1289,PBI_GDP!$C$7:$R$7,0)))</f>
        <v>9.6021836752298848E-2</v>
      </c>
    </row>
    <row r="1290" spans="1:8" x14ac:dyDescent="0.25">
      <c r="A1290" s="8" t="s">
        <v>14</v>
      </c>
      <c r="B1290" s="8">
        <v>2017</v>
      </c>
      <c r="C1290" s="8" t="s">
        <v>10</v>
      </c>
      <c r="D1290" s="8" t="s">
        <v>37</v>
      </c>
      <c r="E1290" s="8" t="s">
        <v>40</v>
      </c>
      <c r="F1290" s="78">
        <v>228136.421863</v>
      </c>
      <c r="G1290" s="78">
        <f>+IF(F1290=0,0,+F1290/INDEX(TdC_ExRate!$C$8:$R$29,MATCH(A1290,TdC_ExRate!$B$8:$B$29,0),MATCH(B1290,TdC_ExRate!$C$7:$R$7,0)))</f>
        <v>77.337810246273548</v>
      </c>
      <c r="H1290" s="78">
        <f>+IF(F1290=0,0,+G1290*100/INDEX(PBI_GDP!$C$8:$R$29,MATCH($A1290,PBI_GDP!$B$8:$B$29,0),MATCH($B1290,PBI_GDP!$C$7:$R$7,0)))</f>
        <v>2.4804978483549109E-2</v>
      </c>
    </row>
    <row r="1291" spans="1:8" x14ac:dyDescent="0.25">
      <c r="A1291" s="8" t="s">
        <v>14</v>
      </c>
      <c r="B1291" s="8">
        <v>2018</v>
      </c>
      <c r="C1291" s="8" t="s">
        <v>10</v>
      </c>
      <c r="D1291" s="8" t="s">
        <v>37</v>
      </c>
      <c r="E1291" s="8" t="s">
        <v>40</v>
      </c>
      <c r="F1291" s="78">
        <v>1001534.34887288</v>
      </c>
      <c r="G1291" s="78">
        <f>+IF(F1291=0,0,+F1291/INDEX(TdC_ExRate!$C$8:$R$29,MATCH(A1291,TdC_ExRate!$B$8:$B$29,0),MATCH(B1291,TdC_ExRate!$C$7:$R$7,0)))</f>
        <v>338.66692966532486</v>
      </c>
      <c r="H1291" s="78">
        <f>+IF(F1291=0,0,+G1291*100/INDEX(PBI_GDP!$C$8:$R$29,MATCH($A1291,PBI_GDP!$B$8:$B$29,0),MATCH($B1291,PBI_GDP!$C$7:$R$7,0)))</f>
        <v>0.10132033244850382</v>
      </c>
    </row>
    <row r="1292" spans="1:8" x14ac:dyDescent="0.25">
      <c r="A1292" s="8" t="s">
        <v>14</v>
      </c>
      <c r="B1292" s="8">
        <v>2019</v>
      </c>
      <c r="C1292" s="8" t="s">
        <v>10</v>
      </c>
      <c r="D1292" s="8" t="s">
        <v>37</v>
      </c>
      <c r="E1292" s="8" t="s">
        <v>40</v>
      </c>
      <c r="F1292" s="78">
        <v>1150279.0294140899</v>
      </c>
      <c r="G1292" s="78">
        <f>+IF(F1292=0,0,+F1292/INDEX(TdC_ExRate!$C$8:$R$29,MATCH(A1292,TdC_ExRate!$B$8:$B$29,0),MATCH(B1292,TdC_ExRate!$C$7:$R$7,0)))</f>
        <v>350.54253241018455</v>
      </c>
      <c r="H1292" s="78">
        <f>+IF(F1292=0,0,+G1292*100/INDEX(PBI_GDP!$C$8:$R$29,MATCH($A1292,PBI_GDP!$B$8:$B$29,0),MATCH($B1292,PBI_GDP!$C$7:$R$7,0)))</f>
        <v>0.10853094712186688</v>
      </c>
    </row>
    <row r="1293" spans="1:8" x14ac:dyDescent="0.25">
      <c r="A1293" s="51" t="s">
        <v>15</v>
      </c>
      <c r="B1293" s="52">
        <v>2008</v>
      </c>
      <c r="C1293" s="51" t="s">
        <v>10</v>
      </c>
      <c r="D1293" s="51" t="s">
        <v>41</v>
      </c>
      <c r="E1293" s="51" t="s">
        <v>40</v>
      </c>
      <c r="F1293" s="79">
        <v>551998.10520625999</v>
      </c>
      <c r="G1293" s="78">
        <f>+IF(F1293=0," ", +F1293/INDEX(TdC_ExRate!$C$8:$R$29,MATCH(A1293,TdC_ExRate!$B$8:$B$29,0),MATCH(B1293,TdC_ExRate!$C$7:$R$7,0)))</f>
        <v>1048.3116431162557</v>
      </c>
      <c r="H1293" s="78">
        <f>+IF(F1293=0,"",+G1293*100/INDEX(PBI_GDP!$C$8:$R$29,MATCH($A1293,PBI_GDP!$B$8:$B$29,0),MATCH($B1293,PBI_GDP!$C$7:$R$7,0)))</f>
        <v>3.4016599030628738</v>
      </c>
    </row>
    <row r="1294" spans="1:8" x14ac:dyDescent="0.25">
      <c r="A1294" s="51" t="s">
        <v>15</v>
      </c>
      <c r="B1294" s="52">
        <v>2009</v>
      </c>
      <c r="C1294" s="51" t="s">
        <v>10</v>
      </c>
      <c r="D1294" s="51" t="s">
        <v>41</v>
      </c>
      <c r="E1294" s="51" t="s">
        <v>40</v>
      </c>
      <c r="F1294" s="79">
        <v>742756.95286374004</v>
      </c>
      <c r="G1294" s="78">
        <f>+IF(F1294=0," ", +F1294/INDEX(TdC_ExRate!$C$8:$R$29,MATCH(A1294,TdC_ExRate!$B$8:$B$29,0),MATCH(B1294,TdC_ExRate!$C$7:$R$7,0)))</f>
        <v>1295.8114315238304</v>
      </c>
      <c r="H1294" s="78">
        <f>+IF(F1294=0,"",+G1294*100/INDEX(PBI_GDP!$C$8:$R$29,MATCH($A1294,PBI_GDP!$B$8:$B$29,0),MATCH($B1294,PBI_GDP!$C$7:$R$7,0)))</f>
        <v>4.2141332924124493</v>
      </c>
    </row>
    <row r="1295" spans="1:8" x14ac:dyDescent="0.25">
      <c r="A1295" s="51" t="s">
        <v>15</v>
      </c>
      <c r="B1295" s="52">
        <v>2010</v>
      </c>
      <c r="C1295" s="51" t="s">
        <v>10</v>
      </c>
      <c r="D1295" s="51" t="s">
        <v>41</v>
      </c>
      <c r="E1295" s="51" t="s">
        <v>40</v>
      </c>
      <c r="F1295" s="79">
        <v>723341.39373189001</v>
      </c>
      <c r="G1295" s="78">
        <f>+IF(F1295=0," ", +F1295/INDEX(TdC_ExRate!$C$8:$R$29,MATCH(A1295,TdC_ExRate!$B$8:$B$29,0),MATCH(B1295,TdC_ExRate!$C$7:$R$7,0)))</f>
        <v>1376.4145316013144</v>
      </c>
      <c r="H1295" s="78">
        <f>+IF(F1295=0,"",+G1295*100/INDEX(PBI_GDP!$C$8:$R$29,MATCH($A1295,PBI_GDP!$B$8:$B$29,0),MATCH($B1295,PBI_GDP!$C$7:$R$7,0)))</f>
        <v>3.649695826364225</v>
      </c>
    </row>
    <row r="1296" spans="1:8" x14ac:dyDescent="0.25">
      <c r="A1296" s="51" t="s">
        <v>15</v>
      </c>
      <c r="B1296" s="52">
        <v>2011</v>
      </c>
      <c r="C1296" s="51" t="s">
        <v>10</v>
      </c>
      <c r="D1296" s="51" t="s">
        <v>41</v>
      </c>
      <c r="E1296" s="51" t="s">
        <v>40</v>
      </c>
      <c r="F1296" s="79">
        <v>774341.61095237499</v>
      </c>
      <c r="G1296" s="78">
        <f>+IF(F1296=0," ", +F1296/INDEX(TdC_ExRate!$C$8:$R$29,MATCH(A1296,TdC_ExRate!$B$8:$B$29,0),MATCH(B1296,TdC_ExRate!$C$7:$R$7,0)))</f>
        <v>1531.3904941164051</v>
      </c>
      <c r="H1296" s="78">
        <f>+IF(F1296=0,"",+G1296*100/INDEX(PBI_GDP!$C$8:$R$29,MATCH($A1296,PBI_GDP!$B$8:$B$29,0),MATCH($B1296,PBI_GDP!$C$7:$R$7,0)))</f>
        <v>3.581740015414173</v>
      </c>
    </row>
    <row r="1297" spans="1:8" x14ac:dyDescent="0.25">
      <c r="A1297" s="51" t="s">
        <v>15</v>
      </c>
      <c r="B1297" s="52">
        <v>2012</v>
      </c>
      <c r="C1297" s="51" t="s">
        <v>10</v>
      </c>
      <c r="D1297" s="51" t="s">
        <v>41</v>
      </c>
      <c r="E1297" s="51" t="s">
        <v>40</v>
      </c>
      <c r="F1297" s="79">
        <v>858937.80577139009</v>
      </c>
      <c r="G1297" s="78">
        <f>+IF(F1297=0," ", +F1297/INDEX(TdC_ExRate!$C$8:$R$29,MATCH(A1297,TdC_ExRate!$B$8:$B$29,0),MATCH(B1297,TdC_ExRate!$C$7:$R$7,0)))</f>
        <v>1707.4431339940763</v>
      </c>
      <c r="H1297" s="78">
        <f>+IF(F1297=0,"",+G1297*100/INDEX(PBI_GDP!$C$8:$R$29,MATCH($A1297,PBI_GDP!$B$8:$B$29,0),MATCH($B1297,PBI_GDP!$C$7:$R$7,0)))</f>
        <v>3.6144739024050572</v>
      </c>
    </row>
    <row r="1298" spans="1:8" x14ac:dyDescent="0.25">
      <c r="A1298" s="51" t="s">
        <v>15</v>
      </c>
      <c r="B1298" s="52">
        <v>2013</v>
      </c>
      <c r="C1298" s="51" t="s">
        <v>10</v>
      </c>
      <c r="D1298" s="51" t="s">
        <v>41</v>
      </c>
      <c r="E1298" s="51" t="s">
        <v>40</v>
      </c>
      <c r="F1298" s="79">
        <v>731358.17525174096</v>
      </c>
      <c r="G1298" s="78">
        <f>+IF(F1298=0," ", +F1298/INDEX(TdC_ExRate!$C$8:$R$29,MATCH(A1298,TdC_ExRate!$B$8:$B$29,0),MATCH(B1298,TdC_ExRate!$C$7:$R$7,0)))</f>
        <v>1462.253303624002</v>
      </c>
      <c r="H1298" s="78">
        <f>+IF(F1298=0,"",+G1298*100/INDEX(PBI_GDP!$C$8:$R$29,MATCH($A1298,PBI_GDP!$B$8:$B$29,0),MATCH($B1298,PBI_GDP!$C$7:$R$7,0)))</f>
        <v>2.8700305572410123</v>
      </c>
    </row>
    <row r="1299" spans="1:8" x14ac:dyDescent="0.25">
      <c r="A1299" s="51" t="s">
        <v>15</v>
      </c>
      <c r="B1299" s="52">
        <v>2014</v>
      </c>
      <c r="C1299" s="51" t="s">
        <v>10</v>
      </c>
      <c r="D1299" s="51" t="s">
        <v>41</v>
      </c>
      <c r="E1299" s="51" t="s">
        <v>40</v>
      </c>
      <c r="F1299" s="79">
        <v>767484.94049245003</v>
      </c>
      <c r="G1299" s="78">
        <f>+IF(F1299=0," ", +F1299/INDEX(TdC_ExRate!$C$8:$R$29,MATCH(A1299,TdC_ExRate!$B$8:$B$29,0),MATCH(B1299,TdC_ExRate!$C$7:$R$7,0)))</f>
        <v>1424.6277156488438</v>
      </c>
      <c r="H1299" s="78">
        <f>+IF(F1299=0,"",+G1299*100/INDEX(PBI_GDP!$C$8:$R$29,MATCH($A1299,PBI_GDP!$B$8:$B$29,0),MATCH($B1299,PBI_GDP!$C$7:$R$7,0)))</f>
        <v>2.7376202069736735</v>
      </c>
    </row>
    <row r="1300" spans="1:8" x14ac:dyDescent="0.25">
      <c r="A1300" s="51" t="s">
        <v>15</v>
      </c>
      <c r="B1300" s="52">
        <v>2015</v>
      </c>
      <c r="C1300" s="51" t="s">
        <v>10</v>
      </c>
      <c r="D1300" s="51" t="s">
        <v>41</v>
      </c>
      <c r="E1300" s="51" t="s">
        <v>40</v>
      </c>
      <c r="F1300" s="79">
        <v>723934.87377486296</v>
      </c>
      <c r="G1300" s="78">
        <f>+IF(F1300=0," ", +F1300/INDEX(TdC_ExRate!$C$8:$R$29,MATCH(A1300,TdC_ExRate!$B$8:$B$29,0),MATCH(B1300,TdC_ExRate!$C$7:$R$7,0)))</f>
        <v>1352.0668009254837</v>
      </c>
      <c r="H1300" s="78">
        <f>+IF(F1300=0,"",+G1300*100/INDEX(PBI_GDP!$C$8:$R$29,MATCH($A1300,PBI_GDP!$B$8:$B$29,0),MATCH($B1300,PBI_GDP!$C$7:$R$7,0)))</f>
        <v>2.395509564424124</v>
      </c>
    </row>
    <row r="1301" spans="1:8" x14ac:dyDescent="0.25">
      <c r="A1301" s="51" t="s">
        <v>15</v>
      </c>
      <c r="B1301" s="52">
        <v>2016</v>
      </c>
      <c r="C1301" s="51" t="s">
        <v>10</v>
      </c>
      <c r="D1301" s="51" t="s">
        <v>41</v>
      </c>
      <c r="E1301" s="51" t="s">
        <v>40</v>
      </c>
      <c r="F1301" s="79">
        <v>774902.18764934002</v>
      </c>
      <c r="G1301" s="78">
        <f>+IF(F1301=0," ", +F1301/INDEX(TdC_ExRate!$C$8:$R$29,MATCH(A1301,TdC_ExRate!$B$8:$B$29,0),MATCH(B1301,TdC_ExRate!$C$7:$R$7,0)))</f>
        <v>1420.3381827139958</v>
      </c>
      <c r="H1301" s="78">
        <f>+IF(F1301=0,"",+G1301*100/INDEX(PBI_GDP!$C$8:$R$29,MATCH($A1301,PBI_GDP!$B$8:$B$29,0),MATCH($B1301,PBI_GDP!$C$7:$R$7,0)))</f>
        <v>2.4142658363014298</v>
      </c>
    </row>
    <row r="1302" spans="1:8" x14ac:dyDescent="0.25">
      <c r="A1302" s="51" t="s">
        <v>15</v>
      </c>
      <c r="B1302" s="52">
        <v>2017</v>
      </c>
      <c r="C1302" s="51" t="s">
        <v>10</v>
      </c>
      <c r="D1302" s="51" t="s">
        <v>41</v>
      </c>
      <c r="E1302" s="51" t="s">
        <v>40</v>
      </c>
      <c r="F1302" s="79">
        <v>790528.94807005092</v>
      </c>
      <c r="G1302" s="78">
        <f>+IF(F1302=0," ", +F1302/INDEX(TdC_ExRate!$C$8:$R$29,MATCH(A1302,TdC_ExRate!$B$8:$B$29,0),MATCH(B1302,TdC_ExRate!$C$7:$R$7,0)))</f>
        <v>1390.9355519903779</v>
      </c>
      <c r="H1302" s="78">
        <f>+IF(F1302=0,"",+G1302*100/INDEX(PBI_GDP!$C$8:$R$29,MATCH($A1302,PBI_GDP!$B$8:$B$29,0),MATCH($B1302,PBI_GDP!$C$7:$R$7,0)))</f>
        <v>2.297991719891697</v>
      </c>
    </row>
    <row r="1303" spans="1:8" x14ac:dyDescent="0.25">
      <c r="A1303" s="51" t="s">
        <v>15</v>
      </c>
      <c r="B1303" s="52">
        <v>2018</v>
      </c>
      <c r="C1303" s="51" t="s">
        <v>10</v>
      </c>
      <c r="D1303" s="51" t="s">
        <v>41</v>
      </c>
      <c r="E1303" s="51" t="s">
        <v>40</v>
      </c>
      <c r="F1303" s="79">
        <v>748478.37219309108</v>
      </c>
      <c r="G1303" s="78">
        <f>+IF(F1303=0," ", +F1303/INDEX(TdC_ExRate!$C$8:$R$29,MATCH(A1303,TdC_ExRate!$B$8:$B$29,0),MATCH(B1303,TdC_ExRate!$C$7:$R$7,0)))</f>
        <v>1294.8986075065175</v>
      </c>
      <c r="H1303" s="78">
        <f>+IF(F1303=0,"",+G1303*100/INDEX(PBI_GDP!$C$8:$R$29,MATCH($A1303,PBI_GDP!$B$8:$B$29,0),MATCH($B1303,PBI_GDP!$C$7:$R$7,0)))</f>
        <v>2.0738522291116976</v>
      </c>
    </row>
    <row r="1304" spans="1:8" x14ac:dyDescent="0.25">
      <c r="A1304" s="51" t="s">
        <v>15</v>
      </c>
      <c r="B1304" s="52">
        <v>2019</v>
      </c>
      <c r="C1304" s="51" t="s">
        <v>10</v>
      </c>
      <c r="D1304" s="51" t="s">
        <v>41</v>
      </c>
      <c r="E1304" s="51" t="s">
        <v>40</v>
      </c>
      <c r="F1304" s="79">
        <v>909593.35322673025</v>
      </c>
      <c r="G1304" s="78">
        <f>+IF(F1304=0," ", +F1304/INDEX(TdC_ExRate!$C$8:$R$29,MATCH(A1304,TdC_ExRate!$B$8:$B$29,0),MATCH(B1304,TdC_ExRate!$C$7:$R$7,0)))</f>
        <v>1547.7346800373166</v>
      </c>
      <c r="H1304" s="78">
        <f>+IF(F1304=0,"",+G1304*100/INDEX(PBI_GDP!$C$8:$R$29,MATCH($A1304,PBI_GDP!$B$8:$B$29,0),MATCH($B1304,PBI_GDP!$C$7:$R$7,0)))</f>
        <v>2.4011335666162208</v>
      </c>
    </row>
    <row r="1305" spans="1:8" x14ac:dyDescent="0.25">
      <c r="A1305" s="51" t="s">
        <v>15</v>
      </c>
      <c r="B1305" s="52">
        <v>2020</v>
      </c>
      <c r="C1305" s="51" t="s">
        <v>10</v>
      </c>
      <c r="D1305" s="51" t="s">
        <v>41</v>
      </c>
      <c r="E1305" s="51" t="s">
        <v>40</v>
      </c>
      <c r="F1305" s="79">
        <v>639898.08411419985</v>
      </c>
      <c r="G1305" s="78">
        <f>+IF(F1305=0," ", +F1305/INDEX(TdC_ExRate!$C$8:$R$29,MATCH(A1305,TdC_ExRate!$B$8:$B$29,0),MATCH(B1305,TdC_ExRate!$C$7:$R$7,0)))</f>
        <v>1093.4924004942004</v>
      </c>
      <c r="H1305" s="78">
        <f>+IF(F1305=0,"",+G1305*100/INDEX(PBI_GDP!$C$8:$R$29,MATCH($A1305,PBI_GDP!$B$8:$B$29,0),MATCH($B1305,PBI_GDP!$C$7:$R$7,0)))</f>
        <v>1.7522931009717249</v>
      </c>
    </row>
    <row r="1306" spans="1:8" x14ac:dyDescent="0.25">
      <c r="A1306" s="51" t="s">
        <v>15</v>
      </c>
      <c r="B1306" s="52">
        <v>2021</v>
      </c>
      <c r="C1306" s="51" t="s">
        <v>10</v>
      </c>
      <c r="D1306" s="51" t="s">
        <v>41</v>
      </c>
      <c r="E1306" s="51" t="s">
        <v>40</v>
      </c>
      <c r="F1306" s="79">
        <v>487117.17718966899</v>
      </c>
      <c r="G1306" s="78">
        <f>+IF(F1306=0," ", +F1306/INDEX(TdC_ExRate!$C$8:$R$29,MATCH(A1306,TdC_ExRate!$B$8:$B$29,0),MATCH(B1306,TdC_ExRate!$C$7:$R$7,0)))</f>
        <v>783.68101053317855</v>
      </c>
      <c r="H1306" s="78">
        <f>+IF(F1306=0,"",+G1306*100/INDEX(PBI_GDP!$C$8:$R$29,MATCH($A1306,PBI_GDP!$B$8:$B$29,0),MATCH($B1306,PBI_GDP!$C$7:$R$7,0)))</f>
        <v>1.2069731231870569</v>
      </c>
    </row>
    <row r="1307" spans="1:8" x14ac:dyDescent="0.25">
      <c r="A1307" s="51" t="s">
        <v>15</v>
      </c>
      <c r="B1307" s="52">
        <v>2022</v>
      </c>
      <c r="C1307" s="51" t="s">
        <v>10</v>
      </c>
      <c r="D1307" s="51" t="s">
        <v>41</v>
      </c>
      <c r="E1307" s="51" t="s">
        <v>40</v>
      </c>
      <c r="F1307" s="79">
        <v>442250.64015512395</v>
      </c>
      <c r="G1307" s="78">
        <f>+IF(F1307=0," ", +F1307/INDEX(TdC_ExRate!$C$8:$R$29,MATCH(A1307,TdC_ExRate!$B$8:$B$29,0),MATCH(B1307,TdC_ExRate!$C$7:$R$7,0)))</f>
        <v>683.33445121659452</v>
      </c>
      <c r="H1307" s="78">
        <f>+IF(F1307=0,"",+G1307*100/INDEX(PBI_GDP!$C$8:$R$29,MATCH($A1307,PBI_GDP!$B$8:$B$29,0),MATCH($B1307,PBI_GDP!$C$7:$R$7,0)))</f>
        <v>0.98400209781693648</v>
      </c>
    </row>
    <row r="1308" spans="1:8" x14ac:dyDescent="0.25">
      <c r="A1308" s="51" t="s">
        <v>15</v>
      </c>
      <c r="B1308" s="52">
        <v>2023</v>
      </c>
      <c r="C1308" s="51" t="s">
        <v>10</v>
      </c>
      <c r="D1308" s="51" t="s">
        <v>41</v>
      </c>
      <c r="E1308" s="51" t="s">
        <v>40</v>
      </c>
      <c r="F1308" s="79">
        <v>480183.99808296497</v>
      </c>
      <c r="G1308" s="78">
        <f>+IF(F1308=0," ", +F1308/INDEX(TdC_ExRate!$C$8:$R$29,MATCH(A1308,TdC_ExRate!$B$8:$B$29,0),MATCH(B1308,TdC_ExRate!$C$7:$R$7,0)))</f>
        <v>883.32985507222986</v>
      </c>
      <c r="H1308" s="78">
        <f>+IF(F1308=0,"",+G1308*100/INDEX(PBI_GDP!$C$8:$R$29,MATCH($A1308,PBI_GDP!$B$8:$B$29,0),MATCH($B1308,PBI_GDP!$C$7:$R$7,0)))</f>
        <v>1.0204345186002994</v>
      </c>
    </row>
    <row r="1309" spans="1:8" x14ac:dyDescent="0.25">
      <c r="A1309" s="51" t="s">
        <v>15</v>
      </c>
      <c r="B1309" s="52">
        <v>2008</v>
      </c>
      <c r="C1309" s="51" t="s">
        <v>10</v>
      </c>
      <c r="D1309" s="51" t="s">
        <v>25</v>
      </c>
      <c r="E1309" s="51" t="s">
        <v>40</v>
      </c>
      <c r="F1309" s="79">
        <v>11715.369999999999</v>
      </c>
      <c r="G1309" s="78">
        <f>+IF(F1309=0," ", +F1309/INDEX(TdC_ExRate!$C$8:$R$29,MATCH(A1309,TdC_ExRate!$B$8:$B$29,0),MATCH(B1309,TdC_ExRate!$C$7:$R$7,0)))</f>
        <v>22.248914731013116</v>
      </c>
      <c r="H1309" s="78">
        <f>+IF(F1309=0,"",+G1309*100/INDEX(PBI_GDP!$C$8:$R$29,MATCH($A1309,PBI_GDP!$B$8:$B$29,0),MATCH($B1309,PBI_GDP!$C$7:$R$7,0)))</f>
        <v>7.2195364445417201E-2</v>
      </c>
    </row>
    <row r="1310" spans="1:8" x14ac:dyDescent="0.25">
      <c r="A1310" s="51" t="s">
        <v>15</v>
      </c>
      <c r="B1310" s="52">
        <v>2009</v>
      </c>
      <c r="C1310" s="51" t="s">
        <v>10</v>
      </c>
      <c r="D1310" s="51" t="s">
        <v>25</v>
      </c>
      <c r="E1310" s="51" t="s">
        <v>40</v>
      </c>
      <c r="F1310" s="79">
        <v>11239.593601570001</v>
      </c>
      <c r="G1310" s="78">
        <f>+IF(F1310=0," ", +F1310/INDEX(TdC_ExRate!$C$8:$R$29,MATCH(A1310,TdC_ExRate!$B$8:$B$29,0),MATCH(B1310,TdC_ExRate!$C$7:$R$7,0)))</f>
        <v>19.608559460053105</v>
      </c>
      <c r="H1310" s="78">
        <f>+IF(F1310=0,"",+G1310*100/INDEX(PBI_GDP!$C$8:$R$29,MATCH($A1310,PBI_GDP!$B$8:$B$29,0),MATCH($B1310,PBI_GDP!$C$7:$R$7,0)))</f>
        <v>6.3769373557451298E-2</v>
      </c>
    </row>
    <row r="1311" spans="1:8" x14ac:dyDescent="0.25">
      <c r="A1311" s="51" t="s">
        <v>15</v>
      </c>
      <c r="B1311" s="52">
        <v>2010</v>
      </c>
      <c r="C1311" s="51" t="s">
        <v>10</v>
      </c>
      <c r="D1311" s="51" t="s">
        <v>25</v>
      </c>
      <c r="E1311" s="51" t="s">
        <v>40</v>
      </c>
      <c r="F1311" s="79">
        <v>17749.367691529998</v>
      </c>
      <c r="G1311" s="78">
        <f>+IF(F1311=0," ", +F1311/INDEX(TdC_ExRate!$C$8:$R$29,MATCH(A1311,TdC_ExRate!$B$8:$B$29,0),MATCH(B1311,TdC_ExRate!$C$7:$R$7,0)))</f>
        <v>33.77449131082362</v>
      </c>
      <c r="H1311" s="78">
        <f>+IF(F1311=0,"",+G1311*100/INDEX(PBI_GDP!$C$8:$R$29,MATCH($A1311,PBI_GDP!$B$8:$B$29,0),MATCH($B1311,PBI_GDP!$C$7:$R$7,0)))</f>
        <v>8.9556319803802076E-2</v>
      </c>
    </row>
    <row r="1312" spans="1:8" x14ac:dyDescent="0.25">
      <c r="A1312" s="51" t="s">
        <v>15</v>
      </c>
      <c r="B1312" s="52">
        <v>2011</v>
      </c>
      <c r="C1312" s="51" t="s">
        <v>10</v>
      </c>
      <c r="D1312" s="51" t="s">
        <v>25</v>
      </c>
      <c r="E1312" s="51" t="s">
        <v>40</v>
      </c>
      <c r="F1312" s="79">
        <v>18871.045581085</v>
      </c>
      <c r="G1312" s="78">
        <f>+IF(F1312=0," ", +F1312/INDEX(TdC_ExRate!$C$8:$R$29,MATCH(A1312,TdC_ExRate!$B$8:$B$29,0),MATCH(B1312,TdC_ExRate!$C$7:$R$7,0)))</f>
        <v>37.32065978136923</v>
      </c>
      <c r="H1312" s="78">
        <f>+IF(F1312=0,"",+G1312*100/INDEX(PBI_GDP!$C$8:$R$29,MATCH($A1312,PBI_GDP!$B$8:$B$29,0),MATCH($B1312,PBI_GDP!$C$7:$R$7,0)))</f>
        <v>8.7288579271034505E-2</v>
      </c>
    </row>
    <row r="1313" spans="1:8" x14ac:dyDescent="0.25">
      <c r="A1313" s="51" t="s">
        <v>15</v>
      </c>
      <c r="B1313" s="52">
        <v>2012</v>
      </c>
      <c r="C1313" s="51" t="s">
        <v>10</v>
      </c>
      <c r="D1313" s="51" t="s">
        <v>25</v>
      </c>
      <c r="E1313" s="51" t="s">
        <v>40</v>
      </c>
      <c r="F1313" s="79">
        <v>19838.975686040001</v>
      </c>
      <c r="G1313" s="78">
        <f>+IF(F1313=0," ", +F1313/INDEX(TdC_ExRate!$C$8:$R$29,MATCH(A1313,TdC_ExRate!$B$8:$B$29,0),MATCH(B1313,TdC_ExRate!$C$7:$R$7,0)))</f>
        <v>39.436991354901551</v>
      </c>
      <c r="H1313" s="78">
        <f>+IF(F1313=0,"",+G1313*100/INDEX(PBI_GDP!$C$8:$R$29,MATCH($A1313,PBI_GDP!$B$8:$B$29,0),MATCH($B1313,PBI_GDP!$C$7:$R$7,0)))</f>
        <v>8.3483879025724586E-2</v>
      </c>
    </row>
    <row r="1314" spans="1:8" x14ac:dyDescent="0.25">
      <c r="A1314" s="51" t="s">
        <v>15</v>
      </c>
      <c r="B1314" s="52">
        <v>2013</v>
      </c>
      <c r="C1314" s="51" t="s">
        <v>10</v>
      </c>
      <c r="D1314" s="51" t="s">
        <v>25</v>
      </c>
      <c r="E1314" s="51" t="s">
        <v>40</v>
      </c>
      <c r="F1314" s="79">
        <v>34851.0420476</v>
      </c>
      <c r="G1314" s="78">
        <f>+IF(F1314=0," ", +F1314/INDEX(TdC_ExRate!$C$8:$R$29,MATCH(A1314,TdC_ExRate!$B$8:$B$29,0),MATCH(B1314,TdC_ExRate!$C$7:$R$7,0)))</f>
        <v>69.680018755927335</v>
      </c>
      <c r="H1314" s="78">
        <f>+IF(F1314=0,"",+G1314*100/INDEX(PBI_GDP!$C$8:$R$29,MATCH($A1314,PBI_GDP!$B$8:$B$29,0),MATCH($B1314,PBI_GDP!$C$7:$R$7,0)))</f>
        <v>0.13676411779204389</v>
      </c>
    </row>
    <row r="1315" spans="1:8" x14ac:dyDescent="0.25">
      <c r="A1315" s="51" t="s">
        <v>15</v>
      </c>
      <c r="B1315" s="52">
        <v>2014</v>
      </c>
      <c r="C1315" s="51" t="s">
        <v>10</v>
      </c>
      <c r="D1315" s="51" t="s">
        <v>25</v>
      </c>
      <c r="E1315" s="51" t="s">
        <v>40</v>
      </c>
      <c r="F1315" s="79">
        <v>41656.889033830004</v>
      </c>
      <c r="G1315" s="78">
        <f>+IF(F1315=0," ", +F1315/INDEX(TdC_ExRate!$C$8:$R$29,MATCH(A1315,TdC_ExRate!$B$8:$B$29,0),MATCH(B1315,TdC_ExRate!$C$7:$R$7,0)))</f>
        <v>77.324720700348934</v>
      </c>
      <c r="H1315" s="78">
        <f>+IF(F1315=0,"",+G1315*100/INDEX(PBI_GDP!$C$8:$R$29,MATCH($A1315,PBI_GDP!$B$8:$B$29,0),MATCH($B1315,PBI_GDP!$C$7:$R$7,0)))</f>
        <v>0.14859020048719107</v>
      </c>
    </row>
    <row r="1316" spans="1:8" x14ac:dyDescent="0.25">
      <c r="A1316" s="51" t="s">
        <v>15</v>
      </c>
      <c r="B1316" s="52">
        <v>2015</v>
      </c>
      <c r="C1316" s="51" t="s">
        <v>10</v>
      </c>
      <c r="D1316" s="51" t="s">
        <v>25</v>
      </c>
      <c r="E1316" s="51" t="s">
        <v>40</v>
      </c>
      <c r="F1316" s="79">
        <v>53021.21994825</v>
      </c>
      <c r="G1316" s="78">
        <f>+IF(F1316=0," ", +F1316/INDEX(TdC_ExRate!$C$8:$R$29,MATCH(A1316,TdC_ExRate!$B$8:$B$29,0),MATCH(B1316,TdC_ExRate!$C$7:$R$7,0)))</f>
        <v>99.02580167576123</v>
      </c>
      <c r="H1316" s="78">
        <f>+IF(F1316=0,"",+G1316*100/INDEX(PBI_GDP!$C$8:$R$29,MATCH($A1316,PBI_GDP!$B$8:$B$29,0),MATCH($B1316,PBI_GDP!$C$7:$R$7,0)))</f>
        <v>0.17544788088626859</v>
      </c>
    </row>
    <row r="1317" spans="1:8" x14ac:dyDescent="0.25">
      <c r="A1317" s="51" t="s">
        <v>15</v>
      </c>
      <c r="B1317" s="52">
        <v>2016</v>
      </c>
      <c r="C1317" s="51" t="s">
        <v>10</v>
      </c>
      <c r="D1317" s="51" t="s">
        <v>25</v>
      </c>
      <c r="E1317" s="51" t="s">
        <v>40</v>
      </c>
      <c r="F1317" s="79">
        <v>47843.163028049996</v>
      </c>
      <c r="G1317" s="78">
        <f>+IF(F1317=0," ", +F1317/INDEX(TdC_ExRate!$C$8:$R$29,MATCH(A1317,TdC_ExRate!$B$8:$B$29,0),MATCH(B1317,TdC_ExRate!$C$7:$R$7,0)))</f>
        <v>87.692966046058416</v>
      </c>
      <c r="H1317" s="78">
        <f>+IF(F1317=0,"",+G1317*100/INDEX(PBI_GDP!$C$8:$R$29,MATCH($A1317,PBI_GDP!$B$8:$B$29,0),MATCH($B1317,PBI_GDP!$C$7:$R$7,0)))</f>
        <v>0.14905895975027209</v>
      </c>
    </row>
    <row r="1318" spans="1:8" x14ac:dyDescent="0.25">
      <c r="A1318" s="51" t="s">
        <v>15</v>
      </c>
      <c r="B1318" s="52">
        <v>2017</v>
      </c>
      <c r="C1318" s="51" t="s">
        <v>10</v>
      </c>
      <c r="D1318" s="51" t="s">
        <v>25</v>
      </c>
      <c r="E1318" s="51" t="s">
        <v>40</v>
      </c>
      <c r="F1318" s="79">
        <v>60736.427576809998</v>
      </c>
      <c r="G1318" s="78">
        <f>+IF(F1318=0," ", +F1318/INDEX(TdC_ExRate!$C$8:$R$29,MATCH(A1318,TdC_ExRate!$B$8:$B$29,0),MATCH(B1318,TdC_ExRate!$C$7:$R$7,0)))</f>
        <v>106.8657341691525</v>
      </c>
      <c r="H1318" s="78">
        <f>+IF(F1318=0,"",+G1318*100/INDEX(PBI_GDP!$C$8:$R$29,MATCH($A1318,PBI_GDP!$B$8:$B$29,0),MATCH($B1318,PBI_GDP!$C$7:$R$7,0)))</f>
        <v>0.17655496109036006</v>
      </c>
    </row>
    <row r="1319" spans="1:8" x14ac:dyDescent="0.25">
      <c r="A1319" s="51" t="s">
        <v>15</v>
      </c>
      <c r="B1319" s="52">
        <v>2018</v>
      </c>
      <c r="C1319" s="51" t="s">
        <v>10</v>
      </c>
      <c r="D1319" s="51" t="s">
        <v>25</v>
      </c>
      <c r="E1319" s="51" t="s">
        <v>40</v>
      </c>
      <c r="F1319" s="79">
        <v>49093.136495320003</v>
      </c>
      <c r="G1319" s="78">
        <f>+IF(F1319=0," ", +F1319/INDEX(TdC_ExRate!$C$8:$R$29,MATCH(A1319,TdC_ExRate!$B$8:$B$29,0),MATCH(B1319,TdC_ExRate!$C$7:$R$7,0)))</f>
        <v>84.93316099388565</v>
      </c>
      <c r="H1319" s="78">
        <f>+IF(F1319=0,"",+G1319*100/INDEX(PBI_GDP!$C$8:$R$29,MATCH($A1319,PBI_GDP!$B$8:$B$29,0),MATCH($B1319,PBI_GDP!$C$7:$R$7,0)))</f>
        <v>0.13602518701587679</v>
      </c>
    </row>
    <row r="1320" spans="1:8" x14ac:dyDescent="0.25">
      <c r="A1320" s="51" t="s">
        <v>15</v>
      </c>
      <c r="B1320" s="52">
        <v>2019</v>
      </c>
      <c r="C1320" s="51" t="s">
        <v>10</v>
      </c>
      <c r="D1320" s="51" t="s">
        <v>25</v>
      </c>
      <c r="E1320" s="51" t="s">
        <v>40</v>
      </c>
      <c r="F1320" s="79">
        <v>55621.708062289996</v>
      </c>
      <c r="G1320" s="78">
        <f>+IF(F1320=0," ", +F1320/INDEX(TdC_ExRate!$C$8:$R$29,MATCH(A1320,TdC_ExRate!$B$8:$B$29,0),MATCH(B1320,TdC_ExRate!$C$7:$R$7,0)))</f>
        <v>94.644102472304183</v>
      </c>
      <c r="H1320" s="78">
        <f>+IF(F1320=0,"",+G1320*100/INDEX(PBI_GDP!$C$8:$R$29,MATCH($A1320,PBI_GDP!$B$8:$B$29,0),MATCH($B1320,PBI_GDP!$C$7:$R$7,0)))</f>
        <v>0.14682951429571614</v>
      </c>
    </row>
    <row r="1321" spans="1:8" x14ac:dyDescent="0.25">
      <c r="A1321" s="51" t="s">
        <v>15</v>
      </c>
      <c r="B1321" s="52">
        <v>2020</v>
      </c>
      <c r="C1321" s="51" t="s">
        <v>10</v>
      </c>
      <c r="D1321" s="51" t="s">
        <v>25</v>
      </c>
      <c r="E1321" s="51" t="s">
        <v>40</v>
      </c>
      <c r="F1321" s="79">
        <v>59414.29399654</v>
      </c>
      <c r="G1321" s="78">
        <f>+IF(F1321=0," ", +F1321/INDEX(TdC_ExRate!$C$8:$R$29,MATCH(A1321,TdC_ExRate!$B$8:$B$29,0),MATCH(B1321,TdC_ExRate!$C$7:$R$7,0)))</f>
        <v>101.53035394047207</v>
      </c>
      <c r="H1321" s="78">
        <f>+IF(F1321=0,"",+G1321*100/INDEX(PBI_GDP!$C$8:$R$29,MATCH($A1321,PBI_GDP!$B$8:$B$29,0),MATCH($B1321,PBI_GDP!$C$7:$R$7,0)))</f>
        <v>0.16269974868476481</v>
      </c>
    </row>
    <row r="1322" spans="1:8" x14ac:dyDescent="0.25">
      <c r="A1322" s="51" t="s">
        <v>15</v>
      </c>
      <c r="B1322" s="52">
        <v>2021</v>
      </c>
      <c r="C1322" s="51" t="s">
        <v>10</v>
      </c>
      <c r="D1322" s="51" t="s">
        <v>25</v>
      </c>
      <c r="E1322" s="51" t="s">
        <v>40</v>
      </c>
      <c r="F1322" s="79">
        <v>60769.707589329999</v>
      </c>
      <c r="G1322" s="78">
        <f>+IF(F1322=0," ", +F1322/INDEX(TdC_ExRate!$C$8:$R$29,MATCH(A1322,TdC_ExRate!$B$8:$B$29,0),MATCH(B1322,TdC_ExRate!$C$7:$R$7,0)))</f>
        <v>97.767165855595579</v>
      </c>
      <c r="H1322" s="78">
        <f>+IF(F1322=0,"",+G1322*100/INDEX(PBI_GDP!$C$8:$R$29,MATCH($A1322,PBI_GDP!$B$8:$B$29,0),MATCH($B1322,PBI_GDP!$C$7:$R$7,0)))</f>
        <v>0.15057445559079213</v>
      </c>
    </row>
    <row r="1323" spans="1:8" x14ac:dyDescent="0.25">
      <c r="A1323" s="51" t="s">
        <v>15</v>
      </c>
      <c r="B1323" s="52">
        <v>2022</v>
      </c>
      <c r="C1323" s="51" t="s">
        <v>10</v>
      </c>
      <c r="D1323" s="51" t="s">
        <v>25</v>
      </c>
      <c r="E1323" s="51" t="s">
        <v>40</v>
      </c>
      <c r="F1323" s="79">
        <v>52690.174043640996</v>
      </c>
      <c r="G1323" s="78">
        <f>+IF(F1323=0," ", +F1323/INDEX(TdC_ExRate!$C$8:$R$29,MATCH(A1323,TdC_ExRate!$B$8:$B$29,0),MATCH(B1323,TdC_ExRate!$C$7:$R$7,0)))</f>
        <v>81.413135212170971</v>
      </c>
      <c r="H1323" s="78">
        <f>+IF(F1323=0,"",+G1323*100/INDEX(PBI_GDP!$C$8:$R$29,MATCH($A1323,PBI_GDP!$B$8:$B$29,0),MATCH($B1323,PBI_GDP!$C$7:$R$7,0)))</f>
        <v>0.11723497285407274</v>
      </c>
    </row>
    <row r="1324" spans="1:8" x14ac:dyDescent="0.25">
      <c r="A1324" s="51" t="s">
        <v>15</v>
      </c>
      <c r="B1324" s="52">
        <v>2023</v>
      </c>
      <c r="C1324" s="51" t="s">
        <v>10</v>
      </c>
      <c r="D1324" s="51" t="s">
        <v>25</v>
      </c>
      <c r="E1324" s="51" t="s">
        <v>40</v>
      </c>
      <c r="F1324" s="79">
        <v>49711.063724359999</v>
      </c>
      <c r="G1324" s="78">
        <f>+IF(F1324=0," ", +F1324/INDEX(TdC_ExRate!$C$8:$R$29,MATCH(A1324,TdC_ExRate!$B$8:$B$29,0),MATCH(B1324,TdC_ExRate!$C$7:$R$7,0)))</f>
        <v>91.446751433683602</v>
      </c>
      <c r="H1324" s="78">
        <f>+IF(F1324=0,"",+G1324*100/INDEX(PBI_GDP!$C$8:$R$29,MATCH($A1324,PBI_GDP!$B$8:$B$29,0),MATCH($B1324,PBI_GDP!$C$7:$R$7,0)))</f>
        <v>0.10564051610047955</v>
      </c>
    </row>
    <row r="1325" spans="1:8" x14ac:dyDescent="0.25">
      <c r="A1325" s="51" t="s">
        <v>15</v>
      </c>
      <c r="B1325" s="52">
        <v>2008</v>
      </c>
      <c r="C1325" s="51" t="s">
        <v>10</v>
      </c>
      <c r="D1325" s="51" t="s">
        <v>25</v>
      </c>
      <c r="E1325" s="51" t="s">
        <v>26</v>
      </c>
      <c r="F1325" s="79">
        <v>10738.97</v>
      </c>
      <c r="G1325" s="78">
        <f>+IF(F1325=0," ", +F1325/INDEX(TdC_ExRate!$C$8:$R$29,MATCH(A1325,TdC_ExRate!$B$8:$B$29,0),MATCH(B1325,TdC_ExRate!$C$7:$R$7,0)))</f>
        <v>20.394612191412474</v>
      </c>
      <c r="H1325" s="78">
        <f>+IF(F1325=0,"",+G1325*100/INDEX(PBI_GDP!$C$8:$R$29,MATCH($A1325,PBI_GDP!$B$8:$B$29,0),MATCH($B1325,PBI_GDP!$C$7:$R$7,0)))</f>
        <v>6.6178349716517884E-2</v>
      </c>
    </row>
    <row r="1326" spans="1:8" x14ac:dyDescent="0.25">
      <c r="A1326" s="51" t="s">
        <v>15</v>
      </c>
      <c r="B1326" s="52">
        <v>2009</v>
      </c>
      <c r="C1326" s="51" t="s">
        <v>10</v>
      </c>
      <c r="D1326" s="51" t="s">
        <v>25</v>
      </c>
      <c r="E1326" s="51" t="s">
        <v>26</v>
      </c>
      <c r="F1326" s="79">
        <v>10155.42</v>
      </c>
      <c r="G1326" s="78">
        <f>+IF(F1326=0," ", +F1326/INDEX(TdC_ExRate!$C$8:$R$29,MATCH(A1326,TdC_ExRate!$B$8:$B$29,0),MATCH(B1326,TdC_ExRate!$C$7:$R$7,0)))</f>
        <v>17.717113622684419</v>
      </c>
      <c r="H1326" s="78">
        <f>+IF(F1326=0,"",+G1326*100/INDEX(PBI_GDP!$C$8:$R$29,MATCH($A1326,PBI_GDP!$B$8:$B$29,0),MATCH($B1326,PBI_GDP!$C$7:$R$7,0)))</f>
        <v>5.7618166151697119E-2</v>
      </c>
    </row>
    <row r="1327" spans="1:8" x14ac:dyDescent="0.25">
      <c r="A1327" s="51" t="s">
        <v>15</v>
      </c>
      <c r="B1327" s="52">
        <v>2010</v>
      </c>
      <c r="C1327" s="51" t="s">
        <v>10</v>
      </c>
      <c r="D1327" s="51" t="s">
        <v>25</v>
      </c>
      <c r="E1327" s="51" t="s">
        <v>26</v>
      </c>
      <c r="F1327" s="79">
        <v>16075.25</v>
      </c>
      <c r="G1327" s="78">
        <f>+IF(F1327=0," ", +F1327/INDEX(TdC_ExRate!$C$8:$R$29,MATCH(A1327,TdC_ExRate!$B$8:$B$29,0),MATCH(B1327,TdC_ExRate!$C$7:$R$7,0)))</f>
        <v>30.588886369366573</v>
      </c>
      <c r="H1327" s="78">
        <f>+IF(F1327=0,"",+G1327*100/INDEX(PBI_GDP!$C$8:$R$29,MATCH($A1327,PBI_GDP!$B$8:$B$29,0),MATCH($B1327,PBI_GDP!$C$7:$R$7,0)))</f>
        <v>8.1109381187312146E-2</v>
      </c>
    </row>
    <row r="1328" spans="1:8" x14ac:dyDescent="0.25">
      <c r="A1328" s="51" t="s">
        <v>15</v>
      </c>
      <c r="B1328" s="52">
        <v>2011</v>
      </c>
      <c r="C1328" s="51" t="s">
        <v>10</v>
      </c>
      <c r="D1328" s="51" t="s">
        <v>25</v>
      </c>
      <c r="E1328" s="51" t="s">
        <v>26</v>
      </c>
      <c r="F1328" s="79">
        <v>17357.48</v>
      </c>
      <c r="G1328" s="78">
        <f>+IF(F1328=0," ", +F1328/INDEX(TdC_ExRate!$C$8:$R$29,MATCH(A1328,TdC_ExRate!$B$8:$B$29,0),MATCH(B1328,TdC_ExRate!$C$7:$R$7,0)))</f>
        <v>34.327329821683129</v>
      </c>
      <c r="H1328" s="78">
        <f>+IF(F1328=0,"",+G1328*100/INDEX(PBI_GDP!$C$8:$R$29,MATCH($A1328,PBI_GDP!$B$8:$B$29,0),MATCH($B1328,PBI_GDP!$C$7:$R$7,0)))</f>
        <v>8.0287536926095651E-2</v>
      </c>
    </row>
    <row r="1329" spans="1:8" x14ac:dyDescent="0.25">
      <c r="A1329" s="51" t="s">
        <v>15</v>
      </c>
      <c r="B1329" s="52">
        <v>2012</v>
      </c>
      <c r="C1329" s="51" t="s">
        <v>10</v>
      </c>
      <c r="D1329" s="51" t="s">
        <v>25</v>
      </c>
      <c r="E1329" s="51" t="s">
        <v>26</v>
      </c>
      <c r="F1329" s="79">
        <v>18256.86</v>
      </c>
      <c r="G1329" s="78">
        <f>+IF(F1329=0," ", +F1329/INDEX(TdC_ExRate!$C$8:$R$29,MATCH(A1329,TdC_ExRate!$B$8:$B$29,0),MATCH(B1329,TdC_ExRate!$C$7:$R$7,0)))</f>
        <v>36.291976026478217</v>
      </c>
      <c r="H1329" s="78">
        <f>+IF(F1329=0,"",+G1329*100/INDEX(PBI_GDP!$C$8:$R$29,MATCH($A1329,PBI_GDP!$B$8:$B$29,0),MATCH($B1329,PBI_GDP!$C$7:$R$7,0)))</f>
        <v>7.6826219042250468E-2</v>
      </c>
    </row>
    <row r="1330" spans="1:8" x14ac:dyDescent="0.25">
      <c r="A1330" s="51" t="s">
        <v>15</v>
      </c>
      <c r="B1330" s="52">
        <v>2013</v>
      </c>
      <c r="C1330" s="51" t="s">
        <v>10</v>
      </c>
      <c r="D1330" s="51" t="s">
        <v>25</v>
      </c>
      <c r="E1330" s="51" t="s">
        <v>26</v>
      </c>
      <c r="F1330" s="79">
        <v>32839.747687039999</v>
      </c>
      <c r="G1330" s="78">
        <f>+IF(F1330=0," ", +F1330/INDEX(TdC_ExRate!$C$8:$R$29,MATCH(A1330,TdC_ExRate!$B$8:$B$29,0),MATCH(B1330,TdC_ExRate!$C$7:$R$7,0)))</f>
        <v>65.658703451320449</v>
      </c>
      <c r="H1330" s="78">
        <f>+IF(F1330=0,"",+G1330*100/INDEX(PBI_GDP!$C$8:$R$29,MATCH($A1330,PBI_GDP!$B$8:$B$29,0),MATCH($B1330,PBI_GDP!$C$7:$R$7,0)))</f>
        <v>0.12887130074323358</v>
      </c>
    </row>
    <row r="1331" spans="1:8" x14ac:dyDescent="0.25">
      <c r="A1331" s="51" t="s">
        <v>15</v>
      </c>
      <c r="B1331" s="52">
        <v>2014</v>
      </c>
      <c r="C1331" s="51" t="s">
        <v>10</v>
      </c>
      <c r="D1331" s="51" t="s">
        <v>25</v>
      </c>
      <c r="E1331" s="51" t="s">
        <v>26</v>
      </c>
      <c r="F1331" s="79">
        <v>37304.050000000003</v>
      </c>
      <c r="G1331" s="78">
        <f>+IF(F1331=0," ", +F1331/INDEX(TdC_ExRate!$C$8:$R$29,MATCH(A1331,TdC_ExRate!$B$8:$B$29,0),MATCH(B1331,TdC_ExRate!$C$7:$R$7,0)))</f>
        <v>69.244855152272606</v>
      </c>
      <c r="H1331" s="78">
        <f>+IF(F1331=0,"",+G1331*100/INDEX(PBI_GDP!$C$8:$R$29,MATCH($A1331,PBI_GDP!$B$8:$B$29,0),MATCH($B1331,PBI_GDP!$C$7:$R$7,0)))</f>
        <v>0.13306361557586929</v>
      </c>
    </row>
    <row r="1332" spans="1:8" x14ac:dyDescent="0.25">
      <c r="A1332" s="51" t="s">
        <v>15</v>
      </c>
      <c r="B1332" s="52">
        <v>2015</v>
      </c>
      <c r="C1332" s="51" t="s">
        <v>10</v>
      </c>
      <c r="D1332" s="51" t="s">
        <v>25</v>
      </c>
      <c r="E1332" s="51" t="s">
        <v>26</v>
      </c>
      <c r="F1332" s="79">
        <v>43607.54</v>
      </c>
      <c r="G1332" s="78">
        <f>+IF(F1332=0," ", +F1332/INDEX(TdC_ExRate!$C$8:$R$29,MATCH(A1332,TdC_ExRate!$B$8:$B$29,0),MATCH(B1332,TdC_ExRate!$C$7:$R$7,0)))</f>
        <v>81.444214445132772</v>
      </c>
      <c r="H1332" s="78">
        <f>+IF(F1332=0,"",+G1332*100/INDEX(PBI_GDP!$C$8:$R$29,MATCH($A1332,PBI_GDP!$B$8:$B$29,0),MATCH($B1332,PBI_GDP!$C$7:$R$7,0)))</f>
        <v>0.14429789603352408</v>
      </c>
    </row>
    <row r="1333" spans="1:8" x14ac:dyDescent="0.25">
      <c r="A1333" s="51" t="s">
        <v>15</v>
      </c>
      <c r="B1333" s="52">
        <v>2016</v>
      </c>
      <c r="C1333" s="51" t="s">
        <v>10</v>
      </c>
      <c r="D1333" s="51" t="s">
        <v>25</v>
      </c>
      <c r="E1333" s="51" t="s">
        <v>26</v>
      </c>
      <c r="F1333" s="79">
        <v>41082.49</v>
      </c>
      <c r="G1333" s="78">
        <f>+IF(F1333=0," ", +F1333/INDEX(TdC_ExRate!$C$8:$R$29,MATCH(A1333,TdC_ExRate!$B$8:$B$29,0),MATCH(B1333,TdC_ExRate!$C$7:$R$7,0)))</f>
        <v>75.301154284998617</v>
      </c>
      <c r="H1333" s="78">
        <f>+IF(F1333=0,"",+G1333*100/INDEX(PBI_GDP!$C$8:$R$29,MATCH($A1333,PBI_GDP!$B$8:$B$29,0),MATCH($B1333,PBI_GDP!$C$7:$R$7,0)))</f>
        <v>0.12799557629082089</v>
      </c>
    </row>
    <row r="1334" spans="1:8" x14ac:dyDescent="0.25">
      <c r="A1334" s="51" t="s">
        <v>15</v>
      </c>
      <c r="B1334" s="52">
        <v>2017</v>
      </c>
      <c r="C1334" s="51" t="s">
        <v>10</v>
      </c>
      <c r="D1334" s="51" t="s">
        <v>25</v>
      </c>
      <c r="E1334" s="51" t="s">
        <v>26</v>
      </c>
      <c r="F1334" s="79">
        <v>54419.444755500001</v>
      </c>
      <c r="G1334" s="78">
        <f>+IF(F1334=0," ", +F1334/INDEX(TdC_ExRate!$C$8:$R$29,MATCH(A1334,TdC_ExRate!$B$8:$B$29,0),MATCH(B1334,TdC_ExRate!$C$7:$R$7,0)))</f>
        <v>95.751003950956928</v>
      </c>
      <c r="H1334" s="78">
        <f>+IF(F1334=0,"",+G1334*100/INDEX(PBI_GDP!$C$8:$R$29,MATCH($A1334,PBI_GDP!$B$8:$B$29,0),MATCH($B1334,PBI_GDP!$C$7:$R$7,0)))</f>
        <v>0.15819209878973481</v>
      </c>
    </row>
    <row r="1335" spans="1:8" x14ac:dyDescent="0.25">
      <c r="A1335" s="51" t="s">
        <v>15</v>
      </c>
      <c r="B1335" s="52">
        <v>2018</v>
      </c>
      <c r="C1335" s="51" t="s">
        <v>10</v>
      </c>
      <c r="D1335" s="51" t="s">
        <v>25</v>
      </c>
      <c r="E1335" s="51" t="s">
        <v>26</v>
      </c>
      <c r="F1335" s="79">
        <v>46363.505381030001</v>
      </c>
      <c r="G1335" s="78">
        <f>+IF(F1335=0," ", +F1335/INDEX(TdC_ExRate!$C$8:$R$29,MATCH(A1335,TdC_ExRate!$B$8:$B$29,0),MATCH(B1335,TdC_ExRate!$C$7:$R$7,0)))</f>
        <v>80.210786025930346</v>
      </c>
      <c r="H1335" s="78">
        <f>+IF(F1335=0,"",+G1335*100/INDEX(PBI_GDP!$C$8:$R$29,MATCH($A1335,PBI_GDP!$B$8:$B$29,0),MATCH($B1335,PBI_GDP!$C$7:$R$7,0)))</f>
        <v>0.12846204052917698</v>
      </c>
    </row>
    <row r="1336" spans="1:8" x14ac:dyDescent="0.25">
      <c r="A1336" s="51" t="s">
        <v>15</v>
      </c>
      <c r="B1336" s="52">
        <v>2019</v>
      </c>
      <c r="C1336" s="51" t="s">
        <v>10</v>
      </c>
      <c r="D1336" s="51" t="s">
        <v>25</v>
      </c>
      <c r="E1336" s="51" t="s">
        <v>26</v>
      </c>
      <c r="F1336" s="79">
        <v>52417.46</v>
      </c>
      <c r="G1336" s="78">
        <f>+IF(F1336=0," ", +F1336/INDEX(TdC_ExRate!$C$8:$R$29,MATCH(A1336,TdC_ExRate!$B$8:$B$29,0),MATCH(B1336,TdC_ExRate!$C$7:$R$7,0)))</f>
        <v>89.191857431313423</v>
      </c>
      <c r="H1336" s="78">
        <f>+IF(F1336=0,"",+G1336*100/INDEX(PBI_GDP!$C$8:$R$29,MATCH($A1336,PBI_GDP!$B$8:$B$29,0),MATCH($B1336,PBI_GDP!$C$7:$R$7,0)))</f>
        <v>0.13837097889543415</v>
      </c>
    </row>
    <row r="1337" spans="1:8" x14ac:dyDescent="0.25">
      <c r="A1337" s="51" t="s">
        <v>15</v>
      </c>
      <c r="B1337" s="52">
        <v>2020</v>
      </c>
      <c r="C1337" s="51" t="s">
        <v>10</v>
      </c>
      <c r="D1337" s="51" t="s">
        <v>25</v>
      </c>
      <c r="E1337" s="51" t="s">
        <v>26</v>
      </c>
      <c r="F1337" s="79">
        <v>55283.12</v>
      </c>
      <c r="G1337" s="78">
        <f>+IF(F1337=0," ", +F1337/INDEX(TdC_ExRate!$C$8:$R$29,MATCH(A1337,TdC_ExRate!$B$8:$B$29,0),MATCH(B1337,TdC_ExRate!$C$7:$R$7,0)))</f>
        <v>94.470780732671159</v>
      </c>
      <c r="H1337" s="78">
        <f>+IF(F1337=0,"",+G1337*100/INDEX(PBI_GDP!$C$8:$R$29,MATCH($A1337,PBI_GDP!$B$8:$B$29,0),MATCH($B1337,PBI_GDP!$C$7:$R$7,0)))</f>
        <v>0.15138696642652177</v>
      </c>
    </row>
    <row r="1338" spans="1:8" x14ac:dyDescent="0.25">
      <c r="A1338" s="51" t="s">
        <v>15</v>
      </c>
      <c r="B1338" s="52">
        <v>2021</v>
      </c>
      <c r="C1338" s="51" t="s">
        <v>10</v>
      </c>
      <c r="D1338" s="51" t="s">
        <v>25</v>
      </c>
      <c r="E1338" s="51" t="s">
        <v>26</v>
      </c>
      <c r="F1338" s="79">
        <v>57695.64</v>
      </c>
      <c r="G1338" s="78">
        <f>+IF(F1338=0," ", +F1338/INDEX(TdC_ExRate!$C$8:$R$29,MATCH(A1338,TdC_ExRate!$B$8:$B$29,0),MATCH(B1338,TdC_ExRate!$C$7:$R$7,0)))</f>
        <v>92.821562399868128</v>
      </c>
      <c r="H1338" s="78">
        <f>+IF(F1338=0,"",+G1338*100/INDEX(PBI_GDP!$C$8:$R$29,MATCH($A1338,PBI_GDP!$B$8:$B$29,0),MATCH($B1338,PBI_GDP!$C$7:$R$7,0)))</f>
        <v>0.14295756763667047</v>
      </c>
    </row>
    <row r="1339" spans="1:8" x14ac:dyDescent="0.25">
      <c r="A1339" s="51" t="s">
        <v>15</v>
      </c>
      <c r="B1339" s="52">
        <v>2022</v>
      </c>
      <c r="C1339" s="51" t="s">
        <v>10</v>
      </c>
      <c r="D1339" s="51" t="s">
        <v>25</v>
      </c>
      <c r="E1339" s="51" t="s">
        <v>26</v>
      </c>
      <c r="F1339" s="79">
        <v>50677.45</v>
      </c>
      <c r="G1339" s="78">
        <f>+IF(F1339=0," ", +F1339/INDEX(TdC_ExRate!$C$8:$R$29,MATCH(A1339,TdC_ExRate!$B$8:$B$29,0),MATCH(B1339,TdC_ExRate!$C$7:$R$7,0)))</f>
        <v>78.303216186775231</v>
      </c>
      <c r="H1339" s="78">
        <f>+IF(F1339=0,"",+G1339*100/INDEX(PBI_GDP!$C$8:$R$29,MATCH($A1339,PBI_GDP!$B$8:$B$29,0),MATCH($B1339,PBI_GDP!$C$7:$R$7,0)))</f>
        <v>0.1127566872362732</v>
      </c>
    </row>
    <row r="1340" spans="1:8" x14ac:dyDescent="0.25">
      <c r="A1340" s="51" t="s">
        <v>15</v>
      </c>
      <c r="B1340" s="52">
        <v>2023</v>
      </c>
      <c r="C1340" s="51" t="s">
        <v>10</v>
      </c>
      <c r="D1340" s="51" t="s">
        <v>25</v>
      </c>
      <c r="E1340" s="51" t="s">
        <v>26</v>
      </c>
      <c r="F1340" s="79">
        <v>45478.06</v>
      </c>
      <c r="G1340" s="78">
        <f>+IF(F1340=0," ", +F1340/INDEX(TdC_ExRate!$C$8:$R$29,MATCH(A1340,TdC_ExRate!$B$8:$B$29,0),MATCH(B1340,TdC_ExRate!$C$7:$R$7,0)))</f>
        <v>83.659864362713179</v>
      </c>
      <c r="H1340" s="78">
        <f>+IF(F1340=0,"",+G1340*100/INDEX(PBI_GDP!$C$8:$R$29,MATCH($A1340,PBI_GDP!$B$8:$B$29,0),MATCH($B1340,PBI_GDP!$C$7:$R$7,0)))</f>
        <v>9.6644999517367047E-2</v>
      </c>
    </row>
    <row r="1341" spans="1:8" x14ac:dyDescent="0.25">
      <c r="A1341" s="51" t="s">
        <v>15</v>
      </c>
      <c r="B1341" s="52">
        <v>2008</v>
      </c>
      <c r="C1341" s="51" t="s">
        <v>10</v>
      </c>
      <c r="D1341" s="51" t="s">
        <v>25</v>
      </c>
      <c r="E1341" s="51" t="s">
        <v>27</v>
      </c>
      <c r="F1341" s="79"/>
      <c r="G1341" s="78" t="str">
        <f>+IF(F1341=0," ", +F1341/INDEX(TdC_ExRate!$C$8:$R$29,MATCH(A1341,TdC_ExRate!$B$8:$B$29,0),MATCH(B1341,TdC_ExRate!$C$7:$R$7,0)))</f>
        <v xml:space="preserve"> </v>
      </c>
      <c r="H1341" s="78" t="str">
        <f>+IF(F1341=0,"",+G1341*100/INDEX(PBI_GDP!$C$8:$R$29,MATCH($A1341,PBI_GDP!$B$8:$B$29,0),MATCH($B1341,PBI_GDP!$C$7:$R$7,0)))</f>
        <v/>
      </c>
    </row>
    <row r="1342" spans="1:8" x14ac:dyDescent="0.25">
      <c r="A1342" s="51" t="s">
        <v>15</v>
      </c>
      <c r="B1342" s="52">
        <v>2009</v>
      </c>
      <c r="C1342" s="51" t="s">
        <v>10</v>
      </c>
      <c r="D1342" s="51" t="s">
        <v>25</v>
      </c>
      <c r="E1342" s="51" t="s">
        <v>27</v>
      </c>
      <c r="F1342" s="79"/>
      <c r="G1342" s="78" t="str">
        <f>+IF(F1342=0," ", +F1342/INDEX(TdC_ExRate!$C$8:$R$29,MATCH(A1342,TdC_ExRate!$B$8:$B$29,0),MATCH(B1342,TdC_ExRate!$C$7:$R$7,0)))</f>
        <v xml:space="preserve"> </v>
      </c>
      <c r="H1342" s="78" t="str">
        <f>+IF(F1342=0,"",+G1342*100/INDEX(PBI_GDP!$C$8:$R$29,MATCH($A1342,PBI_GDP!$B$8:$B$29,0),MATCH($B1342,PBI_GDP!$C$7:$R$7,0)))</f>
        <v/>
      </c>
    </row>
    <row r="1343" spans="1:8" x14ac:dyDescent="0.25">
      <c r="A1343" s="51" t="s">
        <v>15</v>
      </c>
      <c r="B1343" s="52">
        <v>2010</v>
      </c>
      <c r="C1343" s="51" t="s">
        <v>10</v>
      </c>
      <c r="D1343" s="51" t="s">
        <v>25</v>
      </c>
      <c r="E1343" s="51" t="s">
        <v>27</v>
      </c>
      <c r="F1343" s="79"/>
      <c r="G1343" s="78" t="str">
        <f>+IF(F1343=0," ", +F1343/INDEX(TdC_ExRate!$C$8:$R$29,MATCH(A1343,TdC_ExRate!$B$8:$B$29,0),MATCH(B1343,TdC_ExRate!$C$7:$R$7,0)))</f>
        <v xml:space="preserve"> </v>
      </c>
      <c r="H1343" s="78" t="str">
        <f>+IF(F1343=0,"",+G1343*100/INDEX(PBI_GDP!$C$8:$R$29,MATCH($A1343,PBI_GDP!$B$8:$B$29,0),MATCH($B1343,PBI_GDP!$C$7:$R$7,0)))</f>
        <v/>
      </c>
    </row>
    <row r="1344" spans="1:8" x14ac:dyDescent="0.25">
      <c r="A1344" s="51" t="s">
        <v>15</v>
      </c>
      <c r="B1344" s="52">
        <v>2011</v>
      </c>
      <c r="C1344" s="51" t="s">
        <v>10</v>
      </c>
      <c r="D1344" s="51" t="s">
        <v>25</v>
      </c>
      <c r="E1344" s="51" t="s">
        <v>27</v>
      </c>
      <c r="F1344" s="79"/>
      <c r="G1344" s="78" t="str">
        <f>+IF(F1344=0," ", +F1344/INDEX(TdC_ExRate!$C$8:$R$29,MATCH(A1344,TdC_ExRate!$B$8:$B$29,0),MATCH(B1344,TdC_ExRate!$C$7:$R$7,0)))</f>
        <v xml:space="preserve"> </v>
      </c>
      <c r="H1344" s="78" t="str">
        <f>+IF(F1344=0,"",+G1344*100/INDEX(PBI_GDP!$C$8:$R$29,MATCH($A1344,PBI_GDP!$B$8:$B$29,0),MATCH($B1344,PBI_GDP!$C$7:$R$7,0)))</f>
        <v/>
      </c>
    </row>
    <row r="1345" spans="1:8" x14ac:dyDescent="0.25">
      <c r="A1345" s="51" t="s">
        <v>15</v>
      </c>
      <c r="B1345" s="52">
        <v>2012</v>
      </c>
      <c r="C1345" s="51" t="s">
        <v>10</v>
      </c>
      <c r="D1345" s="51" t="s">
        <v>25</v>
      </c>
      <c r="E1345" s="51" t="s">
        <v>27</v>
      </c>
      <c r="F1345" s="79"/>
      <c r="G1345" s="78" t="str">
        <f>+IF(F1345=0," ", +F1345/INDEX(TdC_ExRate!$C$8:$R$29,MATCH(A1345,TdC_ExRate!$B$8:$B$29,0),MATCH(B1345,TdC_ExRate!$C$7:$R$7,0)))</f>
        <v xml:space="preserve"> </v>
      </c>
      <c r="H1345" s="78" t="str">
        <f>+IF(F1345=0,"",+G1345*100/INDEX(PBI_GDP!$C$8:$R$29,MATCH($A1345,PBI_GDP!$B$8:$B$29,0),MATCH($B1345,PBI_GDP!$C$7:$R$7,0)))</f>
        <v/>
      </c>
    </row>
    <row r="1346" spans="1:8" x14ac:dyDescent="0.25">
      <c r="A1346" s="51" t="s">
        <v>15</v>
      </c>
      <c r="B1346" s="52">
        <v>2013</v>
      </c>
      <c r="C1346" s="51" t="s">
        <v>10</v>
      </c>
      <c r="D1346" s="51" t="s">
        <v>25</v>
      </c>
      <c r="E1346" s="51" t="s">
        <v>27</v>
      </c>
      <c r="F1346" s="79"/>
      <c r="G1346" s="78" t="str">
        <f>+IF(F1346=0," ", +F1346/INDEX(TdC_ExRate!$C$8:$R$29,MATCH(A1346,TdC_ExRate!$B$8:$B$29,0),MATCH(B1346,TdC_ExRate!$C$7:$R$7,0)))</f>
        <v xml:space="preserve"> </v>
      </c>
      <c r="H1346" s="78" t="str">
        <f>+IF(F1346=0,"",+G1346*100/INDEX(PBI_GDP!$C$8:$R$29,MATCH($A1346,PBI_GDP!$B$8:$B$29,0),MATCH($B1346,PBI_GDP!$C$7:$R$7,0)))</f>
        <v/>
      </c>
    </row>
    <row r="1347" spans="1:8" x14ac:dyDescent="0.25">
      <c r="A1347" s="51" t="s">
        <v>15</v>
      </c>
      <c r="B1347" s="52">
        <v>2014</v>
      </c>
      <c r="C1347" s="51" t="s">
        <v>10</v>
      </c>
      <c r="D1347" s="51" t="s">
        <v>25</v>
      </c>
      <c r="E1347" s="51" t="s">
        <v>27</v>
      </c>
      <c r="F1347" s="79"/>
      <c r="G1347" s="78" t="str">
        <f>+IF(F1347=0," ", +F1347/INDEX(TdC_ExRate!$C$8:$R$29,MATCH(A1347,TdC_ExRate!$B$8:$B$29,0),MATCH(B1347,TdC_ExRate!$C$7:$R$7,0)))</f>
        <v xml:space="preserve"> </v>
      </c>
      <c r="H1347" s="78" t="str">
        <f>+IF(F1347=0,"",+G1347*100/INDEX(PBI_GDP!$C$8:$R$29,MATCH($A1347,PBI_GDP!$B$8:$B$29,0),MATCH($B1347,PBI_GDP!$C$7:$R$7,0)))</f>
        <v/>
      </c>
    </row>
    <row r="1348" spans="1:8" x14ac:dyDescent="0.25">
      <c r="A1348" s="51" t="s">
        <v>15</v>
      </c>
      <c r="B1348" s="52">
        <v>2015</v>
      </c>
      <c r="C1348" s="51" t="s">
        <v>10</v>
      </c>
      <c r="D1348" s="51" t="s">
        <v>25</v>
      </c>
      <c r="E1348" s="51" t="s">
        <v>27</v>
      </c>
      <c r="F1348" s="79"/>
      <c r="G1348" s="78" t="str">
        <f>+IF(F1348=0," ", +F1348/INDEX(TdC_ExRate!$C$8:$R$29,MATCH(A1348,TdC_ExRate!$B$8:$B$29,0),MATCH(B1348,TdC_ExRate!$C$7:$R$7,0)))</f>
        <v xml:space="preserve"> </v>
      </c>
      <c r="H1348" s="78" t="str">
        <f>+IF(F1348=0,"",+G1348*100/INDEX(PBI_GDP!$C$8:$R$29,MATCH($A1348,PBI_GDP!$B$8:$B$29,0),MATCH($B1348,PBI_GDP!$C$7:$R$7,0)))</f>
        <v/>
      </c>
    </row>
    <row r="1349" spans="1:8" x14ac:dyDescent="0.25">
      <c r="A1349" s="51" t="s">
        <v>15</v>
      </c>
      <c r="B1349" s="52">
        <v>2016</v>
      </c>
      <c r="C1349" s="51" t="s">
        <v>10</v>
      </c>
      <c r="D1349" s="51" t="s">
        <v>25</v>
      </c>
      <c r="E1349" s="51" t="s">
        <v>27</v>
      </c>
      <c r="F1349" s="79"/>
      <c r="G1349" s="78" t="str">
        <f>+IF(F1349=0," ", +F1349/INDEX(TdC_ExRate!$C$8:$R$29,MATCH(A1349,TdC_ExRate!$B$8:$B$29,0),MATCH(B1349,TdC_ExRate!$C$7:$R$7,0)))</f>
        <v xml:space="preserve"> </v>
      </c>
      <c r="H1349" s="78" t="str">
        <f>+IF(F1349=0,"",+G1349*100/INDEX(PBI_GDP!$C$8:$R$29,MATCH($A1349,PBI_GDP!$B$8:$B$29,0),MATCH($B1349,PBI_GDP!$C$7:$R$7,0)))</f>
        <v/>
      </c>
    </row>
    <row r="1350" spans="1:8" x14ac:dyDescent="0.25">
      <c r="A1350" s="51" t="s">
        <v>15</v>
      </c>
      <c r="B1350" s="52">
        <v>2017</v>
      </c>
      <c r="C1350" s="51" t="s">
        <v>10</v>
      </c>
      <c r="D1350" s="51" t="s">
        <v>25</v>
      </c>
      <c r="E1350" s="51" t="s">
        <v>27</v>
      </c>
      <c r="F1350" s="79"/>
      <c r="G1350" s="78" t="str">
        <f>+IF(F1350=0," ", +F1350/INDEX(TdC_ExRate!$C$8:$R$29,MATCH(A1350,TdC_ExRate!$B$8:$B$29,0),MATCH(B1350,TdC_ExRate!$C$7:$R$7,0)))</f>
        <v xml:space="preserve"> </v>
      </c>
      <c r="H1350" s="78" t="str">
        <f>+IF(F1350=0,"",+G1350*100/INDEX(PBI_GDP!$C$8:$R$29,MATCH($A1350,PBI_GDP!$B$8:$B$29,0),MATCH($B1350,PBI_GDP!$C$7:$R$7,0)))</f>
        <v/>
      </c>
    </row>
    <row r="1351" spans="1:8" x14ac:dyDescent="0.25">
      <c r="A1351" s="51" t="s">
        <v>15</v>
      </c>
      <c r="B1351" s="52">
        <v>2018</v>
      </c>
      <c r="C1351" s="51" t="s">
        <v>10</v>
      </c>
      <c r="D1351" s="51" t="s">
        <v>25</v>
      </c>
      <c r="E1351" s="51" t="s">
        <v>27</v>
      </c>
      <c r="F1351" s="79"/>
      <c r="G1351" s="78" t="str">
        <f>+IF(F1351=0," ", +F1351/INDEX(TdC_ExRate!$C$8:$R$29,MATCH(A1351,TdC_ExRate!$B$8:$B$29,0),MATCH(B1351,TdC_ExRate!$C$7:$R$7,0)))</f>
        <v xml:space="preserve"> </v>
      </c>
      <c r="H1351" s="78" t="str">
        <f>+IF(F1351=0,"",+G1351*100/INDEX(PBI_GDP!$C$8:$R$29,MATCH($A1351,PBI_GDP!$B$8:$B$29,0),MATCH($B1351,PBI_GDP!$C$7:$R$7,0)))</f>
        <v/>
      </c>
    </row>
    <row r="1352" spans="1:8" x14ac:dyDescent="0.25">
      <c r="A1352" s="51" t="s">
        <v>15</v>
      </c>
      <c r="B1352" s="52">
        <v>2019</v>
      </c>
      <c r="C1352" s="51" t="s">
        <v>10</v>
      </c>
      <c r="D1352" s="51" t="s">
        <v>25</v>
      </c>
      <c r="E1352" s="51" t="s">
        <v>27</v>
      </c>
      <c r="F1352" s="79"/>
      <c r="G1352" s="78" t="str">
        <f>+IF(F1352=0," ", +F1352/INDEX(TdC_ExRate!$C$8:$R$29,MATCH(A1352,TdC_ExRate!$B$8:$B$29,0),MATCH(B1352,TdC_ExRate!$C$7:$R$7,0)))</f>
        <v xml:space="preserve"> </v>
      </c>
      <c r="H1352" s="78" t="str">
        <f>+IF(F1352=0,"",+G1352*100/INDEX(PBI_GDP!$C$8:$R$29,MATCH($A1352,PBI_GDP!$B$8:$B$29,0),MATCH($B1352,PBI_GDP!$C$7:$R$7,0)))</f>
        <v/>
      </c>
    </row>
    <row r="1353" spans="1:8" x14ac:dyDescent="0.25">
      <c r="A1353" s="51" t="s">
        <v>15</v>
      </c>
      <c r="B1353" s="52">
        <v>2020</v>
      </c>
      <c r="C1353" s="51" t="s">
        <v>10</v>
      </c>
      <c r="D1353" s="51" t="s">
        <v>25</v>
      </c>
      <c r="E1353" s="51" t="s">
        <v>27</v>
      </c>
      <c r="F1353" s="79"/>
      <c r="G1353" s="78" t="str">
        <f>+IF(F1353=0," ", +F1353/INDEX(TdC_ExRate!$C$8:$R$29,MATCH(A1353,TdC_ExRate!$B$8:$B$29,0),MATCH(B1353,TdC_ExRate!$C$7:$R$7,0)))</f>
        <v xml:space="preserve"> </v>
      </c>
      <c r="H1353" s="78" t="str">
        <f>+IF(F1353=0,"",+G1353*100/INDEX(PBI_GDP!$C$8:$R$29,MATCH($A1353,PBI_GDP!$B$8:$B$29,0),MATCH($B1353,PBI_GDP!$C$7:$R$7,0)))</f>
        <v/>
      </c>
    </row>
    <row r="1354" spans="1:8" x14ac:dyDescent="0.25">
      <c r="A1354" s="51" t="s">
        <v>15</v>
      </c>
      <c r="B1354" s="52">
        <v>2021</v>
      </c>
      <c r="C1354" s="51" t="s">
        <v>10</v>
      </c>
      <c r="D1354" s="51" t="s">
        <v>25</v>
      </c>
      <c r="E1354" s="51" t="s">
        <v>27</v>
      </c>
      <c r="F1354" s="79"/>
      <c r="G1354" s="78" t="str">
        <f>+IF(F1354=0," ", +F1354/INDEX(TdC_ExRate!$C$8:$R$29,MATCH(A1354,TdC_ExRate!$B$8:$B$29,0),MATCH(B1354,TdC_ExRate!$C$7:$R$7,0)))</f>
        <v xml:space="preserve"> </v>
      </c>
      <c r="H1354" s="78" t="str">
        <f>+IF(F1354=0,"",+G1354*100/INDEX(PBI_GDP!$C$8:$R$29,MATCH($A1354,PBI_GDP!$B$8:$B$29,0),MATCH($B1354,PBI_GDP!$C$7:$R$7,0)))</f>
        <v/>
      </c>
    </row>
    <row r="1355" spans="1:8" x14ac:dyDescent="0.25">
      <c r="A1355" s="51" t="s">
        <v>15</v>
      </c>
      <c r="B1355" s="52">
        <v>2022</v>
      </c>
      <c r="C1355" s="51" t="s">
        <v>10</v>
      </c>
      <c r="D1355" s="51" t="s">
        <v>25</v>
      </c>
      <c r="E1355" s="51" t="s">
        <v>27</v>
      </c>
      <c r="F1355" s="79"/>
      <c r="G1355" s="78" t="str">
        <f>+IF(F1355=0," ", +F1355/INDEX(TdC_ExRate!$C$8:$R$29,MATCH(A1355,TdC_ExRate!$B$8:$B$29,0),MATCH(B1355,TdC_ExRate!$C$7:$R$7,0)))</f>
        <v xml:space="preserve"> </v>
      </c>
      <c r="H1355" s="78" t="str">
        <f>+IF(F1355=0,"",+G1355*100/INDEX(PBI_GDP!$C$8:$R$29,MATCH($A1355,PBI_GDP!$B$8:$B$29,0),MATCH($B1355,PBI_GDP!$C$7:$R$7,0)))</f>
        <v/>
      </c>
    </row>
    <row r="1356" spans="1:8" x14ac:dyDescent="0.25">
      <c r="A1356" s="51" t="s">
        <v>15</v>
      </c>
      <c r="B1356" s="52">
        <v>2023</v>
      </c>
      <c r="C1356" s="51" t="s">
        <v>10</v>
      </c>
      <c r="D1356" s="51" t="s">
        <v>25</v>
      </c>
      <c r="E1356" s="51" t="s">
        <v>27</v>
      </c>
      <c r="F1356" s="79"/>
      <c r="G1356" s="78" t="str">
        <f>+IF(F1356=0," ", +F1356/INDEX(TdC_ExRate!$C$8:$R$29,MATCH(A1356,TdC_ExRate!$B$8:$B$29,0),MATCH(B1356,TdC_ExRate!$C$7:$R$7,0)))</f>
        <v xml:space="preserve"> </v>
      </c>
      <c r="H1356" s="78" t="str">
        <f>+IF(F1356=0,"",+G1356*100/INDEX(PBI_GDP!$C$8:$R$29,MATCH($A1356,PBI_GDP!$B$8:$B$29,0),MATCH($B1356,PBI_GDP!$C$7:$R$7,0)))</f>
        <v/>
      </c>
    </row>
    <row r="1357" spans="1:8" x14ac:dyDescent="0.25">
      <c r="A1357" s="51" t="s">
        <v>15</v>
      </c>
      <c r="B1357" s="52">
        <v>2008</v>
      </c>
      <c r="C1357" s="51" t="s">
        <v>10</v>
      </c>
      <c r="D1357" s="51" t="s">
        <v>25</v>
      </c>
      <c r="E1357" s="51" t="s">
        <v>28</v>
      </c>
      <c r="F1357" s="79">
        <v>976.4</v>
      </c>
      <c r="G1357" s="78">
        <f>+IF(F1357=0," ", +F1357/INDEX(TdC_ExRate!$C$8:$R$29,MATCH(A1357,TdC_ExRate!$B$8:$B$29,0),MATCH(B1357,TdC_ExRate!$C$7:$R$7,0)))</f>
        <v>1.8543025396006452</v>
      </c>
      <c r="H1357" s="78">
        <f>+IF(F1357=0,"",+G1357*100/INDEX(PBI_GDP!$C$8:$R$29,MATCH($A1357,PBI_GDP!$B$8:$B$29,0),MATCH($B1357,PBI_GDP!$C$7:$R$7,0)))</f>
        <v>6.0170147288993317E-3</v>
      </c>
    </row>
    <row r="1358" spans="1:8" x14ac:dyDescent="0.25">
      <c r="A1358" s="51" t="s">
        <v>15</v>
      </c>
      <c r="B1358" s="52">
        <v>2009</v>
      </c>
      <c r="C1358" s="51" t="s">
        <v>10</v>
      </c>
      <c r="D1358" s="51" t="s">
        <v>25</v>
      </c>
      <c r="E1358" s="51" t="s">
        <v>28</v>
      </c>
      <c r="F1358" s="79">
        <v>1084.1736015700001</v>
      </c>
      <c r="G1358" s="78">
        <f>+IF(F1358=0," ", +F1358/INDEX(TdC_ExRate!$C$8:$R$29,MATCH(A1358,TdC_ExRate!$B$8:$B$29,0),MATCH(B1358,TdC_ExRate!$C$7:$R$7,0)))</f>
        <v>1.8914458373686838</v>
      </c>
      <c r="H1358" s="78">
        <f>+IF(F1358=0,"",+G1358*100/INDEX(PBI_GDP!$C$8:$R$29,MATCH($A1358,PBI_GDP!$B$8:$B$29,0),MATCH($B1358,PBI_GDP!$C$7:$R$7,0)))</f>
        <v>6.1512074057541825E-3</v>
      </c>
    </row>
    <row r="1359" spans="1:8" x14ac:dyDescent="0.25">
      <c r="A1359" s="51" t="s">
        <v>15</v>
      </c>
      <c r="B1359" s="52">
        <v>2010</v>
      </c>
      <c r="C1359" s="51" t="s">
        <v>10</v>
      </c>
      <c r="D1359" s="51" t="s">
        <v>25</v>
      </c>
      <c r="E1359" s="51" t="s">
        <v>28</v>
      </c>
      <c r="F1359" s="79">
        <v>1674.11769153</v>
      </c>
      <c r="G1359" s="78">
        <f>+IF(F1359=0," ", +F1359/INDEX(TdC_ExRate!$C$8:$R$29,MATCH(A1359,TdC_ExRate!$B$8:$B$29,0),MATCH(B1359,TdC_ExRate!$C$7:$R$7,0)))</f>
        <v>3.1856049414570506</v>
      </c>
      <c r="H1359" s="78">
        <f>+IF(F1359=0,"",+G1359*100/INDEX(PBI_GDP!$C$8:$R$29,MATCH($A1359,PBI_GDP!$B$8:$B$29,0),MATCH($B1359,PBI_GDP!$C$7:$R$7,0)))</f>
        <v>8.4469386164899365E-3</v>
      </c>
    </row>
    <row r="1360" spans="1:8" x14ac:dyDescent="0.25">
      <c r="A1360" s="51" t="s">
        <v>15</v>
      </c>
      <c r="B1360" s="52">
        <v>2011</v>
      </c>
      <c r="C1360" s="51" t="s">
        <v>10</v>
      </c>
      <c r="D1360" s="51" t="s">
        <v>25</v>
      </c>
      <c r="E1360" s="51" t="s">
        <v>28</v>
      </c>
      <c r="F1360" s="79">
        <v>1513.5655810850001</v>
      </c>
      <c r="G1360" s="78">
        <f>+IF(F1360=0," ", +F1360/INDEX(TdC_ExRate!$C$8:$R$29,MATCH(A1360,TdC_ExRate!$B$8:$B$29,0),MATCH(B1360,TdC_ExRate!$C$7:$R$7,0)))</f>
        <v>2.9933299596860996</v>
      </c>
      <c r="H1360" s="78">
        <f>+IF(F1360=0,"",+G1360*100/INDEX(PBI_GDP!$C$8:$R$29,MATCH($A1360,PBI_GDP!$B$8:$B$29,0),MATCH($B1360,PBI_GDP!$C$7:$R$7,0)))</f>
        <v>7.0010423449388603E-3</v>
      </c>
    </row>
    <row r="1361" spans="1:8" x14ac:dyDescent="0.25">
      <c r="A1361" s="51" t="s">
        <v>15</v>
      </c>
      <c r="B1361" s="52">
        <v>2012</v>
      </c>
      <c r="C1361" s="51" t="s">
        <v>10</v>
      </c>
      <c r="D1361" s="51" t="s">
        <v>25</v>
      </c>
      <c r="E1361" s="51" t="s">
        <v>28</v>
      </c>
      <c r="F1361" s="79">
        <v>1582.1156860399999</v>
      </c>
      <c r="G1361" s="78">
        <f>+IF(F1361=0," ", +F1361/INDEX(TdC_ExRate!$C$8:$R$29,MATCH(A1361,TdC_ExRate!$B$8:$B$29,0),MATCH(B1361,TdC_ExRate!$C$7:$R$7,0)))</f>
        <v>3.1450153284233333</v>
      </c>
      <c r="H1361" s="78">
        <f>+IF(F1361=0,"",+G1361*100/INDEX(PBI_GDP!$C$8:$R$29,MATCH($A1361,PBI_GDP!$B$8:$B$29,0),MATCH($B1361,PBI_GDP!$C$7:$R$7,0)))</f>
        <v>6.657659983474124E-3</v>
      </c>
    </row>
    <row r="1362" spans="1:8" x14ac:dyDescent="0.25">
      <c r="A1362" s="51" t="s">
        <v>15</v>
      </c>
      <c r="B1362" s="52">
        <v>2013</v>
      </c>
      <c r="C1362" s="51" t="s">
        <v>10</v>
      </c>
      <c r="D1362" s="51" t="s">
        <v>25</v>
      </c>
      <c r="E1362" s="51" t="s">
        <v>28</v>
      </c>
      <c r="F1362" s="79">
        <v>2011.2943605600001</v>
      </c>
      <c r="G1362" s="78">
        <f>+IF(F1362=0," ", +F1362/INDEX(TdC_ExRate!$C$8:$R$29,MATCH(A1362,TdC_ExRate!$B$8:$B$29,0),MATCH(B1362,TdC_ExRate!$C$7:$R$7,0)))</f>
        <v>4.021315304606877</v>
      </c>
      <c r="H1362" s="78">
        <f>+IF(F1362=0,"",+G1362*100/INDEX(PBI_GDP!$C$8:$R$29,MATCH($A1362,PBI_GDP!$B$8:$B$29,0),MATCH($B1362,PBI_GDP!$C$7:$R$7,0)))</f>
        <v>7.8928170488102856E-3</v>
      </c>
    </row>
    <row r="1363" spans="1:8" x14ac:dyDescent="0.25">
      <c r="A1363" s="51" t="s">
        <v>15</v>
      </c>
      <c r="B1363" s="52">
        <v>2014</v>
      </c>
      <c r="C1363" s="51" t="s">
        <v>10</v>
      </c>
      <c r="D1363" s="51" t="s">
        <v>25</v>
      </c>
      <c r="E1363" s="51" t="s">
        <v>28</v>
      </c>
      <c r="F1363" s="79">
        <v>4352.8390338299996</v>
      </c>
      <c r="G1363" s="78">
        <f>+IF(F1363=0," ", +F1363/INDEX(TdC_ExRate!$C$8:$R$29,MATCH(A1363,TdC_ExRate!$B$8:$B$29,0),MATCH(B1363,TdC_ExRate!$C$7:$R$7,0)))</f>
        <v>8.079865548076322</v>
      </c>
      <c r="H1363" s="78">
        <f>+IF(F1363=0,"",+G1363*100/INDEX(PBI_GDP!$C$8:$R$29,MATCH($A1363,PBI_GDP!$B$8:$B$29,0),MATCH($B1363,PBI_GDP!$C$7:$R$7,0)))</f>
        <v>1.552658491132178E-2</v>
      </c>
    </row>
    <row r="1364" spans="1:8" x14ac:dyDescent="0.25">
      <c r="A1364" s="51" t="s">
        <v>15</v>
      </c>
      <c r="B1364" s="52">
        <v>2015</v>
      </c>
      <c r="C1364" s="51" t="s">
        <v>10</v>
      </c>
      <c r="D1364" s="51" t="s">
        <v>25</v>
      </c>
      <c r="E1364" s="51" t="s">
        <v>28</v>
      </c>
      <c r="F1364" s="79">
        <v>9413.6799482499991</v>
      </c>
      <c r="G1364" s="78">
        <f>+IF(F1364=0," ", +F1364/INDEX(TdC_ExRate!$C$8:$R$29,MATCH(A1364,TdC_ExRate!$B$8:$B$29,0),MATCH(B1364,TdC_ExRate!$C$7:$R$7,0)))</f>
        <v>17.58158723062845</v>
      </c>
      <c r="H1364" s="78">
        <f>+IF(F1364=0,"",+G1364*100/INDEX(PBI_GDP!$C$8:$R$29,MATCH($A1364,PBI_GDP!$B$8:$B$29,0),MATCH($B1364,PBI_GDP!$C$7:$R$7,0)))</f>
        <v>3.1149984852744474E-2</v>
      </c>
    </row>
    <row r="1365" spans="1:8" x14ac:dyDescent="0.25">
      <c r="A1365" s="51" t="s">
        <v>15</v>
      </c>
      <c r="B1365" s="52">
        <v>2016</v>
      </c>
      <c r="C1365" s="51" t="s">
        <v>10</v>
      </c>
      <c r="D1365" s="51" t="s">
        <v>25</v>
      </c>
      <c r="E1365" s="51" t="s">
        <v>28</v>
      </c>
      <c r="F1365" s="79">
        <v>6760.6730280499996</v>
      </c>
      <c r="G1365" s="78">
        <f>+IF(F1365=0," ", +F1365/INDEX(TdC_ExRate!$C$8:$R$29,MATCH(A1365,TdC_ExRate!$B$8:$B$29,0),MATCH(B1365,TdC_ExRate!$C$7:$R$7,0)))</f>
        <v>12.391811761059804</v>
      </c>
      <c r="H1365" s="78">
        <f>+IF(F1365=0,"",+G1365*100/INDEX(PBI_GDP!$C$8:$R$29,MATCH($A1365,PBI_GDP!$B$8:$B$29,0),MATCH($B1365,PBI_GDP!$C$7:$R$7,0)))</f>
        <v>2.106338345945119E-2</v>
      </c>
    </row>
    <row r="1366" spans="1:8" x14ac:dyDescent="0.25">
      <c r="A1366" s="51" t="s">
        <v>15</v>
      </c>
      <c r="B1366" s="52">
        <v>2017</v>
      </c>
      <c r="C1366" s="51" t="s">
        <v>10</v>
      </c>
      <c r="D1366" s="51" t="s">
        <v>25</v>
      </c>
      <c r="E1366" s="51" t="s">
        <v>28</v>
      </c>
      <c r="F1366" s="79">
        <v>6316.98282131</v>
      </c>
      <c r="G1366" s="78">
        <f>+IF(F1366=0," ", +F1366/INDEX(TdC_ExRate!$C$8:$R$29,MATCH(A1366,TdC_ExRate!$B$8:$B$29,0),MATCH(B1366,TdC_ExRate!$C$7:$R$7,0)))</f>
        <v>11.11473021819558</v>
      </c>
      <c r="H1366" s="78">
        <f>+IF(F1366=0,"",+G1366*100/INDEX(PBI_GDP!$C$8:$R$29,MATCH($A1366,PBI_GDP!$B$8:$B$29,0),MATCH($B1366,PBI_GDP!$C$7:$R$7,0)))</f>
        <v>1.8362862300625244E-2</v>
      </c>
    </row>
    <row r="1367" spans="1:8" x14ac:dyDescent="0.25">
      <c r="A1367" s="51" t="s">
        <v>15</v>
      </c>
      <c r="B1367" s="52">
        <v>2018</v>
      </c>
      <c r="C1367" s="51" t="s">
        <v>10</v>
      </c>
      <c r="D1367" s="51" t="s">
        <v>25</v>
      </c>
      <c r="E1367" s="51" t="s">
        <v>28</v>
      </c>
      <c r="F1367" s="79">
        <v>2729.6311142899999</v>
      </c>
      <c r="G1367" s="78">
        <f>+IF(F1367=0," ", +F1367/INDEX(TdC_ExRate!$C$8:$R$29,MATCH(A1367,TdC_ExRate!$B$8:$B$29,0),MATCH(B1367,TdC_ExRate!$C$7:$R$7,0)))</f>
        <v>4.7223749679553011</v>
      </c>
      <c r="H1367" s="78">
        <f>+IF(F1367=0,"",+G1367*100/INDEX(PBI_GDP!$C$8:$R$29,MATCH($A1367,PBI_GDP!$B$8:$B$29,0),MATCH($B1367,PBI_GDP!$C$7:$R$7,0)))</f>
        <v>7.5631464866998017E-3</v>
      </c>
    </row>
    <row r="1368" spans="1:8" x14ac:dyDescent="0.25">
      <c r="A1368" s="51" t="s">
        <v>15</v>
      </c>
      <c r="B1368" s="52">
        <v>2019</v>
      </c>
      <c r="C1368" s="51" t="s">
        <v>10</v>
      </c>
      <c r="D1368" s="51" t="s">
        <v>25</v>
      </c>
      <c r="E1368" s="51" t="s">
        <v>28</v>
      </c>
      <c r="F1368" s="79">
        <v>3204.2480622899998</v>
      </c>
      <c r="G1368" s="78">
        <f>+IF(F1368=0," ", +F1368/INDEX(TdC_ExRate!$C$8:$R$29,MATCH(A1368,TdC_ExRate!$B$8:$B$29,0),MATCH(B1368,TdC_ExRate!$C$7:$R$7,0)))</f>
        <v>5.4522450409907686</v>
      </c>
      <c r="H1368" s="78">
        <f>+IF(F1368=0,"",+G1368*100/INDEX(PBI_GDP!$C$8:$R$29,MATCH($A1368,PBI_GDP!$B$8:$B$29,0),MATCH($B1368,PBI_GDP!$C$7:$R$7,0)))</f>
        <v>8.458535400281993E-3</v>
      </c>
    </row>
    <row r="1369" spans="1:8" x14ac:dyDescent="0.25">
      <c r="A1369" s="51" t="s">
        <v>15</v>
      </c>
      <c r="B1369" s="52">
        <v>2020</v>
      </c>
      <c r="C1369" s="51" t="s">
        <v>10</v>
      </c>
      <c r="D1369" s="51" t="s">
        <v>25</v>
      </c>
      <c r="E1369" s="51" t="s">
        <v>28</v>
      </c>
      <c r="F1369" s="79">
        <v>4131.1739965400002</v>
      </c>
      <c r="G1369" s="78">
        <f>+IF(F1369=0," ", +F1369/INDEX(TdC_ExRate!$C$8:$R$29,MATCH(A1369,TdC_ExRate!$B$8:$B$29,0),MATCH(B1369,TdC_ExRate!$C$7:$R$7,0)))</f>
        <v>7.059573207800919</v>
      </c>
      <c r="H1369" s="78">
        <f>+IF(F1369=0,"",+G1369*100/INDEX(PBI_GDP!$C$8:$R$29,MATCH($A1369,PBI_GDP!$B$8:$B$29,0),MATCH($B1369,PBI_GDP!$C$7:$R$7,0)))</f>
        <v>1.1312782258243035E-2</v>
      </c>
    </row>
    <row r="1370" spans="1:8" x14ac:dyDescent="0.25">
      <c r="A1370" s="51" t="s">
        <v>15</v>
      </c>
      <c r="B1370" s="52">
        <v>2021</v>
      </c>
      <c r="C1370" s="51" t="s">
        <v>10</v>
      </c>
      <c r="D1370" s="51" t="s">
        <v>25</v>
      </c>
      <c r="E1370" s="51" t="s">
        <v>28</v>
      </c>
      <c r="F1370" s="79">
        <v>3074.0675893299999</v>
      </c>
      <c r="G1370" s="78">
        <f>+IF(F1370=0," ", +F1370/INDEX(TdC_ExRate!$C$8:$R$29,MATCH(A1370,TdC_ExRate!$B$8:$B$29,0),MATCH(B1370,TdC_ExRate!$C$7:$R$7,0)))</f>
        <v>4.945603455727448</v>
      </c>
      <c r="H1370" s="78">
        <f>+IF(F1370=0,"",+G1370*100/INDEX(PBI_GDP!$C$8:$R$29,MATCH($A1370,PBI_GDP!$B$8:$B$29,0),MATCH($B1370,PBI_GDP!$C$7:$R$7,0)))</f>
        <v>7.6168879541216629E-3</v>
      </c>
    </row>
    <row r="1371" spans="1:8" x14ac:dyDescent="0.25">
      <c r="A1371" s="51" t="s">
        <v>15</v>
      </c>
      <c r="B1371" s="52">
        <v>2022</v>
      </c>
      <c r="C1371" s="51" t="s">
        <v>10</v>
      </c>
      <c r="D1371" s="51" t="s">
        <v>25</v>
      </c>
      <c r="E1371" s="51" t="s">
        <v>28</v>
      </c>
      <c r="F1371" s="79">
        <v>2012.724043641</v>
      </c>
      <c r="G1371" s="78">
        <f>+IF(F1371=0," ", +F1371/INDEX(TdC_ExRate!$C$8:$R$29,MATCH(A1371,TdC_ExRate!$B$8:$B$29,0),MATCH(B1371,TdC_ExRate!$C$7:$R$7,0)))</f>
        <v>3.1099190253957461</v>
      </c>
      <c r="H1371" s="78">
        <f>+IF(F1371=0,"",+G1371*100/INDEX(PBI_GDP!$C$8:$R$29,MATCH($A1371,PBI_GDP!$B$8:$B$29,0),MATCH($B1371,PBI_GDP!$C$7:$R$7,0)))</f>
        <v>4.4782856177995401E-3</v>
      </c>
    </row>
    <row r="1372" spans="1:8" x14ac:dyDescent="0.25">
      <c r="A1372" s="51" t="s">
        <v>15</v>
      </c>
      <c r="B1372" s="52">
        <v>2023</v>
      </c>
      <c r="C1372" s="51" t="s">
        <v>10</v>
      </c>
      <c r="D1372" s="51" t="s">
        <v>25</v>
      </c>
      <c r="E1372" s="51" t="s">
        <v>28</v>
      </c>
      <c r="F1372" s="79">
        <v>4233.00372436</v>
      </c>
      <c r="G1372" s="78">
        <f>+IF(F1372=0," ", +F1372/INDEX(TdC_ExRate!$C$8:$R$29,MATCH(A1372,TdC_ExRate!$B$8:$B$29,0),MATCH(B1372,TdC_ExRate!$C$7:$R$7,0)))</f>
        <v>7.786887070970427</v>
      </c>
      <c r="H1372" s="78">
        <f>+IF(F1372=0,"",+G1372*100/INDEX(PBI_GDP!$C$8:$R$29,MATCH($A1372,PBI_GDP!$B$8:$B$29,0),MATCH($B1372,PBI_GDP!$C$7:$R$7,0)))</f>
        <v>8.9955165831124978E-3</v>
      </c>
    </row>
    <row r="1373" spans="1:8" x14ac:dyDescent="0.25">
      <c r="A1373" s="51" t="s">
        <v>15</v>
      </c>
      <c r="B1373" s="52">
        <v>2008</v>
      </c>
      <c r="C1373" s="51" t="s">
        <v>10</v>
      </c>
      <c r="D1373" s="51" t="s">
        <v>30</v>
      </c>
      <c r="E1373" s="51" t="s">
        <v>40</v>
      </c>
      <c r="F1373" s="79">
        <v>200797.71740683998</v>
      </c>
      <c r="G1373" s="78">
        <f>+IF(F1373=0," ", +F1373/INDEX(TdC_ExRate!$C$8:$R$29,MATCH(A1373,TdC_ExRate!$B$8:$B$29,0),MATCH(B1373,TdC_ExRate!$C$7:$R$7,0)))</f>
        <v>381.33932541326919</v>
      </c>
      <c r="H1373" s="78">
        <f>+IF(F1373=0,"",+G1373*100/INDEX(PBI_GDP!$C$8:$R$29,MATCH($A1373,PBI_GDP!$B$8:$B$29,0),MATCH($B1373,PBI_GDP!$C$7:$R$7,0)))</f>
        <v>1.2374055952133571</v>
      </c>
    </row>
    <row r="1374" spans="1:8" x14ac:dyDescent="0.25">
      <c r="A1374" s="51" t="s">
        <v>15</v>
      </c>
      <c r="B1374" s="52">
        <v>2009</v>
      </c>
      <c r="C1374" s="51" t="s">
        <v>10</v>
      </c>
      <c r="D1374" s="51" t="s">
        <v>30</v>
      </c>
      <c r="E1374" s="51" t="s">
        <v>40</v>
      </c>
      <c r="F1374" s="79">
        <v>320963.24270796002</v>
      </c>
      <c r="G1374" s="78">
        <f>+IF(F1374=0," ", +F1374/INDEX(TdC_ExRate!$C$8:$R$29,MATCH(A1374,TdC_ExRate!$B$8:$B$29,0),MATCH(B1374,TdC_ExRate!$C$7:$R$7,0)))</f>
        <v>559.95145840961425</v>
      </c>
      <c r="H1374" s="78">
        <f>+IF(F1374=0,"",+G1374*100/INDEX(PBI_GDP!$C$8:$R$29,MATCH($A1374,PBI_GDP!$B$8:$B$29,0),MATCH($B1374,PBI_GDP!$C$7:$R$7,0)))</f>
        <v>1.821028913322613</v>
      </c>
    </row>
    <row r="1375" spans="1:8" x14ac:dyDescent="0.25">
      <c r="A1375" s="51" t="s">
        <v>15</v>
      </c>
      <c r="B1375" s="52">
        <v>2010</v>
      </c>
      <c r="C1375" s="51" t="s">
        <v>10</v>
      </c>
      <c r="D1375" s="51" t="s">
        <v>30</v>
      </c>
      <c r="E1375" s="51" t="s">
        <v>40</v>
      </c>
      <c r="F1375" s="79">
        <v>355748.97719958</v>
      </c>
      <c r="G1375" s="78">
        <f>+IF(F1375=0," ", +F1375/INDEX(TdC_ExRate!$C$8:$R$29,MATCH(A1375,TdC_ExRate!$B$8:$B$29,0),MATCH(B1375,TdC_ExRate!$C$7:$R$7,0)))</f>
        <v>676.9390858354509</v>
      </c>
      <c r="H1375" s="78">
        <f>+IF(F1375=0,"",+G1375*100/INDEX(PBI_GDP!$C$8:$R$29,MATCH($A1375,PBI_GDP!$B$8:$B$29,0),MATCH($B1375,PBI_GDP!$C$7:$R$7,0)))</f>
        <v>1.7949692476743537</v>
      </c>
    </row>
    <row r="1376" spans="1:8" x14ac:dyDescent="0.25">
      <c r="A1376" s="51" t="s">
        <v>15</v>
      </c>
      <c r="B1376" s="52">
        <v>2011</v>
      </c>
      <c r="C1376" s="51" t="s">
        <v>10</v>
      </c>
      <c r="D1376" s="51" t="s">
        <v>30</v>
      </c>
      <c r="E1376" s="51" t="s">
        <v>40</v>
      </c>
      <c r="F1376" s="79">
        <v>378511.32863647997</v>
      </c>
      <c r="G1376" s="78">
        <f>+IF(F1376=0," ", +F1376/INDEX(TdC_ExRate!$C$8:$R$29,MATCH(A1376,TdC_ExRate!$B$8:$B$29,0),MATCH(B1376,TdC_ExRate!$C$7:$R$7,0)))</f>
        <v>748.56967827979304</v>
      </c>
      <c r="H1376" s="78">
        <f>+IF(F1376=0,"",+G1376*100/INDEX(PBI_GDP!$C$8:$R$29,MATCH($A1376,PBI_GDP!$B$8:$B$29,0),MATCH($B1376,PBI_GDP!$C$7:$R$7,0)))</f>
        <v>1.7508153415615002</v>
      </c>
    </row>
    <row r="1377" spans="1:8" x14ac:dyDescent="0.25">
      <c r="A1377" s="51" t="s">
        <v>15</v>
      </c>
      <c r="B1377" s="52">
        <v>2012</v>
      </c>
      <c r="C1377" s="51" t="s">
        <v>10</v>
      </c>
      <c r="D1377" s="51" t="s">
        <v>30</v>
      </c>
      <c r="E1377" s="51" t="s">
        <v>40</v>
      </c>
      <c r="F1377" s="79">
        <v>402109.96414365002</v>
      </c>
      <c r="G1377" s="78">
        <f>+IF(F1377=0," ", +F1377/INDEX(TdC_ExRate!$C$8:$R$29,MATCH(A1377,TdC_ExRate!$B$8:$B$29,0),MATCH(B1377,TdC_ExRate!$C$7:$R$7,0)))</f>
        <v>799.33598541640583</v>
      </c>
      <c r="H1377" s="78">
        <f>+IF(F1377=0,"",+G1377*100/INDEX(PBI_GDP!$C$8:$R$29,MATCH($A1377,PBI_GDP!$B$8:$B$29,0),MATCH($B1377,PBI_GDP!$C$7:$R$7,0)))</f>
        <v>1.6921085106842872</v>
      </c>
    </row>
    <row r="1378" spans="1:8" x14ac:dyDescent="0.25">
      <c r="A1378" s="51" t="s">
        <v>15</v>
      </c>
      <c r="B1378" s="52">
        <v>2013</v>
      </c>
      <c r="C1378" s="51" t="s">
        <v>10</v>
      </c>
      <c r="D1378" s="51" t="s">
        <v>30</v>
      </c>
      <c r="E1378" s="51" t="s">
        <v>40</v>
      </c>
      <c r="F1378" s="79">
        <v>344206.76313596102</v>
      </c>
      <c r="G1378" s="78">
        <f>+IF(F1378=0," ", +F1378/INDEX(TdC_ExRate!$C$8:$R$29,MATCH(A1378,TdC_ExRate!$B$8:$B$29,0),MATCH(B1378,TdC_ExRate!$C$7:$R$7,0)))</f>
        <v>688.19559766599491</v>
      </c>
      <c r="H1378" s="78">
        <f>+IF(F1378=0,"",+G1378*100/INDEX(PBI_GDP!$C$8:$R$29,MATCH($A1378,PBI_GDP!$B$8:$B$29,0),MATCH($B1378,PBI_GDP!$C$7:$R$7,0)))</f>
        <v>1.3507525609721767</v>
      </c>
    </row>
    <row r="1379" spans="1:8" x14ac:dyDescent="0.25">
      <c r="A1379" s="51" t="s">
        <v>15</v>
      </c>
      <c r="B1379" s="52">
        <v>2014</v>
      </c>
      <c r="C1379" s="51" t="s">
        <v>10</v>
      </c>
      <c r="D1379" s="51" t="s">
        <v>30</v>
      </c>
      <c r="E1379" s="51" t="s">
        <v>40</v>
      </c>
      <c r="F1379" s="79">
        <v>318124.97668571002</v>
      </c>
      <c r="G1379" s="78">
        <f>+IF(F1379=0," ", +F1379/INDEX(TdC_ExRate!$C$8:$R$29,MATCH(A1379,TdC_ExRate!$B$8:$B$29,0),MATCH(B1379,TdC_ExRate!$C$7:$R$7,0)))</f>
        <v>590.51277089007999</v>
      </c>
      <c r="H1379" s="78">
        <f>+IF(F1379=0,"",+G1379*100/INDEX(PBI_GDP!$C$8:$R$29,MATCH($A1379,PBI_GDP!$B$8:$B$29,0),MATCH($B1379,PBI_GDP!$C$7:$R$7,0)))</f>
        <v>1.134752382188789</v>
      </c>
    </row>
    <row r="1380" spans="1:8" x14ac:dyDescent="0.25">
      <c r="A1380" s="51" t="s">
        <v>15</v>
      </c>
      <c r="B1380" s="52">
        <v>2015</v>
      </c>
      <c r="C1380" s="51" t="s">
        <v>10</v>
      </c>
      <c r="D1380" s="51" t="s">
        <v>30</v>
      </c>
      <c r="E1380" s="51" t="s">
        <v>40</v>
      </c>
      <c r="F1380" s="79">
        <v>242913.72160727301</v>
      </c>
      <c r="G1380" s="78">
        <f>+IF(F1380=0," ", +F1380/INDEX(TdC_ExRate!$C$8:$R$29,MATCH(A1380,TdC_ExRate!$B$8:$B$29,0),MATCH(B1380,TdC_ExRate!$C$7:$R$7,0)))</f>
        <v>453.68111189597084</v>
      </c>
      <c r="H1380" s="78">
        <f>+IF(F1380=0,"",+G1380*100/INDEX(PBI_GDP!$C$8:$R$29,MATCH($A1380,PBI_GDP!$B$8:$B$29,0),MATCH($B1380,PBI_GDP!$C$7:$R$7,0)))</f>
        <v>0.80380454723203121</v>
      </c>
    </row>
    <row r="1381" spans="1:8" x14ac:dyDescent="0.25">
      <c r="A1381" s="51" t="s">
        <v>15</v>
      </c>
      <c r="B1381" s="52">
        <v>2016</v>
      </c>
      <c r="C1381" s="51" t="s">
        <v>10</v>
      </c>
      <c r="D1381" s="51" t="s">
        <v>30</v>
      </c>
      <c r="E1381" s="51" t="s">
        <v>40</v>
      </c>
      <c r="F1381" s="79">
        <v>192216.07833965</v>
      </c>
      <c r="G1381" s="78">
        <f>+IF(F1381=0," ", +F1381/INDEX(TdC_ExRate!$C$8:$R$29,MATCH(A1381,TdC_ExRate!$B$8:$B$29,0),MATCH(B1381,TdC_ExRate!$C$7:$R$7,0)))</f>
        <v>352.31780184480948</v>
      </c>
      <c r="H1381" s="78">
        <f>+IF(F1381=0,"",+G1381*100/INDEX(PBI_GDP!$C$8:$R$29,MATCH($A1381,PBI_GDP!$B$8:$B$29,0),MATCH($B1381,PBI_GDP!$C$7:$R$7,0)))</f>
        <v>0.59886359661853705</v>
      </c>
    </row>
    <row r="1382" spans="1:8" x14ac:dyDescent="0.25">
      <c r="A1382" s="51" t="s">
        <v>15</v>
      </c>
      <c r="B1382" s="52">
        <v>2017</v>
      </c>
      <c r="C1382" s="51" t="s">
        <v>10</v>
      </c>
      <c r="D1382" s="51" t="s">
        <v>30</v>
      </c>
      <c r="E1382" s="51" t="s">
        <v>40</v>
      </c>
      <c r="F1382" s="79">
        <v>174588.555666361</v>
      </c>
      <c r="G1382" s="78">
        <f>+IF(F1382=0," ", +F1382/INDEX(TdC_ExRate!$C$8:$R$29,MATCH(A1382,TdC_ExRate!$B$8:$B$29,0),MATCH(B1382,TdC_ExRate!$C$7:$R$7,0)))</f>
        <v>307.1885345120516</v>
      </c>
      <c r="H1382" s="78">
        <f>+IF(F1382=0,"",+G1382*100/INDEX(PBI_GDP!$C$8:$R$29,MATCH($A1382,PBI_GDP!$B$8:$B$29,0),MATCH($B1382,PBI_GDP!$C$7:$R$7,0)))</f>
        <v>0.5075121616844277</v>
      </c>
    </row>
    <row r="1383" spans="1:8" x14ac:dyDescent="0.25">
      <c r="A1383" s="51" t="s">
        <v>15</v>
      </c>
      <c r="B1383" s="52">
        <v>2018</v>
      </c>
      <c r="C1383" s="51" t="s">
        <v>10</v>
      </c>
      <c r="D1383" s="51" t="s">
        <v>30</v>
      </c>
      <c r="E1383" s="51" t="s">
        <v>40</v>
      </c>
      <c r="F1383" s="79">
        <v>121784.44367245099</v>
      </c>
      <c r="G1383" s="78">
        <f>+IF(F1383=0," ", +F1383/INDEX(TdC_ExRate!$C$8:$R$29,MATCH(A1383,TdC_ExRate!$B$8:$B$29,0),MATCH(B1383,TdC_ExRate!$C$7:$R$7,0)))</f>
        <v>210.69213538575022</v>
      </c>
      <c r="H1383" s="78">
        <f>+IF(F1383=0,"",+G1383*100/INDEX(PBI_GDP!$C$8:$R$29,MATCH($A1383,PBI_GDP!$B$8:$B$29,0),MATCH($B1383,PBI_GDP!$C$7:$R$7,0)))</f>
        <v>0.33743518766108682</v>
      </c>
    </row>
    <row r="1384" spans="1:8" x14ac:dyDescent="0.25">
      <c r="A1384" s="51" t="s">
        <v>15</v>
      </c>
      <c r="B1384" s="52">
        <v>2019</v>
      </c>
      <c r="C1384" s="51" t="s">
        <v>10</v>
      </c>
      <c r="D1384" s="51" t="s">
        <v>30</v>
      </c>
      <c r="E1384" s="51" t="s">
        <v>40</v>
      </c>
      <c r="F1384" s="79">
        <v>220724.65873657999</v>
      </c>
      <c r="G1384" s="78">
        <f>+IF(F1384=0," ", +F1384/INDEX(TdC_ExRate!$C$8:$R$29,MATCH(A1384,TdC_ExRate!$B$8:$B$29,0),MATCH(B1384,TdC_ExRate!$C$7:$R$7,0)))</f>
        <v>375.57795233894115</v>
      </c>
      <c r="H1384" s="78">
        <f>+IF(F1384=0,"",+G1384*100/INDEX(PBI_GDP!$C$8:$R$29,MATCH($A1384,PBI_GDP!$B$8:$B$29,0),MATCH($B1384,PBI_GDP!$C$7:$R$7,0)))</f>
        <v>0.5826662927913947</v>
      </c>
    </row>
    <row r="1385" spans="1:8" x14ac:dyDescent="0.25">
      <c r="A1385" s="51" t="s">
        <v>15</v>
      </c>
      <c r="B1385" s="52">
        <v>2020</v>
      </c>
      <c r="C1385" s="51" t="s">
        <v>10</v>
      </c>
      <c r="D1385" s="51" t="s">
        <v>30</v>
      </c>
      <c r="E1385" s="51" t="s">
        <v>40</v>
      </c>
      <c r="F1385" s="79">
        <v>98801.982233969989</v>
      </c>
      <c r="G1385" s="78">
        <f>+IF(F1385=0," ", +F1385/INDEX(TdC_ExRate!$C$8:$R$29,MATCH(A1385,TdC_ExRate!$B$8:$B$29,0),MATCH(B1385,TdC_ExRate!$C$7:$R$7,0)))</f>
        <v>168.83816252734377</v>
      </c>
      <c r="H1385" s="78">
        <f>+IF(F1385=0,"",+G1385*100/INDEX(PBI_GDP!$C$8:$R$29,MATCH($A1385,PBI_GDP!$B$8:$B$29,0),MATCH($B1385,PBI_GDP!$C$7:$R$7,0)))</f>
        <v>0.27055875947898406</v>
      </c>
    </row>
    <row r="1386" spans="1:8" x14ac:dyDescent="0.25">
      <c r="A1386" s="51" t="s">
        <v>15</v>
      </c>
      <c r="B1386" s="52">
        <v>2021</v>
      </c>
      <c r="C1386" s="51" t="s">
        <v>10</v>
      </c>
      <c r="D1386" s="51" t="s">
        <v>30</v>
      </c>
      <c r="E1386" s="51" t="s">
        <v>40</v>
      </c>
      <c r="F1386" s="79">
        <v>67547.717462769011</v>
      </c>
      <c r="G1386" s="78">
        <f>+IF(F1386=0," ", +F1386/INDEX(TdC_ExRate!$C$8:$R$29,MATCH(A1386,TdC_ExRate!$B$8:$B$29,0),MATCH(B1386,TdC_ExRate!$C$7:$R$7,0)))</f>
        <v>108.67172409282705</v>
      </c>
      <c r="H1386" s="78">
        <f>+IF(F1386=0,"",+G1386*100/INDEX(PBI_GDP!$C$8:$R$29,MATCH($A1386,PBI_GDP!$B$8:$B$29,0),MATCH($B1386,PBI_GDP!$C$7:$R$7,0)))</f>
        <v>0.16736892749411408</v>
      </c>
    </row>
    <row r="1387" spans="1:8" x14ac:dyDescent="0.25">
      <c r="A1387" s="51" t="s">
        <v>15</v>
      </c>
      <c r="B1387" s="52">
        <v>2022</v>
      </c>
      <c r="C1387" s="51" t="s">
        <v>10</v>
      </c>
      <c r="D1387" s="51" t="s">
        <v>30</v>
      </c>
      <c r="E1387" s="51" t="s">
        <v>40</v>
      </c>
      <c r="F1387" s="79">
        <v>74814.867272322997</v>
      </c>
      <c r="G1387" s="78">
        <f>+IF(F1387=0," ", +F1387/INDEX(TdC_ExRate!$C$8:$R$29,MATCH(A1387,TdC_ExRate!$B$8:$B$29,0),MATCH(B1387,TdC_ExRate!$C$7:$R$7,0)))</f>
        <v>115.59864843257904</v>
      </c>
      <c r="H1387" s="78">
        <f>+IF(F1387=0,"",+G1387*100/INDEX(PBI_GDP!$C$8:$R$29,MATCH($A1387,PBI_GDP!$B$8:$B$29,0),MATCH($B1387,PBI_GDP!$C$7:$R$7,0)))</f>
        <v>0.16646213630813342</v>
      </c>
    </row>
    <row r="1388" spans="1:8" x14ac:dyDescent="0.25">
      <c r="A1388" s="51" t="s">
        <v>15</v>
      </c>
      <c r="B1388" s="52">
        <v>2023</v>
      </c>
      <c r="C1388" s="51" t="s">
        <v>10</v>
      </c>
      <c r="D1388" s="51" t="s">
        <v>30</v>
      </c>
      <c r="E1388" s="51" t="s">
        <v>40</v>
      </c>
      <c r="F1388" s="79">
        <v>93412.339927330002</v>
      </c>
      <c r="G1388" s="78">
        <f>+IF(F1388=0," ", +F1388/INDEX(TdC_ExRate!$C$8:$R$29,MATCH(A1388,TdC_ExRate!$B$8:$B$29,0),MATCH(B1388,TdC_ExRate!$C$7:$R$7,0)))</f>
        <v>171.83810584981165</v>
      </c>
      <c r="H1388" s="78">
        <f>+IF(F1388=0,"",+G1388*100/INDEX(PBI_GDP!$C$8:$R$29,MATCH($A1388,PBI_GDP!$B$8:$B$29,0),MATCH($B1388,PBI_GDP!$C$7:$R$7,0)))</f>
        <v>0.19850968900592805</v>
      </c>
    </row>
    <row r="1389" spans="1:8" x14ac:dyDescent="0.25">
      <c r="A1389" s="51" t="s">
        <v>15</v>
      </c>
      <c r="B1389" s="52">
        <v>2008</v>
      </c>
      <c r="C1389" s="51" t="s">
        <v>10</v>
      </c>
      <c r="D1389" s="51" t="s">
        <v>30</v>
      </c>
      <c r="E1389" s="51" t="s">
        <v>31</v>
      </c>
      <c r="F1389" s="79">
        <v>200797.71740683998</v>
      </c>
      <c r="G1389" s="78">
        <f>+IF(F1389=0," ", +F1389/INDEX(TdC_ExRate!$C$8:$R$29,MATCH(A1389,TdC_ExRate!$B$8:$B$29,0),MATCH(B1389,TdC_ExRate!$C$7:$R$7,0)))</f>
        <v>381.33932541326919</v>
      </c>
      <c r="H1389" s="78">
        <f>+IF(F1389=0,"",+G1389*100/INDEX(PBI_GDP!$C$8:$R$29,MATCH($A1389,PBI_GDP!$B$8:$B$29,0),MATCH($B1389,PBI_GDP!$C$7:$R$7,0)))</f>
        <v>1.2374055952133571</v>
      </c>
    </row>
    <row r="1390" spans="1:8" x14ac:dyDescent="0.25">
      <c r="A1390" s="51" t="s">
        <v>15</v>
      </c>
      <c r="B1390" s="52">
        <v>2009</v>
      </c>
      <c r="C1390" s="51" t="s">
        <v>10</v>
      </c>
      <c r="D1390" s="51" t="s">
        <v>30</v>
      </c>
      <c r="E1390" s="51" t="s">
        <v>31</v>
      </c>
      <c r="F1390" s="79">
        <v>320963.24270796002</v>
      </c>
      <c r="G1390" s="78">
        <f>+IF(F1390=0," ", +F1390/INDEX(TdC_ExRate!$C$8:$R$29,MATCH(A1390,TdC_ExRate!$B$8:$B$29,0),MATCH(B1390,TdC_ExRate!$C$7:$R$7,0)))</f>
        <v>559.95145840961425</v>
      </c>
      <c r="H1390" s="78">
        <f>+IF(F1390=0,"",+G1390*100/INDEX(PBI_GDP!$C$8:$R$29,MATCH($A1390,PBI_GDP!$B$8:$B$29,0),MATCH($B1390,PBI_GDP!$C$7:$R$7,0)))</f>
        <v>1.821028913322613</v>
      </c>
    </row>
    <row r="1391" spans="1:8" x14ac:dyDescent="0.25">
      <c r="A1391" s="51" t="s">
        <v>15</v>
      </c>
      <c r="B1391" s="52">
        <v>2010</v>
      </c>
      <c r="C1391" s="51" t="s">
        <v>10</v>
      </c>
      <c r="D1391" s="51" t="s">
        <v>30</v>
      </c>
      <c r="E1391" s="51" t="s">
        <v>31</v>
      </c>
      <c r="F1391" s="79">
        <v>355748.97719958</v>
      </c>
      <c r="G1391" s="78">
        <f>+IF(F1391=0," ", +F1391/INDEX(TdC_ExRate!$C$8:$R$29,MATCH(A1391,TdC_ExRate!$B$8:$B$29,0),MATCH(B1391,TdC_ExRate!$C$7:$R$7,0)))</f>
        <v>676.9390858354509</v>
      </c>
      <c r="H1391" s="78">
        <f>+IF(F1391=0,"",+G1391*100/INDEX(PBI_GDP!$C$8:$R$29,MATCH($A1391,PBI_GDP!$B$8:$B$29,0),MATCH($B1391,PBI_GDP!$C$7:$R$7,0)))</f>
        <v>1.7949692476743537</v>
      </c>
    </row>
    <row r="1392" spans="1:8" x14ac:dyDescent="0.25">
      <c r="A1392" s="51" t="s">
        <v>15</v>
      </c>
      <c r="B1392" s="52">
        <v>2011</v>
      </c>
      <c r="C1392" s="51" t="s">
        <v>10</v>
      </c>
      <c r="D1392" s="51" t="s">
        <v>30</v>
      </c>
      <c r="E1392" s="51" t="s">
        <v>31</v>
      </c>
      <c r="F1392" s="79">
        <v>378511.32863647997</v>
      </c>
      <c r="G1392" s="78">
        <f>+IF(F1392=0," ", +F1392/INDEX(TdC_ExRate!$C$8:$R$29,MATCH(A1392,TdC_ExRate!$B$8:$B$29,0),MATCH(B1392,TdC_ExRate!$C$7:$R$7,0)))</f>
        <v>748.56967827979304</v>
      </c>
      <c r="H1392" s="78">
        <f>+IF(F1392=0,"",+G1392*100/INDEX(PBI_GDP!$C$8:$R$29,MATCH($A1392,PBI_GDP!$B$8:$B$29,0),MATCH($B1392,PBI_GDP!$C$7:$R$7,0)))</f>
        <v>1.7508153415615002</v>
      </c>
    </row>
    <row r="1393" spans="1:8" x14ac:dyDescent="0.25">
      <c r="A1393" s="51" t="s">
        <v>15</v>
      </c>
      <c r="B1393" s="52">
        <v>2012</v>
      </c>
      <c r="C1393" s="51" t="s">
        <v>10</v>
      </c>
      <c r="D1393" s="51" t="s">
        <v>30</v>
      </c>
      <c r="E1393" s="51" t="s">
        <v>31</v>
      </c>
      <c r="F1393" s="79">
        <v>402109.96414365002</v>
      </c>
      <c r="G1393" s="78">
        <f>+IF(F1393=0," ", +F1393/INDEX(TdC_ExRate!$C$8:$R$29,MATCH(A1393,TdC_ExRate!$B$8:$B$29,0),MATCH(B1393,TdC_ExRate!$C$7:$R$7,0)))</f>
        <v>799.33598541640583</v>
      </c>
      <c r="H1393" s="78">
        <f>+IF(F1393=0,"",+G1393*100/INDEX(PBI_GDP!$C$8:$R$29,MATCH($A1393,PBI_GDP!$B$8:$B$29,0),MATCH($B1393,PBI_GDP!$C$7:$R$7,0)))</f>
        <v>1.6921085106842872</v>
      </c>
    </row>
    <row r="1394" spans="1:8" x14ac:dyDescent="0.25">
      <c r="A1394" s="51" t="s">
        <v>15</v>
      </c>
      <c r="B1394" s="52">
        <v>2013</v>
      </c>
      <c r="C1394" s="51" t="s">
        <v>10</v>
      </c>
      <c r="D1394" s="51" t="s">
        <v>30</v>
      </c>
      <c r="E1394" s="51" t="s">
        <v>31</v>
      </c>
      <c r="F1394" s="79">
        <v>344206.76313596102</v>
      </c>
      <c r="G1394" s="78">
        <f>+IF(F1394=0," ", +F1394/INDEX(TdC_ExRate!$C$8:$R$29,MATCH(A1394,TdC_ExRate!$B$8:$B$29,0),MATCH(B1394,TdC_ExRate!$C$7:$R$7,0)))</f>
        <v>688.19559766599491</v>
      </c>
      <c r="H1394" s="78">
        <f>+IF(F1394=0,"",+G1394*100/INDEX(PBI_GDP!$C$8:$R$29,MATCH($A1394,PBI_GDP!$B$8:$B$29,0),MATCH($B1394,PBI_GDP!$C$7:$R$7,0)))</f>
        <v>1.3507525609721767</v>
      </c>
    </row>
    <row r="1395" spans="1:8" x14ac:dyDescent="0.25">
      <c r="A1395" s="51" t="s">
        <v>15</v>
      </c>
      <c r="B1395" s="52">
        <v>2014</v>
      </c>
      <c r="C1395" s="51" t="s">
        <v>10</v>
      </c>
      <c r="D1395" s="51" t="s">
        <v>30</v>
      </c>
      <c r="E1395" s="51" t="s">
        <v>31</v>
      </c>
      <c r="F1395" s="79">
        <v>318124.97668571002</v>
      </c>
      <c r="G1395" s="78">
        <f>+IF(F1395=0," ", +F1395/INDEX(TdC_ExRate!$C$8:$R$29,MATCH(A1395,TdC_ExRate!$B$8:$B$29,0),MATCH(B1395,TdC_ExRate!$C$7:$R$7,0)))</f>
        <v>590.51277089007999</v>
      </c>
      <c r="H1395" s="78">
        <f>+IF(F1395=0,"",+G1395*100/INDEX(PBI_GDP!$C$8:$R$29,MATCH($A1395,PBI_GDP!$B$8:$B$29,0),MATCH($B1395,PBI_GDP!$C$7:$R$7,0)))</f>
        <v>1.134752382188789</v>
      </c>
    </row>
    <row r="1396" spans="1:8" x14ac:dyDescent="0.25">
      <c r="A1396" s="51" t="s">
        <v>15</v>
      </c>
      <c r="B1396" s="52">
        <v>2015</v>
      </c>
      <c r="C1396" s="51" t="s">
        <v>10</v>
      </c>
      <c r="D1396" s="51" t="s">
        <v>30</v>
      </c>
      <c r="E1396" s="51" t="s">
        <v>31</v>
      </c>
      <c r="F1396" s="79">
        <v>242913.72160727301</v>
      </c>
      <c r="G1396" s="78">
        <f>+IF(F1396=0," ", +F1396/INDEX(TdC_ExRate!$C$8:$R$29,MATCH(A1396,TdC_ExRate!$B$8:$B$29,0),MATCH(B1396,TdC_ExRate!$C$7:$R$7,0)))</f>
        <v>453.68111189597084</v>
      </c>
      <c r="H1396" s="78">
        <f>+IF(F1396=0,"",+G1396*100/INDEX(PBI_GDP!$C$8:$R$29,MATCH($A1396,PBI_GDP!$B$8:$B$29,0),MATCH($B1396,PBI_GDP!$C$7:$R$7,0)))</f>
        <v>0.80380454723203121</v>
      </c>
    </row>
    <row r="1397" spans="1:8" x14ac:dyDescent="0.25">
      <c r="A1397" s="51" t="s">
        <v>15</v>
      </c>
      <c r="B1397" s="52">
        <v>2016</v>
      </c>
      <c r="C1397" s="51" t="s">
        <v>10</v>
      </c>
      <c r="D1397" s="51" t="s">
        <v>30</v>
      </c>
      <c r="E1397" s="51" t="s">
        <v>31</v>
      </c>
      <c r="F1397" s="79">
        <v>192216.07833965</v>
      </c>
      <c r="G1397" s="78">
        <f>+IF(F1397=0," ", +F1397/INDEX(TdC_ExRate!$C$8:$R$29,MATCH(A1397,TdC_ExRate!$B$8:$B$29,0),MATCH(B1397,TdC_ExRate!$C$7:$R$7,0)))</f>
        <v>352.31780184480948</v>
      </c>
      <c r="H1397" s="78">
        <f>+IF(F1397=0,"",+G1397*100/INDEX(PBI_GDP!$C$8:$R$29,MATCH($A1397,PBI_GDP!$B$8:$B$29,0),MATCH($B1397,PBI_GDP!$C$7:$R$7,0)))</f>
        <v>0.59886359661853705</v>
      </c>
    </row>
    <row r="1398" spans="1:8" x14ac:dyDescent="0.25">
      <c r="A1398" s="51" t="s">
        <v>15</v>
      </c>
      <c r="B1398" s="52">
        <v>2017</v>
      </c>
      <c r="C1398" s="51" t="s">
        <v>10</v>
      </c>
      <c r="D1398" s="51" t="s">
        <v>30</v>
      </c>
      <c r="E1398" s="51" t="s">
        <v>31</v>
      </c>
      <c r="F1398" s="79">
        <v>174588.555666361</v>
      </c>
      <c r="G1398" s="78">
        <f>+IF(F1398=0," ", +F1398/INDEX(TdC_ExRate!$C$8:$R$29,MATCH(A1398,TdC_ExRate!$B$8:$B$29,0),MATCH(B1398,TdC_ExRate!$C$7:$R$7,0)))</f>
        <v>307.1885345120516</v>
      </c>
      <c r="H1398" s="78">
        <f>+IF(F1398=0,"",+G1398*100/INDEX(PBI_GDP!$C$8:$R$29,MATCH($A1398,PBI_GDP!$B$8:$B$29,0),MATCH($B1398,PBI_GDP!$C$7:$R$7,0)))</f>
        <v>0.5075121616844277</v>
      </c>
    </row>
    <row r="1399" spans="1:8" x14ac:dyDescent="0.25">
      <c r="A1399" s="51" t="s">
        <v>15</v>
      </c>
      <c r="B1399" s="52">
        <v>2018</v>
      </c>
      <c r="C1399" s="51" t="s">
        <v>10</v>
      </c>
      <c r="D1399" s="51" t="s">
        <v>30</v>
      </c>
      <c r="E1399" s="51" t="s">
        <v>31</v>
      </c>
      <c r="F1399" s="79">
        <v>121784.44367245099</v>
      </c>
      <c r="G1399" s="78">
        <f>+IF(F1399=0," ", +F1399/INDEX(TdC_ExRate!$C$8:$R$29,MATCH(A1399,TdC_ExRate!$B$8:$B$29,0),MATCH(B1399,TdC_ExRate!$C$7:$R$7,0)))</f>
        <v>210.69213538575022</v>
      </c>
      <c r="H1399" s="78">
        <f>+IF(F1399=0,"",+G1399*100/INDEX(PBI_GDP!$C$8:$R$29,MATCH($A1399,PBI_GDP!$B$8:$B$29,0),MATCH($B1399,PBI_GDP!$C$7:$R$7,0)))</f>
        <v>0.33743518766108682</v>
      </c>
    </row>
    <row r="1400" spans="1:8" x14ac:dyDescent="0.25">
      <c r="A1400" s="51" t="s">
        <v>15</v>
      </c>
      <c r="B1400" s="52">
        <v>2019</v>
      </c>
      <c r="C1400" s="51" t="s">
        <v>10</v>
      </c>
      <c r="D1400" s="51" t="s">
        <v>30</v>
      </c>
      <c r="E1400" s="51" t="s">
        <v>31</v>
      </c>
      <c r="F1400" s="79">
        <v>220724.65873657999</v>
      </c>
      <c r="G1400" s="78">
        <f>+IF(F1400=0," ", +F1400/INDEX(TdC_ExRate!$C$8:$R$29,MATCH(A1400,TdC_ExRate!$B$8:$B$29,0),MATCH(B1400,TdC_ExRate!$C$7:$R$7,0)))</f>
        <v>375.57795233894115</v>
      </c>
      <c r="H1400" s="78">
        <f>+IF(F1400=0,"",+G1400*100/INDEX(PBI_GDP!$C$8:$R$29,MATCH($A1400,PBI_GDP!$B$8:$B$29,0),MATCH($B1400,PBI_GDP!$C$7:$R$7,0)))</f>
        <v>0.5826662927913947</v>
      </c>
    </row>
    <row r="1401" spans="1:8" x14ac:dyDescent="0.25">
      <c r="A1401" s="51" t="s">
        <v>15</v>
      </c>
      <c r="B1401" s="52">
        <v>2020</v>
      </c>
      <c r="C1401" s="51" t="s">
        <v>10</v>
      </c>
      <c r="D1401" s="51" t="s">
        <v>30</v>
      </c>
      <c r="E1401" s="51" t="s">
        <v>31</v>
      </c>
      <c r="F1401" s="79">
        <v>98801.982233969989</v>
      </c>
      <c r="G1401" s="78">
        <f>+IF(F1401=0," ", +F1401/INDEX(TdC_ExRate!$C$8:$R$29,MATCH(A1401,TdC_ExRate!$B$8:$B$29,0),MATCH(B1401,TdC_ExRate!$C$7:$R$7,0)))</f>
        <v>168.83816252734377</v>
      </c>
      <c r="H1401" s="78">
        <f>+IF(F1401=0,"",+G1401*100/INDEX(PBI_GDP!$C$8:$R$29,MATCH($A1401,PBI_GDP!$B$8:$B$29,0),MATCH($B1401,PBI_GDP!$C$7:$R$7,0)))</f>
        <v>0.27055875947898406</v>
      </c>
    </row>
    <row r="1402" spans="1:8" x14ac:dyDescent="0.25">
      <c r="A1402" s="51" t="s">
        <v>15</v>
      </c>
      <c r="B1402" s="52">
        <v>2021</v>
      </c>
      <c r="C1402" s="51" t="s">
        <v>10</v>
      </c>
      <c r="D1402" s="51" t="s">
        <v>30</v>
      </c>
      <c r="E1402" s="51" t="s">
        <v>31</v>
      </c>
      <c r="F1402" s="79">
        <v>67547.717462769011</v>
      </c>
      <c r="G1402" s="78">
        <f>+IF(F1402=0," ", +F1402/INDEX(TdC_ExRate!$C$8:$R$29,MATCH(A1402,TdC_ExRate!$B$8:$B$29,0),MATCH(B1402,TdC_ExRate!$C$7:$R$7,0)))</f>
        <v>108.67172409282705</v>
      </c>
      <c r="H1402" s="78">
        <f>+IF(F1402=0,"",+G1402*100/INDEX(PBI_GDP!$C$8:$R$29,MATCH($A1402,PBI_GDP!$B$8:$B$29,0),MATCH($B1402,PBI_GDP!$C$7:$R$7,0)))</f>
        <v>0.16736892749411408</v>
      </c>
    </row>
    <row r="1403" spans="1:8" x14ac:dyDescent="0.25">
      <c r="A1403" s="51" t="s">
        <v>15</v>
      </c>
      <c r="B1403" s="52">
        <v>2022</v>
      </c>
      <c r="C1403" s="51" t="s">
        <v>10</v>
      </c>
      <c r="D1403" s="51" t="s">
        <v>30</v>
      </c>
      <c r="E1403" s="51" t="s">
        <v>31</v>
      </c>
      <c r="F1403" s="79">
        <v>74814.867272322997</v>
      </c>
      <c r="G1403" s="78">
        <f>+IF(F1403=0," ", +F1403/INDEX(TdC_ExRate!$C$8:$R$29,MATCH(A1403,TdC_ExRate!$B$8:$B$29,0),MATCH(B1403,TdC_ExRate!$C$7:$R$7,0)))</f>
        <v>115.59864843257904</v>
      </c>
      <c r="H1403" s="78">
        <f>+IF(F1403=0,"",+G1403*100/INDEX(PBI_GDP!$C$8:$R$29,MATCH($A1403,PBI_GDP!$B$8:$B$29,0),MATCH($B1403,PBI_GDP!$C$7:$R$7,0)))</f>
        <v>0.16646213630813342</v>
      </c>
    </row>
    <row r="1404" spans="1:8" x14ac:dyDescent="0.25">
      <c r="A1404" s="51" t="s">
        <v>15</v>
      </c>
      <c r="B1404" s="52">
        <v>2023</v>
      </c>
      <c r="C1404" s="51" t="s">
        <v>10</v>
      </c>
      <c r="D1404" s="51" t="s">
        <v>30</v>
      </c>
      <c r="E1404" s="51" t="s">
        <v>31</v>
      </c>
      <c r="F1404" s="79">
        <v>93412.339927330002</v>
      </c>
      <c r="G1404" s="78">
        <f>+IF(F1404=0," ", +F1404/INDEX(TdC_ExRate!$C$8:$R$29,MATCH(A1404,TdC_ExRate!$B$8:$B$29,0),MATCH(B1404,TdC_ExRate!$C$7:$R$7,0)))</f>
        <v>171.83810584981165</v>
      </c>
      <c r="H1404" s="78">
        <f>+IF(F1404=0,"",+G1404*100/INDEX(PBI_GDP!$C$8:$R$29,MATCH($A1404,PBI_GDP!$B$8:$B$29,0),MATCH($B1404,PBI_GDP!$C$7:$R$7,0)))</f>
        <v>0.19850968900592805</v>
      </c>
    </row>
    <row r="1405" spans="1:8" x14ac:dyDescent="0.25">
      <c r="A1405" s="51" t="s">
        <v>15</v>
      </c>
      <c r="B1405" s="52">
        <v>2008</v>
      </c>
      <c r="C1405" s="51" t="s">
        <v>10</v>
      </c>
      <c r="D1405" s="51" t="s">
        <v>30</v>
      </c>
      <c r="E1405" s="51" t="s">
        <v>32</v>
      </c>
      <c r="F1405" s="79"/>
      <c r="G1405" s="78" t="str">
        <f>+IF(F1405=0," ", +F1405/INDEX(TdC_ExRate!$C$8:$R$29,MATCH(A1405,TdC_ExRate!$B$8:$B$29,0),MATCH(B1405,TdC_ExRate!$C$7:$R$7,0)))</f>
        <v xml:space="preserve"> </v>
      </c>
      <c r="H1405" s="78" t="str">
        <f>+IF(F1405=0,"",+G1405*100/INDEX(PBI_GDP!$C$8:$R$29,MATCH($A1405,PBI_GDP!$B$8:$B$29,0),MATCH($B1405,PBI_GDP!$C$7:$R$7,0)))</f>
        <v/>
      </c>
    </row>
    <row r="1406" spans="1:8" x14ac:dyDescent="0.25">
      <c r="A1406" s="51" t="s">
        <v>15</v>
      </c>
      <c r="B1406" s="52">
        <v>2009</v>
      </c>
      <c r="C1406" s="51" t="s">
        <v>10</v>
      </c>
      <c r="D1406" s="51" t="s">
        <v>30</v>
      </c>
      <c r="E1406" s="51" t="s">
        <v>32</v>
      </c>
      <c r="F1406" s="79"/>
      <c r="G1406" s="78" t="str">
        <f>+IF(F1406=0," ", +F1406/INDEX(TdC_ExRate!$C$8:$R$29,MATCH(A1406,TdC_ExRate!$B$8:$B$29,0),MATCH(B1406,TdC_ExRate!$C$7:$R$7,0)))</f>
        <v xml:space="preserve"> </v>
      </c>
      <c r="H1406" s="78" t="str">
        <f>+IF(F1406=0,"",+G1406*100/INDEX(PBI_GDP!$C$8:$R$29,MATCH($A1406,PBI_GDP!$B$8:$B$29,0),MATCH($B1406,PBI_GDP!$C$7:$R$7,0)))</f>
        <v/>
      </c>
    </row>
    <row r="1407" spans="1:8" x14ac:dyDescent="0.25">
      <c r="A1407" s="51" t="s">
        <v>15</v>
      </c>
      <c r="B1407" s="52">
        <v>2010</v>
      </c>
      <c r="C1407" s="51" t="s">
        <v>10</v>
      </c>
      <c r="D1407" s="51" t="s">
        <v>30</v>
      </c>
      <c r="E1407" s="51" t="s">
        <v>32</v>
      </c>
      <c r="F1407" s="79"/>
      <c r="G1407" s="78" t="str">
        <f>+IF(F1407=0," ", +F1407/INDEX(TdC_ExRate!$C$8:$R$29,MATCH(A1407,TdC_ExRate!$B$8:$B$29,0),MATCH(B1407,TdC_ExRate!$C$7:$R$7,0)))</f>
        <v xml:space="preserve"> </v>
      </c>
      <c r="H1407" s="78" t="str">
        <f>+IF(F1407=0,"",+G1407*100/INDEX(PBI_GDP!$C$8:$R$29,MATCH($A1407,PBI_GDP!$B$8:$B$29,0),MATCH($B1407,PBI_GDP!$C$7:$R$7,0)))</f>
        <v/>
      </c>
    </row>
    <row r="1408" spans="1:8" x14ac:dyDescent="0.25">
      <c r="A1408" s="51" t="s">
        <v>15</v>
      </c>
      <c r="B1408" s="52">
        <v>2011</v>
      </c>
      <c r="C1408" s="51" t="s">
        <v>10</v>
      </c>
      <c r="D1408" s="51" t="s">
        <v>30</v>
      </c>
      <c r="E1408" s="51" t="s">
        <v>32</v>
      </c>
      <c r="F1408" s="79"/>
      <c r="G1408" s="78" t="str">
        <f>+IF(F1408=0," ", +F1408/INDEX(TdC_ExRate!$C$8:$R$29,MATCH(A1408,TdC_ExRate!$B$8:$B$29,0),MATCH(B1408,TdC_ExRate!$C$7:$R$7,0)))</f>
        <v xml:space="preserve"> </v>
      </c>
      <c r="H1408" s="78" t="str">
        <f>+IF(F1408=0,"",+G1408*100/INDEX(PBI_GDP!$C$8:$R$29,MATCH($A1408,PBI_GDP!$B$8:$B$29,0),MATCH($B1408,PBI_GDP!$C$7:$R$7,0)))</f>
        <v/>
      </c>
    </row>
    <row r="1409" spans="1:8" x14ac:dyDescent="0.25">
      <c r="A1409" s="51" t="s">
        <v>15</v>
      </c>
      <c r="B1409" s="52">
        <v>2012</v>
      </c>
      <c r="C1409" s="51" t="s">
        <v>10</v>
      </c>
      <c r="D1409" s="51" t="s">
        <v>30</v>
      </c>
      <c r="E1409" s="51" t="s">
        <v>32</v>
      </c>
      <c r="F1409" s="79"/>
      <c r="G1409" s="78" t="str">
        <f>+IF(F1409=0," ", +F1409/INDEX(TdC_ExRate!$C$8:$R$29,MATCH(A1409,TdC_ExRate!$B$8:$B$29,0),MATCH(B1409,TdC_ExRate!$C$7:$R$7,0)))</f>
        <v xml:space="preserve"> </v>
      </c>
      <c r="H1409" s="78" t="str">
        <f>+IF(F1409=0,"",+G1409*100/INDEX(PBI_GDP!$C$8:$R$29,MATCH($A1409,PBI_GDP!$B$8:$B$29,0),MATCH($B1409,PBI_GDP!$C$7:$R$7,0)))</f>
        <v/>
      </c>
    </row>
    <row r="1410" spans="1:8" x14ac:dyDescent="0.25">
      <c r="A1410" s="51" t="s">
        <v>15</v>
      </c>
      <c r="B1410" s="52">
        <v>2013</v>
      </c>
      <c r="C1410" s="51" t="s">
        <v>10</v>
      </c>
      <c r="D1410" s="51" t="s">
        <v>30</v>
      </c>
      <c r="E1410" s="51" t="s">
        <v>32</v>
      </c>
      <c r="F1410" s="79"/>
      <c r="G1410" s="78" t="str">
        <f>+IF(F1410=0," ", +F1410/INDEX(TdC_ExRate!$C$8:$R$29,MATCH(A1410,TdC_ExRate!$B$8:$B$29,0),MATCH(B1410,TdC_ExRate!$C$7:$R$7,0)))</f>
        <v xml:space="preserve"> </v>
      </c>
      <c r="H1410" s="78" t="str">
        <f>+IF(F1410=0,"",+G1410*100/INDEX(PBI_GDP!$C$8:$R$29,MATCH($A1410,PBI_GDP!$B$8:$B$29,0),MATCH($B1410,PBI_GDP!$C$7:$R$7,0)))</f>
        <v/>
      </c>
    </row>
    <row r="1411" spans="1:8" x14ac:dyDescent="0.25">
      <c r="A1411" s="51" t="s">
        <v>15</v>
      </c>
      <c r="B1411" s="52">
        <v>2014</v>
      </c>
      <c r="C1411" s="51" t="s">
        <v>10</v>
      </c>
      <c r="D1411" s="51" t="s">
        <v>30</v>
      </c>
      <c r="E1411" s="51" t="s">
        <v>32</v>
      </c>
      <c r="F1411" s="79"/>
      <c r="G1411" s="78" t="str">
        <f>+IF(F1411=0," ", +F1411/INDEX(TdC_ExRate!$C$8:$R$29,MATCH(A1411,TdC_ExRate!$B$8:$B$29,0),MATCH(B1411,TdC_ExRate!$C$7:$R$7,0)))</f>
        <v xml:space="preserve"> </v>
      </c>
      <c r="H1411" s="78" t="str">
        <f>+IF(F1411=0,"",+G1411*100/INDEX(PBI_GDP!$C$8:$R$29,MATCH($A1411,PBI_GDP!$B$8:$B$29,0),MATCH($B1411,PBI_GDP!$C$7:$R$7,0)))</f>
        <v/>
      </c>
    </row>
    <row r="1412" spans="1:8" x14ac:dyDescent="0.25">
      <c r="A1412" s="51" t="s">
        <v>15</v>
      </c>
      <c r="B1412" s="52">
        <v>2015</v>
      </c>
      <c r="C1412" s="51" t="s">
        <v>10</v>
      </c>
      <c r="D1412" s="51" t="s">
        <v>30</v>
      </c>
      <c r="E1412" s="51" t="s">
        <v>32</v>
      </c>
      <c r="F1412" s="79"/>
      <c r="G1412" s="78" t="str">
        <f>+IF(F1412=0," ", +F1412/INDEX(TdC_ExRate!$C$8:$R$29,MATCH(A1412,TdC_ExRate!$B$8:$B$29,0),MATCH(B1412,TdC_ExRate!$C$7:$R$7,0)))</f>
        <v xml:space="preserve"> </v>
      </c>
      <c r="H1412" s="78" t="str">
        <f>+IF(F1412=0,"",+G1412*100/INDEX(PBI_GDP!$C$8:$R$29,MATCH($A1412,PBI_GDP!$B$8:$B$29,0),MATCH($B1412,PBI_GDP!$C$7:$R$7,0)))</f>
        <v/>
      </c>
    </row>
    <row r="1413" spans="1:8" x14ac:dyDescent="0.25">
      <c r="A1413" s="51" t="s">
        <v>15</v>
      </c>
      <c r="B1413" s="52">
        <v>2016</v>
      </c>
      <c r="C1413" s="51" t="s">
        <v>10</v>
      </c>
      <c r="D1413" s="51" t="s">
        <v>30</v>
      </c>
      <c r="E1413" s="51" t="s">
        <v>32</v>
      </c>
      <c r="F1413" s="79"/>
      <c r="G1413" s="78" t="str">
        <f>+IF(F1413=0," ", +F1413/INDEX(TdC_ExRate!$C$8:$R$29,MATCH(A1413,TdC_ExRate!$B$8:$B$29,0),MATCH(B1413,TdC_ExRate!$C$7:$R$7,0)))</f>
        <v xml:space="preserve"> </v>
      </c>
      <c r="H1413" s="78" t="str">
        <f>+IF(F1413=0,"",+G1413*100/INDEX(PBI_GDP!$C$8:$R$29,MATCH($A1413,PBI_GDP!$B$8:$B$29,0),MATCH($B1413,PBI_GDP!$C$7:$R$7,0)))</f>
        <v/>
      </c>
    </row>
    <row r="1414" spans="1:8" x14ac:dyDescent="0.25">
      <c r="A1414" s="51" t="s">
        <v>15</v>
      </c>
      <c r="B1414" s="52">
        <v>2017</v>
      </c>
      <c r="C1414" s="51" t="s">
        <v>10</v>
      </c>
      <c r="D1414" s="51" t="s">
        <v>30</v>
      </c>
      <c r="E1414" s="51" t="s">
        <v>32</v>
      </c>
      <c r="F1414" s="79"/>
      <c r="G1414" s="78" t="str">
        <f>+IF(F1414=0," ", +F1414/INDEX(TdC_ExRate!$C$8:$R$29,MATCH(A1414,TdC_ExRate!$B$8:$B$29,0),MATCH(B1414,TdC_ExRate!$C$7:$R$7,0)))</f>
        <v xml:space="preserve"> </v>
      </c>
      <c r="H1414" s="78" t="str">
        <f>+IF(F1414=0,"",+G1414*100/INDEX(PBI_GDP!$C$8:$R$29,MATCH($A1414,PBI_GDP!$B$8:$B$29,0),MATCH($B1414,PBI_GDP!$C$7:$R$7,0)))</f>
        <v/>
      </c>
    </row>
    <row r="1415" spans="1:8" x14ac:dyDescent="0.25">
      <c r="A1415" s="51" t="s">
        <v>15</v>
      </c>
      <c r="B1415" s="52">
        <v>2018</v>
      </c>
      <c r="C1415" s="51" t="s">
        <v>10</v>
      </c>
      <c r="D1415" s="51" t="s">
        <v>30</v>
      </c>
      <c r="E1415" s="51" t="s">
        <v>32</v>
      </c>
      <c r="F1415" s="79"/>
      <c r="G1415" s="78" t="str">
        <f>+IF(F1415=0," ", +F1415/INDEX(TdC_ExRate!$C$8:$R$29,MATCH(A1415,TdC_ExRate!$B$8:$B$29,0),MATCH(B1415,TdC_ExRate!$C$7:$R$7,0)))</f>
        <v xml:space="preserve"> </v>
      </c>
      <c r="H1415" s="78" t="str">
        <f>+IF(F1415=0,"",+G1415*100/INDEX(PBI_GDP!$C$8:$R$29,MATCH($A1415,PBI_GDP!$B$8:$B$29,0),MATCH($B1415,PBI_GDP!$C$7:$R$7,0)))</f>
        <v/>
      </c>
    </row>
    <row r="1416" spans="1:8" x14ac:dyDescent="0.25">
      <c r="A1416" s="51" t="s">
        <v>15</v>
      </c>
      <c r="B1416" s="52">
        <v>2019</v>
      </c>
      <c r="C1416" s="51" t="s">
        <v>10</v>
      </c>
      <c r="D1416" s="51" t="s">
        <v>30</v>
      </c>
      <c r="E1416" s="51" t="s">
        <v>32</v>
      </c>
      <c r="F1416" s="79"/>
      <c r="G1416" s="78" t="str">
        <f>+IF(F1416=0," ", +F1416/INDEX(TdC_ExRate!$C$8:$R$29,MATCH(A1416,TdC_ExRate!$B$8:$B$29,0),MATCH(B1416,TdC_ExRate!$C$7:$R$7,0)))</f>
        <v xml:space="preserve"> </v>
      </c>
      <c r="H1416" s="78" t="str">
        <f>+IF(F1416=0,"",+G1416*100/INDEX(PBI_GDP!$C$8:$R$29,MATCH($A1416,PBI_GDP!$B$8:$B$29,0),MATCH($B1416,PBI_GDP!$C$7:$R$7,0)))</f>
        <v/>
      </c>
    </row>
    <row r="1417" spans="1:8" x14ac:dyDescent="0.25">
      <c r="A1417" s="51" t="s">
        <v>15</v>
      </c>
      <c r="B1417" s="52">
        <v>2020</v>
      </c>
      <c r="C1417" s="51" t="s">
        <v>10</v>
      </c>
      <c r="D1417" s="51" t="s">
        <v>30</v>
      </c>
      <c r="E1417" s="51" t="s">
        <v>32</v>
      </c>
      <c r="F1417" s="79"/>
      <c r="G1417" s="78" t="str">
        <f>+IF(F1417=0," ", +F1417/INDEX(TdC_ExRate!$C$8:$R$29,MATCH(A1417,TdC_ExRate!$B$8:$B$29,0),MATCH(B1417,TdC_ExRate!$C$7:$R$7,0)))</f>
        <v xml:space="preserve"> </v>
      </c>
      <c r="H1417" s="78" t="str">
        <f>+IF(F1417=0,"",+G1417*100/INDEX(PBI_GDP!$C$8:$R$29,MATCH($A1417,PBI_GDP!$B$8:$B$29,0),MATCH($B1417,PBI_GDP!$C$7:$R$7,0)))</f>
        <v/>
      </c>
    </row>
    <row r="1418" spans="1:8" x14ac:dyDescent="0.25">
      <c r="A1418" s="51" t="s">
        <v>15</v>
      </c>
      <c r="B1418" s="52">
        <v>2021</v>
      </c>
      <c r="C1418" s="51" t="s">
        <v>10</v>
      </c>
      <c r="D1418" s="51" t="s">
        <v>30</v>
      </c>
      <c r="E1418" s="51" t="s">
        <v>32</v>
      </c>
      <c r="F1418" s="79"/>
      <c r="G1418" s="78" t="str">
        <f>+IF(F1418=0," ", +F1418/INDEX(TdC_ExRate!$C$8:$R$29,MATCH(A1418,TdC_ExRate!$B$8:$B$29,0),MATCH(B1418,TdC_ExRate!$C$7:$R$7,0)))</f>
        <v xml:space="preserve"> </v>
      </c>
      <c r="H1418" s="78" t="str">
        <f>+IF(F1418=0,"",+G1418*100/INDEX(PBI_GDP!$C$8:$R$29,MATCH($A1418,PBI_GDP!$B$8:$B$29,0),MATCH($B1418,PBI_GDP!$C$7:$R$7,0)))</f>
        <v/>
      </c>
    </row>
    <row r="1419" spans="1:8" x14ac:dyDescent="0.25">
      <c r="A1419" s="51" t="s">
        <v>15</v>
      </c>
      <c r="B1419" s="52">
        <v>2022</v>
      </c>
      <c r="C1419" s="51" t="s">
        <v>10</v>
      </c>
      <c r="D1419" s="51" t="s">
        <v>30</v>
      </c>
      <c r="E1419" s="51" t="s">
        <v>32</v>
      </c>
      <c r="F1419" s="79"/>
      <c r="G1419" s="78" t="str">
        <f>+IF(F1419=0," ", +F1419/INDEX(TdC_ExRate!$C$8:$R$29,MATCH(A1419,TdC_ExRate!$B$8:$B$29,0),MATCH(B1419,TdC_ExRate!$C$7:$R$7,0)))</f>
        <v xml:space="preserve"> </v>
      </c>
      <c r="H1419" s="78" t="str">
        <f>+IF(F1419=0,"",+G1419*100/INDEX(PBI_GDP!$C$8:$R$29,MATCH($A1419,PBI_GDP!$B$8:$B$29,0),MATCH($B1419,PBI_GDP!$C$7:$R$7,0)))</f>
        <v/>
      </c>
    </row>
    <row r="1420" spans="1:8" x14ac:dyDescent="0.25">
      <c r="A1420" s="51" t="s">
        <v>15</v>
      </c>
      <c r="B1420" s="52">
        <v>2023</v>
      </c>
      <c r="C1420" s="51" t="s">
        <v>10</v>
      </c>
      <c r="D1420" s="51" t="s">
        <v>30</v>
      </c>
      <c r="E1420" s="51" t="s">
        <v>32</v>
      </c>
      <c r="F1420" s="79"/>
      <c r="G1420" s="78" t="str">
        <f>+IF(F1420=0," ", +F1420/INDEX(TdC_ExRate!$C$8:$R$29,MATCH(A1420,TdC_ExRate!$B$8:$B$29,0),MATCH(B1420,TdC_ExRate!$C$7:$R$7,0)))</f>
        <v xml:space="preserve"> </v>
      </c>
      <c r="H1420" s="78" t="str">
        <f>+IF(F1420=0,"",+G1420*100/INDEX(PBI_GDP!$C$8:$R$29,MATCH($A1420,PBI_GDP!$B$8:$B$29,0),MATCH($B1420,PBI_GDP!$C$7:$R$7,0)))</f>
        <v/>
      </c>
    </row>
    <row r="1421" spans="1:8" x14ac:dyDescent="0.25">
      <c r="A1421" s="51" t="s">
        <v>15</v>
      </c>
      <c r="B1421" s="52">
        <v>2008</v>
      </c>
      <c r="C1421" s="51" t="s">
        <v>10</v>
      </c>
      <c r="D1421" s="51" t="s">
        <v>33</v>
      </c>
      <c r="E1421" s="51" t="s">
        <v>40</v>
      </c>
      <c r="F1421" s="79">
        <v>184861.03076442002</v>
      </c>
      <c r="G1421" s="78">
        <f>+IF(F1421=0," ", +F1421/INDEX(TdC_ExRate!$C$8:$R$29,MATCH(A1421,TdC_ExRate!$B$8:$B$29,0),MATCH(B1421,TdC_ExRate!$C$7:$R$7,0)))</f>
        <v>351.073616161058</v>
      </c>
      <c r="H1421" s="78">
        <f>+IF(F1421=0,"",+G1421*100/INDEX(PBI_GDP!$C$8:$R$29,MATCH($A1421,PBI_GDP!$B$8:$B$29,0),MATCH($B1421,PBI_GDP!$C$7:$R$7,0)))</f>
        <v>1.1391965842984719</v>
      </c>
    </row>
    <row r="1422" spans="1:8" x14ac:dyDescent="0.25">
      <c r="A1422" s="51" t="s">
        <v>15</v>
      </c>
      <c r="B1422" s="52">
        <v>2009</v>
      </c>
      <c r="C1422" s="51" t="s">
        <v>10</v>
      </c>
      <c r="D1422" s="51" t="s">
        <v>33</v>
      </c>
      <c r="E1422" s="51" t="s">
        <v>40</v>
      </c>
      <c r="F1422" s="79">
        <v>243315.48323131001</v>
      </c>
      <c r="G1422" s="78">
        <f>+IF(F1422=0," ", +F1422/INDEX(TdC_ExRate!$C$8:$R$29,MATCH(A1422,TdC_ExRate!$B$8:$B$29,0),MATCH(B1422,TdC_ExRate!$C$7:$R$7,0)))</f>
        <v>424.48742273263787</v>
      </c>
      <c r="H1422" s="78">
        <f>+IF(F1422=0,"",+G1422*100/INDEX(PBI_GDP!$C$8:$R$29,MATCH($A1422,PBI_GDP!$B$8:$B$29,0),MATCH($B1422,PBI_GDP!$C$7:$R$7,0)))</f>
        <v>1.3804837160946661</v>
      </c>
    </row>
    <row r="1423" spans="1:8" x14ac:dyDescent="0.25">
      <c r="A1423" s="51" t="s">
        <v>15</v>
      </c>
      <c r="B1423" s="52">
        <v>2010</v>
      </c>
      <c r="C1423" s="51" t="s">
        <v>10</v>
      </c>
      <c r="D1423" s="51" t="s">
        <v>33</v>
      </c>
      <c r="E1423" s="51" t="s">
        <v>40</v>
      </c>
      <c r="F1423" s="79">
        <v>181305.11979406999</v>
      </c>
      <c r="G1423" s="78">
        <f>+IF(F1423=0," ", +F1423/INDEX(TdC_ExRate!$C$8:$R$29,MATCH(A1423,TdC_ExRate!$B$8:$B$29,0),MATCH(B1423,TdC_ExRate!$C$7:$R$7,0)))</f>
        <v>344.99754016672841</v>
      </c>
      <c r="H1423" s="78">
        <f>+IF(F1423=0,"",+G1423*100/INDEX(PBI_GDP!$C$8:$R$29,MATCH($A1423,PBI_GDP!$B$8:$B$29,0),MATCH($B1423,PBI_GDP!$C$7:$R$7,0)))</f>
        <v>0.91479423788672132</v>
      </c>
    </row>
    <row r="1424" spans="1:8" x14ac:dyDescent="0.25">
      <c r="A1424" s="51" t="s">
        <v>15</v>
      </c>
      <c r="B1424" s="52">
        <v>2011</v>
      </c>
      <c r="C1424" s="51" t="s">
        <v>10</v>
      </c>
      <c r="D1424" s="51" t="s">
        <v>33</v>
      </c>
      <c r="E1424" s="51" t="s">
        <v>40</v>
      </c>
      <c r="F1424" s="79">
        <v>198426.21578601</v>
      </c>
      <c r="G1424" s="78">
        <f>+IF(F1424=0," ", +F1424/INDEX(TdC_ExRate!$C$8:$R$29,MATCH(A1424,TdC_ExRate!$B$8:$B$29,0),MATCH(B1424,TdC_ExRate!$C$7:$R$7,0)))</f>
        <v>392.42114376942004</v>
      </c>
      <c r="H1424" s="78">
        <f>+IF(F1424=0,"",+G1424*100/INDEX(PBI_GDP!$C$8:$R$29,MATCH($A1424,PBI_GDP!$B$8:$B$29,0),MATCH($B1424,PBI_GDP!$C$7:$R$7,0)))</f>
        <v>0.91782632772871986</v>
      </c>
    </row>
    <row r="1425" spans="1:8" x14ac:dyDescent="0.25">
      <c r="A1425" s="51" t="s">
        <v>15</v>
      </c>
      <c r="B1425" s="52">
        <v>2012</v>
      </c>
      <c r="C1425" s="51" t="s">
        <v>10</v>
      </c>
      <c r="D1425" s="51" t="s">
        <v>33</v>
      </c>
      <c r="E1425" s="51" t="s">
        <v>40</v>
      </c>
      <c r="F1425" s="79">
        <v>226296.7991418</v>
      </c>
      <c r="G1425" s="78">
        <f>+IF(F1425=0," ", +F1425/INDEX(TdC_ExRate!$C$8:$R$29,MATCH(A1425,TdC_ExRate!$B$8:$B$29,0),MATCH(B1425,TdC_ExRate!$C$7:$R$7,0)))</f>
        <v>449.84504505829381</v>
      </c>
      <c r="H1425" s="78">
        <f>+IF(F1425=0,"",+G1425*100/INDEX(PBI_GDP!$C$8:$R$29,MATCH($A1425,PBI_GDP!$B$8:$B$29,0),MATCH($B1425,PBI_GDP!$C$7:$R$7,0)))</f>
        <v>0.95227369106341853</v>
      </c>
    </row>
    <row r="1426" spans="1:8" x14ac:dyDescent="0.25">
      <c r="A1426" s="51" t="s">
        <v>15</v>
      </c>
      <c r="B1426" s="52">
        <v>2013</v>
      </c>
      <c r="C1426" s="51" t="s">
        <v>10</v>
      </c>
      <c r="D1426" s="51" t="s">
        <v>33</v>
      </c>
      <c r="E1426" s="51" t="s">
        <v>40</v>
      </c>
      <c r="F1426" s="79">
        <v>247536.73447467998</v>
      </c>
      <c r="G1426" s="78">
        <f>+IF(F1426=0," ", +F1426/INDEX(TdC_ExRate!$C$8:$R$29,MATCH(A1426,TdC_ExRate!$B$8:$B$29,0),MATCH(B1426,TdC_ExRate!$C$7:$R$7,0)))</f>
        <v>494.91674531334439</v>
      </c>
      <c r="H1426" s="78">
        <f>+IF(F1426=0,"",+G1426*100/INDEX(PBI_GDP!$C$8:$R$29,MATCH($A1426,PBI_GDP!$B$8:$B$29,0),MATCH($B1426,PBI_GDP!$C$7:$R$7,0)))</f>
        <v>0.97139543389591043</v>
      </c>
    </row>
    <row r="1427" spans="1:8" x14ac:dyDescent="0.25">
      <c r="A1427" s="51" t="s">
        <v>15</v>
      </c>
      <c r="B1427" s="52">
        <v>2014</v>
      </c>
      <c r="C1427" s="51" t="s">
        <v>10</v>
      </c>
      <c r="D1427" s="51" t="s">
        <v>33</v>
      </c>
      <c r="E1427" s="51" t="s">
        <v>40</v>
      </c>
      <c r="F1427" s="79">
        <v>294604.85158903</v>
      </c>
      <c r="G1427" s="78">
        <f>+IF(F1427=0," ", +F1427/INDEX(TdC_ExRate!$C$8:$R$29,MATCH(A1427,TdC_ExRate!$B$8:$B$29,0),MATCH(B1427,TdC_ExRate!$C$7:$R$7,0)))</f>
        <v>546.8540352974851</v>
      </c>
      <c r="H1427" s="78">
        <f>+IF(F1427=0,"",+G1427*100/INDEX(PBI_GDP!$C$8:$R$29,MATCH($A1427,PBI_GDP!$B$8:$B$29,0),MATCH($B1427,PBI_GDP!$C$7:$R$7,0)))</f>
        <v>1.0508560523221664</v>
      </c>
    </row>
    <row r="1428" spans="1:8" x14ac:dyDescent="0.25">
      <c r="A1428" s="51" t="s">
        <v>15</v>
      </c>
      <c r="B1428" s="52">
        <v>2015</v>
      </c>
      <c r="C1428" s="51" t="s">
        <v>10</v>
      </c>
      <c r="D1428" s="51" t="s">
        <v>33</v>
      </c>
      <c r="E1428" s="51" t="s">
        <v>40</v>
      </c>
      <c r="F1428" s="79">
        <v>306262.31690053997</v>
      </c>
      <c r="G1428" s="78">
        <f>+IF(F1428=0," ", +F1428/INDEX(TdC_ExRate!$C$8:$R$29,MATCH(A1428,TdC_ExRate!$B$8:$B$29,0),MATCH(B1428,TdC_ExRate!$C$7:$R$7,0)))</f>
        <v>571.99497642175618</v>
      </c>
      <c r="H1428" s="78">
        <f>+IF(F1428=0,"",+G1428*100/INDEX(PBI_GDP!$C$8:$R$29,MATCH($A1428,PBI_GDP!$B$8:$B$29,0),MATCH($B1428,PBI_GDP!$C$7:$R$7,0)))</f>
        <v>1.0134258424827522</v>
      </c>
    </row>
    <row r="1429" spans="1:8" x14ac:dyDescent="0.25">
      <c r="A1429" s="51" t="s">
        <v>15</v>
      </c>
      <c r="B1429" s="52">
        <v>2016</v>
      </c>
      <c r="C1429" s="51" t="s">
        <v>10</v>
      </c>
      <c r="D1429" s="51" t="s">
        <v>33</v>
      </c>
      <c r="E1429" s="51" t="s">
        <v>40</v>
      </c>
      <c r="F1429" s="79">
        <v>398671.63154944003</v>
      </c>
      <c r="G1429" s="78">
        <f>+IF(F1429=0," ", +F1429/INDEX(TdC_ExRate!$C$8:$R$29,MATCH(A1429,TdC_ExRate!$B$8:$B$29,0),MATCH(B1429,TdC_ExRate!$C$7:$R$7,0)))</f>
        <v>730.73550401537273</v>
      </c>
      <c r="H1429" s="78">
        <f>+IF(F1429=0,"",+G1429*100/INDEX(PBI_GDP!$C$8:$R$29,MATCH($A1429,PBI_GDP!$B$8:$B$29,0),MATCH($B1429,PBI_GDP!$C$7:$R$7,0)))</f>
        <v>1.2420913442922374</v>
      </c>
    </row>
    <row r="1430" spans="1:8" x14ac:dyDescent="0.25">
      <c r="A1430" s="51" t="s">
        <v>15</v>
      </c>
      <c r="B1430" s="52">
        <v>2017</v>
      </c>
      <c r="C1430" s="51" t="s">
        <v>10</v>
      </c>
      <c r="D1430" s="51" t="s">
        <v>33</v>
      </c>
      <c r="E1430" s="51" t="s">
        <v>40</v>
      </c>
      <c r="F1430" s="79">
        <v>404610.71726020996</v>
      </c>
      <c r="G1430" s="78">
        <f>+IF(F1430=0," ", +F1430/INDEX(TdC_ExRate!$C$8:$R$29,MATCH(A1430,TdC_ExRate!$B$8:$B$29,0),MATCH(B1430,TdC_ExRate!$C$7:$R$7,0)))</f>
        <v>711.9124893876533</v>
      </c>
      <c r="H1430" s="78">
        <f>+IF(F1430=0,"",+G1430*100/INDEX(PBI_GDP!$C$8:$R$29,MATCH($A1430,PBI_GDP!$B$8:$B$29,0),MATCH($B1430,PBI_GDP!$C$7:$R$7,0)))</f>
        <v>1.1761644912730149</v>
      </c>
    </row>
    <row r="1431" spans="1:8" x14ac:dyDescent="0.25">
      <c r="A1431" s="51" t="s">
        <v>15</v>
      </c>
      <c r="B1431" s="52">
        <v>2018</v>
      </c>
      <c r="C1431" s="51" t="s">
        <v>10</v>
      </c>
      <c r="D1431" s="51" t="s">
        <v>33</v>
      </c>
      <c r="E1431" s="51" t="s">
        <v>40</v>
      </c>
      <c r="F1431" s="79">
        <v>424732.58617449005</v>
      </c>
      <c r="G1431" s="78">
        <f>+IF(F1431=0," ", +F1431/INDEX(TdC_ExRate!$C$8:$R$29,MATCH(A1431,TdC_ExRate!$B$8:$B$29,0),MATCH(B1431,TdC_ExRate!$C$7:$R$7,0)))</f>
        <v>734.80497878448352</v>
      </c>
      <c r="H1431" s="78">
        <f>+IF(F1431=0,"",+G1431*100/INDEX(PBI_GDP!$C$8:$R$29,MATCH($A1431,PBI_GDP!$B$8:$B$29,0),MATCH($B1431,PBI_GDP!$C$7:$R$7,0)))</f>
        <v>1.176831092705384</v>
      </c>
    </row>
    <row r="1432" spans="1:8" x14ac:dyDescent="0.25">
      <c r="A1432" s="51" t="s">
        <v>15</v>
      </c>
      <c r="B1432" s="52">
        <v>2019</v>
      </c>
      <c r="C1432" s="51" t="s">
        <v>10</v>
      </c>
      <c r="D1432" s="51" t="s">
        <v>33</v>
      </c>
      <c r="E1432" s="51" t="s">
        <v>40</v>
      </c>
      <c r="F1432" s="79">
        <v>505202.63764995005</v>
      </c>
      <c r="G1432" s="78">
        <f>+IF(F1432=0," ", +F1432/INDEX(TdC_ExRate!$C$8:$R$29,MATCH(A1432,TdC_ExRate!$B$8:$B$29,0),MATCH(B1432,TdC_ExRate!$C$7:$R$7,0)))</f>
        <v>859.63649576301179</v>
      </c>
      <c r="H1432" s="78">
        <f>+IF(F1432=0,"",+G1432*100/INDEX(PBI_GDP!$C$8:$R$29,MATCH($A1432,PBI_GDP!$B$8:$B$29,0),MATCH($B1432,PBI_GDP!$C$7:$R$7,0)))</f>
        <v>1.3336278314931496</v>
      </c>
    </row>
    <row r="1433" spans="1:8" x14ac:dyDescent="0.25">
      <c r="A1433" s="51" t="s">
        <v>15</v>
      </c>
      <c r="B1433" s="52">
        <v>2020</v>
      </c>
      <c r="C1433" s="51" t="s">
        <v>10</v>
      </c>
      <c r="D1433" s="51" t="s">
        <v>33</v>
      </c>
      <c r="E1433" s="51" t="s">
        <v>40</v>
      </c>
      <c r="F1433" s="79">
        <v>389549.96351904998</v>
      </c>
      <c r="G1433" s="78">
        <f>+IF(F1433=0," ", +F1433/INDEX(TdC_ExRate!$C$8:$R$29,MATCH(A1433,TdC_ExRate!$B$8:$B$29,0),MATCH(B1433,TdC_ExRate!$C$7:$R$7,0)))</f>
        <v>665.6840132761721</v>
      </c>
      <c r="H1433" s="78">
        <f>+IF(F1433=0,"",+G1433*100/INDEX(PBI_GDP!$C$8:$R$29,MATCH($A1433,PBI_GDP!$B$8:$B$29,0),MATCH($B1433,PBI_GDP!$C$7:$R$7,0)))</f>
        <v>1.0667412991291227</v>
      </c>
    </row>
    <row r="1434" spans="1:8" x14ac:dyDescent="0.25">
      <c r="A1434" s="51" t="s">
        <v>15</v>
      </c>
      <c r="B1434" s="52">
        <v>2021</v>
      </c>
      <c r="C1434" s="51" t="s">
        <v>10</v>
      </c>
      <c r="D1434" s="51" t="s">
        <v>33</v>
      </c>
      <c r="E1434" s="51" t="s">
        <v>40</v>
      </c>
      <c r="F1434" s="79">
        <v>249372.1678955</v>
      </c>
      <c r="G1434" s="78">
        <f>+IF(F1434=0," ", +F1434/INDEX(TdC_ExRate!$C$8:$R$29,MATCH(A1434,TdC_ExRate!$B$8:$B$29,0),MATCH(B1434,TdC_ExRate!$C$7:$R$7,0)))</f>
        <v>401.19347394538903</v>
      </c>
      <c r="H1434" s="78">
        <f>+IF(F1434=0,"",+G1434*100/INDEX(PBI_GDP!$C$8:$R$29,MATCH($A1434,PBI_GDP!$B$8:$B$29,0),MATCH($B1434,PBI_GDP!$C$7:$R$7,0)))</f>
        <v>0.61789137894343638</v>
      </c>
    </row>
    <row r="1435" spans="1:8" x14ac:dyDescent="0.25">
      <c r="A1435" s="51" t="s">
        <v>15</v>
      </c>
      <c r="B1435" s="52">
        <v>2022</v>
      </c>
      <c r="C1435" s="51" t="s">
        <v>10</v>
      </c>
      <c r="D1435" s="51" t="s">
        <v>33</v>
      </c>
      <c r="E1435" s="51" t="s">
        <v>40</v>
      </c>
      <c r="F1435" s="79">
        <v>225288.47628036002</v>
      </c>
      <c r="G1435" s="78">
        <f>+IF(F1435=0," ", +F1435/INDEX(TdC_ExRate!$C$8:$R$29,MATCH(A1435,TdC_ExRate!$B$8:$B$29,0),MATCH(B1435,TdC_ExRate!$C$7:$R$7,0)))</f>
        <v>348.0998405123031</v>
      </c>
      <c r="H1435" s="78">
        <f>+IF(F1435=0,"",+G1435*100/INDEX(PBI_GDP!$C$8:$R$29,MATCH($A1435,PBI_GDP!$B$8:$B$29,0),MATCH($B1435,PBI_GDP!$C$7:$R$7,0)))</f>
        <v>0.50126401896466988</v>
      </c>
    </row>
    <row r="1436" spans="1:8" x14ac:dyDescent="0.25">
      <c r="A1436" s="51" t="s">
        <v>15</v>
      </c>
      <c r="B1436" s="52">
        <v>2023</v>
      </c>
      <c r="C1436" s="51" t="s">
        <v>10</v>
      </c>
      <c r="D1436" s="51" t="s">
        <v>33</v>
      </c>
      <c r="E1436" s="51" t="s">
        <v>40</v>
      </c>
      <c r="F1436" s="79">
        <v>233234.42472662</v>
      </c>
      <c r="G1436" s="78">
        <f>+IF(F1436=0," ", +F1436/INDEX(TdC_ExRate!$C$8:$R$29,MATCH(A1436,TdC_ExRate!$B$8:$B$29,0),MATCH(B1436,TdC_ExRate!$C$7:$R$7,0)))</f>
        <v>429.04997129043028</v>
      </c>
      <c r="H1436" s="78">
        <f>+IF(F1436=0,"",+G1436*100/INDEX(PBI_GDP!$C$8:$R$29,MATCH($A1436,PBI_GDP!$B$8:$B$29,0),MATCH($B1436,PBI_GDP!$C$7:$R$7,0)))</f>
        <v>0.49564429232771956</v>
      </c>
    </row>
    <row r="1437" spans="1:8" x14ac:dyDescent="0.25">
      <c r="A1437" s="51" t="s">
        <v>15</v>
      </c>
      <c r="B1437" s="52">
        <v>2008</v>
      </c>
      <c r="C1437" s="51" t="s">
        <v>10</v>
      </c>
      <c r="D1437" s="51" t="s">
        <v>33</v>
      </c>
      <c r="E1437" s="51" t="s">
        <v>34</v>
      </c>
      <c r="F1437" s="79">
        <v>16765.414638009999</v>
      </c>
      <c r="G1437" s="78">
        <f>+IF(F1437=0," ", +F1437/INDEX(TdC_ExRate!$C$8:$R$29,MATCH(A1437,TdC_ExRate!$B$8:$B$29,0),MATCH(B1437,TdC_ExRate!$C$7:$R$7,0)))</f>
        <v>31.839564666857612</v>
      </c>
      <c r="H1437" s="78">
        <f>+IF(F1437=0,"",+G1437*100/INDEX(PBI_GDP!$C$8:$R$29,MATCH($A1437,PBI_GDP!$B$8:$B$29,0),MATCH($B1437,PBI_GDP!$C$7:$R$7,0)))</f>
        <v>0.10331600451967497</v>
      </c>
    </row>
    <row r="1438" spans="1:8" x14ac:dyDescent="0.25">
      <c r="A1438" s="51" t="s">
        <v>15</v>
      </c>
      <c r="B1438" s="52">
        <v>2009</v>
      </c>
      <c r="C1438" s="51" t="s">
        <v>10</v>
      </c>
      <c r="D1438" s="51" t="s">
        <v>33</v>
      </c>
      <c r="E1438" s="51" t="s">
        <v>34</v>
      </c>
      <c r="F1438" s="79">
        <v>12490.486646560001</v>
      </c>
      <c r="G1438" s="78">
        <f>+IF(F1438=0," ", +F1438/INDEX(TdC_ExRate!$C$8:$R$29,MATCH(A1438,TdC_ExRate!$B$8:$B$29,0),MATCH(B1438,TdC_ExRate!$C$7:$R$7,0)))</f>
        <v>21.790863511280286</v>
      </c>
      <c r="H1438" s="78">
        <f>+IF(F1438=0,"",+G1438*100/INDEX(PBI_GDP!$C$8:$R$29,MATCH($A1438,PBI_GDP!$B$8:$B$29,0),MATCH($B1438,PBI_GDP!$C$7:$R$7,0)))</f>
        <v>7.0866486557626202E-2</v>
      </c>
    </row>
    <row r="1439" spans="1:8" x14ac:dyDescent="0.25">
      <c r="A1439" s="51" t="s">
        <v>15</v>
      </c>
      <c r="B1439" s="52">
        <v>2010</v>
      </c>
      <c r="C1439" s="51" t="s">
        <v>10</v>
      </c>
      <c r="D1439" s="51" t="s">
        <v>33</v>
      </c>
      <c r="E1439" s="51" t="s">
        <v>34</v>
      </c>
      <c r="F1439" s="79">
        <v>17930.93403434</v>
      </c>
      <c r="G1439" s="78">
        <f>+IF(F1439=0," ", +F1439/INDEX(TdC_ExRate!$C$8:$R$29,MATCH(A1439,TdC_ExRate!$B$8:$B$29,0),MATCH(B1439,TdC_ExRate!$C$7:$R$7,0)))</f>
        <v>34.119985920780955</v>
      </c>
      <c r="H1439" s="78">
        <f>+IF(F1439=0,"",+G1439*100/INDEX(PBI_GDP!$C$8:$R$29,MATCH($A1439,PBI_GDP!$B$8:$B$29,0),MATCH($B1439,PBI_GDP!$C$7:$R$7,0)))</f>
        <v>9.0472432070159536E-2</v>
      </c>
    </row>
    <row r="1440" spans="1:8" x14ac:dyDescent="0.25">
      <c r="A1440" s="51" t="s">
        <v>15</v>
      </c>
      <c r="B1440" s="52">
        <v>2011</v>
      </c>
      <c r="C1440" s="51" t="s">
        <v>10</v>
      </c>
      <c r="D1440" s="51" t="s">
        <v>33</v>
      </c>
      <c r="E1440" s="51" t="s">
        <v>34</v>
      </c>
      <c r="F1440" s="79">
        <v>3484.41603876</v>
      </c>
      <c r="G1440" s="78">
        <f>+IF(F1440=0," ", +F1440/INDEX(TdC_ExRate!$C$8:$R$29,MATCH(A1440,TdC_ExRate!$B$8:$B$29,0),MATCH(B1440,TdC_ExRate!$C$7:$R$7,0)))</f>
        <v>6.891017509366403</v>
      </c>
      <c r="H1440" s="78">
        <f>+IF(F1440=0,"",+G1440*100/INDEX(PBI_GDP!$C$8:$R$29,MATCH($A1440,PBI_GDP!$B$8:$B$29,0),MATCH($B1440,PBI_GDP!$C$7:$R$7,0)))</f>
        <v>1.6117269406493537E-2</v>
      </c>
    </row>
    <row r="1441" spans="1:8" x14ac:dyDescent="0.25">
      <c r="A1441" s="51" t="s">
        <v>15</v>
      </c>
      <c r="B1441" s="52">
        <v>2012</v>
      </c>
      <c r="C1441" s="51" t="s">
        <v>10</v>
      </c>
      <c r="D1441" s="51" t="s">
        <v>33</v>
      </c>
      <c r="E1441" s="51" t="s">
        <v>34</v>
      </c>
      <c r="F1441" s="79">
        <v>17049.518541329999</v>
      </c>
      <c r="G1441" s="78">
        <f>+IF(F1441=0," ", +F1441/INDEX(TdC_ExRate!$C$8:$R$29,MATCH(A1441,TdC_ExRate!$B$8:$B$29,0),MATCH(B1441,TdC_ExRate!$C$7:$R$7,0)))</f>
        <v>33.891957224021226</v>
      </c>
      <c r="H1441" s="78">
        <f>+IF(F1441=0,"",+G1441*100/INDEX(PBI_GDP!$C$8:$R$29,MATCH($A1441,PBI_GDP!$B$8:$B$29,0),MATCH($B1441,PBI_GDP!$C$7:$R$7,0)))</f>
        <v>7.1745636764543791E-2</v>
      </c>
    </row>
    <row r="1442" spans="1:8" x14ac:dyDescent="0.25">
      <c r="A1442" s="51" t="s">
        <v>15</v>
      </c>
      <c r="B1442" s="52">
        <v>2013</v>
      </c>
      <c r="C1442" s="51" t="s">
        <v>10</v>
      </c>
      <c r="D1442" s="51" t="s">
        <v>33</v>
      </c>
      <c r="E1442" s="51" t="s">
        <v>34</v>
      </c>
      <c r="F1442" s="79">
        <v>8327.0611809999991</v>
      </c>
      <c r="G1442" s="78">
        <f>+IF(F1442=0," ", +F1442/INDEX(TdC_ExRate!$C$8:$R$29,MATCH(A1442,TdC_ExRate!$B$8:$B$29,0),MATCH(B1442,TdC_ExRate!$C$7:$R$7,0)))</f>
        <v>16.648850226095078</v>
      </c>
      <c r="H1442" s="78">
        <f>+IF(F1442=0,"",+G1442*100/INDEX(PBI_GDP!$C$8:$R$29,MATCH($A1442,PBI_GDP!$B$8:$B$29,0),MATCH($B1442,PBI_GDP!$C$7:$R$7,0)))</f>
        <v>3.2677449777954795E-2</v>
      </c>
    </row>
    <row r="1443" spans="1:8" x14ac:dyDescent="0.25">
      <c r="A1443" s="51" t="s">
        <v>15</v>
      </c>
      <c r="B1443" s="52">
        <v>2014</v>
      </c>
      <c r="C1443" s="51" t="s">
        <v>10</v>
      </c>
      <c r="D1443" s="51" t="s">
        <v>33</v>
      </c>
      <c r="E1443" s="51" t="s">
        <v>34</v>
      </c>
      <c r="F1443" s="79">
        <v>4980.5878687599998</v>
      </c>
      <c r="G1443" s="78">
        <f>+IF(F1443=0," ", +F1443/INDEX(TdC_ExRate!$C$8:$R$29,MATCH(A1443,TdC_ExRate!$B$8:$B$29,0),MATCH(B1443,TdC_ExRate!$C$7:$R$7,0)))</f>
        <v>9.2451110682473416</v>
      </c>
      <c r="H1443" s="78">
        <f>+IF(F1443=0,"",+G1443*100/INDEX(PBI_GDP!$C$8:$R$29,MATCH($A1443,PBI_GDP!$B$8:$B$29,0),MATCH($B1443,PBI_GDP!$C$7:$R$7,0)))</f>
        <v>1.7765766170443117E-2</v>
      </c>
    </row>
    <row r="1444" spans="1:8" x14ac:dyDescent="0.25">
      <c r="A1444" s="51" t="s">
        <v>15</v>
      </c>
      <c r="B1444" s="52">
        <v>2015</v>
      </c>
      <c r="C1444" s="51" t="s">
        <v>10</v>
      </c>
      <c r="D1444" s="51" t="s">
        <v>33</v>
      </c>
      <c r="E1444" s="51" t="s">
        <v>34</v>
      </c>
      <c r="F1444" s="79">
        <v>11672.71351075</v>
      </c>
      <c r="G1444" s="78">
        <f>+IF(F1444=0," ", +F1444/INDEX(TdC_ExRate!$C$8:$R$29,MATCH(A1444,TdC_ExRate!$B$8:$B$29,0),MATCH(B1444,TdC_ExRate!$C$7:$R$7,0)))</f>
        <v>21.800701950307712</v>
      </c>
      <c r="H1444" s="78">
        <f>+IF(F1444=0,"",+G1444*100/INDEX(PBI_GDP!$C$8:$R$29,MATCH($A1444,PBI_GDP!$B$8:$B$29,0),MATCH($B1444,PBI_GDP!$C$7:$R$7,0)))</f>
        <v>3.8625155204886935E-2</v>
      </c>
    </row>
    <row r="1445" spans="1:8" x14ac:dyDescent="0.25">
      <c r="A1445" s="51" t="s">
        <v>15</v>
      </c>
      <c r="B1445" s="52">
        <v>2016</v>
      </c>
      <c r="C1445" s="51" t="s">
        <v>10</v>
      </c>
      <c r="D1445" s="51" t="s">
        <v>33</v>
      </c>
      <c r="E1445" s="51" t="s">
        <v>34</v>
      </c>
      <c r="F1445" s="79">
        <v>9707.8698282700007</v>
      </c>
      <c r="G1445" s="78">
        <f>+IF(F1445=0," ", +F1445/INDEX(TdC_ExRate!$C$8:$R$29,MATCH(A1445,TdC_ExRate!$B$8:$B$29,0),MATCH(B1445,TdC_ExRate!$C$7:$R$7,0)))</f>
        <v>17.793804701643996</v>
      </c>
      <c r="H1445" s="78">
        <f>+IF(F1445=0,"",+G1445*100/INDEX(PBI_GDP!$C$8:$R$29,MATCH($A1445,PBI_GDP!$B$8:$B$29,0),MATCH($B1445,PBI_GDP!$C$7:$R$7,0)))</f>
        <v>3.0245595951601072E-2</v>
      </c>
    </row>
    <row r="1446" spans="1:8" x14ac:dyDescent="0.25">
      <c r="A1446" s="51" t="s">
        <v>15</v>
      </c>
      <c r="B1446" s="52">
        <v>2017</v>
      </c>
      <c r="C1446" s="51" t="s">
        <v>10</v>
      </c>
      <c r="D1446" s="51" t="s">
        <v>33</v>
      </c>
      <c r="E1446" s="51" t="s">
        <v>34</v>
      </c>
      <c r="F1446" s="79">
        <v>13050.80469617</v>
      </c>
      <c r="G1446" s="78">
        <f>+IF(F1446=0," ", +F1446/INDEX(TdC_ExRate!$C$8:$R$29,MATCH(A1446,TdC_ExRate!$B$8:$B$29,0),MATCH(B1446,TdC_ExRate!$C$7:$R$7,0)))</f>
        <v>22.962888681436702</v>
      </c>
      <c r="H1446" s="78">
        <f>+IF(F1446=0,"",+G1446*100/INDEX(PBI_GDP!$C$8:$R$29,MATCH($A1446,PBI_GDP!$B$8:$B$29,0),MATCH($B1446,PBI_GDP!$C$7:$R$7,0)))</f>
        <v>3.7937435691557726E-2</v>
      </c>
    </row>
    <row r="1447" spans="1:8" x14ac:dyDescent="0.25">
      <c r="A1447" s="51" t="s">
        <v>15</v>
      </c>
      <c r="B1447" s="52">
        <v>2018</v>
      </c>
      <c r="C1447" s="51" t="s">
        <v>10</v>
      </c>
      <c r="D1447" s="51" t="s">
        <v>33</v>
      </c>
      <c r="E1447" s="51" t="s">
        <v>34</v>
      </c>
      <c r="F1447" s="79">
        <v>12934.53090939</v>
      </c>
      <c r="G1447" s="78">
        <f>+IF(F1447=0," ", +F1447/INDEX(TdC_ExRate!$C$8:$R$29,MATCH(A1447,TdC_ExRate!$B$8:$B$29,0),MATCH(B1447,TdC_ExRate!$C$7:$R$7,0)))</f>
        <v>22.377274595448522</v>
      </c>
      <c r="H1447" s="78">
        <f>+IF(F1447=0,"",+G1447*100/INDEX(PBI_GDP!$C$8:$R$29,MATCH($A1447,PBI_GDP!$B$8:$B$29,0),MATCH($B1447,PBI_GDP!$C$7:$R$7,0)))</f>
        <v>3.5838451390860657E-2</v>
      </c>
    </row>
    <row r="1448" spans="1:8" x14ac:dyDescent="0.25">
      <c r="A1448" s="51" t="s">
        <v>15</v>
      </c>
      <c r="B1448" s="52">
        <v>2019</v>
      </c>
      <c r="C1448" s="51" t="s">
        <v>10</v>
      </c>
      <c r="D1448" s="51" t="s">
        <v>33</v>
      </c>
      <c r="E1448" s="51" t="s">
        <v>34</v>
      </c>
      <c r="F1448" s="79">
        <v>4162.0889768199995</v>
      </c>
      <c r="G1448" s="78">
        <f>+IF(F1448=0," ", +F1448/INDEX(TdC_ExRate!$C$8:$R$29,MATCH(A1448,TdC_ExRate!$B$8:$B$29,0),MATCH(B1448,TdC_ExRate!$C$7:$R$7,0)))</f>
        <v>7.0820762134786879</v>
      </c>
      <c r="H1448" s="78">
        <f>+IF(F1448=0,"",+G1448*100/INDEX(PBI_GDP!$C$8:$R$29,MATCH($A1448,PBI_GDP!$B$8:$B$29,0),MATCH($B1448,PBI_GDP!$C$7:$R$7,0)))</f>
        <v>1.09870322974917E-2</v>
      </c>
    </row>
    <row r="1449" spans="1:8" x14ac:dyDescent="0.25">
      <c r="A1449" s="51" t="s">
        <v>15</v>
      </c>
      <c r="B1449" s="52">
        <v>2020</v>
      </c>
      <c r="C1449" s="51" t="s">
        <v>10</v>
      </c>
      <c r="D1449" s="51" t="s">
        <v>33</v>
      </c>
      <c r="E1449" s="51" t="s">
        <v>34</v>
      </c>
      <c r="F1449" s="79">
        <v>2763.4712143899997</v>
      </c>
      <c r="G1449" s="78">
        <f>+IF(F1449=0," ", +F1449/INDEX(TdC_ExRate!$C$8:$R$29,MATCH(A1449,TdC_ExRate!$B$8:$B$29,0),MATCH(B1449,TdC_ExRate!$C$7:$R$7,0)))</f>
        <v>4.722368838004912</v>
      </c>
      <c r="H1449" s="78">
        <f>+IF(F1449=0,"",+G1449*100/INDEX(PBI_GDP!$C$8:$R$29,MATCH($A1449,PBI_GDP!$B$8:$B$29,0),MATCH($B1449,PBI_GDP!$C$7:$R$7,0)))</f>
        <v>7.567473108491673E-3</v>
      </c>
    </row>
    <row r="1450" spans="1:8" x14ac:dyDescent="0.25">
      <c r="A1450" s="51" t="s">
        <v>15</v>
      </c>
      <c r="B1450" s="52">
        <v>2021</v>
      </c>
      <c r="C1450" s="51" t="s">
        <v>10</v>
      </c>
      <c r="D1450" s="51" t="s">
        <v>33</v>
      </c>
      <c r="E1450" s="51" t="s">
        <v>34</v>
      </c>
      <c r="F1450" s="79">
        <v>2277.8878857899999</v>
      </c>
      <c r="G1450" s="78">
        <f>+IF(F1450=0," ", +F1450/INDEX(TdC_ExRate!$C$8:$R$29,MATCH(A1450,TdC_ExRate!$B$8:$B$29,0),MATCH(B1450,TdC_ExRate!$C$7:$R$7,0)))</f>
        <v>3.6646982775606642</v>
      </c>
      <c r="H1450" s="78">
        <f>+IF(F1450=0,"",+G1450*100/INDEX(PBI_GDP!$C$8:$R$29,MATCH($A1450,PBI_GDP!$B$8:$B$29,0),MATCH($B1450,PBI_GDP!$C$7:$R$7,0)))</f>
        <v>5.6441233947933708E-3</v>
      </c>
    </row>
    <row r="1451" spans="1:8" x14ac:dyDescent="0.25">
      <c r="A1451" s="51" t="s">
        <v>15</v>
      </c>
      <c r="B1451" s="52">
        <v>2022</v>
      </c>
      <c r="C1451" s="51" t="s">
        <v>10</v>
      </c>
      <c r="D1451" s="51" t="s">
        <v>33</v>
      </c>
      <c r="E1451" s="51" t="s">
        <v>34</v>
      </c>
      <c r="F1451" s="79">
        <v>1837.13223997</v>
      </c>
      <c r="G1451" s="78">
        <f>+IF(F1451=0," ", +F1451/INDEX(TdC_ExRate!$C$8:$R$29,MATCH(A1451,TdC_ExRate!$B$8:$B$29,0),MATCH(B1451,TdC_ExRate!$C$7:$R$7,0)))</f>
        <v>2.8386069731224746</v>
      </c>
      <c r="H1451" s="78">
        <f>+IF(F1451=0,"",+G1451*100/INDEX(PBI_GDP!$C$8:$R$29,MATCH($A1451,PBI_GDP!$B$8:$B$29,0),MATCH($B1451,PBI_GDP!$C$7:$R$7,0)))</f>
        <v>4.0875960687440129E-3</v>
      </c>
    </row>
    <row r="1452" spans="1:8" x14ac:dyDescent="0.25">
      <c r="A1452" s="51" t="s">
        <v>15</v>
      </c>
      <c r="B1452" s="52">
        <v>2023</v>
      </c>
      <c r="C1452" s="51" t="s">
        <v>10</v>
      </c>
      <c r="D1452" s="51" t="s">
        <v>33</v>
      </c>
      <c r="E1452" s="51" t="s">
        <v>34</v>
      </c>
      <c r="F1452" s="79">
        <v>1534.05291435</v>
      </c>
      <c r="G1452" s="78">
        <f>+IF(F1452=0," ", +F1452/INDEX(TdC_ExRate!$C$8:$R$29,MATCH(A1452,TdC_ExRate!$B$8:$B$29,0),MATCH(B1452,TdC_ExRate!$C$7:$R$7,0)))</f>
        <v>2.8219906200868259</v>
      </c>
      <c r="H1452" s="78">
        <f>+IF(F1452=0,"",+G1452*100/INDEX(PBI_GDP!$C$8:$R$29,MATCH($A1452,PBI_GDP!$B$8:$B$29,0),MATCH($B1452,PBI_GDP!$C$7:$R$7,0)))</f>
        <v>3.2600014857047835E-3</v>
      </c>
    </row>
    <row r="1453" spans="1:8" x14ac:dyDescent="0.25">
      <c r="A1453" s="51" t="s">
        <v>15</v>
      </c>
      <c r="B1453" s="52">
        <v>2008</v>
      </c>
      <c r="C1453" s="51" t="s">
        <v>10</v>
      </c>
      <c r="D1453" s="51" t="s">
        <v>33</v>
      </c>
      <c r="E1453" s="51" t="s">
        <v>35</v>
      </c>
      <c r="F1453" s="79">
        <v>163286.88996524</v>
      </c>
      <c r="G1453" s="78">
        <f>+IF(F1453=0," ", +F1453/INDEX(TdC_ExRate!$C$8:$R$29,MATCH(A1453,TdC_ExRate!$B$8:$B$29,0),MATCH(B1453,TdC_ExRate!$C$7:$R$7,0)))</f>
        <v>310.10169474194555</v>
      </c>
      <c r="H1453" s="78">
        <f>+IF(F1453=0,"",+G1453*100/INDEX(PBI_GDP!$C$8:$R$29,MATCH($A1453,PBI_GDP!$B$8:$B$29,0),MATCH($B1453,PBI_GDP!$C$7:$R$7,0)))</f>
        <v>1.0062470523935003</v>
      </c>
    </row>
    <row r="1454" spans="1:8" x14ac:dyDescent="0.25">
      <c r="A1454" s="51" t="s">
        <v>15</v>
      </c>
      <c r="B1454" s="52">
        <v>2009</v>
      </c>
      <c r="C1454" s="51" t="s">
        <v>10</v>
      </c>
      <c r="D1454" s="51" t="s">
        <v>33</v>
      </c>
      <c r="E1454" s="51" t="s">
        <v>35</v>
      </c>
      <c r="F1454" s="79">
        <v>220740.30500103001</v>
      </c>
      <c r="G1454" s="78">
        <f>+IF(F1454=0," ", +F1454/INDEX(TdC_ExRate!$C$8:$R$29,MATCH(A1454,TdC_ExRate!$B$8:$B$29,0),MATCH(B1454,TdC_ExRate!$C$7:$R$7,0)))</f>
        <v>385.10283817008678</v>
      </c>
      <c r="H1454" s="78">
        <f>+IF(F1454=0,"",+G1454*100/INDEX(PBI_GDP!$C$8:$R$29,MATCH($A1454,PBI_GDP!$B$8:$B$29,0),MATCH($B1454,PBI_GDP!$C$7:$R$7,0)))</f>
        <v>1.2524003507413426</v>
      </c>
    </row>
    <row r="1455" spans="1:8" x14ac:dyDescent="0.25">
      <c r="A1455" s="51" t="s">
        <v>15</v>
      </c>
      <c r="B1455" s="52">
        <v>2010</v>
      </c>
      <c r="C1455" s="51" t="s">
        <v>10</v>
      </c>
      <c r="D1455" s="51" t="s">
        <v>33</v>
      </c>
      <c r="E1455" s="51" t="s">
        <v>35</v>
      </c>
      <c r="F1455" s="79">
        <v>159246.27880698</v>
      </c>
      <c r="G1455" s="78">
        <f>+IF(F1455=0," ", +F1455/INDEX(TdC_ExRate!$C$8:$R$29,MATCH(A1455,TdC_ExRate!$B$8:$B$29,0),MATCH(B1455,TdC_ExRate!$C$7:$R$7,0)))</f>
        <v>303.02274161653344</v>
      </c>
      <c r="H1455" s="78">
        <f>+IF(F1455=0,"",+G1455*100/INDEX(PBI_GDP!$C$8:$R$29,MATCH($A1455,PBI_GDP!$B$8:$B$29,0),MATCH($B1455,PBI_GDP!$C$7:$R$7,0)))</f>
        <v>0.80349401287173317</v>
      </c>
    </row>
    <row r="1456" spans="1:8" x14ac:dyDescent="0.25">
      <c r="A1456" s="51" t="s">
        <v>15</v>
      </c>
      <c r="B1456" s="52">
        <v>2011</v>
      </c>
      <c r="C1456" s="51" t="s">
        <v>10</v>
      </c>
      <c r="D1456" s="51" t="s">
        <v>33</v>
      </c>
      <c r="E1456" s="51" t="s">
        <v>35</v>
      </c>
      <c r="F1456" s="79">
        <v>189971.35856502</v>
      </c>
      <c r="G1456" s="78">
        <f>+IF(F1456=0," ", +F1456/INDEX(TdC_ExRate!$C$8:$R$29,MATCH(A1456,TdC_ExRate!$B$8:$B$29,0),MATCH(B1456,TdC_ExRate!$C$7:$R$7,0)))</f>
        <v>375.70024462852155</v>
      </c>
      <c r="H1456" s="78">
        <f>+IF(F1456=0,"",+G1456*100/INDEX(PBI_GDP!$C$8:$R$29,MATCH($A1456,PBI_GDP!$B$8:$B$29,0),MATCH($B1456,PBI_GDP!$C$7:$R$7,0)))</f>
        <v>0.87871813567923451</v>
      </c>
    </row>
    <row r="1457" spans="1:8" x14ac:dyDescent="0.25">
      <c r="A1457" s="51" t="s">
        <v>15</v>
      </c>
      <c r="B1457" s="52">
        <v>2012</v>
      </c>
      <c r="C1457" s="51" t="s">
        <v>10</v>
      </c>
      <c r="D1457" s="51" t="s">
        <v>33</v>
      </c>
      <c r="E1457" s="51" t="s">
        <v>35</v>
      </c>
      <c r="F1457" s="79">
        <v>204690.25552315</v>
      </c>
      <c r="G1457" s="78">
        <f>+IF(F1457=0," ", +F1457/INDEX(TdC_ExRate!$C$8:$R$29,MATCH(A1457,TdC_ExRate!$B$8:$B$29,0),MATCH(B1457,TdC_ExRate!$C$7:$R$7,0)))</f>
        <v>406.89438634572758</v>
      </c>
      <c r="H1457" s="78">
        <f>+IF(F1457=0,"",+G1457*100/INDEX(PBI_GDP!$C$8:$R$29,MATCH($A1457,PBI_GDP!$B$8:$B$29,0),MATCH($B1457,PBI_GDP!$C$7:$R$7,0)))</f>
        <v>0.86135175526545849</v>
      </c>
    </row>
    <row r="1458" spans="1:8" x14ac:dyDescent="0.25">
      <c r="A1458" s="51" t="s">
        <v>15</v>
      </c>
      <c r="B1458" s="52">
        <v>2013</v>
      </c>
      <c r="C1458" s="51" t="s">
        <v>10</v>
      </c>
      <c r="D1458" s="51" t="s">
        <v>33</v>
      </c>
      <c r="E1458" s="51" t="s">
        <v>35</v>
      </c>
      <c r="F1458" s="79">
        <v>233920.21242318</v>
      </c>
      <c r="G1458" s="78">
        <f>+IF(F1458=0," ", +F1458/INDEX(TdC_ExRate!$C$8:$R$29,MATCH(A1458,TdC_ExRate!$B$8:$B$29,0),MATCH(B1458,TdC_ExRate!$C$7:$R$7,0)))</f>
        <v>467.69232227763905</v>
      </c>
      <c r="H1458" s="78">
        <f>+IF(F1458=0,"",+G1458*100/INDEX(PBI_GDP!$C$8:$R$29,MATCH($A1458,PBI_GDP!$B$8:$B$29,0),MATCH($B1458,PBI_GDP!$C$7:$R$7,0)))</f>
        <v>0.91796083004028339</v>
      </c>
    </row>
    <row r="1459" spans="1:8" x14ac:dyDescent="0.25">
      <c r="A1459" s="51" t="s">
        <v>15</v>
      </c>
      <c r="B1459" s="52">
        <v>2014</v>
      </c>
      <c r="C1459" s="51" t="s">
        <v>10</v>
      </c>
      <c r="D1459" s="51" t="s">
        <v>33</v>
      </c>
      <c r="E1459" s="51" t="s">
        <v>35</v>
      </c>
      <c r="F1459" s="79">
        <v>284329.33222226996</v>
      </c>
      <c r="G1459" s="78">
        <f>+IF(F1459=0," ", +F1459/INDEX(TdC_ExRate!$C$8:$R$29,MATCH(A1459,TdC_ExRate!$B$8:$B$29,0),MATCH(B1459,TdC_ExRate!$C$7:$R$7,0)))</f>
        <v>527.78031943645465</v>
      </c>
      <c r="H1459" s="78">
        <f>+IF(F1459=0,"",+G1459*100/INDEX(PBI_GDP!$C$8:$R$29,MATCH($A1459,PBI_GDP!$B$8:$B$29,0),MATCH($B1459,PBI_GDP!$C$7:$R$7,0)))</f>
        <v>1.0142032556724472</v>
      </c>
    </row>
    <row r="1460" spans="1:8" x14ac:dyDescent="0.25">
      <c r="A1460" s="51" t="s">
        <v>15</v>
      </c>
      <c r="B1460" s="52">
        <v>2015</v>
      </c>
      <c r="C1460" s="51" t="s">
        <v>10</v>
      </c>
      <c r="D1460" s="51" t="s">
        <v>33</v>
      </c>
      <c r="E1460" s="51" t="s">
        <v>35</v>
      </c>
      <c r="F1460" s="79">
        <v>290590.81905608001</v>
      </c>
      <c r="G1460" s="78">
        <f>+IF(F1460=0," ", +F1460/INDEX(TdC_ExRate!$C$8:$R$29,MATCH(A1460,TdC_ExRate!$B$8:$B$29,0),MATCH(B1460,TdC_ExRate!$C$7:$R$7,0)))</f>
        <v>542.72589059117195</v>
      </c>
      <c r="H1460" s="78">
        <f>+IF(F1460=0,"",+G1460*100/INDEX(PBI_GDP!$C$8:$R$29,MATCH($A1460,PBI_GDP!$B$8:$B$29,0),MATCH($B1460,PBI_GDP!$C$7:$R$7,0)))</f>
        <v>0.9615686598338461</v>
      </c>
    </row>
    <row r="1461" spans="1:8" x14ac:dyDescent="0.25">
      <c r="A1461" s="51" t="s">
        <v>15</v>
      </c>
      <c r="B1461" s="52">
        <v>2016</v>
      </c>
      <c r="C1461" s="51" t="s">
        <v>10</v>
      </c>
      <c r="D1461" s="51" t="s">
        <v>33</v>
      </c>
      <c r="E1461" s="51" t="s">
        <v>35</v>
      </c>
      <c r="F1461" s="79">
        <v>384414.59727744001</v>
      </c>
      <c r="G1461" s="78">
        <f>+IF(F1461=0," ", +F1461/INDEX(TdC_ExRate!$C$8:$R$29,MATCH(A1461,TdC_ExRate!$B$8:$B$29,0),MATCH(B1461,TdC_ExRate!$C$7:$R$7,0)))</f>
        <v>704.60341860958579</v>
      </c>
      <c r="H1461" s="78">
        <f>+IF(F1461=0,"",+G1461*100/INDEX(PBI_GDP!$C$8:$R$29,MATCH($A1461,PBI_GDP!$B$8:$B$29,0),MATCH($B1461,PBI_GDP!$C$7:$R$7,0)))</f>
        <v>1.1976724856046888</v>
      </c>
    </row>
    <row r="1462" spans="1:8" x14ac:dyDescent="0.25">
      <c r="A1462" s="51" t="s">
        <v>15</v>
      </c>
      <c r="B1462" s="52">
        <v>2017</v>
      </c>
      <c r="C1462" s="51" t="s">
        <v>10</v>
      </c>
      <c r="D1462" s="51" t="s">
        <v>33</v>
      </c>
      <c r="E1462" s="51" t="s">
        <v>35</v>
      </c>
      <c r="F1462" s="79">
        <v>380049.09830962995</v>
      </c>
      <c r="G1462" s="78">
        <f>+IF(F1462=0," ", +F1462/INDEX(TdC_ExRate!$C$8:$R$29,MATCH(A1462,TdC_ExRate!$B$8:$B$29,0),MATCH(B1462,TdC_ExRate!$C$7:$R$7,0)))</f>
        <v>668.69632494964344</v>
      </c>
      <c r="H1462" s="78">
        <f>+IF(F1462=0,"",+G1462*100/INDEX(PBI_GDP!$C$8:$R$29,MATCH($A1462,PBI_GDP!$B$8:$B$29,0),MATCH($B1462,PBI_GDP!$C$7:$R$7,0)))</f>
        <v>1.1047662241844245</v>
      </c>
    </row>
    <row r="1463" spans="1:8" x14ac:dyDescent="0.25">
      <c r="A1463" s="51" t="s">
        <v>15</v>
      </c>
      <c r="B1463" s="52">
        <v>2018</v>
      </c>
      <c r="C1463" s="51" t="s">
        <v>10</v>
      </c>
      <c r="D1463" s="51" t="s">
        <v>33</v>
      </c>
      <c r="E1463" s="51" t="s">
        <v>35</v>
      </c>
      <c r="F1463" s="79">
        <v>398396.22928458999</v>
      </c>
      <c r="G1463" s="78">
        <f>+IF(F1463=0," ", +F1463/INDEX(TdC_ExRate!$C$8:$R$29,MATCH(A1463,TdC_ExRate!$B$8:$B$29,0),MATCH(B1463,TdC_ExRate!$C$7:$R$7,0)))</f>
        <v>689.24198975167758</v>
      </c>
      <c r="H1463" s="78">
        <f>+IF(F1463=0,"",+G1463*100/INDEX(PBI_GDP!$C$8:$R$29,MATCH($A1463,PBI_GDP!$B$8:$B$29,0),MATCH($B1463,PBI_GDP!$C$7:$R$7,0)))</f>
        <v>1.1038594284971492</v>
      </c>
    </row>
    <row r="1464" spans="1:8" x14ac:dyDescent="0.25">
      <c r="A1464" s="51" t="s">
        <v>15</v>
      </c>
      <c r="B1464" s="52">
        <v>2019</v>
      </c>
      <c r="C1464" s="51" t="s">
        <v>10</v>
      </c>
      <c r="D1464" s="51" t="s">
        <v>33</v>
      </c>
      <c r="E1464" s="51" t="s">
        <v>35</v>
      </c>
      <c r="F1464" s="79">
        <v>472805.36057548004</v>
      </c>
      <c r="G1464" s="78">
        <f>+IF(F1464=0," ", +F1464/INDEX(TdC_ExRate!$C$8:$R$29,MATCH(A1464,TdC_ExRate!$B$8:$B$29,0),MATCH(B1464,TdC_ExRate!$C$7:$R$7,0)))</f>
        <v>804.51033516711709</v>
      </c>
      <c r="H1464" s="78">
        <f>+IF(F1464=0,"",+G1464*100/INDEX(PBI_GDP!$C$8:$R$29,MATCH($A1464,PBI_GDP!$B$8:$B$29,0),MATCH($B1464,PBI_GDP!$C$7:$R$7,0)))</f>
        <v>1.2481058900953592</v>
      </c>
    </row>
    <row r="1465" spans="1:8" x14ac:dyDescent="0.25">
      <c r="A1465" s="51" t="s">
        <v>15</v>
      </c>
      <c r="B1465" s="52">
        <v>2020</v>
      </c>
      <c r="C1465" s="51" t="s">
        <v>10</v>
      </c>
      <c r="D1465" s="51" t="s">
        <v>33</v>
      </c>
      <c r="E1465" s="51" t="s">
        <v>35</v>
      </c>
      <c r="F1465" s="79">
        <v>345879.82355838997</v>
      </c>
      <c r="G1465" s="78">
        <f>+IF(F1465=0," ", +F1465/INDEX(TdC_ExRate!$C$8:$R$29,MATCH(A1465,TdC_ExRate!$B$8:$B$29,0),MATCH(B1465,TdC_ExRate!$C$7:$R$7,0)))</f>
        <v>591.05811993316661</v>
      </c>
      <c r="H1465" s="78">
        <f>+IF(F1465=0,"",+G1465*100/INDEX(PBI_GDP!$C$8:$R$29,MATCH($A1465,PBI_GDP!$B$8:$B$29,0),MATCH($B1465,PBI_GDP!$C$7:$R$7,0)))</f>
        <v>0.94715524805121787</v>
      </c>
    </row>
    <row r="1466" spans="1:8" x14ac:dyDescent="0.25">
      <c r="A1466" s="51" t="s">
        <v>15</v>
      </c>
      <c r="B1466" s="52">
        <v>2021</v>
      </c>
      <c r="C1466" s="51" t="s">
        <v>10</v>
      </c>
      <c r="D1466" s="51" t="s">
        <v>33</v>
      </c>
      <c r="E1466" s="51" t="s">
        <v>35</v>
      </c>
      <c r="F1466" s="79">
        <v>228730.08021315001</v>
      </c>
      <c r="G1466" s="78">
        <f>+IF(F1466=0," ", +F1466/INDEX(TdC_ExRate!$C$8:$R$29,MATCH(A1466,TdC_ExRate!$B$8:$B$29,0),MATCH(B1466,TdC_ExRate!$C$7:$R$7,0)))</f>
        <v>367.98419106247451</v>
      </c>
      <c r="H1466" s="78">
        <f>+IF(F1466=0,"",+G1466*100/INDEX(PBI_GDP!$C$8:$R$29,MATCH($A1466,PBI_GDP!$B$8:$B$29,0),MATCH($B1466,PBI_GDP!$C$7:$R$7,0)))</f>
        <v>0.5667446606470169</v>
      </c>
    </row>
    <row r="1467" spans="1:8" x14ac:dyDescent="0.25">
      <c r="A1467" s="51" t="s">
        <v>15</v>
      </c>
      <c r="B1467" s="52">
        <v>2022</v>
      </c>
      <c r="C1467" s="51" t="s">
        <v>10</v>
      </c>
      <c r="D1467" s="51" t="s">
        <v>33</v>
      </c>
      <c r="E1467" s="51" t="s">
        <v>35</v>
      </c>
      <c r="F1467" s="79">
        <v>218230.69298386</v>
      </c>
      <c r="G1467" s="78">
        <f>+IF(F1467=0," ", +F1467/INDEX(TdC_ExRate!$C$8:$R$29,MATCH(A1467,TdC_ExRate!$B$8:$B$29,0),MATCH(B1467,TdC_ExRate!$C$7:$R$7,0)))</f>
        <v>337.19465228232605</v>
      </c>
      <c r="H1467" s="78">
        <f>+IF(F1467=0,"",+G1467*100/INDEX(PBI_GDP!$C$8:$R$29,MATCH($A1467,PBI_GDP!$B$8:$B$29,0),MATCH($B1467,PBI_GDP!$C$7:$R$7,0)))</f>
        <v>0.48556054012457739</v>
      </c>
    </row>
    <row r="1468" spans="1:8" x14ac:dyDescent="0.25">
      <c r="A1468" s="51" t="s">
        <v>15</v>
      </c>
      <c r="B1468" s="52">
        <v>2023</v>
      </c>
      <c r="C1468" s="51" t="s">
        <v>10</v>
      </c>
      <c r="D1468" s="51" t="s">
        <v>33</v>
      </c>
      <c r="E1468" s="51" t="s">
        <v>35</v>
      </c>
      <c r="F1468" s="79">
        <v>227300.54397594999</v>
      </c>
      <c r="G1468" s="78">
        <f>+IF(F1468=0," ", +F1468/INDEX(TdC_ExRate!$C$8:$R$29,MATCH(A1468,TdC_ExRate!$B$8:$B$29,0),MATCH(B1468,TdC_ExRate!$C$7:$R$7,0)))</f>
        <v>418.13420973979316</v>
      </c>
      <c r="H1468" s="78">
        <f>+IF(F1468=0,"",+G1468*100/INDEX(PBI_GDP!$C$8:$R$29,MATCH($A1468,PBI_GDP!$B$8:$B$29,0),MATCH($B1468,PBI_GDP!$C$7:$R$7,0)))</f>
        <v>0.48303425790046794</v>
      </c>
    </row>
    <row r="1469" spans="1:8" x14ac:dyDescent="0.25">
      <c r="A1469" s="51" t="s">
        <v>15</v>
      </c>
      <c r="B1469" s="52">
        <v>2008</v>
      </c>
      <c r="C1469" s="51" t="s">
        <v>10</v>
      </c>
      <c r="D1469" s="51" t="s">
        <v>33</v>
      </c>
      <c r="E1469" s="51" t="s">
        <v>36</v>
      </c>
      <c r="F1469" s="79">
        <v>1990.5327614</v>
      </c>
      <c r="G1469" s="78">
        <f>+IF(F1469=0," ", +F1469/INDEX(TdC_ExRate!$C$8:$R$29,MATCH(A1469,TdC_ExRate!$B$8:$B$29,0),MATCH(B1469,TdC_ExRate!$C$7:$R$7,0)))</f>
        <v>3.780264189494372</v>
      </c>
      <c r="H1469" s="78">
        <f>+IF(F1469=0,"",+G1469*100/INDEX(PBI_GDP!$C$8:$R$29,MATCH($A1469,PBI_GDP!$B$8:$B$29,0),MATCH($B1469,PBI_GDP!$C$7:$R$7,0)))</f>
        <v>1.226655565721063E-2</v>
      </c>
    </row>
    <row r="1470" spans="1:8" x14ac:dyDescent="0.25">
      <c r="A1470" s="51" t="s">
        <v>15</v>
      </c>
      <c r="B1470" s="52">
        <v>2009</v>
      </c>
      <c r="C1470" s="51" t="s">
        <v>10</v>
      </c>
      <c r="D1470" s="51" t="s">
        <v>33</v>
      </c>
      <c r="E1470" s="51" t="s">
        <v>36</v>
      </c>
      <c r="F1470" s="79">
        <v>847.57383512000001</v>
      </c>
      <c r="G1470" s="78">
        <f>+IF(F1470=0," ", +F1470/INDEX(TdC_ExRate!$C$8:$R$29,MATCH(A1470,TdC_ExRate!$B$8:$B$29,0),MATCH(B1470,TdC_ExRate!$C$7:$R$7,0)))</f>
        <v>1.4786746328990263</v>
      </c>
      <c r="H1470" s="78">
        <f>+IF(F1470=0,"",+G1470*100/INDEX(PBI_GDP!$C$8:$R$29,MATCH($A1470,PBI_GDP!$B$8:$B$29,0),MATCH($B1470,PBI_GDP!$C$7:$R$7,0)))</f>
        <v>4.8088262285336603E-3</v>
      </c>
    </row>
    <row r="1471" spans="1:8" x14ac:dyDescent="0.25">
      <c r="A1471" s="51" t="s">
        <v>15</v>
      </c>
      <c r="B1471" s="52">
        <v>2010</v>
      </c>
      <c r="C1471" s="51" t="s">
        <v>10</v>
      </c>
      <c r="D1471" s="51" t="s">
        <v>33</v>
      </c>
      <c r="E1471" s="51" t="s">
        <v>36</v>
      </c>
      <c r="F1471" s="79">
        <v>1283.93322977</v>
      </c>
      <c r="G1471" s="78">
        <f>+IF(F1471=0," ", +F1471/INDEX(TdC_ExRate!$C$8:$R$29,MATCH(A1471,TdC_ExRate!$B$8:$B$29,0),MATCH(B1471,TdC_ExRate!$C$7:$R$7,0)))</f>
        <v>2.4431400862374368</v>
      </c>
      <c r="H1471" s="78">
        <f>+IF(F1471=0,"",+G1471*100/INDEX(PBI_GDP!$C$8:$R$29,MATCH($A1471,PBI_GDP!$B$8:$B$29,0),MATCH($B1471,PBI_GDP!$C$7:$R$7,0)))</f>
        <v>6.478221474158833E-3</v>
      </c>
    </row>
    <row r="1472" spans="1:8" x14ac:dyDescent="0.25">
      <c r="A1472" s="51" t="s">
        <v>15</v>
      </c>
      <c r="B1472" s="52">
        <v>2011</v>
      </c>
      <c r="C1472" s="51" t="s">
        <v>10</v>
      </c>
      <c r="D1472" s="51" t="s">
        <v>33</v>
      </c>
      <c r="E1472" s="51" t="s">
        <v>36</v>
      </c>
      <c r="F1472" s="79">
        <v>2446.1493624999998</v>
      </c>
      <c r="G1472" s="78">
        <f>+IF(F1472=0," ", +F1472/INDEX(TdC_ExRate!$C$8:$R$29,MATCH(A1472,TdC_ExRate!$B$8:$B$29,0),MATCH(B1472,TdC_ExRate!$C$7:$R$7,0)))</f>
        <v>4.8376709038199914</v>
      </c>
      <c r="H1472" s="78">
        <f>+IF(F1472=0,"",+G1472*100/INDEX(PBI_GDP!$C$8:$R$29,MATCH($A1472,PBI_GDP!$B$8:$B$29,0),MATCH($B1472,PBI_GDP!$C$7:$R$7,0)))</f>
        <v>1.1314736198368891E-2</v>
      </c>
    </row>
    <row r="1473" spans="1:8" x14ac:dyDescent="0.25">
      <c r="A1473" s="51" t="s">
        <v>15</v>
      </c>
      <c r="B1473" s="52">
        <v>2012</v>
      </c>
      <c r="C1473" s="51" t="s">
        <v>10</v>
      </c>
      <c r="D1473" s="51" t="s">
        <v>33</v>
      </c>
      <c r="E1473" s="51" t="s">
        <v>36</v>
      </c>
      <c r="F1473" s="79">
        <v>2430.3293927099999</v>
      </c>
      <c r="G1473" s="78">
        <f>+IF(F1473=0," ", +F1473/INDEX(TdC_ExRate!$C$8:$R$29,MATCH(A1473,TdC_ExRate!$B$8:$B$29,0),MATCH(B1473,TdC_ExRate!$C$7:$R$7,0)))</f>
        <v>4.8311405168619732</v>
      </c>
      <c r="H1473" s="78">
        <f>+IF(F1473=0,"",+G1473*100/INDEX(PBI_GDP!$C$8:$R$29,MATCH($A1473,PBI_GDP!$B$8:$B$29,0),MATCH($B1473,PBI_GDP!$C$7:$R$7,0)))</f>
        <v>1.022700608259898E-2</v>
      </c>
    </row>
    <row r="1474" spans="1:8" x14ac:dyDescent="0.25">
      <c r="A1474" s="51" t="s">
        <v>15</v>
      </c>
      <c r="B1474" s="52">
        <v>2013</v>
      </c>
      <c r="C1474" s="51" t="s">
        <v>10</v>
      </c>
      <c r="D1474" s="51" t="s">
        <v>33</v>
      </c>
      <c r="E1474" s="51" t="s">
        <v>36</v>
      </c>
      <c r="F1474" s="79">
        <v>3117.7461179400002</v>
      </c>
      <c r="G1474" s="78">
        <f>+IF(F1474=0," ", +F1474/INDEX(TdC_ExRate!$C$8:$R$29,MATCH(A1474,TdC_ExRate!$B$8:$B$29,0),MATCH(B1474,TdC_ExRate!$C$7:$R$7,0)))</f>
        <v>6.2335182884220037</v>
      </c>
      <c r="H1474" s="78">
        <f>+IF(F1474=0,"",+G1474*100/INDEX(PBI_GDP!$C$8:$R$29,MATCH($A1474,PBI_GDP!$B$8:$B$29,0),MATCH($B1474,PBI_GDP!$C$7:$R$7,0)))</f>
        <v>1.2234807692041369E-2</v>
      </c>
    </row>
    <row r="1475" spans="1:8" x14ac:dyDescent="0.25">
      <c r="A1475" s="51" t="s">
        <v>15</v>
      </c>
      <c r="B1475" s="52">
        <v>2014</v>
      </c>
      <c r="C1475" s="51" t="s">
        <v>10</v>
      </c>
      <c r="D1475" s="51" t="s">
        <v>33</v>
      </c>
      <c r="E1475" s="51" t="s">
        <v>36</v>
      </c>
      <c r="F1475" s="79">
        <v>1738.5869026600001</v>
      </c>
      <c r="G1475" s="78">
        <f>+IF(F1475=0," ", +F1475/INDEX(TdC_ExRate!$C$8:$R$29,MATCH(A1475,TdC_ExRate!$B$8:$B$29,0),MATCH(B1475,TdC_ExRate!$C$7:$R$7,0)))</f>
        <v>3.2272152284893991</v>
      </c>
      <c r="H1475" s="78">
        <f>+IF(F1475=0,"",+G1475*100/INDEX(PBI_GDP!$C$8:$R$29,MATCH($A1475,PBI_GDP!$B$8:$B$29,0),MATCH($B1475,PBI_GDP!$C$7:$R$7,0)))</f>
        <v>6.2015427081185959E-3</v>
      </c>
    </row>
    <row r="1476" spans="1:8" x14ac:dyDescent="0.25">
      <c r="A1476" s="51" t="s">
        <v>15</v>
      </c>
      <c r="B1476" s="52">
        <v>2015</v>
      </c>
      <c r="C1476" s="51" t="s">
        <v>10</v>
      </c>
      <c r="D1476" s="51" t="s">
        <v>33</v>
      </c>
      <c r="E1476" s="51" t="s">
        <v>36</v>
      </c>
      <c r="F1476" s="79">
        <v>1731.82550268</v>
      </c>
      <c r="G1476" s="78">
        <f>+IF(F1476=0," ", +F1476/INDEX(TdC_ExRate!$C$8:$R$29,MATCH(A1476,TdC_ExRate!$B$8:$B$29,0),MATCH(B1476,TdC_ExRate!$C$7:$R$7,0)))</f>
        <v>3.2344674251705046</v>
      </c>
      <c r="H1476" s="78">
        <f>+IF(F1476=0,"",+G1476*100/INDEX(PBI_GDP!$C$8:$R$29,MATCH($A1476,PBI_GDP!$B$8:$B$29,0),MATCH($B1476,PBI_GDP!$C$7:$R$7,0)))</f>
        <v>5.730632279049087E-3</v>
      </c>
    </row>
    <row r="1477" spans="1:8" x14ac:dyDescent="0.25">
      <c r="A1477" s="51" t="s">
        <v>15</v>
      </c>
      <c r="B1477" s="52">
        <v>2016</v>
      </c>
      <c r="C1477" s="51" t="s">
        <v>10</v>
      </c>
      <c r="D1477" s="51" t="s">
        <v>33</v>
      </c>
      <c r="E1477" s="51" t="s">
        <v>36</v>
      </c>
      <c r="F1477" s="79">
        <v>1362.54050596</v>
      </c>
      <c r="G1477" s="78">
        <f>+IF(F1477=0," ", +F1477/INDEX(TdC_ExRate!$C$8:$R$29,MATCH(A1477,TdC_ExRate!$B$8:$B$29,0),MATCH(B1477,TdC_ExRate!$C$7:$R$7,0)))</f>
        <v>2.4974355950394935</v>
      </c>
      <c r="H1477" s="78">
        <f>+IF(F1477=0,"",+G1477*100/INDEX(PBI_GDP!$C$8:$R$29,MATCH($A1477,PBI_GDP!$B$8:$B$29,0),MATCH($B1477,PBI_GDP!$C$7:$R$7,0)))</f>
        <v>4.2450970542422545E-3</v>
      </c>
    </row>
    <row r="1478" spans="1:8" x14ac:dyDescent="0.25">
      <c r="A1478" s="51" t="s">
        <v>15</v>
      </c>
      <c r="B1478" s="52">
        <v>2017</v>
      </c>
      <c r="C1478" s="51" t="s">
        <v>10</v>
      </c>
      <c r="D1478" s="51" t="s">
        <v>33</v>
      </c>
      <c r="E1478" s="51" t="s">
        <v>36</v>
      </c>
      <c r="F1478" s="79">
        <v>2150.0330824299999</v>
      </c>
      <c r="G1478" s="78">
        <f>+IF(F1478=0," ", +F1478/INDEX(TdC_ExRate!$C$8:$R$29,MATCH(A1478,TdC_ExRate!$B$8:$B$29,0),MATCH(B1478,TdC_ExRate!$C$7:$R$7,0)))</f>
        <v>3.7829828491522162</v>
      </c>
      <c r="H1478" s="78">
        <f>+IF(F1478=0,"",+G1478*100/INDEX(PBI_GDP!$C$8:$R$29,MATCH($A1478,PBI_GDP!$B$8:$B$29,0),MATCH($B1478,PBI_GDP!$C$7:$R$7,0)))</f>
        <v>6.2499396549353789E-3</v>
      </c>
    </row>
    <row r="1479" spans="1:8" x14ac:dyDescent="0.25">
      <c r="A1479" s="51" t="s">
        <v>15</v>
      </c>
      <c r="B1479" s="52">
        <v>2018</v>
      </c>
      <c r="C1479" s="51" t="s">
        <v>10</v>
      </c>
      <c r="D1479" s="51" t="s">
        <v>33</v>
      </c>
      <c r="E1479" s="51" t="s">
        <v>36</v>
      </c>
      <c r="F1479" s="79">
        <v>7853.1656133799997</v>
      </c>
      <c r="G1479" s="78">
        <f>+IF(F1479=0," ", +F1479/INDEX(TdC_ExRate!$C$8:$R$29,MATCH(A1479,TdC_ExRate!$B$8:$B$29,0),MATCH(B1479,TdC_ExRate!$C$7:$R$7,0)))</f>
        <v>13.586302016299857</v>
      </c>
      <c r="H1479" s="78">
        <f>+IF(F1479=0,"",+G1479*100/INDEX(PBI_GDP!$C$8:$R$29,MATCH($A1479,PBI_GDP!$B$8:$B$29,0),MATCH($B1479,PBI_GDP!$C$7:$R$7,0)))</f>
        <v>2.1759219261301428E-2</v>
      </c>
    </row>
    <row r="1480" spans="1:8" x14ac:dyDescent="0.25">
      <c r="A1480" s="51" t="s">
        <v>15</v>
      </c>
      <c r="B1480" s="52">
        <v>2019</v>
      </c>
      <c r="C1480" s="51" t="s">
        <v>10</v>
      </c>
      <c r="D1480" s="51" t="s">
        <v>33</v>
      </c>
      <c r="E1480" s="51" t="s">
        <v>36</v>
      </c>
      <c r="F1480" s="79">
        <v>3416.5148704799999</v>
      </c>
      <c r="G1480" s="78">
        <f>+IF(F1480=0," ", +F1480/INDEX(TdC_ExRate!$C$8:$R$29,MATCH(A1480,TdC_ExRate!$B$8:$B$29,0),MATCH(B1480,TdC_ExRate!$C$7:$R$7,0)))</f>
        <v>5.8134313879347532</v>
      </c>
      <c r="H1480" s="78">
        <f>+IF(F1480=0,"",+G1480*100/INDEX(PBI_GDP!$C$8:$R$29,MATCH($A1480,PBI_GDP!$B$8:$B$29,0),MATCH($B1480,PBI_GDP!$C$7:$R$7,0)))</f>
        <v>9.0188747611792911E-3</v>
      </c>
    </row>
    <row r="1481" spans="1:8" x14ac:dyDescent="0.25">
      <c r="A1481" s="51" t="s">
        <v>15</v>
      </c>
      <c r="B1481" s="52">
        <v>2020</v>
      </c>
      <c r="C1481" s="51" t="s">
        <v>10</v>
      </c>
      <c r="D1481" s="51" t="s">
        <v>33</v>
      </c>
      <c r="E1481" s="51" t="s">
        <v>36</v>
      </c>
      <c r="F1481" s="79">
        <v>11264.902248390001</v>
      </c>
      <c r="G1481" s="78">
        <f>+IF(F1481=0," ", +F1481/INDEX(TdC_ExRate!$C$8:$R$29,MATCH(A1481,TdC_ExRate!$B$8:$B$29,0),MATCH(B1481,TdC_ExRate!$C$7:$R$7,0)))</f>
        <v>19.250073264363987</v>
      </c>
      <c r="H1481" s="78">
        <f>+IF(F1481=0,"",+G1481*100/INDEX(PBI_GDP!$C$8:$R$29,MATCH($A1481,PBI_GDP!$B$8:$B$29,0),MATCH($B1481,PBI_GDP!$C$7:$R$7,0)))</f>
        <v>3.084774119975621E-2</v>
      </c>
    </row>
    <row r="1482" spans="1:8" x14ac:dyDescent="0.25">
      <c r="A1482" s="51" t="s">
        <v>15</v>
      </c>
      <c r="B1482" s="52">
        <v>2021</v>
      </c>
      <c r="C1482" s="51" t="s">
        <v>10</v>
      </c>
      <c r="D1482" s="51" t="s">
        <v>33</v>
      </c>
      <c r="E1482" s="51" t="s">
        <v>36</v>
      </c>
      <c r="F1482" s="79">
        <v>9426.2422212700003</v>
      </c>
      <c r="G1482" s="78">
        <f>+IF(F1482=0," ", +F1482/INDEX(TdC_ExRate!$C$8:$R$29,MATCH(A1482,TdC_ExRate!$B$8:$B$29,0),MATCH(B1482,TdC_ExRate!$C$7:$R$7,0)))</f>
        <v>15.165071928102105</v>
      </c>
      <c r="H1482" s="78">
        <f>+IF(F1482=0,"",+G1482*100/INDEX(PBI_GDP!$C$8:$R$29,MATCH($A1482,PBI_GDP!$B$8:$B$29,0),MATCH($B1482,PBI_GDP!$C$7:$R$7,0)))</f>
        <v>2.3356230382518418E-2</v>
      </c>
    </row>
    <row r="1483" spans="1:8" x14ac:dyDescent="0.25">
      <c r="A1483" s="51" t="s">
        <v>15</v>
      </c>
      <c r="B1483" s="52">
        <v>2022</v>
      </c>
      <c r="C1483" s="51" t="s">
        <v>10</v>
      </c>
      <c r="D1483" s="51" t="s">
        <v>33</v>
      </c>
      <c r="E1483" s="51" t="s">
        <v>36</v>
      </c>
      <c r="F1483" s="79">
        <v>5220.6510565299996</v>
      </c>
      <c r="G1483" s="78">
        <f>+IF(F1483=0," ", +F1483/INDEX(TdC_ExRate!$C$8:$R$29,MATCH(A1483,TdC_ExRate!$B$8:$B$29,0),MATCH(B1483,TdC_ExRate!$C$7:$R$7,0)))</f>
        <v>8.0665812568545796</v>
      </c>
      <c r="H1483" s="78">
        <f>+IF(F1483=0,"",+G1483*100/INDEX(PBI_GDP!$C$8:$R$29,MATCH($A1483,PBI_GDP!$B$8:$B$29,0),MATCH($B1483,PBI_GDP!$C$7:$R$7,0)))</f>
        <v>1.161588277134845E-2</v>
      </c>
    </row>
    <row r="1484" spans="1:8" x14ac:dyDescent="0.25">
      <c r="A1484" s="51" t="s">
        <v>15</v>
      </c>
      <c r="B1484" s="52">
        <v>2023</v>
      </c>
      <c r="C1484" s="51" t="s">
        <v>10</v>
      </c>
      <c r="D1484" s="51" t="s">
        <v>33</v>
      </c>
      <c r="E1484" s="51" t="s">
        <v>36</v>
      </c>
      <c r="F1484" s="79">
        <v>4365.34315935</v>
      </c>
      <c r="G1484" s="78">
        <f>+IF(F1484=0," ", +F1484/INDEX(TdC_ExRate!$C$8:$R$29,MATCH(A1484,TdC_ExRate!$B$8:$B$29,0),MATCH(B1484,TdC_ExRate!$C$7:$R$7,0)))</f>
        <v>8.0303341129309125</v>
      </c>
      <c r="H1484" s="78">
        <f>+IF(F1484=0,"",+G1484*100/INDEX(PBI_GDP!$C$8:$R$29,MATCH($A1484,PBI_GDP!$B$8:$B$29,0),MATCH($B1484,PBI_GDP!$C$7:$R$7,0)))</f>
        <v>9.2767498773809239E-3</v>
      </c>
    </row>
    <row r="1485" spans="1:8" x14ac:dyDescent="0.25">
      <c r="A1485" s="51" t="s">
        <v>15</v>
      </c>
      <c r="B1485" s="52">
        <v>2008</v>
      </c>
      <c r="C1485" s="51" t="s">
        <v>10</v>
      </c>
      <c r="D1485" s="51" t="s">
        <v>33</v>
      </c>
      <c r="E1485" s="51" t="s">
        <v>42</v>
      </c>
      <c r="F1485" s="79">
        <v>2818.1933997699998</v>
      </c>
      <c r="G1485" s="78">
        <f>+IF(F1485=0," ", +F1485/INDEX(TdC_ExRate!$C$8:$R$29,MATCH(A1485,TdC_ExRate!$B$8:$B$29,0),MATCH(B1485,TdC_ExRate!$C$7:$R$7,0)))</f>
        <v>5.3520925627604328</v>
      </c>
      <c r="H1485" s="78">
        <f>+IF(F1485=0,"",+G1485*100/INDEX(PBI_GDP!$C$8:$R$29,MATCH($A1485,PBI_GDP!$B$8:$B$29,0),MATCH($B1485,PBI_GDP!$C$7:$R$7,0)))</f>
        <v>1.7366971728085798E-2</v>
      </c>
    </row>
    <row r="1486" spans="1:8" x14ac:dyDescent="0.25">
      <c r="A1486" s="51" t="s">
        <v>15</v>
      </c>
      <c r="B1486" s="52">
        <v>2009</v>
      </c>
      <c r="C1486" s="51" t="s">
        <v>10</v>
      </c>
      <c r="D1486" s="51" t="s">
        <v>33</v>
      </c>
      <c r="E1486" s="51" t="s">
        <v>42</v>
      </c>
      <c r="F1486" s="79">
        <v>9237.1177485999997</v>
      </c>
      <c r="G1486" s="78">
        <f>+IF(F1486=0," ", +F1486/INDEX(TdC_ExRate!$C$8:$R$29,MATCH(A1486,TdC_ExRate!$B$8:$B$29,0),MATCH(B1486,TdC_ExRate!$C$7:$R$7,0)))</f>
        <v>16.115046418371776</v>
      </c>
      <c r="H1486" s="78">
        <f>+IF(F1486=0,"",+G1486*100/INDEX(PBI_GDP!$C$8:$R$29,MATCH($A1486,PBI_GDP!$B$8:$B$29,0),MATCH($B1486,PBI_GDP!$C$7:$R$7,0)))</f>
        <v>5.240805256716366E-2</v>
      </c>
    </row>
    <row r="1487" spans="1:8" x14ac:dyDescent="0.25">
      <c r="A1487" s="51" t="s">
        <v>15</v>
      </c>
      <c r="B1487" s="52">
        <v>2010</v>
      </c>
      <c r="C1487" s="51" t="s">
        <v>10</v>
      </c>
      <c r="D1487" s="51" t="s">
        <v>33</v>
      </c>
      <c r="E1487" s="51" t="s">
        <v>42</v>
      </c>
      <c r="F1487" s="79">
        <v>2843.9737229800003</v>
      </c>
      <c r="G1487" s="78">
        <f>+IF(F1487=0," ", +F1487/INDEX(TdC_ExRate!$C$8:$R$29,MATCH(A1487,TdC_ExRate!$B$8:$B$29,0),MATCH(B1487,TdC_ExRate!$C$7:$R$7,0)))</f>
        <v>5.4116725431766</v>
      </c>
      <c r="H1487" s="78">
        <f>+IF(F1487=0,"",+G1487*100/INDEX(PBI_GDP!$C$8:$R$29,MATCH($A1487,PBI_GDP!$B$8:$B$29,0),MATCH($B1487,PBI_GDP!$C$7:$R$7,0)))</f>
        <v>1.4349571470669764E-2</v>
      </c>
    </row>
    <row r="1488" spans="1:8" x14ac:dyDescent="0.25">
      <c r="A1488" s="51" t="s">
        <v>15</v>
      </c>
      <c r="B1488" s="55">
        <v>2011</v>
      </c>
      <c r="C1488" s="51" t="s">
        <v>10</v>
      </c>
      <c r="D1488" s="51" t="s">
        <v>33</v>
      </c>
      <c r="E1488" s="51" t="s">
        <v>42</v>
      </c>
      <c r="F1488" s="79">
        <v>2524.29181973</v>
      </c>
      <c r="G1488" s="78">
        <f>+IF(F1488=0," ", +F1488/INDEX(TdC_ExRate!$C$8:$R$29,MATCH(A1488,TdC_ExRate!$B$8:$B$29,0),MATCH(B1488,TdC_ExRate!$C$7:$R$7,0)))</f>
        <v>4.9922107277121111</v>
      </c>
      <c r="H1488" s="78">
        <f>+IF(F1488=0,"",+G1488*100/INDEX(PBI_GDP!$C$8:$R$29,MATCH($A1488,PBI_GDP!$B$8:$B$29,0),MATCH($B1488,PBI_GDP!$C$7:$R$7,0)))</f>
        <v>1.1676186444622927E-2</v>
      </c>
    </row>
    <row r="1489" spans="1:8" x14ac:dyDescent="0.25">
      <c r="A1489" s="51" t="s">
        <v>15</v>
      </c>
      <c r="B1489" s="55">
        <v>2012</v>
      </c>
      <c r="C1489" s="51" t="s">
        <v>10</v>
      </c>
      <c r="D1489" s="51" t="s">
        <v>33</v>
      </c>
      <c r="E1489" s="51" t="s">
        <v>42</v>
      </c>
      <c r="F1489" s="79">
        <v>2126.6956846100002</v>
      </c>
      <c r="G1489" s="78">
        <f>+IF(F1489=0," ", +F1489/INDEX(TdC_ExRate!$C$8:$R$29,MATCH(A1489,TdC_ExRate!$B$8:$B$29,0),MATCH(B1489,TdC_ExRate!$C$7:$R$7,0)))</f>
        <v>4.2275609716830171</v>
      </c>
      <c r="H1489" s="78">
        <f>+IF(F1489=0,"",+G1489*100/INDEX(PBI_GDP!$C$8:$R$29,MATCH($A1489,PBI_GDP!$B$8:$B$29,0),MATCH($B1489,PBI_GDP!$C$7:$R$7,0)))</f>
        <v>8.949292950817209E-3</v>
      </c>
    </row>
    <row r="1490" spans="1:8" x14ac:dyDescent="0.25">
      <c r="A1490" s="51" t="s">
        <v>15</v>
      </c>
      <c r="B1490" s="55">
        <v>2013</v>
      </c>
      <c r="C1490" s="51" t="s">
        <v>10</v>
      </c>
      <c r="D1490" s="51" t="s">
        <v>33</v>
      </c>
      <c r="E1490" s="51" t="s">
        <v>42</v>
      </c>
      <c r="F1490" s="79">
        <v>2171.7147525600003</v>
      </c>
      <c r="G1490" s="78">
        <f>+IF(F1490=0," ", +F1490/INDEX(TdC_ExRate!$C$8:$R$29,MATCH(A1490,TdC_ExRate!$B$8:$B$29,0),MATCH(B1490,TdC_ExRate!$C$7:$R$7,0)))</f>
        <v>4.3420545211882935</v>
      </c>
      <c r="H1490" s="78">
        <f>+IF(F1490=0,"",+G1490*100/INDEX(PBI_GDP!$C$8:$R$29,MATCH($A1490,PBI_GDP!$B$8:$B$29,0),MATCH($B1490,PBI_GDP!$C$7:$R$7,0)))</f>
        <v>8.5223463856309249E-3</v>
      </c>
    </row>
    <row r="1491" spans="1:8" x14ac:dyDescent="0.25">
      <c r="A1491" s="51" t="s">
        <v>15</v>
      </c>
      <c r="B1491" s="55">
        <v>2014</v>
      </c>
      <c r="C1491" s="51" t="s">
        <v>10</v>
      </c>
      <c r="D1491" s="51" t="s">
        <v>33</v>
      </c>
      <c r="E1491" s="51" t="s">
        <v>42</v>
      </c>
      <c r="F1491" s="79">
        <v>3556.3445953400001</v>
      </c>
      <c r="G1491" s="78">
        <f>+IF(F1491=0," ", +F1491/INDEX(TdC_ExRate!$C$8:$R$29,MATCH(A1491,TdC_ExRate!$B$8:$B$29,0),MATCH(B1491,TdC_ExRate!$C$7:$R$7,0)))</f>
        <v>6.6013895642935765</v>
      </c>
      <c r="H1491" s="78">
        <f>+IF(F1491=0,"",+G1491*100/INDEX(PBI_GDP!$C$8:$R$29,MATCH($A1491,PBI_GDP!$B$8:$B$29,0),MATCH($B1491,PBI_GDP!$C$7:$R$7,0)))</f>
        <v>1.2685487771157345E-2</v>
      </c>
    </row>
    <row r="1492" spans="1:8" x14ac:dyDescent="0.25">
      <c r="A1492" s="51" t="s">
        <v>15</v>
      </c>
      <c r="B1492" s="55">
        <v>2015</v>
      </c>
      <c r="C1492" s="51" t="s">
        <v>10</v>
      </c>
      <c r="D1492" s="51" t="s">
        <v>33</v>
      </c>
      <c r="E1492" s="51" t="s">
        <v>42</v>
      </c>
      <c r="F1492" s="79">
        <v>2266.9588310300001</v>
      </c>
      <c r="G1492" s="78">
        <f>+IF(F1492=0," ", +F1492/INDEX(TdC_ExRate!$C$8:$R$29,MATCH(A1492,TdC_ExRate!$B$8:$B$29,0),MATCH(B1492,TdC_ExRate!$C$7:$R$7,0)))</f>
        <v>4.2339164551060398</v>
      </c>
      <c r="H1492" s="78">
        <f>+IF(F1492=0,"",+G1492*100/INDEX(PBI_GDP!$C$8:$R$29,MATCH($A1492,PBI_GDP!$B$8:$B$29,0),MATCH($B1492,PBI_GDP!$C$7:$R$7,0)))</f>
        <v>7.5013951649702372E-3</v>
      </c>
    </row>
    <row r="1493" spans="1:8" x14ac:dyDescent="0.25">
      <c r="A1493" s="51" t="s">
        <v>15</v>
      </c>
      <c r="B1493" s="55">
        <v>2016</v>
      </c>
      <c r="C1493" s="51" t="s">
        <v>10</v>
      </c>
      <c r="D1493" s="51" t="s">
        <v>33</v>
      </c>
      <c r="E1493" s="51" t="s">
        <v>42</v>
      </c>
      <c r="F1493" s="79">
        <v>3186.6239377699999</v>
      </c>
      <c r="G1493" s="78">
        <f>+IF(F1493=0," ", +F1493/INDEX(TdC_ExRate!$C$8:$R$29,MATCH(A1493,TdC_ExRate!$B$8:$B$29,0),MATCH(B1493,TdC_ExRate!$C$7:$R$7,0)))</f>
        <v>5.8408451091033822</v>
      </c>
      <c r="H1493" s="78">
        <f>+IF(F1493=0,"",+G1493*100/INDEX(PBI_GDP!$C$8:$R$29,MATCH($A1493,PBI_GDP!$B$8:$B$29,0),MATCH($B1493,PBI_GDP!$C$7:$R$7,0)))</f>
        <v>9.9281656817051776E-3</v>
      </c>
    </row>
    <row r="1494" spans="1:8" x14ac:dyDescent="0.25">
      <c r="A1494" s="51" t="s">
        <v>15</v>
      </c>
      <c r="B1494" s="55">
        <v>2017</v>
      </c>
      <c r="C1494" s="51" t="s">
        <v>10</v>
      </c>
      <c r="D1494" s="51" t="s">
        <v>33</v>
      </c>
      <c r="E1494" s="51" t="s">
        <v>42</v>
      </c>
      <c r="F1494" s="79">
        <v>9360.7811719800011</v>
      </c>
      <c r="G1494" s="78">
        <f>+IF(F1494=0," ", +F1494/INDEX(TdC_ExRate!$C$8:$R$29,MATCH(A1494,TdC_ExRate!$B$8:$B$29,0),MATCH(B1494,TdC_ExRate!$C$7:$R$7,0)))</f>
        <v>16.470292907420994</v>
      </c>
      <c r="H1494" s="78">
        <f>+IF(F1494=0,"",+G1494*100/INDEX(PBI_GDP!$C$8:$R$29,MATCH($A1494,PBI_GDP!$B$8:$B$29,0),MATCH($B1494,PBI_GDP!$C$7:$R$7,0)))</f>
        <v>2.7210891742097201E-2</v>
      </c>
    </row>
    <row r="1495" spans="1:8" x14ac:dyDescent="0.25">
      <c r="A1495" s="51" t="s">
        <v>15</v>
      </c>
      <c r="B1495" s="55">
        <v>2018</v>
      </c>
      <c r="C1495" s="51" t="s">
        <v>10</v>
      </c>
      <c r="D1495" s="51" t="s">
        <v>33</v>
      </c>
      <c r="E1495" s="51" t="s">
        <v>42</v>
      </c>
      <c r="F1495" s="79">
        <v>5548.6603671299999</v>
      </c>
      <c r="G1495" s="78">
        <f>+IF(F1495=0," ", +F1495/INDEX(TdC_ExRate!$C$8:$R$29,MATCH(A1495,TdC_ExRate!$B$8:$B$29,0),MATCH(B1495,TdC_ExRate!$C$7:$R$7,0)))</f>
        <v>9.5994124210574761</v>
      </c>
      <c r="H1495" s="78">
        <f>+IF(F1495=0,"",+G1495*100/INDEX(PBI_GDP!$C$8:$R$29,MATCH($A1495,PBI_GDP!$B$8:$B$29,0),MATCH($B1495,PBI_GDP!$C$7:$R$7,0)))</f>
        <v>1.5373993556072588E-2</v>
      </c>
    </row>
    <row r="1496" spans="1:8" x14ac:dyDescent="0.25">
      <c r="A1496" s="51" t="s">
        <v>15</v>
      </c>
      <c r="B1496" s="55">
        <v>2019</v>
      </c>
      <c r="C1496" s="51" t="s">
        <v>10</v>
      </c>
      <c r="D1496" s="51" t="s">
        <v>33</v>
      </c>
      <c r="E1496" s="51" t="s">
        <v>42</v>
      </c>
      <c r="F1496" s="79">
        <v>24818.673227169998</v>
      </c>
      <c r="G1496" s="78">
        <f>+IF(F1496=0," ", +F1496/INDEX(TdC_ExRate!$C$8:$R$29,MATCH(A1496,TdC_ExRate!$B$8:$B$29,0),MATCH(B1496,TdC_ExRate!$C$7:$R$7,0)))</f>
        <v>42.230652994481268</v>
      </c>
      <c r="H1496" s="78">
        <f>+IF(F1496=0,"",+G1496*100/INDEX(PBI_GDP!$C$8:$R$29,MATCH($A1496,PBI_GDP!$B$8:$B$29,0),MATCH($B1496,PBI_GDP!$C$7:$R$7,0)))</f>
        <v>6.5516034339119386E-2</v>
      </c>
    </row>
    <row r="1497" spans="1:8" x14ac:dyDescent="0.25">
      <c r="A1497" s="51" t="s">
        <v>15</v>
      </c>
      <c r="B1497" s="55">
        <v>2020</v>
      </c>
      <c r="C1497" s="51" t="s">
        <v>10</v>
      </c>
      <c r="D1497" s="51" t="s">
        <v>33</v>
      </c>
      <c r="E1497" s="51" t="s">
        <v>42</v>
      </c>
      <c r="F1497" s="79">
        <v>29641.766497879998</v>
      </c>
      <c r="G1497" s="78">
        <f>+IF(F1497=0," ", +F1497/INDEX(TdC_ExRate!$C$8:$R$29,MATCH(A1497,TdC_ExRate!$B$8:$B$29,0),MATCH(B1497,TdC_ExRate!$C$7:$R$7,0)))</f>
        <v>50.653451240636542</v>
      </c>
      <c r="H1497" s="78">
        <f>+IF(F1497=0,"",+G1497*100/INDEX(PBI_GDP!$C$8:$R$29,MATCH($A1497,PBI_GDP!$B$8:$B$29,0),MATCH($B1497,PBI_GDP!$C$7:$R$7,0)))</f>
        <v>8.1170836769656932E-2</v>
      </c>
    </row>
    <row r="1498" spans="1:8" x14ac:dyDescent="0.25">
      <c r="A1498" s="51" t="s">
        <v>15</v>
      </c>
      <c r="B1498" s="55">
        <v>2021</v>
      </c>
      <c r="C1498" s="51" t="s">
        <v>10</v>
      </c>
      <c r="D1498" s="51" t="s">
        <v>33</v>
      </c>
      <c r="E1498" s="51" t="s">
        <v>42</v>
      </c>
      <c r="F1498" s="79">
        <v>8937.95757529</v>
      </c>
      <c r="G1498" s="78">
        <f>+IF(F1498=0," ", +F1498/INDEX(TdC_ExRate!$C$8:$R$29,MATCH(A1498,TdC_ExRate!$B$8:$B$29,0),MATCH(B1498,TdC_ExRate!$C$7:$R$7,0)))</f>
        <v>14.379512677251778</v>
      </c>
      <c r="H1498" s="78">
        <f>+IF(F1498=0,"",+G1498*100/INDEX(PBI_GDP!$C$8:$R$29,MATCH($A1498,PBI_GDP!$B$8:$B$29,0),MATCH($B1498,PBI_GDP!$C$7:$R$7,0)))</f>
        <v>2.2146364519107706E-2</v>
      </c>
    </row>
    <row r="1499" spans="1:8" x14ac:dyDescent="0.25">
      <c r="A1499" s="51" t="s">
        <v>15</v>
      </c>
      <c r="B1499" s="55">
        <v>2022</v>
      </c>
      <c r="C1499" s="51" t="s">
        <v>10</v>
      </c>
      <c r="D1499" s="51" t="s">
        <v>33</v>
      </c>
      <c r="E1499" s="51" t="s">
        <v>42</v>
      </c>
      <c r="F1499" s="79">
        <v>0</v>
      </c>
      <c r="G1499" s="78" t="str">
        <f>+IF(F1499=0," ", +F1499/INDEX(TdC_ExRate!$C$8:$R$29,MATCH(A1499,TdC_ExRate!$B$8:$B$29,0),MATCH(B1499,TdC_ExRate!$C$7:$R$7,0)))</f>
        <v xml:space="preserve"> </v>
      </c>
      <c r="H1499" s="78" t="str">
        <f>+IF(F1499=0,"",+G1499*100/INDEX(PBI_GDP!$C$8:$R$29,MATCH($A1499,PBI_GDP!$B$8:$B$29,0),MATCH($B1499,PBI_GDP!$C$7:$R$7,0)))</f>
        <v/>
      </c>
    </row>
    <row r="1500" spans="1:8" x14ac:dyDescent="0.25">
      <c r="A1500" s="51" t="s">
        <v>15</v>
      </c>
      <c r="B1500" s="55">
        <v>2023</v>
      </c>
      <c r="C1500" s="51" t="s">
        <v>10</v>
      </c>
      <c r="D1500" s="51" t="s">
        <v>33</v>
      </c>
      <c r="E1500" s="51" t="s">
        <v>42</v>
      </c>
      <c r="F1500" s="79">
        <v>34.484676970000002</v>
      </c>
      <c r="G1500" s="78">
        <f>+IF(F1500=0," ", +F1500/INDEX(TdC_ExRate!$C$8:$R$29,MATCH(A1500,TdC_ExRate!$B$8:$B$29,0),MATCH(B1500,TdC_ExRate!$C$7:$R$7,0)))</f>
        <v>6.34368176193571E-2</v>
      </c>
      <c r="H1500" s="78">
        <f>+IF(F1500=0,"",+G1500*100/INDEX(PBI_GDP!$C$8:$R$29,MATCH($A1500,PBI_GDP!$B$8:$B$29,0),MATCH($B1500,PBI_GDP!$C$7:$R$7,0)))</f>
        <v>7.3283064165934281E-5</v>
      </c>
    </row>
    <row r="1501" spans="1:8" x14ac:dyDescent="0.25">
      <c r="A1501" s="51" t="s">
        <v>15</v>
      </c>
      <c r="B1501" s="52">
        <v>2008</v>
      </c>
      <c r="C1501" s="51" t="s">
        <v>10</v>
      </c>
      <c r="D1501" s="51" t="s">
        <v>37</v>
      </c>
      <c r="E1501" s="51" t="s">
        <v>40</v>
      </c>
      <c r="F1501" s="79">
        <v>154623.987035</v>
      </c>
      <c r="G1501" s="78">
        <f>+IF(F1501=0,0,+F1501/INDEX(TdC_ExRate!$C$8:$R$29,MATCH(A1501,TdC_ExRate!$B$8:$B$29,0),MATCH(B1501,TdC_ExRate!$C$7:$R$7,0)))</f>
        <v>293.64978681091532</v>
      </c>
      <c r="H1501" s="78">
        <f>+IF(F1501=0,0,+G1501*100/INDEX(PBI_GDP!$C$8:$R$29,MATCH($A1501,PBI_GDP!$B$8:$B$29,0),MATCH($B1501,PBI_GDP!$C$7:$R$7,0)))</f>
        <v>0.95286235910562711</v>
      </c>
    </row>
    <row r="1502" spans="1:8" x14ac:dyDescent="0.25">
      <c r="A1502" s="51" t="s">
        <v>15</v>
      </c>
      <c r="B1502" s="52">
        <v>2009</v>
      </c>
      <c r="C1502" s="51" t="s">
        <v>10</v>
      </c>
      <c r="D1502" s="51" t="s">
        <v>37</v>
      </c>
      <c r="E1502" s="51" t="s">
        <v>40</v>
      </c>
      <c r="F1502" s="79">
        <v>167238.63332290002</v>
      </c>
      <c r="G1502" s="78">
        <f>+IF(F1502=0,0,+F1502/INDEX(TdC_ExRate!$C$8:$R$29,MATCH(A1502,TdC_ExRate!$B$8:$B$29,0),MATCH(B1502,TdC_ExRate!$C$7:$R$7,0)))</f>
        <v>291.76399092152531</v>
      </c>
      <c r="H1502" s="78">
        <f>+IF(F1502=0,0,+G1502*100/INDEX(PBI_GDP!$C$8:$R$29,MATCH($A1502,PBI_GDP!$B$8:$B$29,0),MATCH($B1502,PBI_GDP!$C$7:$R$7,0)))</f>
        <v>0.94885128943771924</v>
      </c>
    </row>
    <row r="1503" spans="1:8" x14ac:dyDescent="0.25">
      <c r="A1503" s="51" t="s">
        <v>15</v>
      </c>
      <c r="B1503" s="52">
        <v>2010</v>
      </c>
      <c r="C1503" s="51" t="s">
        <v>10</v>
      </c>
      <c r="D1503" s="51" t="s">
        <v>37</v>
      </c>
      <c r="E1503" s="51" t="s">
        <v>40</v>
      </c>
      <c r="F1503" s="79">
        <v>168537.92904671002</v>
      </c>
      <c r="G1503" s="78">
        <f>+IF(F1503=0,0,+F1503/INDEX(TdC_ExRate!$C$8:$R$29,MATCH(A1503,TdC_ExRate!$B$8:$B$29,0),MATCH(B1503,TdC_ExRate!$C$7:$R$7,0)))</f>
        <v>320.70341428831148</v>
      </c>
      <c r="H1503" s="78">
        <f>+IF(F1503=0,0,+G1503*100/INDEX(PBI_GDP!$C$8:$R$29,MATCH($A1503,PBI_GDP!$B$8:$B$29,0),MATCH($B1503,PBI_GDP!$C$7:$R$7,0)))</f>
        <v>0.85037602099934817</v>
      </c>
    </row>
    <row r="1504" spans="1:8" x14ac:dyDescent="0.25">
      <c r="A1504" s="51" t="s">
        <v>15</v>
      </c>
      <c r="B1504" s="52">
        <v>2011</v>
      </c>
      <c r="C1504" s="51" t="s">
        <v>10</v>
      </c>
      <c r="D1504" s="51" t="s">
        <v>37</v>
      </c>
      <c r="E1504" s="51" t="s">
        <v>40</v>
      </c>
      <c r="F1504" s="79">
        <v>178533.0209488</v>
      </c>
      <c r="G1504" s="78">
        <f>+IF(F1504=0,0,+F1504/INDEX(TdC_ExRate!$C$8:$R$29,MATCH(A1504,TdC_ExRate!$B$8:$B$29,0),MATCH(B1504,TdC_ExRate!$C$7:$R$7,0)))</f>
        <v>353.07901228582267</v>
      </c>
      <c r="H1504" s="78">
        <f>+IF(F1504=0,0,+G1504*100/INDEX(PBI_GDP!$C$8:$R$29,MATCH($A1504,PBI_GDP!$B$8:$B$29,0),MATCH($B1504,PBI_GDP!$C$7:$R$7,0)))</f>
        <v>0.82580976685291807</v>
      </c>
    </row>
    <row r="1505" spans="1:8" x14ac:dyDescent="0.25">
      <c r="A1505" s="51" t="s">
        <v>15</v>
      </c>
      <c r="B1505" s="52">
        <v>2012</v>
      </c>
      <c r="C1505" s="51" t="s">
        <v>10</v>
      </c>
      <c r="D1505" s="51" t="s">
        <v>37</v>
      </c>
      <c r="E1505" s="51" t="s">
        <v>40</v>
      </c>
      <c r="F1505" s="79">
        <v>210692.0667999</v>
      </c>
      <c r="G1505" s="78">
        <f>+IF(F1505=0,0,+F1505/INDEX(TdC_ExRate!$C$8:$R$29,MATCH(A1505,TdC_ExRate!$B$8:$B$29,0),MATCH(B1505,TdC_ExRate!$C$7:$R$7,0)))</f>
        <v>418.82511216447506</v>
      </c>
      <c r="H1505" s="78">
        <f>+IF(F1505=0,0,+G1505*100/INDEX(PBI_GDP!$C$8:$R$29,MATCH($A1505,PBI_GDP!$B$8:$B$29,0),MATCH($B1505,PBI_GDP!$C$7:$R$7,0)))</f>
        <v>0.88660782163162688</v>
      </c>
    </row>
    <row r="1506" spans="1:8" x14ac:dyDescent="0.25">
      <c r="A1506" s="51" t="s">
        <v>15</v>
      </c>
      <c r="B1506" s="52">
        <v>2013</v>
      </c>
      <c r="C1506" s="51" t="s">
        <v>10</v>
      </c>
      <c r="D1506" s="51" t="s">
        <v>37</v>
      </c>
      <c r="E1506" s="51" t="s">
        <v>40</v>
      </c>
      <c r="F1506" s="79">
        <v>104763.6355935</v>
      </c>
      <c r="G1506" s="78">
        <f>+IF(F1506=0,0,+F1506/INDEX(TdC_ExRate!$C$8:$R$29,MATCH(A1506,TdC_ExRate!$B$8:$B$29,0),MATCH(B1506,TdC_ExRate!$C$7:$R$7,0)))</f>
        <v>209.46094188873536</v>
      </c>
      <c r="H1506" s="78">
        <f>+IF(F1506=0,0,+G1506*100/INDEX(PBI_GDP!$C$8:$R$29,MATCH($A1506,PBI_GDP!$B$8:$B$29,0),MATCH($B1506,PBI_GDP!$C$7:$R$7,0)))</f>
        <v>0.41111844458088098</v>
      </c>
    </row>
    <row r="1507" spans="1:8" x14ac:dyDescent="0.25">
      <c r="A1507" s="51" t="s">
        <v>15</v>
      </c>
      <c r="B1507" s="52">
        <v>2014</v>
      </c>
      <c r="C1507" s="51" t="s">
        <v>10</v>
      </c>
      <c r="D1507" s="51" t="s">
        <v>37</v>
      </c>
      <c r="E1507" s="51" t="s">
        <v>40</v>
      </c>
      <c r="F1507" s="79">
        <v>113098.22318388001</v>
      </c>
      <c r="G1507" s="78">
        <f>+IF(F1507=0,0,+F1507/INDEX(TdC_ExRate!$C$8:$R$29,MATCH(A1507,TdC_ExRate!$B$8:$B$29,0),MATCH(B1507,TdC_ExRate!$C$7:$R$7,0)))</f>
        <v>209.93618876092998</v>
      </c>
      <c r="H1507" s="78">
        <f>+IF(F1507=0,0,+G1507*100/INDEX(PBI_GDP!$C$8:$R$29,MATCH($A1507,PBI_GDP!$B$8:$B$29,0),MATCH($B1507,PBI_GDP!$C$7:$R$7,0)))</f>
        <v>0.40342157197552747</v>
      </c>
    </row>
    <row r="1508" spans="1:8" x14ac:dyDescent="0.25">
      <c r="A1508" s="51" t="s">
        <v>15</v>
      </c>
      <c r="B1508" s="52">
        <v>2015</v>
      </c>
      <c r="C1508" s="51" t="s">
        <v>10</v>
      </c>
      <c r="D1508" s="51" t="s">
        <v>37</v>
      </c>
      <c r="E1508" s="51" t="s">
        <v>40</v>
      </c>
      <c r="F1508" s="79">
        <v>121737.6153188</v>
      </c>
      <c r="G1508" s="78">
        <f>+IF(F1508=0,0,+F1508/INDEX(TdC_ExRate!$C$8:$R$29,MATCH(A1508,TdC_ExRate!$B$8:$B$29,0),MATCH(B1508,TdC_ExRate!$C$7:$R$7,0)))</f>
        <v>227.36491093199544</v>
      </c>
      <c r="H1508" s="78">
        <f>+IF(F1508=0,0,+G1508*100/INDEX(PBI_GDP!$C$8:$R$29,MATCH($A1508,PBI_GDP!$B$8:$B$29,0),MATCH($B1508,PBI_GDP!$C$7:$R$7,0)))</f>
        <v>0.4028312938230717</v>
      </c>
    </row>
    <row r="1509" spans="1:8" x14ac:dyDescent="0.25">
      <c r="A1509" s="51" t="s">
        <v>15</v>
      </c>
      <c r="B1509" s="52">
        <v>2016</v>
      </c>
      <c r="C1509" s="51" t="s">
        <v>10</v>
      </c>
      <c r="D1509" s="51" t="s">
        <v>37</v>
      </c>
      <c r="E1509" s="51" t="s">
        <v>40</v>
      </c>
      <c r="F1509" s="79">
        <v>136171.3147322</v>
      </c>
      <c r="G1509" s="78">
        <f>+IF(F1509=0,0,+F1509/INDEX(TdC_ExRate!$C$8:$R$29,MATCH(A1509,TdC_ExRate!$B$8:$B$29,0),MATCH(B1509,TdC_ExRate!$C$7:$R$7,0)))</f>
        <v>249.59191080775528</v>
      </c>
      <c r="H1509" s="78">
        <f>+IF(F1509=0,0,+G1509*100/INDEX(PBI_GDP!$C$8:$R$29,MATCH($A1509,PBI_GDP!$B$8:$B$29,0),MATCH($B1509,PBI_GDP!$C$7:$R$7,0)))</f>
        <v>0.42425193564038327</v>
      </c>
    </row>
    <row r="1510" spans="1:8" x14ac:dyDescent="0.25">
      <c r="A1510" s="51" t="s">
        <v>15</v>
      </c>
      <c r="B1510" s="52">
        <v>2017</v>
      </c>
      <c r="C1510" s="51" t="s">
        <v>10</v>
      </c>
      <c r="D1510" s="51" t="s">
        <v>37</v>
      </c>
      <c r="E1510" s="51" t="s">
        <v>40</v>
      </c>
      <c r="F1510" s="79">
        <v>150593.24756667</v>
      </c>
      <c r="G1510" s="78">
        <f>+IF(F1510=0,0,+F1510/INDEX(TdC_ExRate!$C$8:$R$29,MATCH(A1510,TdC_ExRate!$B$8:$B$29,0),MATCH(B1510,TdC_ExRate!$C$7:$R$7,0)))</f>
        <v>264.96879392152061</v>
      </c>
      <c r="H1510" s="78">
        <f>+IF(F1510=0,0,+G1510*100/INDEX(PBI_GDP!$C$8:$R$29,MATCH($A1510,PBI_GDP!$B$8:$B$29,0),MATCH($B1510,PBI_GDP!$C$7:$R$7,0)))</f>
        <v>0.43776010584389458</v>
      </c>
    </row>
    <row r="1511" spans="1:8" x14ac:dyDescent="0.25">
      <c r="A1511" s="51" t="s">
        <v>15</v>
      </c>
      <c r="B1511" s="52">
        <v>2018</v>
      </c>
      <c r="C1511" s="51" t="s">
        <v>10</v>
      </c>
      <c r="D1511" s="51" t="s">
        <v>37</v>
      </c>
      <c r="E1511" s="51" t="s">
        <v>40</v>
      </c>
      <c r="F1511" s="79">
        <v>152868.20585083001</v>
      </c>
      <c r="G1511" s="78">
        <f>+IF(F1511=0,0,+F1511/INDEX(TdC_ExRate!$C$8:$R$29,MATCH(A1511,TdC_ExRate!$B$8:$B$29,0),MATCH(B1511,TdC_ExRate!$C$7:$R$7,0)))</f>
        <v>264.46833234239796</v>
      </c>
      <c r="H1511" s="78">
        <f>+IF(F1511=0,0,+G1511*100/INDEX(PBI_GDP!$C$8:$R$29,MATCH($A1511,PBI_GDP!$B$8:$B$29,0),MATCH($B1511,PBI_GDP!$C$7:$R$7,0)))</f>
        <v>0.42356076172935014</v>
      </c>
    </row>
    <row r="1512" spans="1:8" x14ac:dyDescent="0.25">
      <c r="A1512" s="51" t="s">
        <v>15</v>
      </c>
      <c r="B1512" s="52">
        <v>2019</v>
      </c>
      <c r="C1512" s="51" t="s">
        <v>10</v>
      </c>
      <c r="D1512" s="51" t="s">
        <v>37</v>
      </c>
      <c r="E1512" s="51" t="s">
        <v>40</v>
      </c>
      <c r="F1512" s="79">
        <v>128044.3487779102</v>
      </c>
      <c r="G1512" s="78">
        <f>+IF(F1512=0,0,+F1512/INDEX(TdC_ExRate!$C$8:$R$29,MATCH(A1512,TdC_ExRate!$B$8:$B$29,0),MATCH(B1512,TdC_ExRate!$C$7:$R$7,0)))</f>
        <v>217.87612946305941</v>
      </c>
      <c r="H1512" s="78">
        <f>+IF(F1512=0,0,+G1512*100/INDEX(PBI_GDP!$C$8:$R$29,MATCH($A1512,PBI_GDP!$B$8:$B$29,0),MATCH($B1512,PBI_GDP!$C$7:$R$7,0)))</f>
        <v>0.33800992803596019</v>
      </c>
    </row>
    <row r="1513" spans="1:8" x14ac:dyDescent="0.25">
      <c r="A1513" s="51" t="s">
        <v>15</v>
      </c>
      <c r="B1513" s="52">
        <v>2020</v>
      </c>
      <c r="C1513" s="51" t="s">
        <v>10</v>
      </c>
      <c r="D1513" s="51" t="s">
        <v>37</v>
      </c>
      <c r="E1513" s="51" t="s">
        <v>40</v>
      </c>
      <c r="F1513" s="79">
        <v>92131.844364639997</v>
      </c>
      <c r="G1513" s="78">
        <f>+IF(F1513=0,0,+F1513/INDEX(TdC_ExRate!$C$8:$R$29,MATCH(A1513,TdC_ExRate!$B$8:$B$29,0),MATCH(B1513,TdC_ExRate!$C$7:$R$7,0)))</f>
        <v>157.43987075021252</v>
      </c>
      <c r="H1513" s="78">
        <f>+IF(F1513=0,0,+G1513*100/INDEX(PBI_GDP!$C$8:$R$29,MATCH($A1513,PBI_GDP!$B$8:$B$29,0),MATCH($B1513,PBI_GDP!$C$7:$R$7,0)))</f>
        <v>0.25229329367885317</v>
      </c>
    </row>
    <row r="1514" spans="1:8" x14ac:dyDescent="0.25">
      <c r="A1514" s="51" t="s">
        <v>15</v>
      </c>
      <c r="B1514" s="52">
        <v>2021</v>
      </c>
      <c r="C1514" s="51" t="s">
        <v>10</v>
      </c>
      <c r="D1514" s="51" t="s">
        <v>37</v>
      </c>
      <c r="E1514" s="51" t="s">
        <v>40</v>
      </c>
      <c r="F1514" s="79">
        <v>109427.58424207001</v>
      </c>
      <c r="G1514" s="78">
        <f>+IF(F1514=0,0,+F1514/INDEX(TdC_ExRate!$C$8:$R$29,MATCH(A1514,TdC_ExRate!$B$8:$B$29,0),MATCH(B1514,TdC_ExRate!$C$7:$R$7,0)))</f>
        <v>176.04864663936698</v>
      </c>
      <c r="H1514" s="78">
        <f>+IF(F1514=0,0,+G1514*100/INDEX(PBI_GDP!$C$8:$R$29,MATCH($A1514,PBI_GDP!$B$8:$B$29,0),MATCH($B1514,PBI_GDP!$C$7:$R$7,0)))</f>
        <v>0.27113836115871454</v>
      </c>
    </row>
    <row r="1515" spans="1:8" x14ac:dyDescent="0.25">
      <c r="A1515" s="51" t="s">
        <v>15</v>
      </c>
      <c r="B1515" s="52">
        <v>2022</v>
      </c>
      <c r="C1515" s="51" t="s">
        <v>10</v>
      </c>
      <c r="D1515" s="51" t="s">
        <v>37</v>
      </c>
      <c r="E1515" s="51" t="s">
        <v>40</v>
      </c>
      <c r="F1515" s="79">
        <v>89457.122558799994</v>
      </c>
      <c r="G1515" s="78">
        <f>+IF(F1515=0,0,+F1515/INDEX(TdC_ExRate!$C$8:$R$29,MATCH(A1515,TdC_ExRate!$B$8:$B$29,0),MATCH(B1515,TdC_ExRate!$C$7:$R$7,0)))</f>
        <v>138.22282705954154</v>
      </c>
      <c r="H1515" s="78">
        <f>+IF(F1515=0,0,+G1515*100/INDEX(PBI_GDP!$C$8:$R$29,MATCH($A1515,PBI_GDP!$B$8:$B$29,0),MATCH($B1515,PBI_GDP!$C$7:$R$7,0)))</f>
        <v>0.19904096969006077</v>
      </c>
    </row>
    <row r="1516" spans="1:8" x14ac:dyDescent="0.25">
      <c r="A1516" s="51" t="s">
        <v>15</v>
      </c>
      <c r="B1516" s="52">
        <v>2023</v>
      </c>
      <c r="C1516" s="51" t="s">
        <v>10</v>
      </c>
      <c r="D1516" s="51" t="s">
        <v>37</v>
      </c>
      <c r="E1516" s="51" t="s">
        <v>40</v>
      </c>
      <c r="F1516" s="79">
        <v>103826.169704655</v>
      </c>
      <c r="G1516" s="78">
        <f>+IF(F1516=0,0,+F1516/INDEX(TdC_ExRate!$C$8:$R$29,MATCH(A1516,TdC_ExRate!$B$8:$B$29,0),MATCH(B1516,TdC_ExRate!$C$7:$R$7,0)))</f>
        <v>190.99502649830441</v>
      </c>
      <c r="H1516" s="78">
        <f>+IF(F1516=0,0,+G1516*100/INDEX(PBI_GDP!$C$8:$R$29,MATCH($A1516,PBI_GDP!$B$8:$B$29,0),MATCH($B1516,PBI_GDP!$C$7:$R$7,0)))</f>
        <v>0.22064002116617226</v>
      </c>
    </row>
    <row r="1517" spans="1:8" x14ac:dyDescent="0.25">
      <c r="A1517" s="8" t="s">
        <v>45</v>
      </c>
      <c r="B1517" s="8">
        <v>2008</v>
      </c>
      <c r="C1517" s="8" t="s">
        <v>10</v>
      </c>
      <c r="D1517" s="8" t="s">
        <v>41</v>
      </c>
      <c r="E1517" s="8" t="s">
        <v>40</v>
      </c>
      <c r="F1517" s="78">
        <v>1009.6766064800004</v>
      </c>
      <c r="G1517" s="78">
        <f>+IF(F1517=0," ", +F1517/INDEX(TdC_ExRate!$C$8:$R$29,MATCH(A1517,TdC_ExRate!$B$8:$B$29,0),MATCH(B1517,TdC_ExRate!$C$7:$R$7,0)))</f>
        <v>1009.6766064800004</v>
      </c>
      <c r="H1517" s="78">
        <f>+IF(F1517=0,"",+G1517*100/INDEX(PBI_GDP!$C$8:$R$29,MATCH($A1517,PBI_GDP!$B$8:$B$29,0),MATCH($B1517,PBI_GDP!$C$7:$R$7,0)))</f>
        <v>1.651432539257802</v>
      </c>
    </row>
    <row r="1518" spans="1:8" x14ac:dyDescent="0.25">
      <c r="A1518" s="8" t="s">
        <v>45</v>
      </c>
      <c r="B1518" s="8">
        <v>2009</v>
      </c>
      <c r="C1518" s="8" t="s">
        <v>10</v>
      </c>
      <c r="D1518" s="8" t="s">
        <v>41</v>
      </c>
      <c r="E1518" s="8" t="s">
        <v>40</v>
      </c>
      <c r="F1518" s="78">
        <v>1542.9419826799997</v>
      </c>
      <c r="G1518" s="78">
        <f>+IF(F1518=0," ", +F1518/INDEX(TdC_ExRate!$C$8:$R$29,MATCH(A1518,TdC_ExRate!$B$8:$B$29,0),MATCH(B1518,TdC_ExRate!$C$7:$R$7,0)))</f>
        <v>1542.9419826799997</v>
      </c>
      <c r="H1518" s="78">
        <f>+IF(F1518=0,"",+G1518*100/INDEX(PBI_GDP!$C$8:$R$29,MATCH($A1518,PBI_GDP!$B$8:$B$29,0),MATCH($B1518,PBI_GDP!$C$7:$R$7,0)))</f>
        <v>2.5675056097530935</v>
      </c>
    </row>
    <row r="1519" spans="1:8" x14ac:dyDescent="0.25">
      <c r="A1519" s="8" t="s">
        <v>45</v>
      </c>
      <c r="B1519" s="8">
        <v>2010</v>
      </c>
      <c r="C1519" s="8" t="s">
        <v>10</v>
      </c>
      <c r="D1519" s="8" t="s">
        <v>41</v>
      </c>
      <c r="E1519" s="8" t="s">
        <v>40</v>
      </c>
      <c r="F1519" s="78">
        <v>1932.73390339</v>
      </c>
      <c r="G1519" s="78">
        <f>+IF(F1519=0," ", +F1519/INDEX(TdC_ExRate!$C$8:$R$29,MATCH(A1519,TdC_ExRate!$B$8:$B$29,0),MATCH(B1519,TdC_ExRate!$C$7:$R$7,0)))</f>
        <v>1932.73390339</v>
      </c>
      <c r="H1519" s="78">
        <f>+IF(F1519=0,"",+G1519*100/INDEX(PBI_GDP!$C$8:$R$29,MATCH($A1519,PBI_GDP!$B$8:$B$29,0),MATCH($B1519,PBI_GDP!$C$7:$R$7,0)))</f>
        <v>2.8359445125869152</v>
      </c>
    </row>
    <row r="1520" spans="1:8" x14ac:dyDescent="0.25">
      <c r="A1520" s="8" t="s">
        <v>45</v>
      </c>
      <c r="B1520" s="8">
        <v>2011</v>
      </c>
      <c r="C1520" s="8" t="s">
        <v>10</v>
      </c>
      <c r="D1520" s="8" t="s">
        <v>41</v>
      </c>
      <c r="E1520" s="8" t="s">
        <v>40</v>
      </c>
      <c r="F1520" s="78">
        <v>2165.0810478500002</v>
      </c>
      <c r="G1520" s="78">
        <f>+IF(F1520=0," ", +F1520/INDEX(TdC_ExRate!$C$8:$R$29,MATCH(A1520,TdC_ExRate!$B$8:$B$29,0),MATCH(B1520,TdC_ExRate!$C$7:$R$7,0)))</f>
        <v>2165.0810478500002</v>
      </c>
      <c r="H1520" s="78">
        <f>+IF(F1520=0,"",+G1520*100/INDEX(PBI_GDP!$C$8:$R$29,MATCH($A1520,PBI_GDP!$B$8:$B$29,0),MATCH($B1520,PBI_GDP!$C$7:$R$7,0)))</f>
        <v>2.7410721278216008</v>
      </c>
    </row>
    <row r="1521" spans="1:8" x14ac:dyDescent="0.25">
      <c r="A1521" s="8" t="s">
        <v>45</v>
      </c>
      <c r="B1521" s="8">
        <v>2012</v>
      </c>
      <c r="C1521" s="8" t="s">
        <v>10</v>
      </c>
      <c r="D1521" s="8" t="s">
        <v>41</v>
      </c>
      <c r="E1521" s="8" t="s">
        <v>40</v>
      </c>
      <c r="F1521" s="78">
        <v>2971.4142242400003</v>
      </c>
      <c r="G1521" s="78">
        <f>+IF(F1521=0," ", +F1521/INDEX(TdC_ExRate!$C$8:$R$29,MATCH(A1521,TdC_ExRate!$B$8:$B$29,0),MATCH(B1521,TdC_ExRate!$C$7:$R$7,0)))</f>
        <v>2971.4142242400003</v>
      </c>
      <c r="H1521" s="78">
        <f>+IF(F1521=0,"",+G1521*100/INDEX(PBI_GDP!$C$8:$R$29,MATCH($A1521,PBI_GDP!$B$8:$B$29,0),MATCH($B1521,PBI_GDP!$C$7:$R$7,0)))</f>
        <v>3.3868040472308394</v>
      </c>
    </row>
    <row r="1522" spans="1:8" x14ac:dyDescent="0.25">
      <c r="A1522" s="8" t="s">
        <v>45</v>
      </c>
      <c r="B1522" s="8">
        <v>2013</v>
      </c>
      <c r="C1522" s="8" t="s">
        <v>10</v>
      </c>
      <c r="D1522" s="8" t="s">
        <v>41</v>
      </c>
      <c r="E1522" s="8" t="s">
        <v>40</v>
      </c>
      <c r="F1522" s="78">
        <v>3834.4846190200001</v>
      </c>
      <c r="G1522" s="78">
        <f>+IF(F1522=0," ", +F1522/INDEX(TdC_ExRate!$C$8:$R$29,MATCH(A1522,TdC_ExRate!$B$8:$B$29,0),MATCH(B1522,TdC_ExRate!$C$7:$R$7,0)))</f>
        <v>3834.4846190200001</v>
      </c>
      <c r="H1522" s="78">
        <f>+IF(F1522=0,"",+G1522*100/INDEX(PBI_GDP!$C$8:$R$29,MATCH($A1522,PBI_GDP!$B$8:$B$29,0),MATCH($B1522,PBI_GDP!$C$7:$R$7,0)))</f>
        <v>3.9706653368793501</v>
      </c>
    </row>
    <row r="1523" spans="1:8" x14ac:dyDescent="0.25">
      <c r="A1523" s="8" t="s">
        <v>45</v>
      </c>
      <c r="B1523" s="8">
        <v>2014</v>
      </c>
      <c r="C1523" s="8" t="s">
        <v>10</v>
      </c>
      <c r="D1523" s="8" t="s">
        <v>41</v>
      </c>
      <c r="E1523" s="8" t="s">
        <v>40</v>
      </c>
      <c r="F1523" s="78">
        <v>3236.181421589999</v>
      </c>
      <c r="G1523" s="78">
        <f>+IF(F1523=0," ", +F1523/INDEX(TdC_ExRate!$C$8:$R$29,MATCH(A1523,TdC_ExRate!$B$8:$B$29,0),MATCH(B1523,TdC_ExRate!$C$7:$R$7,0)))</f>
        <v>3236.181421589999</v>
      </c>
      <c r="H1523" s="78">
        <f>+IF(F1523=0,"",+G1523*100/INDEX(PBI_GDP!$C$8:$R$29,MATCH($A1523,PBI_GDP!$B$8:$B$29,0),MATCH($B1523,PBI_GDP!$C$7:$R$7,0)))</f>
        <v>3.1505559276440813</v>
      </c>
    </row>
    <row r="1524" spans="1:8" x14ac:dyDescent="0.25">
      <c r="A1524" s="8" t="s">
        <v>45</v>
      </c>
      <c r="B1524" s="8">
        <v>2015</v>
      </c>
      <c r="C1524" s="8" t="s">
        <v>10</v>
      </c>
      <c r="D1524" s="8" t="s">
        <v>41</v>
      </c>
      <c r="E1524" s="8" t="s">
        <v>40</v>
      </c>
      <c r="F1524" s="78">
        <v>2512.34265456</v>
      </c>
      <c r="G1524" s="78">
        <f>+IF(F1524=0," ", +F1524/INDEX(TdC_ExRate!$C$8:$R$29,MATCH(A1524,TdC_ExRate!$B$8:$B$29,0),MATCH(B1524,TdC_ExRate!$C$7:$R$7,0)))</f>
        <v>2512.34265456</v>
      </c>
      <c r="H1524" s="78">
        <f>+IF(F1524=0,"",+G1524*100/INDEX(PBI_GDP!$C$8:$R$29,MATCH($A1524,PBI_GDP!$B$8:$B$29,0),MATCH($B1524,PBI_GDP!$C$7:$R$7,0)))</f>
        <v>2.5844604733937691</v>
      </c>
    </row>
    <row r="1525" spans="1:8" x14ac:dyDescent="0.25">
      <c r="A1525" s="8" t="s">
        <v>45</v>
      </c>
      <c r="B1525" s="8">
        <v>2016</v>
      </c>
      <c r="C1525" s="8" t="s">
        <v>10</v>
      </c>
      <c r="D1525" s="8" t="s">
        <v>41</v>
      </c>
      <c r="E1525" s="8" t="s">
        <v>40</v>
      </c>
      <c r="F1525" s="78">
        <v>2912.4406004699995</v>
      </c>
      <c r="G1525" s="78">
        <f>+IF(F1525=0," ", +F1525/INDEX(TdC_ExRate!$C$8:$R$29,MATCH(A1525,TdC_ExRate!$B$8:$B$29,0),MATCH(B1525,TdC_ExRate!$C$7:$R$7,0)))</f>
        <v>2912.4406004699995</v>
      </c>
      <c r="H1525" s="78">
        <f>+IF(F1525=0,"",+G1525*100/INDEX(PBI_GDP!$C$8:$R$29,MATCH($A1525,PBI_GDP!$B$8:$B$29,0),MATCH($B1525,PBI_GDP!$C$7:$R$7,0)))</f>
        <v>2.981875662586285</v>
      </c>
    </row>
    <row r="1526" spans="1:8" x14ac:dyDescent="0.25">
      <c r="A1526" s="8" t="s">
        <v>45</v>
      </c>
      <c r="B1526" s="8">
        <v>2017</v>
      </c>
      <c r="C1526" s="8" t="s">
        <v>10</v>
      </c>
      <c r="D1526" s="8" t="s">
        <v>41</v>
      </c>
      <c r="E1526" s="8" t="s">
        <v>40</v>
      </c>
      <c r="F1526" s="78">
        <v>1903.0877498700002</v>
      </c>
      <c r="G1526" s="78">
        <f>+IF(F1526=0," ", +F1526/INDEX(TdC_ExRate!$C$8:$R$29,MATCH(A1526,TdC_ExRate!$B$8:$B$29,0),MATCH(B1526,TdC_ExRate!$C$7:$R$7,0)))</f>
        <v>1903.0877498700002</v>
      </c>
      <c r="H1526" s="78">
        <f>+IF(F1526=0,"",+G1526*100/INDEX(PBI_GDP!$C$8:$R$29,MATCH($A1526,PBI_GDP!$B$8:$B$29,0),MATCH($B1526,PBI_GDP!$C$7:$R$7,0)))</f>
        <v>1.8217033355257219</v>
      </c>
    </row>
    <row r="1527" spans="1:8" x14ac:dyDescent="0.25">
      <c r="A1527" s="8" t="s">
        <v>45</v>
      </c>
      <c r="B1527" s="8">
        <v>2018</v>
      </c>
      <c r="C1527" s="8" t="s">
        <v>10</v>
      </c>
      <c r="D1527" s="8" t="s">
        <v>41</v>
      </c>
      <c r="E1527" s="8" t="s">
        <v>40</v>
      </c>
      <c r="F1527" s="78">
        <v>1064.88173596</v>
      </c>
      <c r="G1527" s="78">
        <f>+IF(F1527=0," ", +F1527/INDEX(TdC_ExRate!$C$8:$R$29,MATCH(A1527,TdC_ExRate!$B$8:$B$29,0),MATCH(B1527,TdC_ExRate!$C$7:$R$7,0)))</f>
        <v>1064.88173596</v>
      </c>
      <c r="H1527" s="78">
        <f>+IF(F1527=0,"",+G1527*100/INDEX(PBI_GDP!$C$8:$R$29,MATCH($A1527,PBI_GDP!$B$8:$B$29,0),MATCH($B1527,PBI_GDP!$C$7:$R$7,0)))</f>
        <v>0.9907815780502528</v>
      </c>
    </row>
    <row r="1528" spans="1:8" x14ac:dyDescent="0.25">
      <c r="A1528" s="8" t="s">
        <v>45</v>
      </c>
      <c r="B1528" s="8">
        <v>2019</v>
      </c>
      <c r="C1528" s="8" t="s">
        <v>10</v>
      </c>
      <c r="D1528" s="8" t="s">
        <v>41</v>
      </c>
      <c r="E1528" s="8" t="s">
        <v>40</v>
      </c>
      <c r="F1528" s="78">
        <v>493.26482718</v>
      </c>
      <c r="G1528" s="78">
        <f>+IF(F1528=0," ", +F1528/INDEX(TdC_ExRate!$C$8:$R$29,MATCH(A1528,TdC_ExRate!$B$8:$B$29,0),MATCH(B1528,TdC_ExRate!$C$7:$R$7,0)))</f>
        <v>493.26482718</v>
      </c>
      <c r="H1528" s="78">
        <f>+IF(F1528=0,"",+G1528*100/INDEX(PBI_GDP!$C$8:$R$29,MATCH($A1528,PBI_GDP!$B$8:$B$29,0),MATCH($B1528,PBI_GDP!$C$7:$R$7,0)))</f>
        <v>0.45844232734670104</v>
      </c>
    </row>
    <row r="1529" spans="1:8" x14ac:dyDescent="0.25">
      <c r="A1529" s="8" t="s">
        <v>45</v>
      </c>
      <c r="B1529" s="8">
        <v>2020</v>
      </c>
      <c r="C1529" s="8" t="s">
        <v>10</v>
      </c>
      <c r="D1529" s="8" t="s">
        <v>41</v>
      </c>
      <c r="E1529" s="8" t="s">
        <v>40</v>
      </c>
      <c r="F1529" s="78">
        <v>289.55435389000002</v>
      </c>
      <c r="G1529" s="78">
        <f>+IF(F1529=0," ", +F1529/INDEX(TdC_ExRate!$C$8:$R$29,MATCH(A1529,TdC_ExRate!$B$8:$B$29,0),MATCH(B1529,TdC_ExRate!$C$7:$R$7,0)))</f>
        <v>289.55435389000002</v>
      </c>
      <c r="H1529" s="78">
        <f>+IF(F1529=0,"",+G1529*100/INDEX(PBI_GDP!$C$8:$R$29,MATCH($A1529,PBI_GDP!$B$8:$B$29,0),MATCH($B1529,PBI_GDP!$C$7:$R$7,0)))</f>
        <v>0.30204238699293917</v>
      </c>
    </row>
    <row r="1530" spans="1:8" x14ac:dyDescent="0.25">
      <c r="A1530" s="8" t="s">
        <v>45</v>
      </c>
      <c r="B1530" s="8">
        <v>2021</v>
      </c>
      <c r="C1530" s="8" t="s">
        <v>10</v>
      </c>
      <c r="D1530" s="8" t="s">
        <v>41</v>
      </c>
      <c r="E1530" s="8" t="s">
        <v>40</v>
      </c>
      <c r="F1530" s="78">
        <v>283.67485157999994</v>
      </c>
      <c r="G1530" s="78">
        <f>+IF(F1530=0," ", +F1530/INDEX(TdC_ExRate!$C$8:$R$29,MATCH(A1530,TdC_ExRate!$B$8:$B$29,0),MATCH(B1530,TdC_ExRate!$C$7:$R$7,0)))</f>
        <v>283.67485157999994</v>
      </c>
      <c r="H1530" s="78">
        <f>+IF(F1530=0,"",+G1530*100/INDEX(PBI_GDP!$C$8:$R$29,MATCH($A1530,PBI_GDP!$B$8:$B$29,0),MATCH($B1530,PBI_GDP!$C$7:$R$7,0)))</f>
        <v>0.26404299114535185</v>
      </c>
    </row>
    <row r="1531" spans="1:8" x14ac:dyDescent="0.25">
      <c r="A1531" s="8" t="s">
        <v>45</v>
      </c>
      <c r="B1531" s="8">
        <v>2008</v>
      </c>
      <c r="C1531" s="8" t="s">
        <v>10</v>
      </c>
      <c r="D1531" s="8" t="s">
        <v>25</v>
      </c>
      <c r="E1531" s="8" t="s">
        <v>26</v>
      </c>
      <c r="F1531" s="78">
        <v>476.43537076000013</v>
      </c>
      <c r="G1531" s="78">
        <f>+IF(F1531=0," ", +F1531/INDEX(TdC_ExRate!$C$8:$R$29,MATCH(A1531,TdC_ExRate!$B$8:$B$29,0),MATCH(B1531,TdC_ExRate!$C$7:$R$7,0)))</f>
        <v>476.43537076000013</v>
      </c>
      <c r="H1531" s="78">
        <f>+IF(F1531=0,"",+G1531*100/INDEX(PBI_GDP!$C$8:$R$29,MATCH($A1531,PBI_GDP!$B$8:$B$29,0),MATCH($B1531,PBI_GDP!$C$7:$R$7,0)))</f>
        <v>0.77926027906045614</v>
      </c>
    </row>
    <row r="1532" spans="1:8" x14ac:dyDescent="0.25">
      <c r="A1532" s="8" t="s">
        <v>45</v>
      </c>
      <c r="B1532" s="8">
        <v>2008</v>
      </c>
      <c r="C1532" s="8" t="s">
        <v>10</v>
      </c>
      <c r="D1532" s="8" t="s">
        <v>25</v>
      </c>
      <c r="E1532" s="8" t="s">
        <v>27</v>
      </c>
      <c r="F1532" s="78"/>
      <c r="G1532" s="78" t="str">
        <f>+IF(F1532=0," ", +F1532/INDEX(TdC_ExRate!$C$8:$R$29,MATCH(A1532,TdC_ExRate!$B$8:$B$29,0),MATCH(B1532,TdC_ExRate!$C$7:$R$7,0)))</f>
        <v xml:space="preserve"> </v>
      </c>
      <c r="H1532" s="78" t="str">
        <f>+IF(F1532=0,"",+G1532*100/INDEX(PBI_GDP!$C$8:$R$29,MATCH($A1532,PBI_GDP!$B$8:$B$29,0),MATCH($B1532,PBI_GDP!$C$7:$R$7,0)))</f>
        <v/>
      </c>
    </row>
    <row r="1533" spans="1:8" x14ac:dyDescent="0.25">
      <c r="A1533" s="8" t="s">
        <v>45</v>
      </c>
      <c r="B1533" s="8">
        <v>2008</v>
      </c>
      <c r="C1533" s="8" t="s">
        <v>10</v>
      </c>
      <c r="D1533" s="8" t="s">
        <v>25</v>
      </c>
      <c r="E1533" s="8" t="s">
        <v>28</v>
      </c>
      <c r="F1533" s="78"/>
      <c r="G1533" s="78" t="str">
        <f>+IF(F1533=0," ", +F1533/INDEX(TdC_ExRate!$C$8:$R$29,MATCH(A1533,TdC_ExRate!$B$8:$B$29,0),MATCH(B1533,TdC_ExRate!$C$7:$R$7,0)))</f>
        <v xml:space="preserve"> </v>
      </c>
      <c r="H1533" s="78" t="str">
        <f>+IF(F1533=0,"",+G1533*100/INDEX(PBI_GDP!$C$8:$R$29,MATCH($A1533,PBI_GDP!$B$8:$B$29,0),MATCH($B1533,PBI_GDP!$C$7:$R$7,0)))</f>
        <v/>
      </c>
    </row>
    <row r="1534" spans="1:8" x14ac:dyDescent="0.25">
      <c r="A1534" s="8" t="s">
        <v>45</v>
      </c>
      <c r="B1534" s="8">
        <v>2008</v>
      </c>
      <c r="C1534" s="8" t="s">
        <v>10</v>
      </c>
      <c r="D1534" s="8" t="s">
        <v>25</v>
      </c>
      <c r="E1534" s="8" t="s">
        <v>40</v>
      </c>
      <c r="F1534" s="78">
        <v>476.43537076000013</v>
      </c>
      <c r="G1534" s="78">
        <f>+IF(F1534=0," ", +F1534/INDEX(TdC_ExRate!$C$8:$R$29,MATCH(A1534,TdC_ExRate!$B$8:$B$29,0),MATCH(B1534,TdC_ExRate!$C$7:$R$7,0)))</f>
        <v>476.43537076000013</v>
      </c>
      <c r="H1534" s="78">
        <f>+IF(F1534=0,"",+G1534*100/INDEX(PBI_GDP!$C$8:$R$29,MATCH($A1534,PBI_GDP!$B$8:$B$29,0),MATCH($B1534,PBI_GDP!$C$7:$R$7,0)))</f>
        <v>0.77926027906045614</v>
      </c>
    </row>
    <row r="1535" spans="1:8" x14ac:dyDescent="0.25">
      <c r="A1535" s="8" t="s">
        <v>45</v>
      </c>
      <c r="B1535" s="8">
        <v>2009</v>
      </c>
      <c r="C1535" s="8" t="s">
        <v>10</v>
      </c>
      <c r="D1535" s="8" t="s">
        <v>25</v>
      </c>
      <c r="E1535" s="8" t="s">
        <v>26</v>
      </c>
      <c r="F1535" s="78">
        <v>251.91711193000009</v>
      </c>
      <c r="G1535" s="78">
        <f>+IF(F1535=0," ", +F1535/INDEX(TdC_ExRate!$C$8:$R$29,MATCH(A1535,TdC_ExRate!$B$8:$B$29,0),MATCH(B1535,TdC_ExRate!$C$7:$R$7,0)))</f>
        <v>251.91711193000009</v>
      </c>
      <c r="H1535" s="78">
        <f>+IF(F1535=0,"",+G1535*100/INDEX(PBI_GDP!$C$8:$R$29,MATCH($A1535,PBI_GDP!$B$8:$B$29,0),MATCH($B1535,PBI_GDP!$C$7:$R$7,0)))</f>
        <v>0.41919826236733931</v>
      </c>
    </row>
    <row r="1536" spans="1:8" x14ac:dyDescent="0.25">
      <c r="A1536" s="8" t="s">
        <v>45</v>
      </c>
      <c r="B1536" s="8">
        <v>2009</v>
      </c>
      <c r="C1536" s="8" t="s">
        <v>10</v>
      </c>
      <c r="D1536" s="8" t="s">
        <v>25</v>
      </c>
      <c r="E1536" s="8" t="s">
        <v>27</v>
      </c>
      <c r="F1536" s="78"/>
      <c r="G1536" s="78" t="str">
        <f>+IF(F1536=0," ", +F1536/INDEX(TdC_ExRate!$C$8:$R$29,MATCH(A1536,TdC_ExRate!$B$8:$B$29,0),MATCH(B1536,TdC_ExRate!$C$7:$R$7,0)))</f>
        <v xml:space="preserve"> </v>
      </c>
      <c r="H1536" s="78" t="str">
        <f>+IF(F1536=0,"",+G1536*100/INDEX(PBI_GDP!$C$8:$R$29,MATCH($A1536,PBI_GDP!$B$8:$B$29,0),MATCH($B1536,PBI_GDP!$C$7:$R$7,0)))</f>
        <v/>
      </c>
    </row>
    <row r="1537" spans="1:8" x14ac:dyDescent="0.25">
      <c r="A1537" s="8" t="s">
        <v>45</v>
      </c>
      <c r="B1537" s="8">
        <v>2009</v>
      </c>
      <c r="C1537" s="8" t="s">
        <v>10</v>
      </c>
      <c r="D1537" s="8" t="s">
        <v>25</v>
      </c>
      <c r="E1537" s="8" t="s">
        <v>28</v>
      </c>
      <c r="F1537" s="78"/>
      <c r="G1537" s="78" t="str">
        <f>+IF(F1537=0," ", +F1537/INDEX(TdC_ExRate!$C$8:$R$29,MATCH(A1537,TdC_ExRate!$B$8:$B$29,0),MATCH(B1537,TdC_ExRate!$C$7:$R$7,0)))</f>
        <v xml:space="preserve"> </v>
      </c>
      <c r="H1537" s="78" t="str">
        <f>+IF(F1537=0,"",+G1537*100/INDEX(PBI_GDP!$C$8:$R$29,MATCH($A1537,PBI_GDP!$B$8:$B$29,0),MATCH($B1537,PBI_GDP!$C$7:$R$7,0)))</f>
        <v/>
      </c>
    </row>
    <row r="1538" spans="1:8" x14ac:dyDescent="0.25">
      <c r="A1538" s="8" t="s">
        <v>45</v>
      </c>
      <c r="B1538" s="8">
        <v>2009</v>
      </c>
      <c r="C1538" s="8" t="s">
        <v>10</v>
      </c>
      <c r="D1538" s="8" t="s">
        <v>25</v>
      </c>
      <c r="E1538" s="8" t="s">
        <v>40</v>
      </c>
      <c r="F1538" s="78">
        <v>251.91711193000009</v>
      </c>
      <c r="G1538" s="78">
        <f>+IF(F1538=0," ", +F1538/INDEX(TdC_ExRate!$C$8:$R$29,MATCH(A1538,TdC_ExRate!$B$8:$B$29,0),MATCH(B1538,TdC_ExRate!$C$7:$R$7,0)))</f>
        <v>251.91711193000009</v>
      </c>
      <c r="H1538" s="78">
        <f>+IF(F1538=0,"",+G1538*100/INDEX(PBI_GDP!$C$8:$R$29,MATCH($A1538,PBI_GDP!$B$8:$B$29,0),MATCH($B1538,PBI_GDP!$C$7:$R$7,0)))</f>
        <v>0.41919826236733931</v>
      </c>
    </row>
    <row r="1539" spans="1:8" x14ac:dyDescent="0.25">
      <c r="A1539" s="8" t="s">
        <v>45</v>
      </c>
      <c r="B1539" s="8">
        <v>2010</v>
      </c>
      <c r="C1539" s="8" t="s">
        <v>10</v>
      </c>
      <c r="D1539" s="8" t="s">
        <v>25</v>
      </c>
      <c r="E1539" s="8" t="s">
        <v>26</v>
      </c>
      <c r="F1539" s="78">
        <v>271.70303754999992</v>
      </c>
      <c r="G1539" s="78">
        <f>+IF(F1539=0," ", +F1539/INDEX(TdC_ExRate!$C$8:$R$29,MATCH(A1539,TdC_ExRate!$B$8:$B$29,0),MATCH(B1539,TdC_ExRate!$C$7:$R$7,0)))</f>
        <v>271.70303754999992</v>
      </c>
      <c r="H1539" s="78">
        <f>+IF(F1539=0,"",+G1539*100/INDEX(PBI_GDP!$C$8:$R$29,MATCH($A1539,PBI_GDP!$B$8:$B$29,0),MATCH($B1539,PBI_GDP!$C$7:$R$7,0)))</f>
        <v>0.39867606039383224</v>
      </c>
    </row>
    <row r="1540" spans="1:8" x14ac:dyDescent="0.25">
      <c r="A1540" s="8" t="s">
        <v>45</v>
      </c>
      <c r="B1540" s="8">
        <v>2010</v>
      </c>
      <c r="C1540" s="8" t="s">
        <v>10</v>
      </c>
      <c r="D1540" s="8" t="s">
        <v>25</v>
      </c>
      <c r="E1540" s="8" t="s">
        <v>27</v>
      </c>
      <c r="F1540" s="78"/>
      <c r="G1540" s="78" t="str">
        <f>+IF(F1540=0," ", +F1540/INDEX(TdC_ExRate!$C$8:$R$29,MATCH(A1540,TdC_ExRate!$B$8:$B$29,0),MATCH(B1540,TdC_ExRate!$C$7:$R$7,0)))</f>
        <v xml:space="preserve"> </v>
      </c>
      <c r="H1540" s="78" t="str">
        <f>+IF(F1540=0,"",+G1540*100/INDEX(PBI_GDP!$C$8:$R$29,MATCH($A1540,PBI_GDP!$B$8:$B$29,0),MATCH($B1540,PBI_GDP!$C$7:$R$7,0)))</f>
        <v/>
      </c>
    </row>
    <row r="1541" spans="1:8" x14ac:dyDescent="0.25">
      <c r="A1541" s="8" t="s">
        <v>45</v>
      </c>
      <c r="B1541" s="8">
        <v>2010</v>
      </c>
      <c r="C1541" s="8" t="s">
        <v>10</v>
      </c>
      <c r="D1541" s="8" t="s">
        <v>25</v>
      </c>
      <c r="E1541" s="8" t="s">
        <v>28</v>
      </c>
      <c r="F1541" s="78"/>
      <c r="G1541" s="78" t="str">
        <f>+IF(F1541=0," ", +F1541/INDEX(TdC_ExRate!$C$8:$R$29,MATCH(A1541,TdC_ExRate!$B$8:$B$29,0),MATCH(B1541,TdC_ExRate!$C$7:$R$7,0)))</f>
        <v xml:space="preserve"> </v>
      </c>
      <c r="H1541" s="78" t="str">
        <f>+IF(F1541=0,"",+G1541*100/INDEX(PBI_GDP!$C$8:$R$29,MATCH($A1541,PBI_GDP!$B$8:$B$29,0),MATCH($B1541,PBI_GDP!$C$7:$R$7,0)))</f>
        <v/>
      </c>
    </row>
    <row r="1542" spans="1:8" x14ac:dyDescent="0.25">
      <c r="A1542" s="8" t="s">
        <v>45</v>
      </c>
      <c r="B1542" s="8">
        <v>2010</v>
      </c>
      <c r="C1542" s="8" t="s">
        <v>10</v>
      </c>
      <c r="D1542" s="8" t="s">
        <v>25</v>
      </c>
      <c r="E1542" s="8" t="s">
        <v>40</v>
      </c>
      <c r="F1542" s="78">
        <v>271.70303754999992</v>
      </c>
      <c r="G1542" s="78">
        <f>+IF(F1542=0," ", +F1542/INDEX(TdC_ExRate!$C$8:$R$29,MATCH(A1542,TdC_ExRate!$B$8:$B$29,0),MATCH(B1542,TdC_ExRate!$C$7:$R$7,0)))</f>
        <v>271.70303754999992</v>
      </c>
      <c r="H1542" s="78">
        <f>+IF(F1542=0,"",+G1542*100/INDEX(PBI_GDP!$C$8:$R$29,MATCH($A1542,PBI_GDP!$B$8:$B$29,0),MATCH($B1542,PBI_GDP!$C$7:$R$7,0)))</f>
        <v>0.39867606039383224</v>
      </c>
    </row>
    <row r="1543" spans="1:8" x14ac:dyDescent="0.25">
      <c r="A1543" s="8" t="s">
        <v>45</v>
      </c>
      <c r="B1543" s="8">
        <v>2011</v>
      </c>
      <c r="C1543" s="8" t="s">
        <v>10</v>
      </c>
      <c r="D1543" s="8" t="s">
        <v>25</v>
      </c>
      <c r="E1543" s="8" t="s">
        <v>26</v>
      </c>
      <c r="F1543" s="78">
        <v>286.26220640000031</v>
      </c>
      <c r="G1543" s="78">
        <f>+IF(F1543=0," ", +F1543/INDEX(TdC_ExRate!$C$8:$R$29,MATCH(A1543,TdC_ExRate!$B$8:$B$29,0),MATCH(B1543,TdC_ExRate!$C$7:$R$7,0)))</f>
        <v>286.26220640000031</v>
      </c>
      <c r="H1543" s="78">
        <f>+IF(F1543=0,"",+G1543*100/INDEX(PBI_GDP!$C$8:$R$29,MATCH($A1543,PBI_GDP!$B$8:$B$29,0),MATCH($B1543,PBI_GDP!$C$7:$R$7,0)))</f>
        <v>0.36241846742455891</v>
      </c>
    </row>
    <row r="1544" spans="1:8" x14ac:dyDescent="0.25">
      <c r="A1544" s="8" t="s">
        <v>45</v>
      </c>
      <c r="B1544" s="8">
        <v>2011</v>
      </c>
      <c r="C1544" s="8" t="s">
        <v>10</v>
      </c>
      <c r="D1544" s="8" t="s">
        <v>25</v>
      </c>
      <c r="E1544" s="8" t="s">
        <v>27</v>
      </c>
      <c r="F1544" s="78"/>
      <c r="G1544" s="78" t="str">
        <f>+IF(F1544=0," ", +F1544/INDEX(TdC_ExRate!$C$8:$R$29,MATCH(A1544,TdC_ExRate!$B$8:$B$29,0),MATCH(B1544,TdC_ExRate!$C$7:$R$7,0)))</f>
        <v xml:space="preserve"> </v>
      </c>
      <c r="H1544" s="78" t="str">
        <f>+IF(F1544=0,"",+G1544*100/INDEX(PBI_GDP!$C$8:$R$29,MATCH($A1544,PBI_GDP!$B$8:$B$29,0),MATCH($B1544,PBI_GDP!$C$7:$R$7,0)))</f>
        <v/>
      </c>
    </row>
    <row r="1545" spans="1:8" x14ac:dyDescent="0.25">
      <c r="A1545" s="8" t="s">
        <v>45</v>
      </c>
      <c r="B1545" s="8">
        <v>2011</v>
      </c>
      <c r="C1545" s="8" t="s">
        <v>10</v>
      </c>
      <c r="D1545" s="8" t="s">
        <v>25</v>
      </c>
      <c r="E1545" s="8" t="s">
        <v>28</v>
      </c>
      <c r="F1545" s="78"/>
      <c r="G1545" s="78" t="str">
        <f>+IF(F1545=0," ", +F1545/INDEX(TdC_ExRate!$C$8:$R$29,MATCH(A1545,TdC_ExRate!$B$8:$B$29,0),MATCH(B1545,TdC_ExRate!$C$7:$R$7,0)))</f>
        <v xml:space="preserve"> </v>
      </c>
      <c r="H1545" s="78" t="str">
        <f>+IF(F1545=0,"",+G1545*100/INDEX(PBI_GDP!$C$8:$R$29,MATCH($A1545,PBI_GDP!$B$8:$B$29,0),MATCH($B1545,PBI_GDP!$C$7:$R$7,0)))</f>
        <v/>
      </c>
    </row>
    <row r="1546" spans="1:8" x14ac:dyDescent="0.25">
      <c r="A1546" s="8" t="s">
        <v>45</v>
      </c>
      <c r="B1546" s="8">
        <v>2011</v>
      </c>
      <c r="C1546" s="8" t="s">
        <v>10</v>
      </c>
      <c r="D1546" s="8" t="s">
        <v>25</v>
      </c>
      <c r="E1546" s="8" t="s">
        <v>40</v>
      </c>
      <c r="F1546" s="78">
        <v>286.26220640000031</v>
      </c>
      <c r="G1546" s="78">
        <f>+IF(F1546=0," ", +F1546/INDEX(TdC_ExRate!$C$8:$R$29,MATCH(A1546,TdC_ExRate!$B$8:$B$29,0),MATCH(B1546,TdC_ExRate!$C$7:$R$7,0)))</f>
        <v>286.26220640000031</v>
      </c>
      <c r="H1546" s="78">
        <f>+IF(F1546=0,"",+G1546*100/INDEX(PBI_GDP!$C$8:$R$29,MATCH($A1546,PBI_GDP!$B$8:$B$29,0),MATCH($B1546,PBI_GDP!$C$7:$R$7,0)))</f>
        <v>0.36241846742455891</v>
      </c>
    </row>
    <row r="1547" spans="1:8" x14ac:dyDescent="0.25">
      <c r="A1547" s="8" t="s">
        <v>45</v>
      </c>
      <c r="B1547" s="8">
        <v>2012</v>
      </c>
      <c r="C1547" s="8" t="s">
        <v>10</v>
      </c>
      <c r="D1547" s="8" t="s">
        <v>25</v>
      </c>
      <c r="E1547" s="8" t="s">
        <v>26</v>
      </c>
      <c r="F1547" s="78">
        <v>317.00342861000001</v>
      </c>
      <c r="G1547" s="78">
        <f>+IF(F1547=0," ", +F1547/INDEX(TdC_ExRate!$C$8:$R$29,MATCH(A1547,TdC_ExRate!$B$8:$B$29,0),MATCH(B1547,TdC_ExRate!$C$7:$R$7,0)))</f>
        <v>317.00342861000001</v>
      </c>
      <c r="H1547" s="78">
        <f>+IF(F1547=0,"",+G1547*100/INDEX(PBI_GDP!$C$8:$R$29,MATCH($A1547,PBI_GDP!$B$8:$B$29,0),MATCH($B1547,PBI_GDP!$C$7:$R$7,0)))</f>
        <v>0.36131902655780102</v>
      </c>
    </row>
    <row r="1548" spans="1:8" x14ac:dyDescent="0.25">
      <c r="A1548" s="8" t="s">
        <v>45</v>
      </c>
      <c r="B1548" s="8">
        <v>2012</v>
      </c>
      <c r="C1548" s="8" t="s">
        <v>10</v>
      </c>
      <c r="D1548" s="8" t="s">
        <v>25</v>
      </c>
      <c r="E1548" s="8" t="s">
        <v>27</v>
      </c>
      <c r="F1548" s="78"/>
      <c r="G1548" s="78" t="str">
        <f>+IF(F1548=0," ", +F1548/INDEX(TdC_ExRate!$C$8:$R$29,MATCH(A1548,TdC_ExRate!$B$8:$B$29,0),MATCH(B1548,TdC_ExRate!$C$7:$R$7,0)))</f>
        <v xml:space="preserve"> </v>
      </c>
      <c r="H1548" s="78" t="str">
        <f>+IF(F1548=0,"",+G1548*100/INDEX(PBI_GDP!$C$8:$R$29,MATCH($A1548,PBI_GDP!$B$8:$B$29,0),MATCH($B1548,PBI_GDP!$C$7:$R$7,0)))</f>
        <v/>
      </c>
    </row>
    <row r="1549" spans="1:8" x14ac:dyDescent="0.25">
      <c r="A1549" s="8" t="s">
        <v>45</v>
      </c>
      <c r="B1549" s="8">
        <v>2012</v>
      </c>
      <c r="C1549" s="8" t="s">
        <v>10</v>
      </c>
      <c r="D1549" s="8" t="s">
        <v>25</v>
      </c>
      <c r="E1549" s="8" t="s">
        <v>28</v>
      </c>
      <c r="F1549" s="78"/>
      <c r="G1549" s="78" t="str">
        <f>+IF(F1549=0," ", +F1549/INDEX(TdC_ExRate!$C$8:$R$29,MATCH(A1549,TdC_ExRate!$B$8:$B$29,0),MATCH(B1549,TdC_ExRate!$C$7:$R$7,0)))</f>
        <v xml:space="preserve"> </v>
      </c>
      <c r="H1549" s="78" t="str">
        <f>+IF(F1549=0,"",+G1549*100/INDEX(PBI_GDP!$C$8:$R$29,MATCH($A1549,PBI_GDP!$B$8:$B$29,0),MATCH($B1549,PBI_GDP!$C$7:$R$7,0)))</f>
        <v/>
      </c>
    </row>
    <row r="1550" spans="1:8" x14ac:dyDescent="0.25">
      <c r="A1550" s="8" t="s">
        <v>45</v>
      </c>
      <c r="B1550" s="8">
        <v>2012</v>
      </c>
      <c r="C1550" s="8" t="s">
        <v>10</v>
      </c>
      <c r="D1550" s="8" t="s">
        <v>25</v>
      </c>
      <c r="E1550" s="8" t="s">
        <v>40</v>
      </c>
      <c r="F1550" s="78">
        <v>317.00342861000001</v>
      </c>
      <c r="G1550" s="78">
        <f>+IF(F1550=0," ", +F1550/INDEX(TdC_ExRate!$C$8:$R$29,MATCH(A1550,TdC_ExRate!$B$8:$B$29,0),MATCH(B1550,TdC_ExRate!$C$7:$R$7,0)))</f>
        <v>317.00342861000001</v>
      </c>
      <c r="H1550" s="78">
        <f>+IF(F1550=0,"",+G1550*100/INDEX(PBI_GDP!$C$8:$R$29,MATCH($A1550,PBI_GDP!$B$8:$B$29,0),MATCH($B1550,PBI_GDP!$C$7:$R$7,0)))</f>
        <v>0.36131902655780102</v>
      </c>
    </row>
    <row r="1551" spans="1:8" x14ac:dyDescent="0.25">
      <c r="A1551" s="8" t="s">
        <v>45</v>
      </c>
      <c r="B1551" s="8">
        <v>2013</v>
      </c>
      <c r="C1551" s="8" t="s">
        <v>10</v>
      </c>
      <c r="D1551" s="8" t="s">
        <v>25</v>
      </c>
      <c r="E1551" s="8" t="s">
        <v>26</v>
      </c>
      <c r="F1551" s="78">
        <v>420.00746409000004</v>
      </c>
      <c r="G1551" s="78">
        <f>+IF(F1551=0," ", +F1551/INDEX(TdC_ExRate!$C$8:$R$29,MATCH(A1551,TdC_ExRate!$B$8:$B$29,0),MATCH(B1551,TdC_ExRate!$C$7:$R$7,0)))</f>
        <v>420.00746409000004</v>
      </c>
      <c r="H1551" s="78">
        <f>+IF(F1551=0,"",+G1551*100/INDEX(PBI_GDP!$C$8:$R$29,MATCH($A1551,PBI_GDP!$B$8:$B$29,0),MATCH($B1551,PBI_GDP!$C$7:$R$7,0)))</f>
        <v>0.43492391927209945</v>
      </c>
    </row>
    <row r="1552" spans="1:8" x14ac:dyDescent="0.25">
      <c r="A1552" s="8" t="s">
        <v>45</v>
      </c>
      <c r="B1552" s="8">
        <v>2013</v>
      </c>
      <c r="C1552" s="8" t="s">
        <v>10</v>
      </c>
      <c r="D1552" s="8" t="s">
        <v>25</v>
      </c>
      <c r="E1552" s="8" t="s">
        <v>27</v>
      </c>
      <c r="F1552" s="78"/>
      <c r="G1552" s="78" t="str">
        <f>+IF(F1552=0," ", +F1552/INDEX(TdC_ExRate!$C$8:$R$29,MATCH(A1552,TdC_ExRate!$B$8:$B$29,0),MATCH(B1552,TdC_ExRate!$C$7:$R$7,0)))</f>
        <v xml:space="preserve"> </v>
      </c>
      <c r="H1552" s="78" t="str">
        <f>+IF(F1552=0,"",+G1552*100/INDEX(PBI_GDP!$C$8:$R$29,MATCH($A1552,PBI_GDP!$B$8:$B$29,0),MATCH($B1552,PBI_GDP!$C$7:$R$7,0)))</f>
        <v/>
      </c>
    </row>
    <row r="1553" spans="1:8" x14ac:dyDescent="0.25">
      <c r="A1553" s="8" t="s">
        <v>45</v>
      </c>
      <c r="B1553" s="8">
        <v>2013</v>
      </c>
      <c r="C1553" s="8" t="s">
        <v>10</v>
      </c>
      <c r="D1553" s="8" t="s">
        <v>25</v>
      </c>
      <c r="E1553" s="8" t="s">
        <v>28</v>
      </c>
      <c r="F1553" s="78"/>
      <c r="G1553" s="78" t="str">
        <f>+IF(F1553=0," ", +F1553/INDEX(TdC_ExRate!$C$8:$R$29,MATCH(A1553,TdC_ExRate!$B$8:$B$29,0),MATCH(B1553,TdC_ExRate!$C$7:$R$7,0)))</f>
        <v xml:space="preserve"> </v>
      </c>
      <c r="H1553" s="78" t="str">
        <f>+IF(F1553=0,"",+G1553*100/INDEX(PBI_GDP!$C$8:$R$29,MATCH($A1553,PBI_GDP!$B$8:$B$29,0),MATCH($B1553,PBI_GDP!$C$7:$R$7,0)))</f>
        <v/>
      </c>
    </row>
    <row r="1554" spans="1:8" x14ac:dyDescent="0.25">
      <c r="A1554" s="8" t="s">
        <v>45</v>
      </c>
      <c r="B1554" s="8">
        <v>2013</v>
      </c>
      <c r="C1554" s="8" t="s">
        <v>10</v>
      </c>
      <c r="D1554" s="8" t="s">
        <v>25</v>
      </c>
      <c r="E1554" s="8" t="s">
        <v>40</v>
      </c>
      <c r="F1554" s="78">
        <v>420.00746409000004</v>
      </c>
      <c r="G1554" s="78">
        <f>+IF(F1554=0," ", +F1554/INDEX(TdC_ExRate!$C$8:$R$29,MATCH(A1554,TdC_ExRate!$B$8:$B$29,0),MATCH(B1554,TdC_ExRate!$C$7:$R$7,0)))</f>
        <v>420.00746409000004</v>
      </c>
      <c r="H1554" s="78">
        <f>+IF(F1554=0,"",+G1554*100/INDEX(PBI_GDP!$C$8:$R$29,MATCH($A1554,PBI_GDP!$B$8:$B$29,0),MATCH($B1554,PBI_GDP!$C$7:$R$7,0)))</f>
        <v>0.43492391927209945</v>
      </c>
    </row>
    <row r="1555" spans="1:8" x14ac:dyDescent="0.25">
      <c r="A1555" s="8" t="s">
        <v>45</v>
      </c>
      <c r="B1555" s="8">
        <v>2014</v>
      </c>
      <c r="C1555" s="8" t="s">
        <v>10</v>
      </c>
      <c r="D1555" s="8" t="s">
        <v>25</v>
      </c>
      <c r="E1555" s="8" t="s">
        <v>26</v>
      </c>
      <c r="F1555" s="78">
        <v>316.32734575000001</v>
      </c>
      <c r="G1555" s="78">
        <f>+IF(F1555=0," ", +F1555/INDEX(TdC_ExRate!$C$8:$R$29,MATCH(A1555,TdC_ExRate!$B$8:$B$29,0),MATCH(B1555,TdC_ExRate!$C$7:$R$7,0)))</f>
        <v>316.32734575000001</v>
      </c>
      <c r="H1555" s="78">
        <f>+IF(F1555=0,"",+G1555*100/INDEX(PBI_GDP!$C$8:$R$29,MATCH($A1555,PBI_GDP!$B$8:$B$29,0),MATCH($B1555,PBI_GDP!$C$7:$R$7,0)))</f>
        <v>0.30795770211761764</v>
      </c>
    </row>
    <row r="1556" spans="1:8" x14ac:dyDescent="0.25">
      <c r="A1556" s="8" t="s">
        <v>45</v>
      </c>
      <c r="B1556" s="8">
        <v>2014</v>
      </c>
      <c r="C1556" s="8" t="s">
        <v>10</v>
      </c>
      <c r="D1556" s="8" t="s">
        <v>25</v>
      </c>
      <c r="E1556" s="8" t="s">
        <v>27</v>
      </c>
      <c r="F1556" s="78"/>
      <c r="G1556" s="78" t="str">
        <f>+IF(F1556=0," ", +F1556/INDEX(TdC_ExRate!$C$8:$R$29,MATCH(A1556,TdC_ExRate!$B$8:$B$29,0),MATCH(B1556,TdC_ExRate!$C$7:$R$7,0)))</f>
        <v xml:space="preserve"> </v>
      </c>
      <c r="H1556" s="78" t="str">
        <f>+IF(F1556=0,"",+G1556*100/INDEX(PBI_GDP!$C$8:$R$29,MATCH($A1556,PBI_GDP!$B$8:$B$29,0),MATCH($B1556,PBI_GDP!$C$7:$R$7,0)))</f>
        <v/>
      </c>
    </row>
    <row r="1557" spans="1:8" x14ac:dyDescent="0.25">
      <c r="A1557" s="8" t="s">
        <v>45</v>
      </c>
      <c r="B1557" s="8">
        <v>2014</v>
      </c>
      <c r="C1557" s="8" t="s">
        <v>10</v>
      </c>
      <c r="D1557" s="8" t="s">
        <v>25</v>
      </c>
      <c r="E1557" s="8" t="s">
        <v>28</v>
      </c>
      <c r="F1557" s="78"/>
      <c r="G1557" s="78" t="str">
        <f>+IF(F1557=0," ", +F1557/INDEX(TdC_ExRate!$C$8:$R$29,MATCH(A1557,TdC_ExRate!$B$8:$B$29,0),MATCH(B1557,TdC_ExRate!$C$7:$R$7,0)))</f>
        <v xml:space="preserve"> </v>
      </c>
      <c r="H1557" s="78" t="str">
        <f>+IF(F1557=0,"",+G1557*100/INDEX(PBI_GDP!$C$8:$R$29,MATCH($A1557,PBI_GDP!$B$8:$B$29,0),MATCH($B1557,PBI_GDP!$C$7:$R$7,0)))</f>
        <v/>
      </c>
    </row>
    <row r="1558" spans="1:8" x14ac:dyDescent="0.25">
      <c r="A1558" s="8" t="s">
        <v>45</v>
      </c>
      <c r="B1558" s="8">
        <v>2014</v>
      </c>
      <c r="C1558" s="8" t="s">
        <v>10</v>
      </c>
      <c r="D1558" s="8" t="s">
        <v>25</v>
      </c>
      <c r="E1558" s="8" t="s">
        <v>40</v>
      </c>
      <c r="F1558" s="78">
        <v>316.32734575000001</v>
      </c>
      <c r="G1558" s="78">
        <f>+IF(F1558=0," ", +F1558/INDEX(TdC_ExRate!$C$8:$R$29,MATCH(A1558,TdC_ExRate!$B$8:$B$29,0),MATCH(B1558,TdC_ExRate!$C$7:$R$7,0)))</f>
        <v>316.32734575000001</v>
      </c>
      <c r="H1558" s="78">
        <f>+IF(F1558=0,"",+G1558*100/INDEX(PBI_GDP!$C$8:$R$29,MATCH($A1558,PBI_GDP!$B$8:$B$29,0),MATCH($B1558,PBI_GDP!$C$7:$R$7,0)))</f>
        <v>0.30795770211761764</v>
      </c>
    </row>
    <row r="1559" spans="1:8" x14ac:dyDescent="0.25">
      <c r="A1559" s="8" t="s">
        <v>45</v>
      </c>
      <c r="B1559" s="8">
        <v>2015</v>
      </c>
      <c r="C1559" s="8" t="s">
        <v>10</v>
      </c>
      <c r="D1559" s="8" t="s">
        <v>25</v>
      </c>
      <c r="E1559" s="8" t="s">
        <v>26</v>
      </c>
      <c r="F1559" s="78">
        <v>112.58130907000002</v>
      </c>
      <c r="G1559" s="78">
        <f>+IF(F1559=0," ", +F1559/INDEX(TdC_ExRate!$C$8:$R$29,MATCH(A1559,TdC_ExRate!$B$8:$B$29,0),MATCH(B1559,TdC_ExRate!$C$7:$R$7,0)))</f>
        <v>112.58130907000002</v>
      </c>
      <c r="H1559" s="78">
        <f>+IF(F1559=0,"",+G1559*100/INDEX(PBI_GDP!$C$8:$R$29,MATCH($A1559,PBI_GDP!$B$8:$B$29,0),MATCH($B1559,PBI_GDP!$C$7:$R$7,0)))</f>
        <v>0.11581300138587196</v>
      </c>
    </row>
    <row r="1560" spans="1:8" x14ac:dyDescent="0.25">
      <c r="A1560" s="8" t="s">
        <v>45</v>
      </c>
      <c r="B1560" s="8">
        <v>2015</v>
      </c>
      <c r="C1560" s="8" t="s">
        <v>10</v>
      </c>
      <c r="D1560" s="8" t="s">
        <v>25</v>
      </c>
      <c r="E1560" s="8" t="s">
        <v>27</v>
      </c>
      <c r="F1560" s="78"/>
      <c r="G1560" s="78" t="str">
        <f>+IF(F1560=0," ", +F1560/INDEX(TdC_ExRate!$C$8:$R$29,MATCH(A1560,TdC_ExRate!$B$8:$B$29,0),MATCH(B1560,TdC_ExRate!$C$7:$R$7,0)))</f>
        <v xml:space="preserve"> </v>
      </c>
      <c r="H1560" s="78" t="str">
        <f>+IF(F1560=0,"",+G1560*100/INDEX(PBI_GDP!$C$8:$R$29,MATCH($A1560,PBI_GDP!$B$8:$B$29,0),MATCH($B1560,PBI_GDP!$C$7:$R$7,0)))</f>
        <v/>
      </c>
    </row>
    <row r="1561" spans="1:8" x14ac:dyDescent="0.25">
      <c r="A1561" s="8" t="s">
        <v>45</v>
      </c>
      <c r="B1561" s="8">
        <v>2015</v>
      </c>
      <c r="C1561" s="8" t="s">
        <v>10</v>
      </c>
      <c r="D1561" s="8" t="s">
        <v>25</v>
      </c>
      <c r="E1561" s="8" t="s">
        <v>28</v>
      </c>
      <c r="F1561" s="78"/>
      <c r="G1561" s="78" t="str">
        <f>+IF(F1561=0," ", +F1561/INDEX(TdC_ExRate!$C$8:$R$29,MATCH(A1561,TdC_ExRate!$B$8:$B$29,0),MATCH(B1561,TdC_ExRate!$C$7:$R$7,0)))</f>
        <v xml:space="preserve"> </v>
      </c>
      <c r="H1561" s="78" t="str">
        <f>+IF(F1561=0,"",+G1561*100/INDEX(PBI_GDP!$C$8:$R$29,MATCH($A1561,PBI_GDP!$B$8:$B$29,0),MATCH($B1561,PBI_GDP!$C$7:$R$7,0)))</f>
        <v/>
      </c>
    </row>
    <row r="1562" spans="1:8" x14ac:dyDescent="0.25">
      <c r="A1562" s="8" t="s">
        <v>45</v>
      </c>
      <c r="B1562" s="8">
        <v>2015</v>
      </c>
      <c r="C1562" s="8" t="s">
        <v>10</v>
      </c>
      <c r="D1562" s="8" t="s">
        <v>25</v>
      </c>
      <c r="E1562" s="8" t="s">
        <v>40</v>
      </c>
      <c r="F1562" s="78">
        <v>112.58130907000002</v>
      </c>
      <c r="G1562" s="78">
        <f>+IF(F1562=0," ", +F1562/INDEX(TdC_ExRate!$C$8:$R$29,MATCH(A1562,TdC_ExRate!$B$8:$B$29,0),MATCH(B1562,TdC_ExRate!$C$7:$R$7,0)))</f>
        <v>112.58130907000002</v>
      </c>
      <c r="H1562" s="78">
        <f>+IF(F1562=0,"",+G1562*100/INDEX(PBI_GDP!$C$8:$R$29,MATCH($A1562,PBI_GDP!$B$8:$B$29,0),MATCH($B1562,PBI_GDP!$C$7:$R$7,0)))</f>
        <v>0.11581300138587196</v>
      </c>
    </row>
    <row r="1563" spans="1:8" x14ac:dyDescent="0.25">
      <c r="A1563" s="8" t="s">
        <v>45</v>
      </c>
      <c r="B1563" s="8">
        <v>2016</v>
      </c>
      <c r="C1563" s="8" t="s">
        <v>10</v>
      </c>
      <c r="D1563" s="8" t="s">
        <v>25</v>
      </c>
      <c r="E1563" s="8" t="s">
        <v>26</v>
      </c>
      <c r="F1563" s="78">
        <v>322.74909828999989</v>
      </c>
      <c r="G1563" s="78">
        <f>+IF(F1563=0," ", +F1563/INDEX(TdC_ExRate!$C$8:$R$29,MATCH(A1563,TdC_ExRate!$B$8:$B$29,0),MATCH(B1563,TdC_ExRate!$C$7:$R$7,0)))</f>
        <v>322.74909828999989</v>
      </c>
      <c r="H1563" s="78">
        <f>+IF(F1563=0,"",+G1563*100/INDEX(PBI_GDP!$C$8:$R$29,MATCH($A1563,PBI_GDP!$B$8:$B$29,0),MATCH($B1563,PBI_GDP!$C$7:$R$7,0)))</f>
        <v>0.33044371142103673</v>
      </c>
    </row>
    <row r="1564" spans="1:8" x14ac:dyDescent="0.25">
      <c r="A1564" s="8" t="s">
        <v>45</v>
      </c>
      <c r="B1564" s="8">
        <v>2016</v>
      </c>
      <c r="C1564" s="8" t="s">
        <v>10</v>
      </c>
      <c r="D1564" s="8" t="s">
        <v>25</v>
      </c>
      <c r="E1564" s="8" t="s">
        <v>27</v>
      </c>
      <c r="F1564" s="78"/>
      <c r="G1564" s="78" t="str">
        <f>+IF(F1564=0," ", +F1564/INDEX(TdC_ExRate!$C$8:$R$29,MATCH(A1564,TdC_ExRate!$B$8:$B$29,0),MATCH(B1564,TdC_ExRate!$C$7:$R$7,0)))</f>
        <v xml:space="preserve"> </v>
      </c>
      <c r="H1564" s="78" t="str">
        <f>+IF(F1564=0,"",+G1564*100/INDEX(PBI_GDP!$C$8:$R$29,MATCH($A1564,PBI_GDP!$B$8:$B$29,0),MATCH($B1564,PBI_GDP!$C$7:$R$7,0)))</f>
        <v/>
      </c>
    </row>
    <row r="1565" spans="1:8" x14ac:dyDescent="0.25">
      <c r="A1565" s="8" t="s">
        <v>45</v>
      </c>
      <c r="B1565" s="8">
        <v>2016</v>
      </c>
      <c r="C1565" s="8" t="s">
        <v>10</v>
      </c>
      <c r="D1565" s="8" t="s">
        <v>25</v>
      </c>
      <c r="E1565" s="8" t="s">
        <v>28</v>
      </c>
      <c r="F1565" s="78"/>
      <c r="G1565" s="78" t="str">
        <f>+IF(F1565=0," ", +F1565/INDEX(TdC_ExRate!$C$8:$R$29,MATCH(A1565,TdC_ExRate!$B$8:$B$29,0),MATCH(B1565,TdC_ExRate!$C$7:$R$7,0)))</f>
        <v xml:space="preserve"> </v>
      </c>
      <c r="H1565" s="78" t="str">
        <f>+IF(F1565=0,"",+G1565*100/INDEX(PBI_GDP!$C$8:$R$29,MATCH($A1565,PBI_GDP!$B$8:$B$29,0),MATCH($B1565,PBI_GDP!$C$7:$R$7,0)))</f>
        <v/>
      </c>
    </row>
    <row r="1566" spans="1:8" x14ac:dyDescent="0.25">
      <c r="A1566" s="8" t="s">
        <v>45</v>
      </c>
      <c r="B1566" s="8">
        <v>2016</v>
      </c>
      <c r="C1566" s="8" t="s">
        <v>10</v>
      </c>
      <c r="D1566" s="8" t="s">
        <v>25</v>
      </c>
      <c r="E1566" s="8" t="s">
        <v>40</v>
      </c>
      <c r="F1566" s="78">
        <v>322.74909828999989</v>
      </c>
      <c r="G1566" s="78">
        <f>+IF(F1566=0," ", +F1566/INDEX(TdC_ExRate!$C$8:$R$29,MATCH(A1566,TdC_ExRate!$B$8:$B$29,0),MATCH(B1566,TdC_ExRate!$C$7:$R$7,0)))</f>
        <v>322.74909828999989</v>
      </c>
      <c r="H1566" s="78">
        <f>+IF(F1566=0,"",+G1566*100/INDEX(PBI_GDP!$C$8:$R$29,MATCH($A1566,PBI_GDP!$B$8:$B$29,0),MATCH($B1566,PBI_GDP!$C$7:$R$7,0)))</f>
        <v>0.33044371142103673</v>
      </c>
    </row>
    <row r="1567" spans="1:8" x14ac:dyDescent="0.25">
      <c r="A1567" s="8" t="s">
        <v>45</v>
      </c>
      <c r="B1567" s="8">
        <v>2017</v>
      </c>
      <c r="C1567" s="8" t="s">
        <v>10</v>
      </c>
      <c r="D1567" s="8" t="s">
        <v>25</v>
      </c>
      <c r="E1567" s="8" t="s">
        <v>26</v>
      </c>
      <c r="F1567" s="78">
        <v>192.65912025999998</v>
      </c>
      <c r="G1567" s="78">
        <f>+IF(F1567=0," ", +F1567/INDEX(TdC_ExRate!$C$8:$R$29,MATCH(A1567,TdC_ExRate!$B$8:$B$29,0),MATCH(B1567,TdC_ExRate!$C$7:$R$7,0)))</f>
        <v>192.65912025999998</v>
      </c>
      <c r="H1567" s="78">
        <f>+IF(F1567=0,"",+G1567*100/INDEX(PBI_GDP!$C$8:$R$29,MATCH($A1567,PBI_GDP!$B$8:$B$29,0),MATCH($B1567,PBI_GDP!$C$7:$R$7,0)))</f>
        <v>0.18442016770959077</v>
      </c>
    </row>
    <row r="1568" spans="1:8" x14ac:dyDescent="0.25">
      <c r="A1568" s="8" t="s">
        <v>45</v>
      </c>
      <c r="B1568" s="8">
        <v>2017</v>
      </c>
      <c r="C1568" s="8" t="s">
        <v>10</v>
      </c>
      <c r="D1568" s="8" t="s">
        <v>25</v>
      </c>
      <c r="E1568" s="8" t="s">
        <v>27</v>
      </c>
      <c r="F1568" s="78"/>
      <c r="G1568" s="78" t="str">
        <f>+IF(F1568=0," ", +F1568/INDEX(TdC_ExRate!$C$8:$R$29,MATCH(A1568,TdC_ExRate!$B$8:$B$29,0),MATCH(B1568,TdC_ExRate!$C$7:$R$7,0)))</f>
        <v xml:space="preserve"> </v>
      </c>
      <c r="H1568" s="78" t="str">
        <f>+IF(F1568=0,"",+G1568*100/INDEX(PBI_GDP!$C$8:$R$29,MATCH($A1568,PBI_GDP!$B$8:$B$29,0),MATCH($B1568,PBI_GDP!$C$7:$R$7,0)))</f>
        <v/>
      </c>
    </row>
    <row r="1569" spans="1:8" x14ac:dyDescent="0.25">
      <c r="A1569" s="8" t="s">
        <v>45</v>
      </c>
      <c r="B1569" s="8">
        <v>2017</v>
      </c>
      <c r="C1569" s="8" t="s">
        <v>10</v>
      </c>
      <c r="D1569" s="8" t="s">
        <v>25</v>
      </c>
      <c r="E1569" s="8" t="s">
        <v>28</v>
      </c>
      <c r="F1569" s="78"/>
      <c r="G1569" s="78" t="str">
        <f>+IF(F1569=0," ", +F1569/INDEX(TdC_ExRate!$C$8:$R$29,MATCH(A1569,TdC_ExRate!$B$8:$B$29,0),MATCH(B1569,TdC_ExRate!$C$7:$R$7,0)))</f>
        <v xml:space="preserve"> </v>
      </c>
      <c r="H1569" s="78" t="str">
        <f>+IF(F1569=0,"",+G1569*100/INDEX(PBI_GDP!$C$8:$R$29,MATCH($A1569,PBI_GDP!$B$8:$B$29,0),MATCH($B1569,PBI_GDP!$C$7:$R$7,0)))</f>
        <v/>
      </c>
    </row>
    <row r="1570" spans="1:8" x14ac:dyDescent="0.25">
      <c r="A1570" s="8" t="s">
        <v>45</v>
      </c>
      <c r="B1570" s="8">
        <v>2017</v>
      </c>
      <c r="C1570" s="8" t="s">
        <v>10</v>
      </c>
      <c r="D1570" s="8" t="s">
        <v>25</v>
      </c>
      <c r="E1570" s="8" t="s">
        <v>40</v>
      </c>
      <c r="F1570" s="78">
        <v>192.65912025999998</v>
      </c>
      <c r="G1570" s="78">
        <f>+IF(F1570=0," ", +F1570/INDEX(TdC_ExRate!$C$8:$R$29,MATCH(A1570,TdC_ExRate!$B$8:$B$29,0),MATCH(B1570,TdC_ExRate!$C$7:$R$7,0)))</f>
        <v>192.65912025999998</v>
      </c>
      <c r="H1570" s="78">
        <f>+IF(F1570=0,"",+G1570*100/INDEX(PBI_GDP!$C$8:$R$29,MATCH($A1570,PBI_GDP!$B$8:$B$29,0),MATCH($B1570,PBI_GDP!$C$7:$R$7,0)))</f>
        <v>0.18442016770959077</v>
      </c>
    </row>
    <row r="1571" spans="1:8" x14ac:dyDescent="0.25">
      <c r="A1571" s="8" t="s">
        <v>45</v>
      </c>
      <c r="B1571" s="8">
        <v>2018</v>
      </c>
      <c r="C1571" s="8" t="s">
        <v>10</v>
      </c>
      <c r="D1571" s="8" t="s">
        <v>25</v>
      </c>
      <c r="E1571" s="8" t="s">
        <v>26</v>
      </c>
      <c r="F1571" s="78">
        <v>49.428269919999991</v>
      </c>
      <c r="G1571" s="78">
        <f>+IF(F1571=0," ", +F1571/INDEX(TdC_ExRate!$C$8:$R$29,MATCH(A1571,TdC_ExRate!$B$8:$B$29,0),MATCH(B1571,TdC_ExRate!$C$7:$R$7,0)))</f>
        <v>49.428269919999991</v>
      </c>
      <c r="H1571" s="78">
        <f>+IF(F1571=0,"",+G1571*100/INDEX(PBI_GDP!$C$8:$R$29,MATCH($A1571,PBI_GDP!$B$8:$B$29,0),MATCH($B1571,PBI_GDP!$C$7:$R$7,0)))</f>
        <v>4.5988786940253226E-2</v>
      </c>
    </row>
    <row r="1572" spans="1:8" x14ac:dyDescent="0.25">
      <c r="A1572" s="8" t="s">
        <v>45</v>
      </c>
      <c r="B1572" s="8">
        <v>2018</v>
      </c>
      <c r="C1572" s="8" t="s">
        <v>10</v>
      </c>
      <c r="D1572" s="8" t="s">
        <v>25</v>
      </c>
      <c r="E1572" s="8" t="s">
        <v>27</v>
      </c>
      <c r="F1572" s="78">
        <v>0</v>
      </c>
      <c r="G1572" s="78" t="str">
        <f>+IF(F1572=0," ", +F1572/INDEX(TdC_ExRate!$C$8:$R$29,MATCH(A1572,TdC_ExRate!$B$8:$B$29,0),MATCH(B1572,TdC_ExRate!$C$7:$R$7,0)))</f>
        <v xml:space="preserve"> </v>
      </c>
      <c r="H1572" s="78" t="str">
        <f>+IF(F1572=0,"",+G1572*100/INDEX(PBI_GDP!$C$8:$R$29,MATCH($A1572,PBI_GDP!$B$8:$B$29,0),MATCH($B1572,PBI_GDP!$C$7:$R$7,0)))</f>
        <v/>
      </c>
    </row>
    <row r="1573" spans="1:8" x14ac:dyDescent="0.25">
      <c r="A1573" s="8" t="s">
        <v>45</v>
      </c>
      <c r="B1573" s="8">
        <v>2018</v>
      </c>
      <c r="C1573" s="8" t="s">
        <v>10</v>
      </c>
      <c r="D1573" s="8" t="s">
        <v>25</v>
      </c>
      <c r="E1573" s="8" t="s">
        <v>28</v>
      </c>
      <c r="F1573" s="78">
        <v>0</v>
      </c>
      <c r="G1573" s="78" t="str">
        <f>+IF(F1573=0," ", +F1573/INDEX(TdC_ExRate!$C$8:$R$29,MATCH(A1573,TdC_ExRate!$B$8:$B$29,0),MATCH(B1573,TdC_ExRate!$C$7:$R$7,0)))</f>
        <v xml:space="preserve"> </v>
      </c>
      <c r="H1573" s="78" t="str">
        <f>+IF(F1573=0,"",+G1573*100/INDEX(PBI_GDP!$C$8:$R$29,MATCH($A1573,PBI_GDP!$B$8:$B$29,0),MATCH($B1573,PBI_GDP!$C$7:$R$7,0)))</f>
        <v/>
      </c>
    </row>
    <row r="1574" spans="1:8" x14ac:dyDescent="0.25">
      <c r="A1574" s="8" t="s">
        <v>45</v>
      </c>
      <c r="B1574" s="8">
        <v>2018</v>
      </c>
      <c r="C1574" s="8" t="s">
        <v>10</v>
      </c>
      <c r="D1574" s="8" t="s">
        <v>25</v>
      </c>
      <c r="E1574" s="8" t="s">
        <v>40</v>
      </c>
      <c r="F1574" s="78">
        <v>49.428269919999991</v>
      </c>
      <c r="G1574" s="78">
        <f>+IF(F1574=0," ", +F1574/INDEX(TdC_ExRate!$C$8:$R$29,MATCH(A1574,TdC_ExRate!$B$8:$B$29,0),MATCH(B1574,TdC_ExRate!$C$7:$R$7,0)))</f>
        <v>49.428269919999991</v>
      </c>
      <c r="H1574" s="78">
        <f>+IF(F1574=0,"",+G1574*100/INDEX(PBI_GDP!$C$8:$R$29,MATCH($A1574,PBI_GDP!$B$8:$B$29,0),MATCH($B1574,PBI_GDP!$C$7:$R$7,0)))</f>
        <v>4.5988786940253226E-2</v>
      </c>
    </row>
    <row r="1575" spans="1:8" x14ac:dyDescent="0.25">
      <c r="A1575" s="8" t="s">
        <v>45</v>
      </c>
      <c r="B1575" s="8">
        <v>2019</v>
      </c>
      <c r="C1575" s="8" t="s">
        <v>10</v>
      </c>
      <c r="D1575" s="8" t="s">
        <v>25</v>
      </c>
      <c r="E1575" s="8" t="s">
        <v>26</v>
      </c>
      <c r="F1575" s="78">
        <v>73.410595939999993</v>
      </c>
      <c r="G1575" s="78">
        <f>+IF(F1575=0," ", +F1575/INDEX(TdC_ExRate!$C$8:$R$29,MATCH(A1575,TdC_ExRate!$B$8:$B$29,0),MATCH(B1575,TdC_ExRate!$C$7:$R$7,0)))</f>
        <v>73.410595939999993</v>
      </c>
      <c r="H1575" s="78">
        <f>+IF(F1575=0,"",+G1575*100/INDEX(PBI_GDP!$C$8:$R$29,MATCH($A1575,PBI_GDP!$B$8:$B$29,0),MATCH($B1575,PBI_GDP!$C$7:$R$7,0)))</f>
        <v>6.8228105066897096E-2</v>
      </c>
    </row>
    <row r="1576" spans="1:8" x14ac:dyDescent="0.25">
      <c r="A1576" s="8" t="s">
        <v>45</v>
      </c>
      <c r="B1576" s="8">
        <v>2019</v>
      </c>
      <c r="C1576" s="8" t="s">
        <v>10</v>
      </c>
      <c r="D1576" s="8" t="s">
        <v>25</v>
      </c>
      <c r="E1576" s="8" t="s">
        <v>27</v>
      </c>
      <c r="F1576" s="78">
        <v>0</v>
      </c>
      <c r="G1576" s="78" t="str">
        <f>+IF(F1576=0," ", +F1576/INDEX(TdC_ExRate!$C$8:$R$29,MATCH(A1576,TdC_ExRate!$B$8:$B$29,0),MATCH(B1576,TdC_ExRate!$C$7:$R$7,0)))</f>
        <v xml:space="preserve"> </v>
      </c>
      <c r="H1576" s="78" t="str">
        <f>+IF(F1576=0,"",+G1576*100/INDEX(PBI_GDP!$C$8:$R$29,MATCH($A1576,PBI_GDP!$B$8:$B$29,0),MATCH($B1576,PBI_GDP!$C$7:$R$7,0)))</f>
        <v/>
      </c>
    </row>
    <row r="1577" spans="1:8" x14ac:dyDescent="0.25">
      <c r="A1577" s="8" t="s">
        <v>45</v>
      </c>
      <c r="B1577" s="8">
        <v>2019</v>
      </c>
      <c r="C1577" s="8" t="s">
        <v>10</v>
      </c>
      <c r="D1577" s="8" t="s">
        <v>25</v>
      </c>
      <c r="E1577" s="8" t="s">
        <v>28</v>
      </c>
      <c r="F1577" s="78">
        <v>0</v>
      </c>
      <c r="G1577" s="78" t="str">
        <f>+IF(F1577=0," ", +F1577/INDEX(TdC_ExRate!$C$8:$R$29,MATCH(A1577,TdC_ExRate!$B$8:$B$29,0),MATCH(B1577,TdC_ExRate!$C$7:$R$7,0)))</f>
        <v xml:space="preserve"> </v>
      </c>
      <c r="H1577" s="78" t="str">
        <f>+IF(F1577=0,"",+G1577*100/INDEX(PBI_GDP!$C$8:$R$29,MATCH($A1577,PBI_GDP!$B$8:$B$29,0),MATCH($B1577,PBI_GDP!$C$7:$R$7,0)))</f>
        <v/>
      </c>
    </row>
    <row r="1578" spans="1:8" x14ac:dyDescent="0.25">
      <c r="A1578" s="8" t="s">
        <v>45</v>
      </c>
      <c r="B1578" s="8">
        <v>2019</v>
      </c>
      <c r="C1578" s="8" t="s">
        <v>10</v>
      </c>
      <c r="D1578" s="8" t="s">
        <v>25</v>
      </c>
      <c r="E1578" s="8" t="s">
        <v>40</v>
      </c>
      <c r="F1578" s="78">
        <v>73.410595939999993</v>
      </c>
      <c r="G1578" s="78">
        <f>+IF(F1578=0," ", +F1578/INDEX(TdC_ExRate!$C$8:$R$29,MATCH(A1578,TdC_ExRate!$B$8:$B$29,0),MATCH(B1578,TdC_ExRate!$C$7:$R$7,0)))</f>
        <v>73.410595939999993</v>
      </c>
      <c r="H1578" s="78">
        <f>+IF(F1578=0,"",+G1578*100/INDEX(PBI_GDP!$C$8:$R$29,MATCH($A1578,PBI_GDP!$B$8:$B$29,0),MATCH($B1578,PBI_GDP!$C$7:$R$7,0)))</f>
        <v>6.8228105066897096E-2</v>
      </c>
    </row>
    <row r="1579" spans="1:8" x14ac:dyDescent="0.25">
      <c r="A1579" s="8" t="s">
        <v>45</v>
      </c>
      <c r="B1579" s="8">
        <v>2020</v>
      </c>
      <c r="C1579" s="8" t="s">
        <v>10</v>
      </c>
      <c r="D1579" s="8" t="s">
        <v>25</v>
      </c>
      <c r="E1579" s="8" t="s">
        <v>26</v>
      </c>
      <c r="F1579" s="78">
        <v>0</v>
      </c>
      <c r="G1579" s="78" t="str">
        <f>+IF(F1579=0," ", +F1579/INDEX(TdC_ExRate!$C$8:$R$29,MATCH(A1579,TdC_ExRate!$B$8:$B$29,0),MATCH(B1579,TdC_ExRate!$C$7:$R$7,0)))</f>
        <v xml:space="preserve"> </v>
      </c>
      <c r="H1579" s="78" t="str">
        <f>+IF(F1579=0,"",+G1579*100/INDEX(PBI_GDP!$C$8:$R$29,MATCH($A1579,PBI_GDP!$B$8:$B$29,0),MATCH($B1579,PBI_GDP!$C$7:$R$7,0)))</f>
        <v/>
      </c>
    </row>
    <row r="1580" spans="1:8" x14ac:dyDescent="0.25">
      <c r="A1580" s="8" t="s">
        <v>45</v>
      </c>
      <c r="B1580" s="8">
        <v>2020</v>
      </c>
      <c r="C1580" s="8" t="s">
        <v>10</v>
      </c>
      <c r="D1580" s="8" t="s">
        <v>25</v>
      </c>
      <c r="E1580" s="8" t="s">
        <v>27</v>
      </c>
      <c r="F1580" s="78">
        <v>0</v>
      </c>
      <c r="G1580" s="78" t="str">
        <f>+IF(F1580=0," ", +F1580/INDEX(TdC_ExRate!$C$8:$R$29,MATCH(A1580,TdC_ExRate!$B$8:$B$29,0),MATCH(B1580,TdC_ExRate!$C$7:$R$7,0)))</f>
        <v xml:space="preserve"> </v>
      </c>
      <c r="H1580" s="78" t="str">
        <f>+IF(F1580=0,"",+G1580*100/INDEX(PBI_GDP!$C$8:$R$29,MATCH($A1580,PBI_GDP!$B$8:$B$29,0),MATCH($B1580,PBI_GDP!$C$7:$R$7,0)))</f>
        <v/>
      </c>
    </row>
    <row r="1581" spans="1:8" x14ac:dyDescent="0.25">
      <c r="A1581" s="8" t="s">
        <v>45</v>
      </c>
      <c r="B1581" s="8">
        <v>2020</v>
      </c>
      <c r="C1581" s="8" t="s">
        <v>10</v>
      </c>
      <c r="D1581" s="8" t="s">
        <v>25</v>
      </c>
      <c r="E1581" s="8" t="s">
        <v>28</v>
      </c>
      <c r="F1581" s="78">
        <v>0</v>
      </c>
      <c r="G1581" s="78" t="str">
        <f>+IF(F1581=0," ", +F1581/INDEX(TdC_ExRate!$C$8:$R$29,MATCH(A1581,TdC_ExRate!$B$8:$B$29,0),MATCH(B1581,TdC_ExRate!$C$7:$R$7,0)))</f>
        <v xml:space="preserve"> </v>
      </c>
      <c r="H1581" s="78" t="str">
        <f>+IF(F1581=0,"",+G1581*100/INDEX(PBI_GDP!$C$8:$R$29,MATCH($A1581,PBI_GDP!$B$8:$B$29,0),MATCH($B1581,PBI_GDP!$C$7:$R$7,0)))</f>
        <v/>
      </c>
    </row>
    <row r="1582" spans="1:8" x14ac:dyDescent="0.25">
      <c r="A1582" s="8" t="s">
        <v>45</v>
      </c>
      <c r="B1582" s="8">
        <v>2020</v>
      </c>
      <c r="C1582" s="8" t="s">
        <v>10</v>
      </c>
      <c r="D1582" s="8" t="s">
        <v>25</v>
      </c>
      <c r="E1582" s="8" t="s">
        <v>40</v>
      </c>
      <c r="F1582" s="78">
        <v>0</v>
      </c>
      <c r="G1582" s="78" t="str">
        <f>+IF(F1582=0," ", +F1582/INDEX(TdC_ExRate!$C$8:$R$29,MATCH(A1582,TdC_ExRate!$B$8:$B$29,0),MATCH(B1582,TdC_ExRate!$C$7:$R$7,0)))</f>
        <v xml:space="preserve"> </v>
      </c>
      <c r="H1582" s="78" t="str">
        <f>+IF(F1582=0,"",+G1582*100/INDEX(PBI_GDP!$C$8:$R$29,MATCH($A1582,PBI_GDP!$B$8:$B$29,0),MATCH($B1582,PBI_GDP!$C$7:$R$7,0)))</f>
        <v/>
      </c>
    </row>
    <row r="1583" spans="1:8" x14ac:dyDescent="0.25">
      <c r="A1583" s="8" t="s">
        <v>45</v>
      </c>
      <c r="B1583" s="8">
        <v>2021</v>
      </c>
      <c r="C1583" s="8" t="s">
        <v>10</v>
      </c>
      <c r="D1583" s="8" t="s">
        <v>25</v>
      </c>
      <c r="E1583" s="8" t="s">
        <v>26</v>
      </c>
      <c r="F1583" s="78">
        <v>0</v>
      </c>
      <c r="G1583" s="78" t="str">
        <f>+IF(F1583=0," ", +F1583/INDEX(TdC_ExRate!$C$8:$R$29,MATCH(A1583,TdC_ExRate!$B$8:$B$29,0),MATCH(B1583,TdC_ExRate!$C$7:$R$7,0)))</f>
        <v xml:space="preserve"> </v>
      </c>
      <c r="H1583" s="78" t="str">
        <f>+IF(F1583=0,"",+G1583*100/INDEX(PBI_GDP!$C$8:$R$29,MATCH($A1583,PBI_GDP!$B$8:$B$29,0),MATCH($B1583,PBI_GDP!$C$7:$R$7,0)))</f>
        <v/>
      </c>
    </row>
    <row r="1584" spans="1:8" x14ac:dyDescent="0.25">
      <c r="A1584" s="8" t="s">
        <v>45</v>
      </c>
      <c r="B1584" s="8">
        <v>2021</v>
      </c>
      <c r="C1584" s="8" t="s">
        <v>10</v>
      </c>
      <c r="D1584" s="8" t="s">
        <v>25</v>
      </c>
      <c r="E1584" s="8" t="s">
        <v>27</v>
      </c>
      <c r="F1584" s="78">
        <v>0</v>
      </c>
      <c r="G1584" s="78" t="str">
        <f>+IF(F1584=0," ", +F1584/INDEX(TdC_ExRate!$C$8:$R$29,MATCH(A1584,TdC_ExRate!$B$8:$B$29,0),MATCH(B1584,TdC_ExRate!$C$7:$R$7,0)))</f>
        <v xml:space="preserve"> </v>
      </c>
      <c r="H1584" s="78" t="str">
        <f>+IF(F1584=0,"",+G1584*100/INDEX(PBI_GDP!$C$8:$R$29,MATCH($A1584,PBI_GDP!$B$8:$B$29,0),MATCH($B1584,PBI_GDP!$C$7:$R$7,0)))</f>
        <v/>
      </c>
    </row>
    <row r="1585" spans="1:8" x14ac:dyDescent="0.25">
      <c r="A1585" s="8" t="s">
        <v>45</v>
      </c>
      <c r="B1585" s="8">
        <v>2021</v>
      </c>
      <c r="C1585" s="8" t="s">
        <v>10</v>
      </c>
      <c r="D1585" s="8" t="s">
        <v>25</v>
      </c>
      <c r="E1585" s="8" t="s">
        <v>28</v>
      </c>
      <c r="F1585" s="78">
        <v>0</v>
      </c>
      <c r="G1585" s="78" t="str">
        <f>+IF(F1585=0," ", +F1585/INDEX(TdC_ExRate!$C$8:$R$29,MATCH(A1585,TdC_ExRate!$B$8:$B$29,0),MATCH(B1585,TdC_ExRate!$C$7:$R$7,0)))</f>
        <v xml:space="preserve"> </v>
      </c>
      <c r="H1585" s="78" t="str">
        <f>+IF(F1585=0,"",+G1585*100/INDEX(PBI_GDP!$C$8:$R$29,MATCH($A1585,PBI_GDP!$B$8:$B$29,0),MATCH($B1585,PBI_GDP!$C$7:$R$7,0)))</f>
        <v/>
      </c>
    </row>
    <row r="1586" spans="1:8" x14ac:dyDescent="0.25">
      <c r="A1586" s="8" t="s">
        <v>45</v>
      </c>
      <c r="B1586" s="8">
        <v>2021</v>
      </c>
      <c r="C1586" s="8" t="s">
        <v>10</v>
      </c>
      <c r="D1586" s="8" t="s">
        <v>25</v>
      </c>
      <c r="E1586" s="8" t="s">
        <v>40</v>
      </c>
      <c r="F1586" s="78">
        <v>0</v>
      </c>
      <c r="G1586" s="78" t="str">
        <f>+IF(F1586=0," ", +F1586/INDEX(TdC_ExRate!$C$8:$R$29,MATCH(A1586,TdC_ExRate!$B$8:$B$29,0),MATCH(B1586,TdC_ExRate!$C$7:$R$7,0)))</f>
        <v xml:space="preserve"> </v>
      </c>
      <c r="H1586" s="78" t="str">
        <f>+IF(F1586=0,"",+G1586*100/INDEX(PBI_GDP!$C$8:$R$29,MATCH($A1586,PBI_GDP!$B$8:$B$29,0),MATCH($B1586,PBI_GDP!$C$7:$R$7,0)))</f>
        <v/>
      </c>
    </row>
    <row r="1587" spans="1:8" x14ac:dyDescent="0.25">
      <c r="A1587" s="8" t="s">
        <v>45</v>
      </c>
      <c r="B1587" s="8">
        <v>2008</v>
      </c>
      <c r="C1587" s="8" t="s">
        <v>10</v>
      </c>
      <c r="D1587" s="8" t="s">
        <v>30</v>
      </c>
      <c r="E1587" s="8" t="s">
        <v>31</v>
      </c>
      <c r="F1587" s="78">
        <v>11.477875140000011</v>
      </c>
      <c r="G1587" s="78">
        <f>+IF(F1587=0," ", +F1587/INDEX(TdC_ExRate!$C$8:$R$29,MATCH(A1587,TdC_ExRate!$B$8:$B$29,0),MATCH(B1587,TdC_ExRate!$C$7:$R$7,0)))</f>
        <v>11.477875140000011</v>
      </c>
      <c r="H1587" s="78">
        <f>+IF(F1587=0,"",+G1587*100/INDEX(PBI_GDP!$C$8:$R$29,MATCH($A1587,PBI_GDP!$B$8:$B$29,0),MATCH($B1587,PBI_GDP!$C$7:$R$7,0)))</f>
        <v>1.877327489424177E-2</v>
      </c>
    </row>
    <row r="1588" spans="1:8" x14ac:dyDescent="0.25">
      <c r="A1588" s="8" t="s">
        <v>45</v>
      </c>
      <c r="B1588" s="8">
        <v>2008</v>
      </c>
      <c r="C1588" s="8" t="s">
        <v>10</v>
      </c>
      <c r="D1588" s="8" t="s">
        <v>30</v>
      </c>
      <c r="E1588" s="8" t="s">
        <v>32</v>
      </c>
      <c r="F1588" s="78"/>
      <c r="G1588" s="78" t="str">
        <f>+IF(F1588=0," ", +F1588/INDEX(TdC_ExRate!$C$8:$R$29,MATCH(A1588,TdC_ExRate!$B$8:$B$29,0),MATCH(B1588,TdC_ExRate!$C$7:$R$7,0)))</f>
        <v xml:space="preserve"> </v>
      </c>
      <c r="H1588" s="78" t="str">
        <f>+IF(F1588=0,"",+G1588*100/INDEX(PBI_GDP!$C$8:$R$29,MATCH($A1588,PBI_GDP!$B$8:$B$29,0),MATCH($B1588,PBI_GDP!$C$7:$R$7,0)))</f>
        <v/>
      </c>
    </row>
    <row r="1589" spans="1:8" x14ac:dyDescent="0.25">
      <c r="A1589" s="8" t="s">
        <v>45</v>
      </c>
      <c r="B1589" s="8">
        <v>2008</v>
      </c>
      <c r="C1589" s="8" t="s">
        <v>10</v>
      </c>
      <c r="D1589" s="8" t="s">
        <v>30</v>
      </c>
      <c r="E1589" s="8" t="s">
        <v>40</v>
      </c>
      <c r="F1589" s="78">
        <v>11.477875140000011</v>
      </c>
      <c r="G1589" s="78">
        <f>+IF(F1589=0," ", +F1589/INDEX(TdC_ExRate!$C$8:$R$29,MATCH(A1589,TdC_ExRate!$B$8:$B$29,0),MATCH(B1589,TdC_ExRate!$C$7:$R$7,0)))</f>
        <v>11.477875140000011</v>
      </c>
      <c r="H1589" s="78">
        <f>+IF(F1589=0,"",+G1589*100/INDEX(PBI_GDP!$C$8:$R$29,MATCH($A1589,PBI_GDP!$B$8:$B$29,0),MATCH($B1589,PBI_GDP!$C$7:$R$7,0)))</f>
        <v>1.877327489424177E-2</v>
      </c>
    </row>
    <row r="1590" spans="1:8" x14ac:dyDescent="0.25">
      <c r="A1590" s="8" t="s">
        <v>45</v>
      </c>
      <c r="B1590" s="8">
        <v>2009</v>
      </c>
      <c r="C1590" s="8" t="s">
        <v>10</v>
      </c>
      <c r="D1590" s="8" t="s">
        <v>30</v>
      </c>
      <c r="E1590" s="8" t="s">
        <v>31</v>
      </c>
      <c r="F1590" s="78">
        <v>150.08252643</v>
      </c>
      <c r="G1590" s="78">
        <f>+IF(F1590=0," ", +F1590/INDEX(TdC_ExRate!$C$8:$R$29,MATCH(A1590,TdC_ExRate!$B$8:$B$29,0),MATCH(B1590,TdC_ExRate!$C$7:$R$7,0)))</f>
        <v>150.08252643</v>
      </c>
      <c r="H1590" s="78">
        <f>+IF(F1590=0,"",+G1590*100/INDEX(PBI_GDP!$C$8:$R$29,MATCH($A1590,PBI_GDP!$B$8:$B$29,0),MATCH($B1590,PBI_GDP!$C$7:$R$7,0)))</f>
        <v>0.24974220214400603</v>
      </c>
    </row>
    <row r="1591" spans="1:8" x14ac:dyDescent="0.25">
      <c r="A1591" s="8" t="s">
        <v>45</v>
      </c>
      <c r="B1591" s="8">
        <v>2009</v>
      </c>
      <c r="C1591" s="8" t="s">
        <v>10</v>
      </c>
      <c r="D1591" s="8" t="s">
        <v>30</v>
      </c>
      <c r="E1591" s="8" t="s">
        <v>32</v>
      </c>
      <c r="F1591" s="78"/>
      <c r="G1591" s="78" t="str">
        <f>+IF(F1591=0," ", +F1591/INDEX(TdC_ExRate!$C$8:$R$29,MATCH(A1591,TdC_ExRate!$B$8:$B$29,0),MATCH(B1591,TdC_ExRate!$C$7:$R$7,0)))</f>
        <v xml:space="preserve"> </v>
      </c>
      <c r="H1591" s="78" t="str">
        <f>+IF(F1591=0,"",+G1591*100/INDEX(PBI_GDP!$C$8:$R$29,MATCH($A1591,PBI_GDP!$B$8:$B$29,0),MATCH($B1591,PBI_GDP!$C$7:$R$7,0)))</f>
        <v/>
      </c>
    </row>
    <row r="1592" spans="1:8" x14ac:dyDescent="0.25">
      <c r="A1592" s="8" t="s">
        <v>45</v>
      </c>
      <c r="B1592" s="8">
        <v>2009</v>
      </c>
      <c r="C1592" s="8" t="s">
        <v>10</v>
      </c>
      <c r="D1592" s="8" t="s">
        <v>30</v>
      </c>
      <c r="E1592" s="8" t="s">
        <v>40</v>
      </c>
      <c r="F1592" s="78">
        <v>150.08252643</v>
      </c>
      <c r="G1592" s="78">
        <f>+IF(F1592=0," ", +F1592/INDEX(TdC_ExRate!$C$8:$R$29,MATCH(A1592,TdC_ExRate!$B$8:$B$29,0),MATCH(B1592,TdC_ExRate!$C$7:$R$7,0)))</f>
        <v>150.08252643</v>
      </c>
      <c r="H1592" s="78">
        <f>+IF(F1592=0,"",+G1592*100/INDEX(PBI_GDP!$C$8:$R$29,MATCH($A1592,PBI_GDP!$B$8:$B$29,0),MATCH($B1592,PBI_GDP!$C$7:$R$7,0)))</f>
        <v>0.24974220214400603</v>
      </c>
    </row>
    <row r="1593" spans="1:8" x14ac:dyDescent="0.25">
      <c r="A1593" s="8" t="s">
        <v>45</v>
      </c>
      <c r="B1593" s="8">
        <v>2010</v>
      </c>
      <c r="C1593" s="8" t="s">
        <v>10</v>
      </c>
      <c r="D1593" s="8" t="s">
        <v>30</v>
      </c>
      <c r="E1593" s="8" t="s">
        <v>31</v>
      </c>
      <c r="F1593" s="78">
        <v>617.30338824</v>
      </c>
      <c r="G1593" s="78">
        <f>+IF(F1593=0," ", +F1593/INDEX(TdC_ExRate!$C$8:$R$29,MATCH(A1593,TdC_ExRate!$B$8:$B$29,0),MATCH(B1593,TdC_ExRate!$C$7:$R$7,0)))</f>
        <v>617.30338824</v>
      </c>
      <c r="H1593" s="78">
        <f>+IF(F1593=0,"",+G1593*100/INDEX(PBI_GDP!$C$8:$R$29,MATCH($A1593,PBI_GDP!$B$8:$B$29,0),MATCH($B1593,PBI_GDP!$C$7:$R$7,0)))</f>
        <v>0.90578333282710688</v>
      </c>
    </row>
    <row r="1594" spans="1:8" x14ac:dyDescent="0.25">
      <c r="A1594" s="8" t="s">
        <v>45</v>
      </c>
      <c r="B1594" s="8">
        <v>2010</v>
      </c>
      <c r="C1594" s="8" t="s">
        <v>10</v>
      </c>
      <c r="D1594" s="8" t="s">
        <v>30</v>
      </c>
      <c r="E1594" s="8" t="s">
        <v>32</v>
      </c>
      <c r="F1594" s="78"/>
      <c r="G1594" s="78" t="str">
        <f>+IF(F1594=0," ", +F1594/INDEX(TdC_ExRate!$C$8:$R$29,MATCH(A1594,TdC_ExRate!$B$8:$B$29,0),MATCH(B1594,TdC_ExRate!$C$7:$R$7,0)))</f>
        <v xml:space="preserve"> </v>
      </c>
      <c r="H1594" s="78" t="str">
        <f>+IF(F1594=0,"",+G1594*100/INDEX(PBI_GDP!$C$8:$R$29,MATCH($A1594,PBI_GDP!$B$8:$B$29,0),MATCH($B1594,PBI_GDP!$C$7:$R$7,0)))</f>
        <v/>
      </c>
    </row>
    <row r="1595" spans="1:8" x14ac:dyDescent="0.25">
      <c r="A1595" s="8" t="s">
        <v>45</v>
      </c>
      <c r="B1595" s="8">
        <v>2010</v>
      </c>
      <c r="C1595" s="8" t="s">
        <v>10</v>
      </c>
      <c r="D1595" s="8" t="s">
        <v>30</v>
      </c>
      <c r="E1595" s="8" t="s">
        <v>40</v>
      </c>
      <c r="F1595" s="78">
        <v>617.30338824</v>
      </c>
      <c r="G1595" s="78">
        <f>+IF(F1595=0," ", +F1595/INDEX(TdC_ExRate!$C$8:$R$29,MATCH(A1595,TdC_ExRate!$B$8:$B$29,0),MATCH(B1595,TdC_ExRate!$C$7:$R$7,0)))</f>
        <v>617.30338824</v>
      </c>
      <c r="H1595" s="78">
        <f>+IF(F1595=0,"",+G1595*100/INDEX(PBI_GDP!$C$8:$R$29,MATCH($A1595,PBI_GDP!$B$8:$B$29,0),MATCH($B1595,PBI_GDP!$C$7:$R$7,0)))</f>
        <v>0.90578333282710688</v>
      </c>
    </row>
    <row r="1596" spans="1:8" x14ac:dyDescent="0.25">
      <c r="A1596" s="8" t="s">
        <v>45</v>
      </c>
      <c r="B1596" s="8">
        <v>2011</v>
      </c>
      <c r="C1596" s="8" t="s">
        <v>10</v>
      </c>
      <c r="D1596" s="8" t="s">
        <v>30</v>
      </c>
      <c r="E1596" s="8" t="s">
        <v>31</v>
      </c>
      <c r="F1596" s="78">
        <v>734.95714255999997</v>
      </c>
      <c r="G1596" s="78">
        <f>+IF(F1596=0," ", +F1596/INDEX(TdC_ExRate!$C$8:$R$29,MATCH(A1596,TdC_ExRate!$B$8:$B$29,0),MATCH(B1596,TdC_ExRate!$C$7:$R$7,0)))</f>
        <v>734.95714255999997</v>
      </c>
      <c r="H1596" s="78">
        <f>+IF(F1596=0,"",+G1596*100/INDEX(PBI_GDP!$C$8:$R$29,MATCH($A1596,PBI_GDP!$B$8:$B$29,0),MATCH($B1596,PBI_GDP!$C$7:$R$7,0)))</f>
        <v>0.93048273671563486</v>
      </c>
    </row>
    <row r="1597" spans="1:8" x14ac:dyDescent="0.25">
      <c r="A1597" s="8" t="s">
        <v>45</v>
      </c>
      <c r="B1597" s="8">
        <v>2011</v>
      </c>
      <c r="C1597" s="8" t="s">
        <v>10</v>
      </c>
      <c r="D1597" s="8" t="s">
        <v>30</v>
      </c>
      <c r="E1597" s="8" t="s">
        <v>32</v>
      </c>
      <c r="F1597" s="78"/>
      <c r="G1597" s="78" t="str">
        <f>+IF(F1597=0," ", +F1597/INDEX(TdC_ExRate!$C$8:$R$29,MATCH(A1597,TdC_ExRate!$B$8:$B$29,0),MATCH(B1597,TdC_ExRate!$C$7:$R$7,0)))</f>
        <v xml:space="preserve"> </v>
      </c>
      <c r="H1597" s="78" t="str">
        <f>+IF(F1597=0,"",+G1597*100/INDEX(PBI_GDP!$C$8:$R$29,MATCH($A1597,PBI_GDP!$B$8:$B$29,0),MATCH($B1597,PBI_GDP!$C$7:$R$7,0)))</f>
        <v/>
      </c>
    </row>
    <row r="1598" spans="1:8" x14ac:dyDescent="0.25">
      <c r="A1598" s="8" t="s">
        <v>45</v>
      </c>
      <c r="B1598" s="8">
        <v>2011</v>
      </c>
      <c r="C1598" s="8" t="s">
        <v>10</v>
      </c>
      <c r="D1598" s="8" t="s">
        <v>30</v>
      </c>
      <c r="E1598" s="8" t="s">
        <v>40</v>
      </c>
      <c r="F1598" s="78">
        <v>734.95714255999997</v>
      </c>
      <c r="G1598" s="78">
        <f>+IF(F1598=0," ", +F1598/INDEX(TdC_ExRate!$C$8:$R$29,MATCH(A1598,TdC_ExRate!$B$8:$B$29,0),MATCH(B1598,TdC_ExRate!$C$7:$R$7,0)))</f>
        <v>734.95714255999997</v>
      </c>
      <c r="H1598" s="78">
        <f>+IF(F1598=0,"",+G1598*100/INDEX(PBI_GDP!$C$8:$R$29,MATCH($A1598,PBI_GDP!$B$8:$B$29,0),MATCH($B1598,PBI_GDP!$C$7:$R$7,0)))</f>
        <v>0.93048273671563486</v>
      </c>
    </row>
    <row r="1599" spans="1:8" x14ac:dyDescent="0.25">
      <c r="A1599" s="8" t="s">
        <v>45</v>
      </c>
      <c r="B1599" s="8">
        <v>2012</v>
      </c>
      <c r="C1599" s="8" t="s">
        <v>10</v>
      </c>
      <c r="D1599" s="8" t="s">
        <v>30</v>
      </c>
      <c r="E1599" s="8" t="s">
        <v>31</v>
      </c>
      <c r="F1599" s="78">
        <v>1055.1375288500001</v>
      </c>
      <c r="G1599" s="78">
        <f>+IF(F1599=0," ", +F1599/INDEX(TdC_ExRate!$C$8:$R$29,MATCH(A1599,TdC_ExRate!$B$8:$B$29,0),MATCH(B1599,TdC_ExRate!$C$7:$R$7,0)))</f>
        <v>1055.1375288500001</v>
      </c>
      <c r="H1599" s="78">
        <f>+IF(F1599=0,"",+G1599*100/INDEX(PBI_GDP!$C$8:$R$29,MATCH($A1599,PBI_GDP!$B$8:$B$29,0),MATCH($B1599,PBI_GDP!$C$7:$R$7,0)))</f>
        <v>1.2026408246761129</v>
      </c>
    </row>
    <row r="1600" spans="1:8" x14ac:dyDescent="0.25">
      <c r="A1600" s="8" t="s">
        <v>45</v>
      </c>
      <c r="B1600" s="8">
        <v>2012</v>
      </c>
      <c r="C1600" s="8" t="s">
        <v>10</v>
      </c>
      <c r="D1600" s="8" t="s">
        <v>30</v>
      </c>
      <c r="E1600" s="8" t="s">
        <v>32</v>
      </c>
      <c r="F1600" s="78"/>
      <c r="G1600" s="78" t="str">
        <f>+IF(F1600=0," ", +F1600/INDEX(TdC_ExRate!$C$8:$R$29,MATCH(A1600,TdC_ExRate!$B$8:$B$29,0),MATCH(B1600,TdC_ExRate!$C$7:$R$7,0)))</f>
        <v xml:space="preserve"> </v>
      </c>
      <c r="H1600" s="78" t="str">
        <f>+IF(F1600=0,"",+G1600*100/INDEX(PBI_GDP!$C$8:$R$29,MATCH($A1600,PBI_GDP!$B$8:$B$29,0),MATCH($B1600,PBI_GDP!$C$7:$R$7,0)))</f>
        <v/>
      </c>
    </row>
    <row r="1601" spans="1:8" x14ac:dyDescent="0.25">
      <c r="A1601" s="8" t="s">
        <v>45</v>
      </c>
      <c r="B1601" s="8">
        <v>2012</v>
      </c>
      <c r="C1601" s="8" t="s">
        <v>10</v>
      </c>
      <c r="D1601" s="8" t="s">
        <v>30</v>
      </c>
      <c r="E1601" s="8" t="s">
        <v>40</v>
      </c>
      <c r="F1601" s="78">
        <v>1055.1375288500001</v>
      </c>
      <c r="G1601" s="78">
        <f>+IF(F1601=0," ", +F1601/INDEX(TdC_ExRate!$C$8:$R$29,MATCH(A1601,TdC_ExRate!$B$8:$B$29,0),MATCH(B1601,TdC_ExRate!$C$7:$R$7,0)))</f>
        <v>1055.1375288500001</v>
      </c>
      <c r="H1601" s="78">
        <f>+IF(F1601=0,"",+G1601*100/INDEX(PBI_GDP!$C$8:$R$29,MATCH($A1601,PBI_GDP!$B$8:$B$29,0),MATCH($B1601,PBI_GDP!$C$7:$R$7,0)))</f>
        <v>1.2026408246761129</v>
      </c>
    </row>
    <row r="1602" spans="1:8" x14ac:dyDescent="0.25">
      <c r="A1602" s="8" t="s">
        <v>45</v>
      </c>
      <c r="B1602" s="8">
        <v>2013</v>
      </c>
      <c r="C1602" s="8" t="s">
        <v>10</v>
      </c>
      <c r="D1602" s="8" t="s">
        <v>30</v>
      </c>
      <c r="E1602" s="8" t="s">
        <v>31</v>
      </c>
      <c r="F1602" s="78">
        <v>1564.4342998600002</v>
      </c>
      <c r="G1602" s="78">
        <f>+IF(F1602=0," ", +F1602/INDEX(TdC_ExRate!$C$8:$R$29,MATCH(A1602,TdC_ExRate!$B$8:$B$29,0),MATCH(B1602,TdC_ExRate!$C$7:$R$7,0)))</f>
        <v>1564.4342998600002</v>
      </c>
      <c r="H1602" s="78">
        <f>+IF(F1602=0,"",+G1602*100/INDEX(PBI_GDP!$C$8:$R$29,MATCH($A1602,PBI_GDP!$B$8:$B$29,0),MATCH($B1602,PBI_GDP!$C$7:$R$7,0)))</f>
        <v>1.6199947746476586</v>
      </c>
    </row>
    <row r="1603" spans="1:8" x14ac:dyDescent="0.25">
      <c r="A1603" s="8" t="s">
        <v>45</v>
      </c>
      <c r="B1603" s="8">
        <v>2013</v>
      </c>
      <c r="C1603" s="8" t="s">
        <v>10</v>
      </c>
      <c r="D1603" s="8" t="s">
        <v>30</v>
      </c>
      <c r="E1603" s="8" t="s">
        <v>32</v>
      </c>
      <c r="F1603" s="78"/>
      <c r="G1603" s="78" t="str">
        <f>+IF(F1603=0," ", +F1603/INDEX(TdC_ExRate!$C$8:$R$29,MATCH(A1603,TdC_ExRate!$B$8:$B$29,0),MATCH(B1603,TdC_ExRate!$C$7:$R$7,0)))</f>
        <v xml:space="preserve"> </v>
      </c>
      <c r="H1603" s="78" t="str">
        <f>+IF(F1603=0,"",+G1603*100/INDEX(PBI_GDP!$C$8:$R$29,MATCH($A1603,PBI_GDP!$B$8:$B$29,0),MATCH($B1603,PBI_GDP!$C$7:$R$7,0)))</f>
        <v/>
      </c>
    </row>
    <row r="1604" spans="1:8" x14ac:dyDescent="0.25">
      <c r="A1604" s="8" t="s">
        <v>45</v>
      </c>
      <c r="B1604" s="8">
        <v>2013</v>
      </c>
      <c r="C1604" s="8" t="s">
        <v>10</v>
      </c>
      <c r="D1604" s="8" t="s">
        <v>30</v>
      </c>
      <c r="E1604" s="8" t="s">
        <v>40</v>
      </c>
      <c r="F1604" s="78">
        <v>1564.4342998600002</v>
      </c>
      <c r="G1604" s="78">
        <f>+IF(F1604=0," ", +F1604/INDEX(TdC_ExRate!$C$8:$R$29,MATCH(A1604,TdC_ExRate!$B$8:$B$29,0),MATCH(B1604,TdC_ExRate!$C$7:$R$7,0)))</f>
        <v>1564.4342998600002</v>
      </c>
      <c r="H1604" s="78">
        <f>+IF(F1604=0,"",+G1604*100/INDEX(PBI_GDP!$C$8:$R$29,MATCH($A1604,PBI_GDP!$B$8:$B$29,0),MATCH($B1604,PBI_GDP!$C$7:$R$7,0)))</f>
        <v>1.6199947746476586</v>
      </c>
    </row>
    <row r="1605" spans="1:8" x14ac:dyDescent="0.25">
      <c r="A1605" s="8" t="s">
        <v>45</v>
      </c>
      <c r="B1605" s="8">
        <v>2014</v>
      </c>
      <c r="C1605" s="8" t="s">
        <v>10</v>
      </c>
      <c r="D1605" s="8" t="s">
        <v>30</v>
      </c>
      <c r="E1605" s="8" t="s">
        <v>31</v>
      </c>
      <c r="F1605" s="78">
        <v>1511.4420725099994</v>
      </c>
      <c r="G1605" s="78">
        <f>+IF(F1605=0," ", +F1605/INDEX(TdC_ExRate!$C$8:$R$29,MATCH(A1605,TdC_ExRate!$B$8:$B$29,0),MATCH(B1605,TdC_ExRate!$C$7:$R$7,0)))</f>
        <v>1511.4420725099994</v>
      </c>
      <c r="H1605" s="78">
        <f>+IF(F1605=0,"",+G1605*100/INDEX(PBI_GDP!$C$8:$R$29,MATCH($A1605,PBI_GDP!$B$8:$B$29,0),MATCH($B1605,PBI_GDP!$C$7:$R$7,0)))</f>
        <v>1.4714511210862302</v>
      </c>
    </row>
    <row r="1606" spans="1:8" x14ac:dyDescent="0.25">
      <c r="A1606" s="8" t="s">
        <v>45</v>
      </c>
      <c r="B1606" s="8">
        <v>2014</v>
      </c>
      <c r="C1606" s="8" t="s">
        <v>10</v>
      </c>
      <c r="D1606" s="8" t="s">
        <v>30</v>
      </c>
      <c r="E1606" s="8" t="s">
        <v>32</v>
      </c>
      <c r="F1606" s="78"/>
      <c r="G1606" s="78" t="str">
        <f>+IF(F1606=0," ", +F1606/INDEX(TdC_ExRate!$C$8:$R$29,MATCH(A1606,TdC_ExRate!$B$8:$B$29,0),MATCH(B1606,TdC_ExRate!$C$7:$R$7,0)))</f>
        <v xml:space="preserve"> </v>
      </c>
      <c r="H1606" s="78" t="str">
        <f>+IF(F1606=0,"",+G1606*100/INDEX(PBI_GDP!$C$8:$R$29,MATCH($A1606,PBI_GDP!$B$8:$B$29,0),MATCH($B1606,PBI_GDP!$C$7:$R$7,0)))</f>
        <v/>
      </c>
    </row>
    <row r="1607" spans="1:8" x14ac:dyDescent="0.25">
      <c r="A1607" s="8" t="s">
        <v>45</v>
      </c>
      <c r="B1607" s="8">
        <v>2014</v>
      </c>
      <c r="C1607" s="8" t="s">
        <v>10</v>
      </c>
      <c r="D1607" s="8" t="s">
        <v>30</v>
      </c>
      <c r="E1607" s="8" t="s">
        <v>40</v>
      </c>
      <c r="F1607" s="78">
        <v>1511.4420725099994</v>
      </c>
      <c r="G1607" s="78">
        <f>+IF(F1607=0," ", +F1607/INDEX(TdC_ExRate!$C$8:$R$29,MATCH(A1607,TdC_ExRate!$B$8:$B$29,0),MATCH(B1607,TdC_ExRate!$C$7:$R$7,0)))</f>
        <v>1511.4420725099994</v>
      </c>
      <c r="H1607" s="78">
        <f>+IF(F1607=0,"",+G1607*100/INDEX(PBI_GDP!$C$8:$R$29,MATCH($A1607,PBI_GDP!$B$8:$B$29,0),MATCH($B1607,PBI_GDP!$C$7:$R$7,0)))</f>
        <v>1.4714511210862302</v>
      </c>
    </row>
    <row r="1608" spans="1:8" x14ac:dyDescent="0.25">
      <c r="A1608" s="8" t="s">
        <v>45</v>
      </c>
      <c r="B1608" s="8">
        <v>2015</v>
      </c>
      <c r="C1608" s="8" t="s">
        <v>10</v>
      </c>
      <c r="D1608" s="8" t="s">
        <v>30</v>
      </c>
      <c r="E1608" s="8" t="s">
        <v>31</v>
      </c>
      <c r="F1608" s="78">
        <v>1561.38633635</v>
      </c>
      <c r="G1608" s="78">
        <f>+IF(F1608=0," ", +F1608/INDEX(TdC_ExRate!$C$8:$R$29,MATCH(A1608,TdC_ExRate!$B$8:$B$29,0),MATCH(B1608,TdC_ExRate!$C$7:$R$7,0)))</f>
        <v>1561.38633635</v>
      </c>
      <c r="H1608" s="78">
        <f>+IF(F1608=0,"",+G1608*100/INDEX(PBI_GDP!$C$8:$R$29,MATCH($A1608,PBI_GDP!$B$8:$B$29,0),MATCH($B1608,PBI_GDP!$C$7:$R$7,0)))</f>
        <v>1.6062065668746985</v>
      </c>
    </row>
    <row r="1609" spans="1:8" x14ac:dyDescent="0.25">
      <c r="A1609" s="8" t="s">
        <v>45</v>
      </c>
      <c r="B1609" s="8">
        <v>2015</v>
      </c>
      <c r="C1609" s="8" t="s">
        <v>10</v>
      </c>
      <c r="D1609" s="8" t="s">
        <v>30</v>
      </c>
      <c r="E1609" s="8" t="s">
        <v>32</v>
      </c>
      <c r="F1609" s="78"/>
      <c r="G1609" s="78" t="str">
        <f>+IF(F1609=0," ", +F1609/INDEX(TdC_ExRate!$C$8:$R$29,MATCH(A1609,TdC_ExRate!$B$8:$B$29,0),MATCH(B1609,TdC_ExRate!$C$7:$R$7,0)))</f>
        <v xml:space="preserve"> </v>
      </c>
      <c r="H1609" s="78" t="str">
        <f>+IF(F1609=0,"",+G1609*100/INDEX(PBI_GDP!$C$8:$R$29,MATCH($A1609,PBI_GDP!$B$8:$B$29,0),MATCH($B1609,PBI_GDP!$C$7:$R$7,0)))</f>
        <v/>
      </c>
    </row>
    <row r="1610" spans="1:8" x14ac:dyDescent="0.25">
      <c r="A1610" s="8" t="s">
        <v>45</v>
      </c>
      <c r="B1610" s="8">
        <v>2015</v>
      </c>
      <c r="C1610" s="8" t="s">
        <v>10</v>
      </c>
      <c r="D1610" s="8" t="s">
        <v>30</v>
      </c>
      <c r="E1610" s="8" t="s">
        <v>40</v>
      </c>
      <c r="F1610" s="78">
        <v>1561.38633635</v>
      </c>
      <c r="G1610" s="78">
        <f>+IF(F1610=0," ", +F1610/INDEX(TdC_ExRate!$C$8:$R$29,MATCH(A1610,TdC_ExRate!$B$8:$B$29,0),MATCH(B1610,TdC_ExRate!$C$7:$R$7,0)))</f>
        <v>1561.38633635</v>
      </c>
      <c r="H1610" s="78">
        <f>+IF(F1610=0,"",+G1610*100/INDEX(PBI_GDP!$C$8:$R$29,MATCH($A1610,PBI_GDP!$B$8:$B$29,0),MATCH($B1610,PBI_GDP!$C$7:$R$7,0)))</f>
        <v>1.6062065668746985</v>
      </c>
    </row>
    <row r="1611" spans="1:8" x14ac:dyDescent="0.25">
      <c r="A1611" s="8" t="s">
        <v>45</v>
      </c>
      <c r="B1611" s="8">
        <v>2016</v>
      </c>
      <c r="C1611" s="8" t="s">
        <v>10</v>
      </c>
      <c r="D1611" s="8" t="s">
        <v>30</v>
      </c>
      <c r="E1611" s="8" t="s">
        <v>31</v>
      </c>
      <c r="F1611" s="78">
        <v>1349.6249141199996</v>
      </c>
      <c r="G1611" s="78">
        <f>+IF(F1611=0," ", +F1611/INDEX(TdC_ExRate!$C$8:$R$29,MATCH(A1611,TdC_ExRate!$B$8:$B$29,0),MATCH(B1611,TdC_ExRate!$C$7:$R$7,0)))</f>
        <v>1349.6249141199996</v>
      </c>
      <c r="H1611" s="78">
        <f>+IF(F1611=0,"",+G1611*100/INDEX(PBI_GDP!$C$8:$R$29,MATCH($A1611,PBI_GDP!$B$8:$B$29,0),MATCH($B1611,PBI_GDP!$C$7:$R$7,0)))</f>
        <v>1.3818011204709502</v>
      </c>
    </row>
    <row r="1612" spans="1:8" x14ac:dyDescent="0.25">
      <c r="A1612" s="8" t="s">
        <v>45</v>
      </c>
      <c r="B1612" s="8">
        <v>2016</v>
      </c>
      <c r="C1612" s="8" t="s">
        <v>10</v>
      </c>
      <c r="D1612" s="8" t="s">
        <v>30</v>
      </c>
      <c r="E1612" s="8" t="s">
        <v>32</v>
      </c>
      <c r="F1612" s="78"/>
      <c r="G1612" s="78" t="str">
        <f>+IF(F1612=0," ", +F1612/INDEX(TdC_ExRate!$C$8:$R$29,MATCH(A1612,TdC_ExRate!$B$8:$B$29,0),MATCH(B1612,TdC_ExRate!$C$7:$R$7,0)))</f>
        <v xml:space="preserve"> </v>
      </c>
      <c r="H1612" s="78" t="str">
        <f>+IF(F1612=0,"",+G1612*100/INDEX(PBI_GDP!$C$8:$R$29,MATCH($A1612,PBI_GDP!$B$8:$B$29,0),MATCH($B1612,PBI_GDP!$C$7:$R$7,0)))</f>
        <v/>
      </c>
    </row>
    <row r="1613" spans="1:8" x14ac:dyDescent="0.25">
      <c r="A1613" s="8" t="s">
        <v>45</v>
      </c>
      <c r="B1613" s="8">
        <v>2016</v>
      </c>
      <c r="C1613" s="8" t="s">
        <v>10</v>
      </c>
      <c r="D1613" s="8" t="s">
        <v>30</v>
      </c>
      <c r="E1613" s="8" t="s">
        <v>40</v>
      </c>
      <c r="F1613" s="78">
        <v>1349.6249141199996</v>
      </c>
      <c r="G1613" s="78">
        <f>+IF(F1613=0," ", +F1613/INDEX(TdC_ExRate!$C$8:$R$29,MATCH(A1613,TdC_ExRate!$B$8:$B$29,0),MATCH(B1613,TdC_ExRate!$C$7:$R$7,0)))</f>
        <v>1349.6249141199996</v>
      </c>
      <c r="H1613" s="78">
        <f>+IF(F1613=0,"",+G1613*100/INDEX(PBI_GDP!$C$8:$R$29,MATCH($A1613,PBI_GDP!$B$8:$B$29,0),MATCH($B1613,PBI_GDP!$C$7:$R$7,0)))</f>
        <v>1.3818011204709502</v>
      </c>
    </row>
    <row r="1614" spans="1:8" x14ac:dyDescent="0.25">
      <c r="A1614" s="8" t="s">
        <v>45</v>
      </c>
      <c r="B1614" s="8">
        <v>2017</v>
      </c>
      <c r="C1614" s="8" t="s">
        <v>10</v>
      </c>
      <c r="D1614" s="8" t="s">
        <v>30</v>
      </c>
      <c r="E1614" s="8" t="s">
        <v>31</v>
      </c>
      <c r="F1614" s="78">
        <v>519.03846165999994</v>
      </c>
      <c r="G1614" s="78">
        <f>+IF(F1614=0," ", +F1614/INDEX(TdC_ExRate!$C$8:$R$29,MATCH(A1614,TdC_ExRate!$B$8:$B$29,0),MATCH(B1614,TdC_ExRate!$C$7:$R$7,0)))</f>
        <v>519.03846165999994</v>
      </c>
      <c r="H1614" s="78">
        <f>+IF(F1614=0,"",+G1614*100/INDEX(PBI_GDP!$C$8:$R$29,MATCH($A1614,PBI_GDP!$B$8:$B$29,0),MATCH($B1614,PBI_GDP!$C$7:$R$7,0)))</f>
        <v>0.49684209093182952</v>
      </c>
    </row>
    <row r="1615" spans="1:8" x14ac:dyDescent="0.25">
      <c r="A1615" s="8" t="s">
        <v>45</v>
      </c>
      <c r="B1615" s="8">
        <v>2017</v>
      </c>
      <c r="C1615" s="8" t="s">
        <v>10</v>
      </c>
      <c r="D1615" s="8" t="s">
        <v>30</v>
      </c>
      <c r="E1615" s="8" t="s">
        <v>32</v>
      </c>
      <c r="F1615" s="78"/>
      <c r="G1615" s="78" t="str">
        <f>+IF(F1615=0," ", +F1615/INDEX(TdC_ExRate!$C$8:$R$29,MATCH(A1615,TdC_ExRate!$B$8:$B$29,0),MATCH(B1615,TdC_ExRate!$C$7:$R$7,0)))</f>
        <v xml:space="preserve"> </v>
      </c>
      <c r="H1615" s="78" t="str">
        <f>+IF(F1615=0,"",+G1615*100/INDEX(PBI_GDP!$C$8:$R$29,MATCH($A1615,PBI_GDP!$B$8:$B$29,0),MATCH($B1615,PBI_GDP!$C$7:$R$7,0)))</f>
        <v/>
      </c>
    </row>
    <row r="1616" spans="1:8" x14ac:dyDescent="0.25">
      <c r="A1616" s="8" t="s">
        <v>45</v>
      </c>
      <c r="B1616" s="8">
        <v>2017</v>
      </c>
      <c r="C1616" s="8" t="s">
        <v>10</v>
      </c>
      <c r="D1616" s="8" t="s">
        <v>30</v>
      </c>
      <c r="E1616" s="8" t="s">
        <v>40</v>
      </c>
      <c r="F1616" s="78">
        <v>519.03846165999994</v>
      </c>
      <c r="G1616" s="78">
        <f>+IF(F1616=0," ", +F1616/INDEX(TdC_ExRate!$C$8:$R$29,MATCH(A1616,TdC_ExRate!$B$8:$B$29,0),MATCH(B1616,TdC_ExRate!$C$7:$R$7,0)))</f>
        <v>519.03846165999994</v>
      </c>
      <c r="H1616" s="78">
        <f>+IF(F1616=0,"",+G1616*100/INDEX(PBI_GDP!$C$8:$R$29,MATCH($A1616,PBI_GDP!$B$8:$B$29,0),MATCH($B1616,PBI_GDP!$C$7:$R$7,0)))</f>
        <v>0.49684209093182952</v>
      </c>
    </row>
    <row r="1617" spans="1:8" x14ac:dyDescent="0.25">
      <c r="A1617" s="8" t="s">
        <v>45</v>
      </c>
      <c r="B1617" s="8">
        <v>2018</v>
      </c>
      <c r="C1617" s="8" t="s">
        <v>10</v>
      </c>
      <c r="D1617" s="8" t="s">
        <v>30</v>
      </c>
      <c r="E1617" s="8" t="s">
        <v>31</v>
      </c>
      <c r="F1617" s="78">
        <v>129.67977250999999</v>
      </c>
      <c r="G1617" s="78">
        <f>+IF(F1617=0," ", +F1617/INDEX(TdC_ExRate!$C$8:$R$29,MATCH(A1617,TdC_ExRate!$B$8:$B$29,0),MATCH(B1617,TdC_ExRate!$C$7:$R$7,0)))</f>
        <v>129.67977250999999</v>
      </c>
      <c r="H1617" s="78">
        <f>+IF(F1617=0,"",+G1617*100/INDEX(PBI_GDP!$C$8:$R$29,MATCH($A1617,PBI_GDP!$B$8:$B$29,0),MATCH($B1617,PBI_GDP!$C$7:$R$7,0)))</f>
        <v>0.12065596141793704</v>
      </c>
    </row>
    <row r="1618" spans="1:8" x14ac:dyDescent="0.25">
      <c r="A1618" s="8" t="s">
        <v>45</v>
      </c>
      <c r="B1618" s="8">
        <v>2018</v>
      </c>
      <c r="C1618" s="8" t="s">
        <v>10</v>
      </c>
      <c r="D1618" s="8" t="s">
        <v>30</v>
      </c>
      <c r="E1618" s="8" t="s">
        <v>32</v>
      </c>
      <c r="F1618" s="78">
        <v>0</v>
      </c>
      <c r="G1618" s="78" t="str">
        <f>+IF(F1618=0," ", +F1618/INDEX(TdC_ExRate!$C$8:$R$29,MATCH(A1618,TdC_ExRate!$B$8:$B$29,0),MATCH(B1618,TdC_ExRate!$C$7:$R$7,0)))</f>
        <v xml:space="preserve"> </v>
      </c>
      <c r="H1618" s="78" t="str">
        <f>+IF(F1618=0,"",+G1618*100/INDEX(PBI_GDP!$C$8:$R$29,MATCH($A1618,PBI_GDP!$B$8:$B$29,0),MATCH($B1618,PBI_GDP!$C$7:$R$7,0)))</f>
        <v/>
      </c>
    </row>
    <row r="1619" spans="1:8" x14ac:dyDescent="0.25">
      <c r="A1619" s="8" t="s">
        <v>45</v>
      </c>
      <c r="B1619" s="8">
        <v>2018</v>
      </c>
      <c r="C1619" s="8" t="s">
        <v>10</v>
      </c>
      <c r="D1619" s="8" t="s">
        <v>30</v>
      </c>
      <c r="E1619" s="8" t="s">
        <v>40</v>
      </c>
      <c r="F1619" s="78">
        <v>129.67977250999999</v>
      </c>
      <c r="G1619" s="78">
        <f>+IF(F1619=0," ", +F1619/INDEX(TdC_ExRate!$C$8:$R$29,MATCH(A1619,TdC_ExRate!$B$8:$B$29,0),MATCH(B1619,TdC_ExRate!$C$7:$R$7,0)))</f>
        <v>129.67977250999999</v>
      </c>
      <c r="H1619" s="78">
        <f>+IF(F1619=0,"",+G1619*100/INDEX(PBI_GDP!$C$8:$R$29,MATCH($A1619,PBI_GDP!$B$8:$B$29,0),MATCH($B1619,PBI_GDP!$C$7:$R$7,0)))</f>
        <v>0.12065596141793704</v>
      </c>
    </row>
    <row r="1620" spans="1:8" x14ac:dyDescent="0.25">
      <c r="A1620" s="8" t="s">
        <v>45</v>
      </c>
      <c r="B1620" s="8">
        <v>2019</v>
      </c>
      <c r="C1620" s="8" t="s">
        <v>10</v>
      </c>
      <c r="D1620" s="8" t="s">
        <v>30</v>
      </c>
      <c r="E1620" s="8" t="s">
        <v>31</v>
      </c>
      <c r="F1620" s="78">
        <v>94.951454059999989</v>
      </c>
      <c r="G1620" s="78">
        <f>+IF(F1620=0," ", +F1620/INDEX(TdC_ExRate!$C$8:$R$29,MATCH(A1620,TdC_ExRate!$B$8:$B$29,0),MATCH(B1620,TdC_ExRate!$C$7:$R$7,0)))</f>
        <v>94.951454059999989</v>
      </c>
      <c r="H1620" s="78">
        <f>+IF(F1620=0,"",+G1620*100/INDEX(PBI_GDP!$C$8:$R$29,MATCH($A1620,PBI_GDP!$B$8:$B$29,0),MATCH($B1620,PBI_GDP!$C$7:$R$7,0)))</f>
        <v>8.8248265811044904E-2</v>
      </c>
    </row>
    <row r="1621" spans="1:8" x14ac:dyDescent="0.25">
      <c r="A1621" s="8" t="s">
        <v>45</v>
      </c>
      <c r="B1621" s="8">
        <v>2019</v>
      </c>
      <c r="C1621" s="8" t="s">
        <v>10</v>
      </c>
      <c r="D1621" s="8" t="s">
        <v>30</v>
      </c>
      <c r="E1621" s="8" t="s">
        <v>32</v>
      </c>
      <c r="F1621" s="78">
        <v>0</v>
      </c>
      <c r="G1621" s="78" t="str">
        <f>+IF(F1621=0," ", +F1621/INDEX(TdC_ExRate!$C$8:$R$29,MATCH(A1621,TdC_ExRate!$B$8:$B$29,0),MATCH(B1621,TdC_ExRate!$C$7:$R$7,0)))</f>
        <v xml:space="preserve"> </v>
      </c>
      <c r="H1621" s="78" t="str">
        <f>+IF(F1621=0,"",+G1621*100/INDEX(PBI_GDP!$C$8:$R$29,MATCH($A1621,PBI_GDP!$B$8:$B$29,0),MATCH($B1621,PBI_GDP!$C$7:$R$7,0)))</f>
        <v/>
      </c>
    </row>
    <row r="1622" spans="1:8" x14ac:dyDescent="0.25">
      <c r="A1622" s="8" t="s">
        <v>45</v>
      </c>
      <c r="B1622" s="8">
        <v>2019</v>
      </c>
      <c r="C1622" s="8" t="s">
        <v>10</v>
      </c>
      <c r="D1622" s="8" t="s">
        <v>30</v>
      </c>
      <c r="E1622" s="8" t="s">
        <v>40</v>
      </c>
      <c r="F1622" s="78">
        <v>94.951454059999989</v>
      </c>
      <c r="G1622" s="78">
        <f>+IF(F1622=0," ", +F1622/INDEX(TdC_ExRate!$C$8:$R$29,MATCH(A1622,TdC_ExRate!$B$8:$B$29,0),MATCH(B1622,TdC_ExRate!$C$7:$R$7,0)))</f>
        <v>94.951454059999989</v>
      </c>
      <c r="H1622" s="78">
        <f>+IF(F1622=0,"",+G1622*100/INDEX(PBI_GDP!$C$8:$R$29,MATCH($A1622,PBI_GDP!$B$8:$B$29,0),MATCH($B1622,PBI_GDP!$C$7:$R$7,0)))</f>
        <v>8.8248265811044904E-2</v>
      </c>
    </row>
    <row r="1623" spans="1:8" x14ac:dyDescent="0.25">
      <c r="A1623" s="8" t="s">
        <v>45</v>
      </c>
      <c r="B1623" s="8">
        <v>2020</v>
      </c>
      <c r="C1623" s="8" t="s">
        <v>10</v>
      </c>
      <c r="D1623" s="8" t="s">
        <v>30</v>
      </c>
      <c r="E1623" s="8" t="s">
        <v>31</v>
      </c>
      <c r="F1623" s="78">
        <v>84.618959289999992</v>
      </c>
      <c r="G1623" s="78">
        <f>+IF(F1623=0," ", +F1623/INDEX(TdC_ExRate!$C$8:$R$29,MATCH(A1623,TdC_ExRate!$B$8:$B$29,0),MATCH(B1623,TdC_ExRate!$C$7:$R$7,0)))</f>
        <v>84.618959289999992</v>
      </c>
      <c r="H1623" s="78">
        <f>+IF(F1623=0,"",+G1623*100/INDEX(PBI_GDP!$C$8:$R$29,MATCH($A1623,PBI_GDP!$B$8:$B$29,0),MATCH($B1623,PBI_GDP!$C$7:$R$7,0)))</f>
        <v>8.8268444613060354E-2</v>
      </c>
    </row>
    <row r="1624" spans="1:8" x14ac:dyDescent="0.25">
      <c r="A1624" s="8" t="s">
        <v>45</v>
      </c>
      <c r="B1624" s="8">
        <v>2020</v>
      </c>
      <c r="C1624" s="8" t="s">
        <v>10</v>
      </c>
      <c r="D1624" s="8" t="s">
        <v>30</v>
      </c>
      <c r="E1624" s="8" t="s">
        <v>32</v>
      </c>
      <c r="F1624" s="78">
        <v>0</v>
      </c>
      <c r="G1624" s="78" t="str">
        <f>+IF(F1624=0," ", +F1624/INDEX(TdC_ExRate!$C$8:$R$29,MATCH(A1624,TdC_ExRate!$B$8:$B$29,0),MATCH(B1624,TdC_ExRate!$C$7:$R$7,0)))</f>
        <v xml:space="preserve"> </v>
      </c>
      <c r="H1624" s="78" t="str">
        <f>+IF(F1624=0,"",+G1624*100/INDEX(PBI_GDP!$C$8:$R$29,MATCH($A1624,PBI_GDP!$B$8:$B$29,0),MATCH($B1624,PBI_GDP!$C$7:$R$7,0)))</f>
        <v/>
      </c>
    </row>
    <row r="1625" spans="1:8" x14ac:dyDescent="0.25">
      <c r="A1625" s="8" t="s">
        <v>45</v>
      </c>
      <c r="B1625" s="8">
        <v>2020</v>
      </c>
      <c r="C1625" s="8" t="s">
        <v>10</v>
      </c>
      <c r="D1625" s="8" t="s">
        <v>30</v>
      </c>
      <c r="E1625" s="8" t="s">
        <v>40</v>
      </c>
      <c r="F1625" s="78">
        <v>84.618959289999992</v>
      </c>
      <c r="G1625" s="78">
        <f>+IF(F1625=0," ", +F1625/INDEX(TdC_ExRate!$C$8:$R$29,MATCH(A1625,TdC_ExRate!$B$8:$B$29,0),MATCH(B1625,TdC_ExRate!$C$7:$R$7,0)))</f>
        <v>84.618959289999992</v>
      </c>
      <c r="H1625" s="78">
        <f>+IF(F1625=0,"",+G1625*100/INDEX(PBI_GDP!$C$8:$R$29,MATCH($A1625,PBI_GDP!$B$8:$B$29,0),MATCH($B1625,PBI_GDP!$C$7:$R$7,0)))</f>
        <v>8.8268444613060354E-2</v>
      </c>
    </row>
    <row r="1626" spans="1:8" x14ac:dyDescent="0.25">
      <c r="A1626" s="8" t="s">
        <v>45</v>
      </c>
      <c r="B1626" s="8">
        <v>2021</v>
      </c>
      <c r="C1626" s="8" t="s">
        <v>10</v>
      </c>
      <c r="D1626" s="8" t="s">
        <v>30</v>
      </c>
      <c r="E1626" s="8" t="s">
        <v>31</v>
      </c>
      <c r="F1626" s="78">
        <v>77.733039390000002</v>
      </c>
      <c r="G1626" s="78">
        <f>+IF(F1626=0," ", +F1626/INDEX(TdC_ExRate!$C$8:$R$29,MATCH(A1626,TdC_ExRate!$B$8:$B$29,0),MATCH(B1626,TdC_ExRate!$C$7:$R$7,0)))</f>
        <v>77.733039390000002</v>
      </c>
      <c r="H1626" s="78">
        <f>+IF(F1626=0,"",+G1626*100/INDEX(PBI_GDP!$C$8:$R$29,MATCH($A1626,PBI_GDP!$B$8:$B$29,0),MATCH($B1626,PBI_GDP!$C$7:$R$7,0)))</f>
        <v>7.2353485397230508E-2</v>
      </c>
    </row>
    <row r="1627" spans="1:8" x14ac:dyDescent="0.25">
      <c r="A1627" s="8" t="s">
        <v>45</v>
      </c>
      <c r="B1627" s="8">
        <v>2021</v>
      </c>
      <c r="C1627" s="8" t="s">
        <v>10</v>
      </c>
      <c r="D1627" s="8" t="s">
        <v>30</v>
      </c>
      <c r="E1627" s="8" t="s">
        <v>32</v>
      </c>
      <c r="F1627" s="78">
        <v>0</v>
      </c>
      <c r="G1627" s="78" t="str">
        <f>+IF(F1627=0," ", +F1627/INDEX(TdC_ExRate!$C$8:$R$29,MATCH(A1627,TdC_ExRate!$B$8:$B$29,0),MATCH(B1627,TdC_ExRate!$C$7:$R$7,0)))</f>
        <v xml:space="preserve"> </v>
      </c>
      <c r="H1627" s="78" t="str">
        <f>+IF(F1627=0,"",+G1627*100/INDEX(PBI_GDP!$C$8:$R$29,MATCH($A1627,PBI_GDP!$B$8:$B$29,0),MATCH($B1627,PBI_GDP!$C$7:$R$7,0)))</f>
        <v/>
      </c>
    </row>
    <row r="1628" spans="1:8" x14ac:dyDescent="0.25">
      <c r="A1628" s="8" t="s">
        <v>45</v>
      </c>
      <c r="B1628" s="8">
        <v>2021</v>
      </c>
      <c r="C1628" s="8" t="s">
        <v>10</v>
      </c>
      <c r="D1628" s="8" t="s">
        <v>30</v>
      </c>
      <c r="E1628" s="8" t="s">
        <v>40</v>
      </c>
      <c r="F1628" s="78">
        <v>77.733039390000002</v>
      </c>
      <c r="G1628" s="78">
        <f>+IF(F1628=0," ", +F1628/INDEX(TdC_ExRate!$C$8:$R$29,MATCH(A1628,TdC_ExRate!$B$8:$B$29,0),MATCH(B1628,TdC_ExRate!$C$7:$R$7,0)))</f>
        <v>77.733039390000002</v>
      </c>
      <c r="H1628" s="78">
        <f>+IF(F1628=0,"",+G1628*100/INDEX(PBI_GDP!$C$8:$R$29,MATCH($A1628,PBI_GDP!$B$8:$B$29,0),MATCH($B1628,PBI_GDP!$C$7:$R$7,0)))</f>
        <v>7.2353485397230508E-2</v>
      </c>
    </row>
    <row r="1629" spans="1:8" x14ac:dyDescent="0.25">
      <c r="A1629" s="8" t="s">
        <v>45</v>
      </c>
      <c r="B1629" s="8">
        <v>2008</v>
      </c>
      <c r="C1629" s="8" t="s">
        <v>10</v>
      </c>
      <c r="D1629" s="8" t="s">
        <v>33</v>
      </c>
      <c r="E1629" s="8" t="s">
        <v>34</v>
      </c>
      <c r="F1629" s="78">
        <v>1.8384605600000072</v>
      </c>
      <c r="G1629" s="78">
        <f>+IF(F1629=0," ", +F1629/INDEX(TdC_ExRate!$C$8:$R$29,MATCH(A1629,TdC_ExRate!$B$8:$B$29,0),MATCH(B1629,TdC_ExRate!$C$7:$R$7,0)))</f>
        <v>1.8384605600000072</v>
      </c>
      <c r="H1629" s="78">
        <f>+IF(F1629=0,"",+G1629*100/INDEX(PBI_GDP!$C$8:$R$29,MATCH($A1629,PBI_GDP!$B$8:$B$29,0),MATCH($B1629,PBI_GDP!$C$7:$R$7,0)))</f>
        <v>3.0069960732384974E-3</v>
      </c>
    </row>
    <row r="1630" spans="1:8" x14ac:dyDescent="0.25">
      <c r="A1630" s="8" t="s">
        <v>45</v>
      </c>
      <c r="B1630" s="8">
        <v>2008</v>
      </c>
      <c r="C1630" s="8" t="s">
        <v>10</v>
      </c>
      <c r="D1630" s="8" t="s">
        <v>33</v>
      </c>
      <c r="E1630" s="8" t="s">
        <v>35</v>
      </c>
      <c r="F1630" s="78">
        <v>519.92490002000011</v>
      </c>
      <c r="G1630" s="78">
        <f>+IF(F1630=0," ", +F1630/INDEX(TdC_ExRate!$C$8:$R$29,MATCH(A1630,TdC_ExRate!$B$8:$B$29,0),MATCH(B1630,TdC_ExRate!$C$7:$R$7,0)))</f>
        <v>519.92490002000011</v>
      </c>
      <c r="H1630" s="78">
        <f>+IF(F1630=0,"",+G1630*100/INDEX(PBI_GDP!$C$8:$R$29,MATCH($A1630,PBI_GDP!$B$8:$B$29,0),MATCH($B1630,PBI_GDP!$C$7:$R$7,0)))</f>
        <v>0.85039198922986559</v>
      </c>
    </row>
    <row r="1631" spans="1:8" x14ac:dyDescent="0.25">
      <c r="A1631" s="8" t="s">
        <v>45</v>
      </c>
      <c r="B1631" s="8">
        <v>2008</v>
      </c>
      <c r="C1631" s="8" t="s">
        <v>10</v>
      </c>
      <c r="D1631" s="8" t="s">
        <v>33</v>
      </c>
      <c r="E1631" s="8" t="s">
        <v>36</v>
      </c>
      <c r="F1631" s="78"/>
      <c r="G1631" s="78" t="str">
        <f>+IF(F1631=0," ", +F1631/INDEX(TdC_ExRate!$C$8:$R$29,MATCH(A1631,TdC_ExRate!$B$8:$B$29,0),MATCH(B1631,TdC_ExRate!$C$7:$R$7,0)))</f>
        <v xml:space="preserve"> </v>
      </c>
      <c r="H1631" s="78" t="str">
        <f>+IF(F1631=0,"",+G1631*100/INDEX(PBI_GDP!$C$8:$R$29,MATCH($A1631,PBI_GDP!$B$8:$B$29,0),MATCH($B1631,PBI_GDP!$C$7:$R$7,0)))</f>
        <v/>
      </c>
    </row>
    <row r="1632" spans="1:8" x14ac:dyDescent="0.25">
      <c r="A1632" s="8" t="s">
        <v>45</v>
      </c>
      <c r="B1632" s="8">
        <v>2008</v>
      </c>
      <c r="C1632" s="8" t="s">
        <v>10</v>
      </c>
      <c r="D1632" s="8" t="s">
        <v>33</v>
      </c>
      <c r="E1632" s="8" t="s">
        <v>42</v>
      </c>
      <c r="F1632" s="78"/>
      <c r="G1632" s="78" t="str">
        <f>+IF(F1632=0," ", +F1632/INDEX(TdC_ExRate!$C$8:$R$29,MATCH(A1632,TdC_ExRate!$B$8:$B$29,0),MATCH(B1632,TdC_ExRate!$C$7:$R$7,0)))</f>
        <v xml:space="preserve"> </v>
      </c>
      <c r="H1632" s="78" t="str">
        <f>+IF(F1632=0,"",+G1632*100/INDEX(PBI_GDP!$C$8:$R$29,MATCH($A1632,PBI_GDP!$B$8:$B$29,0),MATCH($B1632,PBI_GDP!$C$7:$R$7,0)))</f>
        <v/>
      </c>
    </row>
    <row r="1633" spans="1:8" x14ac:dyDescent="0.25">
      <c r="A1633" s="8" t="s">
        <v>45</v>
      </c>
      <c r="B1633" s="8">
        <v>2008</v>
      </c>
      <c r="C1633" s="8" t="s">
        <v>10</v>
      </c>
      <c r="D1633" s="8" t="s">
        <v>33</v>
      </c>
      <c r="E1633" s="8" t="s">
        <v>40</v>
      </c>
      <c r="F1633" s="78">
        <v>521.76336058000015</v>
      </c>
      <c r="G1633" s="78">
        <f>+IF(F1633=0," ", +F1633/INDEX(TdC_ExRate!$C$8:$R$29,MATCH(A1633,TdC_ExRate!$B$8:$B$29,0),MATCH(B1633,TdC_ExRate!$C$7:$R$7,0)))</f>
        <v>521.76336058000015</v>
      </c>
      <c r="H1633" s="78">
        <f>+IF(F1633=0,"",+G1633*100/INDEX(PBI_GDP!$C$8:$R$29,MATCH($A1633,PBI_GDP!$B$8:$B$29,0),MATCH($B1633,PBI_GDP!$C$7:$R$7,0)))</f>
        <v>0.8533989853031041</v>
      </c>
    </row>
    <row r="1634" spans="1:8" x14ac:dyDescent="0.25">
      <c r="A1634" s="8" t="s">
        <v>45</v>
      </c>
      <c r="B1634" s="8">
        <v>2009</v>
      </c>
      <c r="C1634" s="8" t="s">
        <v>10</v>
      </c>
      <c r="D1634" s="8" t="s">
        <v>33</v>
      </c>
      <c r="E1634" s="8" t="s">
        <v>34</v>
      </c>
      <c r="F1634" s="78">
        <v>7.4564496999999195</v>
      </c>
      <c r="G1634" s="78">
        <f>+IF(F1634=0," ", +F1634/INDEX(TdC_ExRate!$C$8:$R$29,MATCH(A1634,TdC_ExRate!$B$8:$B$29,0),MATCH(B1634,TdC_ExRate!$C$7:$R$7,0)))</f>
        <v>7.4564496999999195</v>
      </c>
      <c r="H1634" s="78">
        <f>+IF(F1634=0,"",+G1634*100/INDEX(PBI_GDP!$C$8:$R$29,MATCH($A1634,PBI_GDP!$B$8:$B$29,0),MATCH($B1634,PBI_GDP!$C$7:$R$7,0)))</f>
        <v>1.2407774659380732E-2</v>
      </c>
    </row>
    <row r="1635" spans="1:8" x14ac:dyDescent="0.25">
      <c r="A1635" s="8" t="s">
        <v>45</v>
      </c>
      <c r="B1635" s="8">
        <v>2009</v>
      </c>
      <c r="C1635" s="8" t="s">
        <v>10</v>
      </c>
      <c r="D1635" s="8" t="s">
        <v>33</v>
      </c>
      <c r="E1635" s="8" t="s">
        <v>35</v>
      </c>
      <c r="F1635" s="78">
        <v>1101.1831466099998</v>
      </c>
      <c r="G1635" s="78">
        <f>+IF(F1635=0," ", +F1635/INDEX(TdC_ExRate!$C$8:$R$29,MATCH(A1635,TdC_ExRate!$B$8:$B$29,0),MATCH(B1635,TdC_ExRate!$C$7:$R$7,0)))</f>
        <v>1101.1831466099998</v>
      </c>
      <c r="H1635" s="78">
        <f>+IF(F1635=0,"",+G1635*100/INDEX(PBI_GDP!$C$8:$R$29,MATCH($A1635,PBI_GDP!$B$8:$B$29,0),MATCH($B1635,PBI_GDP!$C$7:$R$7,0)))</f>
        <v>1.8324045479505937</v>
      </c>
    </row>
    <row r="1636" spans="1:8" x14ac:dyDescent="0.25">
      <c r="A1636" s="8" t="s">
        <v>45</v>
      </c>
      <c r="B1636" s="8">
        <v>2009</v>
      </c>
      <c r="C1636" s="8" t="s">
        <v>10</v>
      </c>
      <c r="D1636" s="8" t="s">
        <v>33</v>
      </c>
      <c r="E1636" s="8" t="s">
        <v>36</v>
      </c>
      <c r="F1636" s="78">
        <v>0.54044322000000034</v>
      </c>
      <c r="G1636" s="78">
        <f>+IF(F1636=0," ", +F1636/INDEX(TdC_ExRate!$C$8:$R$29,MATCH(A1636,TdC_ExRate!$B$8:$B$29,0),MATCH(B1636,TdC_ExRate!$C$7:$R$7,0)))</f>
        <v>0.54044322000000034</v>
      </c>
      <c r="H1636" s="78">
        <f>+IF(F1636=0,"",+G1636*100/INDEX(PBI_GDP!$C$8:$R$29,MATCH($A1636,PBI_GDP!$B$8:$B$29,0),MATCH($B1636,PBI_GDP!$C$7:$R$7,0)))</f>
        <v>8.9931508422167762E-4</v>
      </c>
    </row>
    <row r="1637" spans="1:8" x14ac:dyDescent="0.25">
      <c r="A1637" s="8" t="s">
        <v>45</v>
      </c>
      <c r="B1637" s="8">
        <v>2009</v>
      </c>
      <c r="C1637" s="8" t="s">
        <v>10</v>
      </c>
      <c r="D1637" s="8" t="s">
        <v>33</v>
      </c>
      <c r="E1637" s="8" t="s">
        <v>42</v>
      </c>
      <c r="F1637" s="78">
        <v>29.084317740000003</v>
      </c>
      <c r="G1637" s="78">
        <f>+IF(F1637=0," ", +F1637/INDEX(TdC_ExRate!$C$8:$R$29,MATCH(A1637,TdC_ExRate!$B$8:$B$29,0),MATCH(B1637,TdC_ExRate!$C$7:$R$7,0)))</f>
        <v>29.084317740000003</v>
      </c>
      <c r="H1637" s="78">
        <f>+IF(F1637=0,"",+G1637*100/INDEX(PBI_GDP!$C$8:$R$29,MATCH($A1637,PBI_GDP!$B$8:$B$29,0),MATCH($B1637,PBI_GDP!$C$7:$R$7,0)))</f>
        <v>4.8397250053165836E-2</v>
      </c>
    </row>
    <row r="1638" spans="1:8" x14ac:dyDescent="0.25">
      <c r="A1638" s="8" t="s">
        <v>45</v>
      </c>
      <c r="B1638" s="8">
        <v>2009</v>
      </c>
      <c r="C1638" s="8" t="s">
        <v>10</v>
      </c>
      <c r="D1638" s="8" t="s">
        <v>33</v>
      </c>
      <c r="E1638" s="8" t="s">
        <v>40</v>
      </c>
      <c r="F1638" s="78">
        <v>1138.2643572699997</v>
      </c>
      <c r="G1638" s="78">
        <f>+IF(F1638=0," ", +F1638/INDEX(TdC_ExRate!$C$8:$R$29,MATCH(A1638,TdC_ExRate!$B$8:$B$29,0),MATCH(B1638,TdC_ExRate!$C$7:$R$7,0)))</f>
        <v>1138.2643572699997</v>
      </c>
      <c r="H1638" s="78">
        <f>+IF(F1638=0,"",+G1638*100/INDEX(PBI_GDP!$C$8:$R$29,MATCH($A1638,PBI_GDP!$B$8:$B$29,0),MATCH($B1638,PBI_GDP!$C$7:$R$7,0)))</f>
        <v>1.8941088877473617</v>
      </c>
    </row>
    <row r="1639" spans="1:8" x14ac:dyDescent="0.25">
      <c r="A1639" s="8" t="s">
        <v>45</v>
      </c>
      <c r="B1639" s="8">
        <v>2010</v>
      </c>
      <c r="C1639" s="8" t="s">
        <v>10</v>
      </c>
      <c r="D1639" s="8" t="s">
        <v>33</v>
      </c>
      <c r="E1639" s="8" t="s">
        <v>34</v>
      </c>
      <c r="F1639" s="78">
        <v>4.841005599999991</v>
      </c>
      <c r="G1639" s="78">
        <f>+IF(F1639=0," ", +F1639/INDEX(TdC_ExRate!$C$8:$R$29,MATCH(A1639,TdC_ExRate!$B$8:$B$29,0),MATCH(B1639,TdC_ExRate!$C$7:$R$7,0)))</f>
        <v>4.841005599999991</v>
      </c>
      <c r="H1639" s="78">
        <f>+IF(F1639=0,"",+G1639*100/INDEX(PBI_GDP!$C$8:$R$29,MATCH($A1639,PBI_GDP!$B$8:$B$29,0),MATCH($B1639,PBI_GDP!$C$7:$R$7,0)))</f>
        <v>7.1033178662837414E-3</v>
      </c>
    </row>
    <row r="1640" spans="1:8" x14ac:dyDescent="0.25">
      <c r="A1640" s="8" t="s">
        <v>45</v>
      </c>
      <c r="B1640" s="8">
        <v>2010</v>
      </c>
      <c r="C1640" s="8" t="s">
        <v>10</v>
      </c>
      <c r="D1640" s="8" t="s">
        <v>33</v>
      </c>
      <c r="E1640" s="8" t="s">
        <v>35</v>
      </c>
      <c r="F1640" s="78">
        <v>997.54446709000013</v>
      </c>
      <c r="G1640" s="78">
        <f>+IF(F1640=0," ", +F1640/INDEX(TdC_ExRate!$C$8:$R$29,MATCH(A1640,TdC_ExRate!$B$8:$B$29,0),MATCH(B1640,TdC_ExRate!$C$7:$R$7,0)))</f>
        <v>997.54446709000013</v>
      </c>
      <c r="H1640" s="78">
        <f>+IF(F1640=0,"",+G1640*100/INDEX(PBI_GDP!$C$8:$R$29,MATCH($A1640,PBI_GDP!$B$8:$B$29,0),MATCH($B1640,PBI_GDP!$C$7:$R$7,0)))</f>
        <v>1.4637197353155105</v>
      </c>
    </row>
    <row r="1641" spans="1:8" x14ac:dyDescent="0.25">
      <c r="A1641" s="8" t="s">
        <v>45</v>
      </c>
      <c r="B1641" s="8">
        <v>2010</v>
      </c>
      <c r="C1641" s="8" t="s">
        <v>10</v>
      </c>
      <c r="D1641" s="8" t="s">
        <v>33</v>
      </c>
      <c r="E1641" s="8" t="s">
        <v>36</v>
      </c>
      <c r="F1641" s="78">
        <v>22.305702</v>
      </c>
      <c r="G1641" s="78">
        <f>+IF(F1641=0," ", +F1641/INDEX(TdC_ExRate!$C$8:$R$29,MATCH(A1641,TdC_ExRate!$B$8:$B$29,0),MATCH(B1641,TdC_ExRate!$C$7:$R$7,0)))</f>
        <v>22.305702</v>
      </c>
      <c r="H1641" s="78">
        <f>+IF(F1641=0,"",+G1641*100/INDEX(PBI_GDP!$C$8:$R$29,MATCH($A1641,PBI_GDP!$B$8:$B$29,0),MATCH($B1641,PBI_GDP!$C$7:$R$7,0)))</f>
        <v>3.2729664997000057E-2</v>
      </c>
    </row>
    <row r="1642" spans="1:8" x14ac:dyDescent="0.25">
      <c r="A1642" s="8" t="s">
        <v>45</v>
      </c>
      <c r="B1642" s="8">
        <v>2010</v>
      </c>
      <c r="C1642" s="8" t="s">
        <v>10</v>
      </c>
      <c r="D1642" s="8" t="s">
        <v>33</v>
      </c>
      <c r="E1642" s="8" t="s">
        <v>42</v>
      </c>
      <c r="F1642" s="78">
        <v>15.85870409</v>
      </c>
      <c r="G1642" s="78">
        <f>+IF(F1642=0," ", +F1642/INDEX(TdC_ExRate!$C$8:$R$29,MATCH(A1642,TdC_ExRate!$B$8:$B$29,0),MATCH(B1642,TdC_ExRate!$C$7:$R$7,0)))</f>
        <v>15.85870409</v>
      </c>
      <c r="H1642" s="78">
        <f>+IF(F1642=0,"",+G1642*100/INDEX(PBI_GDP!$C$8:$R$29,MATCH($A1642,PBI_GDP!$B$8:$B$29,0),MATCH($B1642,PBI_GDP!$C$7:$R$7,0)))</f>
        <v>2.3269838006096139E-2</v>
      </c>
    </row>
    <row r="1643" spans="1:8" x14ac:dyDescent="0.25">
      <c r="A1643" s="8" t="s">
        <v>45</v>
      </c>
      <c r="B1643" s="8">
        <v>2010</v>
      </c>
      <c r="C1643" s="8" t="s">
        <v>10</v>
      </c>
      <c r="D1643" s="8" t="s">
        <v>33</v>
      </c>
      <c r="E1643" s="8" t="s">
        <v>40</v>
      </c>
      <c r="F1643" s="78">
        <v>1040.5498787800002</v>
      </c>
      <c r="G1643" s="78">
        <f>+IF(F1643=0," ", +F1643/INDEX(TdC_ExRate!$C$8:$R$29,MATCH(A1643,TdC_ExRate!$B$8:$B$29,0),MATCH(B1643,TdC_ExRate!$C$7:$R$7,0)))</f>
        <v>1040.5498787800002</v>
      </c>
      <c r="H1643" s="78">
        <f>+IF(F1643=0,"",+G1643*100/INDEX(PBI_GDP!$C$8:$R$29,MATCH($A1643,PBI_GDP!$B$8:$B$29,0),MATCH($B1643,PBI_GDP!$C$7:$R$7,0)))</f>
        <v>1.5268225561848905</v>
      </c>
    </row>
    <row r="1644" spans="1:8" x14ac:dyDescent="0.25">
      <c r="A1644" s="8" t="s">
        <v>45</v>
      </c>
      <c r="B1644" s="8">
        <v>2011</v>
      </c>
      <c r="C1644" s="8" t="s">
        <v>10</v>
      </c>
      <c r="D1644" s="8" t="s">
        <v>33</v>
      </c>
      <c r="E1644" s="8" t="s">
        <v>34</v>
      </c>
      <c r="F1644" s="78">
        <v>9.2235074200000593</v>
      </c>
      <c r="G1644" s="78">
        <f>+IF(F1644=0," ", +F1644/INDEX(TdC_ExRate!$C$8:$R$29,MATCH(A1644,TdC_ExRate!$B$8:$B$29,0),MATCH(B1644,TdC_ExRate!$C$7:$R$7,0)))</f>
        <v>9.2235074200000593</v>
      </c>
      <c r="H1644" s="78">
        <f>+IF(F1644=0,"",+G1644*100/INDEX(PBI_GDP!$C$8:$R$29,MATCH($A1644,PBI_GDP!$B$8:$B$29,0),MATCH($B1644,PBI_GDP!$C$7:$R$7,0)))</f>
        <v>1.1677299163846118E-2</v>
      </c>
    </row>
    <row r="1645" spans="1:8" x14ac:dyDescent="0.25">
      <c r="A1645" s="8" t="s">
        <v>45</v>
      </c>
      <c r="B1645" s="8">
        <v>2011</v>
      </c>
      <c r="C1645" s="8" t="s">
        <v>10</v>
      </c>
      <c r="D1645" s="8" t="s">
        <v>33</v>
      </c>
      <c r="E1645" s="8" t="s">
        <v>35</v>
      </c>
      <c r="F1645" s="78">
        <v>996.27008806999993</v>
      </c>
      <c r="G1645" s="78">
        <f>+IF(F1645=0," ", +F1645/INDEX(TdC_ExRate!$C$8:$R$29,MATCH(A1645,TdC_ExRate!$B$8:$B$29,0),MATCH(B1645,TdC_ExRate!$C$7:$R$7,0)))</f>
        <v>996.27008806999993</v>
      </c>
      <c r="H1645" s="78">
        <f>+IF(F1645=0,"",+G1645*100/INDEX(PBI_GDP!$C$8:$R$29,MATCH($A1645,PBI_GDP!$B$8:$B$29,0),MATCH($B1645,PBI_GDP!$C$7:$R$7,0)))</f>
        <v>1.2613145234922609</v>
      </c>
    </row>
    <row r="1646" spans="1:8" x14ac:dyDescent="0.25">
      <c r="A1646" s="8" t="s">
        <v>45</v>
      </c>
      <c r="B1646" s="8">
        <v>2011</v>
      </c>
      <c r="C1646" s="8" t="s">
        <v>10</v>
      </c>
      <c r="D1646" s="8" t="s">
        <v>33</v>
      </c>
      <c r="E1646" s="8" t="s">
        <v>36</v>
      </c>
      <c r="F1646" s="78">
        <v>85.865476729999983</v>
      </c>
      <c r="G1646" s="78">
        <f>+IF(F1646=0," ", +F1646/INDEX(TdC_ExRate!$C$8:$R$29,MATCH(A1646,TdC_ExRate!$B$8:$B$29,0),MATCH(B1646,TdC_ExRate!$C$7:$R$7,0)))</f>
        <v>85.865476729999983</v>
      </c>
      <c r="H1646" s="78">
        <f>+IF(F1646=0,"",+G1646*100/INDEX(PBI_GDP!$C$8:$R$29,MATCH($A1646,PBI_GDP!$B$8:$B$29,0),MATCH($B1646,PBI_GDP!$C$7:$R$7,0)))</f>
        <v>0.1087088472925488</v>
      </c>
    </row>
    <row r="1647" spans="1:8" x14ac:dyDescent="0.25">
      <c r="A1647" s="8" t="s">
        <v>45</v>
      </c>
      <c r="B1647" s="8">
        <v>2011</v>
      </c>
      <c r="C1647" s="8" t="s">
        <v>10</v>
      </c>
      <c r="D1647" s="8" t="s">
        <v>33</v>
      </c>
      <c r="E1647" s="8" t="s">
        <v>42</v>
      </c>
      <c r="F1647" s="78">
        <v>49.47202467000001</v>
      </c>
      <c r="G1647" s="78">
        <f>+IF(F1647=0," ", +F1647/INDEX(TdC_ExRate!$C$8:$R$29,MATCH(A1647,TdC_ExRate!$B$8:$B$29,0),MATCH(B1647,TdC_ExRate!$C$7:$R$7,0)))</f>
        <v>49.47202467000001</v>
      </c>
      <c r="H1647" s="78">
        <f>+IF(F1647=0,"",+G1647*100/INDEX(PBI_GDP!$C$8:$R$29,MATCH($A1647,PBI_GDP!$B$8:$B$29,0),MATCH($B1647,PBI_GDP!$C$7:$R$7,0)))</f>
        <v>6.2633400289795818E-2</v>
      </c>
    </row>
    <row r="1648" spans="1:8" x14ac:dyDescent="0.25">
      <c r="A1648" s="8" t="s">
        <v>45</v>
      </c>
      <c r="B1648" s="8">
        <v>2011</v>
      </c>
      <c r="C1648" s="8" t="s">
        <v>10</v>
      </c>
      <c r="D1648" s="8" t="s">
        <v>33</v>
      </c>
      <c r="E1648" s="8" t="s">
        <v>40</v>
      </c>
      <c r="F1648" s="78">
        <v>1140.83109689</v>
      </c>
      <c r="G1648" s="78">
        <f>+IF(F1648=0," ", +F1648/INDEX(TdC_ExRate!$C$8:$R$29,MATCH(A1648,TdC_ExRate!$B$8:$B$29,0),MATCH(B1648,TdC_ExRate!$C$7:$R$7,0)))</f>
        <v>1140.83109689</v>
      </c>
      <c r="H1648" s="78">
        <f>+IF(F1648=0,"",+G1648*100/INDEX(PBI_GDP!$C$8:$R$29,MATCH($A1648,PBI_GDP!$B$8:$B$29,0),MATCH($B1648,PBI_GDP!$C$7:$R$7,0)))</f>
        <v>1.444334070238452</v>
      </c>
    </row>
    <row r="1649" spans="1:8" x14ac:dyDescent="0.25">
      <c r="A1649" s="8" t="s">
        <v>45</v>
      </c>
      <c r="B1649" s="8">
        <v>2012</v>
      </c>
      <c r="C1649" s="8" t="s">
        <v>10</v>
      </c>
      <c r="D1649" s="8" t="s">
        <v>33</v>
      </c>
      <c r="E1649" s="8" t="s">
        <v>34</v>
      </c>
      <c r="F1649" s="78">
        <v>9.3857222800000013</v>
      </c>
      <c r="G1649" s="78">
        <f>+IF(F1649=0," ", +F1649/INDEX(TdC_ExRate!$C$8:$R$29,MATCH(A1649,TdC_ExRate!$B$8:$B$29,0),MATCH(B1649,TdC_ExRate!$C$7:$R$7,0)))</f>
        <v>9.3857222800000013</v>
      </c>
      <c r="H1649" s="78">
        <f>+IF(F1649=0,"",+G1649*100/INDEX(PBI_GDP!$C$8:$R$29,MATCH($A1649,PBI_GDP!$B$8:$B$29,0),MATCH($B1649,PBI_GDP!$C$7:$R$7,0)))</f>
        <v>1.0697802394823963E-2</v>
      </c>
    </row>
    <row r="1650" spans="1:8" x14ac:dyDescent="0.25">
      <c r="A1650" s="8" t="s">
        <v>45</v>
      </c>
      <c r="B1650" s="8">
        <v>2012</v>
      </c>
      <c r="C1650" s="8" t="s">
        <v>10</v>
      </c>
      <c r="D1650" s="8" t="s">
        <v>33</v>
      </c>
      <c r="E1650" s="8" t="s">
        <v>35</v>
      </c>
      <c r="F1650" s="78">
        <v>1391.1105453999999</v>
      </c>
      <c r="G1650" s="78">
        <f>+IF(F1650=0," ", +F1650/INDEX(TdC_ExRate!$C$8:$R$29,MATCH(A1650,TdC_ExRate!$B$8:$B$29,0),MATCH(B1650,TdC_ExRate!$C$7:$R$7,0)))</f>
        <v>1391.1105453999999</v>
      </c>
      <c r="H1650" s="78">
        <f>+IF(F1650=0,"",+G1650*100/INDEX(PBI_GDP!$C$8:$R$29,MATCH($A1650,PBI_GDP!$B$8:$B$29,0),MATCH($B1650,PBI_GDP!$C$7:$R$7,0)))</f>
        <v>1.5855812989221523</v>
      </c>
    </row>
    <row r="1651" spans="1:8" x14ac:dyDescent="0.25">
      <c r="A1651" s="8" t="s">
        <v>45</v>
      </c>
      <c r="B1651" s="8">
        <v>2012</v>
      </c>
      <c r="C1651" s="8" t="s">
        <v>10</v>
      </c>
      <c r="D1651" s="8" t="s">
        <v>33</v>
      </c>
      <c r="E1651" s="8" t="s">
        <v>36</v>
      </c>
      <c r="F1651" s="78">
        <v>130.68502605</v>
      </c>
      <c r="G1651" s="78">
        <f>+IF(F1651=0," ", +F1651/INDEX(TdC_ExRate!$C$8:$R$29,MATCH(A1651,TdC_ExRate!$B$8:$B$29,0),MATCH(B1651,TdC_ExRate!$C$7:$R$7,0)))</f>
        <v>130.68502605</v>
      </c>
      <c r="H1651" s="78">
        <f>+IF(F1651=0,"",+G1651*100/INDEX(PBI_GDP!$C$8:$R$29,MATCH($A1651,PBI_GDP!$B$8:$B$29,0),MATCH($B1651,PBI_GDP!$C$7:$R$7,0)))</f>
        <v>0.14895418199453922</v>
      </c>
    </row>
    <row r="1652" spans="1:8" x14ac:dyDescent="0.25">
      <c r="A1652" s="8" t="s">
        <v>45</v>
      </c>
      <c r="B1652" s="8">
        <v>2012</v>
      </c>
      <c r="C1652" s="8" t="s">
        <v>10</v>
      </c>
      <c r="D1652" s="8" t="s">
        <v>33</v>
      </c>
      <c r="E1652" s="8" t="s">
        <v>42</v>
      </c>
      <c r="F1652" s="78">
        <v>67.850476990000004</v>
      </c>
      <c r="G1652" s="78">
        <f>+IF(F1652=0," ", +F1652/INDEX(TdC_ExRate!$C$8:$R$29,MATCH(A1652,TdC_ExRate!$B$8:$B$29,0),MATCH(B1652,TdC_ExRate!$C$7:$R$7,0)))</f>
        <v>67.850476990000004</v>
      </c>
      <c r="H1652" s="78">
        <f>+IF(F1652=0,"",+G1652*100/INDEX(PBI_GDP!$C$8:$R$29,MATCH($A1652,PBI_GDP!$B$8:$B$29,0),MATCH($B1652,PBI_GDP!$C$7:$R$7,0)))</f>
        <v>7.7335656604743494E-2</v>
      </c>
    </row>
    <row r="1653" spans="1:8" x14ac:dyDescent="0.25">
      <c r="A1653" s="8" t="s">
        <v>45</v>
      </c>
      <c r="B1653" s="8">
        <v>2012</v>
      </c>
      <c r="C1653" s="8" t="s">
        <v>10</v>
      </c>
      <c r="D1653" s="8" t="s">
        <v>33</v>
      </c>
      <c r="E1653" s="8" t="s">
        <v>40</v>
      </c>
      <c r="F1653" s="78">
        <v>1599.0317707199999</v>
      </c>
      <c r="G1653" s="78">
        <f>+IF(F1653=0," ", +F1653/INDEX(TdC_ExRate!$C$8:$R$29,MATCH(A1653,TdC_ExRate!$B$8:$B$29,0),MATCH(B1653,TdC_ExRate!$C$7:$R$7,0)))</f>
        <v>1599.0317707199999</v>
      </c>
      <c r="H1653" s="78">
        <f>+IF(F1653=0,"",+G1653*100/INDEX(PBI_GDP!$C$8:$R$29,MATCH($A1653,PBI_GDP!$B$8:$B$29,0),MATCH($B1653,PBI_GDP!$C$7:$R$7,0)))</f>
        <v>1.822568939916259</v>
      </c>
    </row>
    <row r="1654" spans="1:8" x14ac:dyDescent="0.25">
      <c r="A1654" s="8" t="s">
        <v>45</v>
      </c>
      <c r="B1654" s="8">
        <v>2013</v>
      </c>
      <c r="C1654" s="8" t="s">
        <v>10</v>
      </c>
      <c r="D1654" s="8" t="s">
        <v>33</v>
      </c>
      <c r="E1654" s="8" t="s">
        <v>34</v>
      </c>
      <c r="F1654" s="78">
        <v>4.9685183599999991</v>
      </c>
      <c r="G1654" s="78">
        <f>+IF(F1654=0," ", +F1654/INDEX(TdC_ExRate!$C$8:$R$29,MATCH(A1654,TdC_ExRate!$B$8:$B$29,0),MATCH(B1654,TdC_ExRate!$C$7:$R$7,0)))</f>
        <v>4.9685183599999991</v>
      </c>
      <c r="H1654" s="78">
        <f>+IF(F1654=0,"",+G1654*100/INDEX(PBI_GDP!$C$8:$R$29,MATCH($A1654,PBI_GDP!$B$8:$B$29,0),MATCH($B1654,PBI_GDP!$C$7:$R$7,0)))</f>
        <v>5.144973989423045E-3</v>
      </c>
    </row>
    <row r="1655" spans="1:8" x14ac:dyDescent="0.25">
      <c r="A1655" s="8" t="s">
        <v>45</v>
      </c>
      <c r="B1655" s="8">
        <v>2013</v>
      </c>
      <c r="C1655" s="8" t="s">
        <v>10</v>
      </c>
      <c r="D1655" s="8" t="s">
        <v>33</v>
      </c>
      <c r="E1655" s="8" t="s">
        <v>35</v>
      </c>
      <c r="F1655" s="78">
        <v>1779.51805212</v>
      </c>
      <c r="G1655" s="78">
        <f>+IF(F1655=0," ", +F1655/INDEX(TdC_ExRate!$C$8:$R$29,MATCH(A1655,TdC_ExRate!$B$8:$B$29,0),MATCH(B1655,TdC_ExRate!$C$7:$R$7,0)))</f>
        <v>1779.51805212</v>
      </c>
      <c r="H1655" s="78">
        <f>+IF(F1655=0,"",+G1655*100/INDEX(PBI_GDP!$C$8:$R$29,MATCH($A1655,PBI_GDP!$B$8:$B$29,0),MATCH($B1655,PBI_GDP!$C$7:$R$7,0)))</f>
        <v>1.8427171700873344</v>
      </c>
    </row>
    <row r="1656" spans="1:8" x14ac:dyDescent="0.25">
      <c r="A1656" s="8" t="s">
        <v>45</v>
      </c>
      <c r="B1656" s="8">
        <v>2013</v>
      </c>
      <c r="C1656" s="8" t="s">
        <v>10</v>
      </c>
      <c r="D1656" s="8" t="s">
        <v>33</v>
      </c>
      <c r="E1656" s="8" t="s">
        <v>36</v>
      </c>
      <c r="F1656" s="78">
        <v>39.798180000000009</v>
      </c>
      <c r="G1656" s="78">
        <f>+IF(F1656=0," ", +F1656/INDEX(TdC_ExRate!$C$8:$R$29,MATCH(A1656,TdC_ExRate!$B$8:$B$29,0),MATCH(B1656,TdC_ExRate!$C$7:$R$7,0)))</f>
        <v>39.798180000000009</v>
      </c>
      <c r="H1656" s="78">
        <f>+IF(F1656=0,"",+G1656*100/INDEX(PBI_GDP!$C$8:$R$29,MATCH($A1656,PBI_GDP!$B$8:$B$29,0),MATCH($B1656,PBI_GDP!$C$7:$R$7,0)))</f>
        <v>4.1211601948548802E-2</v>
      </c>
    </row>
    <row r="1657" spans="1:8" x14ac:dyDescent="0.25">
      <c r="A1657" s="8" t="s">
        <v>45</v>
      </c>
      <c r="B1657" s="8">
        <v>2013</v>
      </c>
      <c r="C1657" s="8" t="s">
        <v>10</v>
      </c>
      <c r="D1657" s="8" t="s">
        <v>33</v>
      </c>
      <c r="E1657" s="8" t="s">
        <v>42</v>
      </c>
      <c r="F1657" s="78">
        <v>25.739316089999999</v>
      </c>
      <c r="G1657" s="78">
        <f>+IF(F1657=0," ", +F1657/INDEX(TdC_ExRate!$C$8:$R$29,MATCH(A1657,TdC_ExRate!$B$8:$B$29,0),MATCH(B1657,TdC_ExRate!$C$7:$R$7,0)))</f>
        <v>25.739316089999999</v>
      </c>
      <c r="H1657" s="78">
        <f>+IF(F1657=0,"",+G1657*100/INDEX(PBI_GDP!$C$8:$R$29,MATCH($A1657,PBI_GDP!$B$8:$B$29,0),MATCH($B1657,PBI_GDP!$C$7:$R$7,0)))</f>
        <v>2.665344116562509E-2</v>
      </c>
    </row>
    <row r="1658" spans="1:8" x14ac:dyDescent="0.25">
      <c r="A1658" s="8" t="s">
        <v>45</v>
      </c>
      <c r="B1658" s="8">
        <v>2013</v>
      </c>
      <c r="C1658" s="8" t="s">
        <v>10</v>
      </c>
      <c r="D1658" s="8" t="s">
        <v>33</v>
      </c>
      <c r="E1658" s="8" t="s">
        <v>40</v>
      </c>
      <c r="F1658" s="78">
        <v>1850.0240665700001</v>
      </c>
      <c r="G1658" s="78">
        <f>+IF(F1658=0," ", +F1658/INDEX(TdC_ExRate!$C$8:$R$29,MATCH(A1658,TdC_ExRate!$B$8:$B$29,0),MATCH(B1658,TdC_ExRate!$C$7:$R$7,0)))</f>
        <v>1850.0240665700001</v>
      </c>
      <c r="H1658" s="78">
        <f>+IF(F1658=0,"",+G1658*100/INDEX(PBI_GDP!$C$8:$R$29,MATCH($A1658,PBI_GDP!$B$8:$B$29,0),MATCH($B1658,PBI_GDP!$C$7:$R$7,0)))</f>
        <v>1.9157271871909314</v>
      </c>
    </row>
    <row r="1659" spans="1:8" x14ac:dyDescent="0.25">
      <c r="A1659" s="8" t="s">
        <v>45</v>
      </c>
      <c r="B1659" s="8">
        <v>2014</v>
      </c>
      <c r="C1659" s="8" t="s">
        <v>10</v>
      </c>
      <c r="D1659" s="8" t="s">
        <v>33</v>
      </c>
      <c r="E1659" s="8" t="s">
        <v>34</v>
      </c>
      <c r="F1659" s="78"/>
      <c r="G1659" s="78" t="str">
        <f>+IF(F1659=0," ", +F1659/INDEX(TdC_ExRate!$C$8:$R$29,MATCH(A1659,TdC_ExRate!$B$8:$B$29,0),MATCH(B1659,TdC_ExRate!$C$7:$R$7,0)))</f>
        <v xml:space="preserve"> </v>
      </c>
      <c r="H1659" s="78" t="str">
        <f>+IF(F1659=0,"",+G1659*100/INDEX(PBI_GDP!$C$8:$R$29,MATCH($A1659,PBI_GDP!$B$8:$B$29,0),MATCH($B1659,PBI_GDP!$C$7:$R$7,0)))</f>
        <v/>
      </c>
    </row>
    <row r="1660" spans="1:8" x14ac:dyDescent="0.25">
      <c r="A1660" s="8" t="s">
        <v>45</v>
      </c>
      <c r="B1660" s="8">
        <v>2014</v>
      </c>
      <c r="C1660" s="8" t="s">
        <v>10</v>
      </c>
      <c r="D1660" s="8" t="s">
        <v>33</v>
      </c>
      <c r="E1660" s="8" t="s">
        <v>35</v>
      </c>
      <c r="F1660" s="78">
        <v>1347.1453301199997</v>
      </c>
      <c r="G1660" s="78">
        <f>+IF(F1660=0," ", +F1660/INDEX(TdC_ExRate!$C$8:$R$29,MATCH(A1660,TdC_ExRate!$B$8:$B$29,0),MATCH(B1660,TdC_ExRate!$C$7:$R$7,0)))</f>
        <v>1347.1453301199997</v>
      </c>
      <c r="H1660" s="78">
        <f>+IF(F1660=0,"",+G1660*100/INDEX(PBI_GDP!$C$8:$R$29,MATCH($A1660,PBI_GDP!$B$8:$B$29,0),MATCH($B1660,PBI_GDP!$C$7:$R$7,0)))</f>
        <v>1.3115014742042248</v>
      </c>
    </row>
    <row r="1661" spans="1:8" x14ac:dyDescent="0.25">
      <c r="A1661" s="8" t="s">
        <v>45</v>
      </c>
      <c r="B1661" s="8">
        <v>2014</v>
      </c>
      <c r="C1661" s="8" t="s">
        <v>10</v>
      </c>
      <c r="D1661" s="8" t="s">
        <v>33</v>
      </c>
      <c r="E1661" s="8" t="s">
        <v>36</v>
      </c>
      <c r="F1661" s="78">
        <v>23.976463429999992</v>
      </c>
      <c r="G1661" s="78">
        <f>+IF(F1661=0," ", +F1661/INDEX(TdC_ExRate!$C$8:$R$29,MATCH(A1661,TdC_ExRate!$B$8:$B$29,0),MATCH(B1661,TdC_ExRate!$C$7:$R$7,0)))</f>
        <v>23.976463429999992</v>
      </c>
      <c r="H1661" s="78">
        <f>+IF(F1661=0,"",+G1661*100/INDEX(PBI_GDP!$C$8:$R$29,MATCH($A1661,PBI_GDP!$B$8:$B$29,0),MATCH($B1661,PBI_GDP!$C$7:$R$7,0)))</f>
        <v>2.3342074853830084E-2</v>
      </c>
    </row>
    <row r="1662" spans="1:8" x14ac:dyDescent="0.25">
      <c r="A1662" s="8" t="s">
        <v>45</v>
      </c>
      <c r="B1662" s="8">
        <v>2014</v>
      </c>
      <c r="C1662" s="8" t="s">
        <v>10</v>
      </c>
      <c r="D1662" s="8" t="s">
        <v>33</v>
      </c>
      <c r="E1662" s="8" t="s">
        <v>42</v>
      </c>
      <c r="F1662" s="78">
        <v>37.290209779999998</v>
      </c>
      <c r="G1662" s="78">
        <f>+IF(F1662=0," ", +F1662/INDEX(TdC_ExRate!$C$8:$R$29,MATCH(A1662,TdC_ExRate!$B$8:$B$29,0),MATCH(B1662,TdC_ExRate!$C$7:$R$7,0)))</f>
        <v>37.290209779999998</v>
      </c>
      <c r="H1662" s="78">
        <f>+IF(F1662=0,"",+G1662*100/INDEX(PBI_GDP!$C$8:$R$29,MATCH($A1662,PBI_GDP!$B$8:$B$29,0),MATCH($B1662,PBI_GDP!$C$7:$R$7,0)))</f>
        <v>3.6303555382178686E-2</v>
      </c>
    </row>
    <row r="1663" spans="1:8" x14ac:dyDescent="0.25">
      <c r="A1663" s="8" t="s">
        <v>45</v>
      </c>
      <c r="B1663" s="8">
        <v>2014</v>
      </c>
      <c r="C1663" s="8" t="s">
        <v>10</v>
      </c>
      <c r="D1663" s="8" t="s">
        <v>33</v>
      </c>
      <c r="E1663" s="8" t="s">
        <v>40</v>
      </c>
      <c r="F1663" s="78">
        <v>1408.4120033299996</v>
      </c>
      <c r="G1663" s="78">
        <f>+IF(F1663=0," ", +F1663/INDEX(TdC_ExRate!$C$8:$R$29,MATCH(A1663,TdC_ExRate!$B$8:$B$29,0),MATCH(B1663,TdC_ExRate!$C$7:$R$7,0)))</f>
        <v>1408.4120033299996</v>
      </c>
      <c r="H1663" s="78">
        <f>+IF(F1663=0,"",+G1663*100/INDEX(PBI_GDP!$C$8:$R$29,MATCH($A1663,PBI_GDP!$B$8:$B$29,0),MATCH($B1663,PBI_GDP!$C$7:$R$7,0)))</f>
        <v>1.3711471044402335</v>
      </c>
    </row>
    <row r="1664" spans="1:8" x14ac:dyDescent="0.25">
      <c r="A1664" s="8" t="s">
        <v>45</v>
      </c>
      <c r="B1664" s="8">
        <v>2015</v>
      </c>
      <c r="C1664" s="8" t="s">
        <v>10</v>
      </c>
      <c r="D1664" s="8" t="s">
        <v>33</v>
      </c>
      <c r="E1664" s="8" t="s">
        <v>34</v>
      </c>
      <c r="F1664" s="78">
        <v>0.51616897000000006</v>
      </c>
      <c r="G1664" s="78">
        <f>+IF(F1664=0," ", +F1664/INDEX(TdC_ExRate!$C$8:$R$29,MATCH(A1664,TdC_ExRate!$B$8:$B$29,0),MATCH(B1664,TdC_ExRate!$C$7:$R$7,0)))</f>
        <v>0.51616897000000006</v>
      </c>
      <c r="H1664" s="78">
        <f>+IF(F1664=0,"",+G1664*100/INDEX(PBI_GDP!$C$8:$R$29,MATCH($A1664,PBI_GDP!$B$8:$B$29,0),MATCH($B1664,PBI_GDP!$C$7:$R$7,0)))</f>
        <v>5.3098581044909584E-4</v>
      </c>
    </row>
    <row r="1665" spans="1:8" x14ac:dyDescent="0.25">
      <c r="A1665" s="8" t="s">
        <v>45</v>
      </c>
      <c r="B1665" s="8">
        <v>2015</v>
      </c>
      <c r="C1665" s="8" t="s">
        <v>10</v>
      </c>
      <c r="D1665" s="8" t="s">
        <v>33</v>
      </c>
      <c r="E1665" s="8" t="s">
        <v>35</v>
      </c>
      <c r="F1665" s="78">
        <v>792.5588889600001</v>
      </c>
      <c r="G1665" s="78">
        <f>+IF(F1665=0," ", +F1665/INDEX(TdC_ExRate!$C$8:$R$29,MATCH(A1665,TdC_ExRate!$B$8:$B$29,0),MATCH(B1665,TdC_ExRate!$C$7:$R$7,0)))</f>
        <v>792.5588889600001</v>
      </c>
      <c r="H1665" s="78">
        <f>+IF(F1665=0,"",+G1665*100/INDEX(PBI_GDP!$C$8:$R$29,MATCH($A1665,PBI_GDP!$B$8:$B$29,0),MATCH($B1665,PBI_GDP!$C$7:$R$7,0)))</f>
        <v>0.81530961456877293</v>
      </c>
    </row>
    <row r="1666" spans="1:8" x14ac:dyDescent="0.25">
      <c r="A1666" s="8" t="s">
        <v>45</v>
      </c>
      <c r="B1666" s="8">
        <v>2015</v>
      </c>
      <c r="C1666" s="8" t="s">
        <v>10</v>
      </c>
      <c r="D1666" s="8" t="s">
        <v>33</v>
      </c>
      <c r="E1666" s="8" t="s">
        <v>36</v>
      </c>
      <c r="F1666" s="78">
        <v>14.626588869999999</v>
      </c>
      <c r="G1666" s="78">
        <f>+IF(F1666=0," ", +F1666/INDEX(TdC_ExRate!$C$8:$R$29,MATCH(A1666,TdC_ExRate!$B$8:$B$29,0),MATCH(B1666,TdC_ExRate!$C$7:$R$7,0)))</f>
        <v>14.626588869999999</v>
      </c>
      <c r="H1666" s="78">
        <f>+IF(F1666=0,"",+G1666*100/INDEX(PBI_GDP!$C$8:$R$29,MATCH($A1666,PBI_GDP!$B$8:$B$29,0),MATCH($B1666,PBI_GDP!$C$7:$R$7,0)))</f>
        <v>1.504645105892877E-2</v>
      </c>
    </row>
    <row r="1667" spans="1:8" x14ac:dyDescent="0.25">
      <c r="A1667" s="8" t="s">
        <v>45</v>
      </c>
      <c r="B1667" s="8">
        <v>2015</v>
      </c>
      <c r="C1667" s="8" t="s">
        <v>10</v>
      </c>
      <c r="D1667" s="8" t="s">
        <v>33</v>
      </c>
      <c r="E1667" s="8" t="s">
        <v>42</v>
      </c>
      <c r="F1667" s="78">
        <v>30.673362340000001</v>
      </c>
      <c r="G1667" s="78">
        <f>+IF(F1667=0," ", +F1667/INDEX(TdC_ExRate!$C$8:$R$29,MATCH(A1667,TdC_ExRate!$B$8:$B$29,0),MATCH(B1667,TdC_ExRate!$C$7:$R$7,0)))</f>
        <v>30.673362340000001</v>
      </c>
      <c r="H1667" s="78">
        <f>+IF(F1667=0,"",+G1667*100/INDEX(PBI_GDP!$C$8:$R$29,MATCH($A1667,PBI_GDP!$B$8:$B$29,0),MATCH($B1667,PBI_GDP!$C$7:$R$7,0)))</f>
        <v>3.1553853695048102E-2</v>
      </c>
    </row>
    <row r="1668" spans="1:8" x14ac:dyDescent="0.25">
      <c r="A1668" s="8" t="s">
        <v>45</v>
      </c>
      <c r="B1668" s="8">
        <v>2015</v>
      </c>
      <c r="C1668" s="8" t="s">
        <v>10</v>
      </c>
      <c r="D1668" s="8" t="s">
        <v>33</v>
      </c>
      <c r="E1668" s="8" t="s">
        <v>40</v>
      </c>
      <c r="F1668" s="78">
        <v>838.37500914000009</v>
      </c>
      <c r="G1668" s="78">
        <f>+IF(F1668=0," ", +F1668/INDEX(TdC_ExRate!$C$8:$R$29,MATCH(A1668,TdC_ExRate!$B$8:$B$29,0),MATCH(B1668,TdC_ExRate!$C$7:$R$7,0)))</f>
        <v>838.37500914000009</v>
      </c>
      <c r="H1668" s="78">
        <f>+IF(F1668=0,"",+G1668*100/INDEX(PBI_GDP!$C$8:$R$29,MATCH($A1668,PBI_GDP!$B$8:$B$29,0),MATCH($B1668,PBI_GDP!$C$7:$R$7,0)))</f>
        <v>0.86244090513319893</v>
      </c>
    </row>
    <row r="1669" spans="1:8" x14ac:dyDescent="0.25">
      <c r="A1669" s="8" t="s">
        <v>45</v>
      </c>
      <c r="B1669" s="8">
        <v>2016</v>
      </c>
      <c r="C1669" s="8" t="s">
        <v>10</v>
      </c>
      <c r="D1669" s="8" t="s">
        <v>33</v>
      </c>
      <c r="E1669" s="8" t="s">
        <v>34</v>
      </c>
      <c r="F1669" s="78">
        <v>0.33575700000000003</v>
      </c>
      <c r="G1669" s="78">
        <f>+IF(F1669=0," ", +F1669/INDEX(TdC_ExRate!$C$8:$R$29,MATCH(A1669,TdC_ExRate!$B$8:$B$29,0),MATCH(B1669,TdC_ExRate!$C$7:$R$7,0)))</f>
        <v>0.33575700000000003</v>
      </c>
      <c r="H1669" s="78">
        <f>+IF(F1669=0,"",+G1669*100/INDEX(PBI_GDP!$C$8:$R$29,MATCH($A1669,PBI_GDP!$B$8:$B$29,0),MATCH($B1669,PBI_GDP!$C$7:$R$7,0)))</f>
        <v>3.437617325762509E-4</v>
      </c>
    </row>
    <row r="1670" spans="1:8" x14ac:dyDescent="0.25">
      <c r="A1670" s="8" t="s">
        <v>45</v>
      </c>
      <c r="B1670" s="8">
        <v>2016</v>
      </c>
      <c r="C1670" s="8" t="s">
        <v>10</v>
      </c>
      <c r="D1670" s="8" t="s">
        <v>33</v>
      </c>
      <c r="E1670" s="8" t="s">
        <v>35</v>
      </c>
      <c r="F1670" s="78">
        <v>932.80975066000019</v>
      </c>
      <c r="G1670" s="78">
        <f>+IF(F1670=0," ", +F1670/INDEX(TdC_ExRate!$C$8:$R$29,MATCH(A1670,TdC_ExRate!$B$8:$B$29,0),MATCH(B1670,TdC_ExRate!$C$7:$R$7,0)))</f>
        <v>932.80975066000019</v>
      </c>
      <c r="H1670" s="78">
        <f>+IF(F1670=0,"",+G1670*100/INDEX(PBI_GDP!$C$8:$R$29,MATCH($A1670,PBI_GDP!$B$8:$B$29,0),MATCH($B1670,PBI_GDP!$C$7:$R$7,0)))</f>
        <v>0.95504872884527259</v>
      </c>
    </row>
    <row r="1671" spans="1:8" x14ac:dyDescent="0.25">
      <c r="A1671" s="8" t="s">
        <v>45</v>
      </c>
      <c r="B1671" s="8">
        <v>2016</v>
      </c>
      <c r="C1671" s="8" t="s">
        <v>10</v>
      </c>
      <c r="D1671" s="8" t="s">
        <v>33</v>
      </c>
      <c r="E1671" s="8" t="s">
        <v>36</v>
      </c>
      <c r="F1671" s="78">
        <v>293.57359922999996</v>
      </c>
      <c r="G1671" s="78">
        <f>+IF(F1671=0," ", +F1671/INDEX(TdC_ExRate!$C$8:$R$29,MATCH(A1671,TdC_ExRate!$B$8:$B$29,0),MATCH(B1671,TdC_ExRate!$C$7:$R$7,0)))</f>
        <v>293.57359922999996</v>
      </c>
      <c r="H1671" s="78">
        <f>+IF(F1671=0,"",+G1671*100/INDEX(PBI_GDP!$C$8:$R$29,MATCH($A1671,PBI_GDP!$B$8:$B$29,0),MATCH($B1671,PBI_GDP!$C$7:$R$7,0)))</f>
        <v>0.30057264363796043</v>
      </c>
    </row>
    <row r="1672" spans="1:8" x14ac:dyDescent="0.25">
      <c r="A1672" s="8" t="s">
        <v>45</v>
      </c>
      <c r="B1672" s="8">
        <v>2016</v>
      </c>
      <c r="C1672" s="8" t="s">
        <v>10</v>
      </c>
      <c r="D1672" s="8" t="s">
        <v>33</v>
      </c>
      <c r="E1672" s="8" t="s">
        <v>42</v>
      </c>
      <c r="F1672" s="78">
        <v>13.347481170000002</v>
      </c>
      <c r="G1672" s="78">
        <f>+IF(F1672=0," ", +F1672/INDEX(TdC_ExRate!$C$8:$R$29,MATCH(A1672,TdC_ExRate!$B$8:$B$29,0),MATCH(B1672,TdC_ExRate!$C$7:$R$7,0)))</f>
        <v>13.347481170000002</v>
      </c>
      <c r="H1672" s="78">
        <f>+IF(F1672=0,"",+G1672*100/INDEX(PBI_GDP!$C$8:$R$29,MATCH($A1672,PBI_GDP!$B$8:$B$29,0),MATCH($B1672,PBI_GDP!$C$7:$R$7,0)))</f>
        <v>1.3665696478489156E-2</v>
      </c>
    </row>
    <row r="1673" spans="1:8" x14ac:dyDescent="0.25">
      <c r="A1673" s="8" t="s">
        <v>45</v>
      </c>
      <c r="B1673" s="8">
        <v>2016</v>
      </c>
      <c r="C1673" s="8" t="s">
        <v>10</v>
      </c>
      <c r="D1673" s="8" t="s">
        <v>33</v>
      </c>
      <c r="E1673" s="8" t="s">
        <v>40</v>
      </c>
      <c r="F1673" s="78">
        <v>1240.0665880600002</v>
      </c>
      <c r="G1673" s="78">
        <f>+IF(F1673=0," ", +F1673/INDEX(TdC_ExRate!$C$8:$R$29,MATCH(A1673,TdC_ExRate!$B$8:$B$29,0),MATCH(B1673,TdC_ExRate!$C$7:$R$7,0)))</f>
        <v>1240.0665880600002</v>
      </c>
      <c r="H1673" s="78">
        <f>+IF(F1673=0,"",+G1673*100/INDEX(PBI_GDP!$C$8:$R$29,MATCH($A1673,PBI_GDP!$B$8:$B$29,0),MATCH($B1673,PBI_GDP!$C$7:$R$7,0)))</f>
        <v>1.2696308306942985</v>
      </c>
    </row>
    <row r="1674" spans="1:8" x14ac:dyDescent="0.25">
      <c r="A1674" s="8" t="s">
        <v>45</v>
      </c>
      <c r="B1674" s="8">
        <v>2017</v>
      </c>
      <c r="C1674" s="8" t="s">
        <v>10</v>
      </c>
      <c r="D1674" s="8" t="s">
        <v>33</v>
      </c>
      <c r="E1674" s="8" t="s">
        <v>34</v>
      </c>
      <c r="F1674" s="78">
        <v>2.1714669999999998</v>
      </c>
      <c r="G1674" s="78">
        <f>+IF(F1674=0," ", +F1674/INDEX(TdC_ExRate!$C$8:$R$29,MATCH(A1674,TdC_ExRate!$B$8:$B$29,0),MATCH(B1674,TdC_ExRate!$C$7:$R$7,0)))</f>
        <v>2.1714669999999998</v>
      </c>
      <c r="H1674" s="78">
        <f>+IF(F1674=0,"",+G1674*100/INDEX(PBI_GDP!$C$8:$R$29,MATCH($A1674,PBI_GDP!$B$8:$B$29,0),MATCH($B1674,PBI_GDP!$C$7:$R$7,0)))</f>
        <v>2.0786055068423674E-3</v>
      </c>
    </row>
    <row r="1675" spans="1:8" x14ac:dyDescent="0.25">
      <c r="A1675" s="8" t="s">
        <v>45</v>
      </c>
      <c r="B1675" s="8">
        <v>2017</v>
      </c>
      <c r="C1675" s="8" t="s">
        <v>10</v>
      </c>
      <c r="D1675" s="8" t="s">
        <v>33</v>
      </c>
      <c r="E1675" s="8" t="s">
        <v>35</v>
      </c>
      <c r="F1675" s="78">
        <v>858.40354552000019</v>
      </c>
      <c r="G1675" s="78">
        <f>+IF(F1675=0," ", +F1675/INDEX(TdC_ExRate!$C$8:$R$29,MATCH(A1675,TdC_ExRate!$B$8:$B$29,0),MATCH(B1675,TdC_ExRate!$C$7:$R$7,0)))</f>
        <v>858.40354552000019</v>
      </c>
      <c r="H1675" s="78">
        <f>+IF(F1675=0,"",+G1675*100/INDEX(PBI_GDP!$C$8:$R$29,MATCH($A1675,PBI_GDP!$B$8:$B$29,0),MATCH($B1675,PBI_GDP!$C$7:$R$7,0)))</f>
        <v>0.82169442907070911</v>
      </c>
    </row>
    <row r="1676" spans="1:8" x14ac:dyDescent="0.25">
      <c r="A1676" s="8" t="s">
        <v>45</v>
      </c>
      <c r="B1676" s="8">
        <v>2017</v>
      </c>
      <c r="C1676" s="8" t="s">
        <v>10</v>
      </c>
      <c r="D1676" s="8" t="s">
        <v>33</v>
      </c>
      <c r="E1676" s="8" t="s">
        <v>36</v>
      </c>
      <c r="F1676" s="78">
        <v>294.62102686999992</v>
      </c>
      <c r="G1676" s="78">
        <f>+IF(F1676=0," ", +F1676/INDEX(TdC_ExRate!$C$8:$R$29,MATCH(A1676,TdC_ExRate!$B$8:$B$29,0),MATCH(B1676,TdC_ExRate!$C$7:$R$7,0)))</f>
        <v>294.62102686999992</v>
      </c>
      <c r="H1676" s="78">
        <f>+IF(F1676=0,"",+G1676*100/INDEX(PBI_GDP!$C$8:$R$29,MATCH($A1676,PBI_GDP!$B$8:$B$29,0),MATCH($B1676,PBI_GDP!$C$7:$R$7,0)))</f>
        <v>0.28202173410120213</v>
      </c>
    </row>
    <row r="1677" spans="1:8" x14ac:dyDescent="0.25">
      <c r="A1677" s="8" t="s">
        <v>45</v>
      </c>
      <c r="B1677" s="8">
        <v>2017</v>
      </c>
      <c r="C1677" s="8" t="s">
        <v>10</v>
      </c>
      <c r="D1677" s="8" t="s">
        <v>33</v>
      </c>
      <c r="E1677" s="8" t="s">
        <v>42</v>
      </c>
      <c r="F1677" s="78">
        <v>36.194128559999996</v>
      </c>
      <c r="G1677" s="78">
        <f>+IF(F1677=0," ", +F1677/INDEX(TdC_ExRate!$C$8:$R$29,MATCH(A1677,TdC_ExRate!$B$8:$B$29,0),MATCH(B1677,TdC_ExRate!$C$7:$R$7,0)))</f>
        <v>36.194128559999996</v>
      </c>
      <c r="H1677" s="78">
        <f>+IF(F1677=0,"",+G1677*100/INDEX(PBI_GDP!$C$8:$R$29,MATCH($A1677,PBI_GDP!$B$8:$B$29,0),MATCH($B1677,PBI_GDP!$C$7:$R$7,0)))</f>
        <v>3.4646308205547961E-2</v>
      </c>
    </row>
    <row r="1678" spans="1:8" x14ac:dyDescent="0.25">
      <c r="A1678" s="8" t="s">
        <v>45</v>
      </c>
      <c r="B1678" s="8">
        <v>2017</v>
      </c>
      <c r="C1678" s="8" t="s">
        <v>10</v>
      </c>
      <c r="D1678" s="8" t="s">
        <v>33</v>
      </c>
      <c r="E1678" s="8" t="s">
        <v>40</v>
      </c>
      <c r="F1678" s="78">
        <v>1191.3901679500002</v>
      </c>
      <c r="G1678" s="78">
        <f>+IF(F1678=0," ", +F1678/INDEX(TdC_ExRate!$C$8:$R$29,MATCH(A1678,TdC_ExRate!$B$8:$B$29,0),MATCH(B1678,TdC_ExRate!$C$7:$R$7,0)))</f>
        <v>1191.3901679500002</v>
      </c>
      <c r="H1678" s="78">
        <f>+IF(F1678=0,"",+G1678*100/INDEX(PBI_GDP!$C$8:$R$29,MATCH($A1678,PBI_GDP!$B$8:$B$29,0),MATCH($B1678,PBI_GDP!$C$7:$R$7,0)))</f>
        <v>1.1404410768843016</v>
      </c>
    </row>
    <row r="1679" spans="1:8" x14ac:dyDescent="0.25">
      <c r="A1679" s="8" t="s">
        <v>45</v>
      </c>
      <c r="B1679" s="8">
        <v>2018</v>
      </c>
      <c r="C1679" s="8" t="s">
        <v>10</v>
      </c>
      <c r="D1679" s="8" t="s">
        <v>33</v>
      </c>
      <c r="E1679" s="8" t="s">
        <v>34</v>
      </c>
      <c r="F1679" s="78">
        <v>1.6407551200000001</v>
      </c>
      <c r="G1679" s="78">
        <f>+IF(F1679=0," ", +F1679/INDEX(TdC_ExRate!$C$8:$R$29,MATCH(A1679,TdC_ExRate!$B$8:$B$29,0),MATCH(B1679,TdC_ExRate!$C$7:$R$7,0)))</f>
        <v>1.6407551200000001</v>
      </c>
      <c r="H1679" s="78">
        <f>+IF(F1679=0,"",+G1679*100/INDEX(PBI_GDP!$C$8:$R$29,MATCH($A1679,PBI_GDP!$B$8:$B$29,0),MATCH($B1679,PBI_GDP!$C$7:$R$7,0)))</f>
        <v>1.5265826167279624E-3</v>
      </c>
    </row>
    <row r="1680" spans="1:8" x14ac:dyDescent="0.25">
      <c r="A1680" s="8" t="s">
        <v>45</v>
      </c>
      <c r="B1680" s="8">
        <v>2018</v>
      </c>
      <c r="C1680" s="8" t="s">
        <v>10</v>
      </c>
      <c r="D1680" s="8" t="s">
        <v>33</v>
      </c>
      <c r="E1680" s="8" t="s">
        <v>35</v>
      </c>
      <c r="F1680" s="78">
        <v>394.45724887</v>
      </c>
      <c r="G1680" s="78">
        <f>+IF(F1680=0," ", +F1680/INDEX(TdC_ExRate!$C$8:$R$29,MATCH(A1680,TdC_ExRate!$B$8:$B$29,0),MATCH(B1680,TdC_ExRate!$C$7:$R$7,0)))</f>
        <v>394.45724887</v>
      </c>
      <c r="H1680" s="78">
        <f>+IF(F1680=0,"",+G1680*100/INDEX(PBI_GDP!$C$8:$R$29,MATCH($A1680,PBI_GDP!$B$8:$B$29,0),MATCH($B1680,PBI_GDP!$C$7:$R$7,0)))</f>
        <v>0.36700880699813243</v>
      </c>
    </row>
    <row r="1681" spans="1:8" x14ac:dyDescent="0.25">
      <c r="A1681" s="8" t="s">
        <v>45</v>
      </c>
      <c r="B1681" s="8">
        <v>2018</v>
      </c>
      <c r="C1681" s="8" t="s">
        <v>10</v>
      </c>
      <c r="D1681" s="8" t="s">
        <v>33</v>
      </c>
      <c r="E1681" s="8" t="s">
        <v>36</v>
      </c>
      <c r="F1681" s="78">
        <v>476.20444800999996</v>
      </c>
      <c r="G1681" s="78">
        <f>+IF(F1681=0," ", +F1681/INDEX(TdC_ExRate!$C$8:$R$29,MATCH(A1681,TdC_ExRate!$B$8:$B$29,0),MATCH(B1681,TdC_ExRate!$C$7:$R$7,0)))</f>
        <v>476.20444800999996</v>
      </c>
      <c r="H1681" s="78">
        <f>+IF(F1681=0,"",+G1681*100/INDEX(PBI_GDP!$C$8:$R$29,MATCH($A1681,PBI_GDP!$B$8:$B$29,0),MATCH($B1681,PBI_GDP!$C$7:$R$7,0)))</f>
        <v>0.44306759947249208</v>
      </c>
    </row>
    <row r="1682" spans="1:8" x14ac:dyDescent="0.25">
      <c r="A1682" s="8" t="s">
        <v>45</v>
      </c>
      <c r="B1682" s="8">
        <v>2018</v>
      </c>
      <c r="C1682" s="8" t="s">
        <v>10</v>
      </c>
      <c r="D1682" s="8" t="s">
        <v>33</v>
      </c>
      <c r="E1682" s="8" t="s">
        <v>42</v>
      </c>
      <c r="F1682" s="78">
        <v>13.47124153</v>
      </c>
      <c r="G1682" s="78">
        <f>+IF(F1682=0," ", +F1682/INDEX(TdC_ExRate!$C$8:$R$29,MATCH(A1682,TdC_ExRate!$B$8:$B$29,0),MATCH(B1682,TdC_ExRate!$C$7:$R$7,0)))</f>
        <v>13.47124153</v>
      </c>
      <c r="H1682" s="78">
        <f>+IF(F1682=0,"",+G1682*100/INDEX(PBI_GDP!$C$8:$R$29,MATCH($A1682,PBI_GDP!$B$8:$B$29,0),MATCH($B1682,PBI_GDP!$C$7:$R$7,0)))</f>
        <v>1.2533840604709981E-2</v>
      </c>
    </row>
    <row r="1683" spans="1:8" x14ac:dyDescent="0.25">
      <c r="A1683" s="8" t="s">
        <v>45</v>
      </c>
      <c r="B1683" s="8">
        <v>2018</v>
      </c>
      <c r="C1683" s="8" t="s">
        <v>10</v>
      </c>
      <c r="D1683" s="8" t="s">
        <v>33</v>
      </c>
      <c r="E1683" s="8" t="s">
        <v>40</v>
      </c>
      <c r="F1683" s="78">
        <v>885.77369352999995</v>
      </c>
      <c r="G1683" s="78">
        <f>+IF(F1683=0," ", +F1683/INDEX(TdC_ExRate!$C$8:$R$29,MATCH(A1683,TdC_ExRate!$B$8:$B$29,0),MATCH(B1683,TdC_ExRate!$C$7:$R$7,0)))</f>
        <v>885.77369352999995</v>
      </c>
      <c r="H1683" s="78">
        <f>+IF(F1683=0,"",+G1683*100/INDEX(PBI_GDP!$C$8:$R$29,MATCH($A1683,PBI_GDP!$B$8:$B$29,0),MATCH($B1683,PBI_GDP!$C$7:$R$7,0)))</f>
        <v>0.82413682969206237</v>
      </c>
    </row>
    <row r="1684" spans="1:8" x14ac:dyDescent="0.25">
      <c r="A1684" s="8" t="s">
        <v>45</v>
      </c>
      <c r="B1684" s="8">
        <v>2019</v>
      </c>
      <c r="C1684" s="8" t="s">
        <v>10</v>
      </c>
      <c r="D1684" s="8" t="s">
        <v>33</v>
      </c>
      <c r="E1684" s="8" t="s">
        <v>34</v>
      </c>
      <c r="F1684" s="78">
        <v>3.7874152399999996</v>
      </c>
      <c r="G1684" s="78">
        <f>+IF(F1684=0," ", +F1684/INDEX(TdC_ExRate!$C$8:$R$29,MATCH(A1684,TdC_ExRate!$B$8:$B$29,0),MATCH(B1684,TdC_ExRate!$C$7:$R$7,0)))</f>
        <v>3.7874152399999996</v>
      </c>
      <c r="H1684" s="78">
        <f>+IF(F1684=0,"",+G1684*100/INDEX(PBI_GDP!$C$8:$R$29,MATCH($A1684,PBI_GDP!$B$8:$B$29,0),MATCH($B1684,PBI_GDP!$C$7:$R$7,0)))</f>
        <v>3.5200390572757323E-3</v>
      </c>
    </row>
    <row r="1685" spans="1:8" x14ac:dyDescent="0.25">
      <c r="A1685" s="8" t="s">
        <v>45</v>
      </c>
      <c r="B1685" s="8">
        <v>2019</v>
      </c>
      <c r="C1685" s="8" t="s">
        <v>10</v>
      </c>
      <c r="D1685" s="8" t="s">
        <v>33</v>
      </c>
      <c r="E1685" s="8" t="s">
        <v>35</v>
      </c>
      <c r="F1685" s="78">
        <v>304.18423348000005</v>
      </c>
      <c r="G1685" s="78">
        <f>+IF(F1685=0," ", +F1685/INDEX(TdC_ExRate!$C$8:$R$29,MATCH(A1685,TdC_ExRate!$B$8:$B$29,0),MATCH(B1685,TdC_ExRate!$C$7:$R$7,0)))</f>
        <v>304.18423348000005</v>
      </c>
      <c r="H1685" s="78">
        <f>+IF(F1685=0,"",+G1685*100/INDEX(PBI_GDP!$C$8:$R$29,MATCH($A1685,PBI_GDP!$B$8:$B$29,0),MATCH($B1685,PBI_GDP!$C$7:$R$7,0)))</f>
        <v>0.28271005807567079</v>
      </c>
    </row>
    <row r="1686" spans="1:8" x14ac:dyDescent="0.25">
      <c r="A1686" s="8" t="s">
        <v>45</v>
      </c>
      <c r="B1686" s="8">
        <v>2019</v>
      </c>
      <c r="C1686" s="8" t="s">
        <v>10</v>
      </c>
      <c r="D1686" s="8" t="s">
        <v>33</v>
      </c>
      <c r="E1686" s="8" t="s">
        <v>36</v>
      </c>
      <c r="F1686" s="78">
        <v>7.9751290099999999</v>
      </c>
      <c r="G1686" s="78">
        <f>+IF(F1686=0," ", +F1686/INDEX(TdC_ExRate!$C$8:$R$29,MATCH(A1686,TdC_ExRate!$B$8:$B$29,0),MATCH(B1686,TdC_ExRate!$C$7:$R$7,0)))</f>
        <v>7.9751290099999999</v>
      </c>
      <c r="H1686" s="78">
        <f>+IF(F1686=0,"",+G1686*100/INDEX(PBI_GDP!$C$8:$R$29,MATCH($A1686,PBI_GDP!$B$8:$B$29,0),MATCH($B1686,PBI_GDP!$C$7:$R$7,0)))</f>
        <v>7.4121171889282318E-3</v>
      </c>
    </row>
    <row r="1687" spans="1:8" x14ac:dyDescent="0.25">
      <c r="A1687" s="8" t="s">
        <v>45</v>
      </c>
      <c r="B1687" s="8">
        <v>2019</v>
      </c>
      <c r="C1687" s="8" t="s">
        <v>10</v>
      </c>
      <c r="D1687" s="8" t="s">
        <v>33</v>
      </c>
      <c r="E1687" s="8" t="s">
        <v>42</v>
      </c>
      <c r="F1687" s="78">
        <v>8.9559994499999984</v>
      </c>
      <c r="G1687" s="78">
        <f>+IF(F1687=0," ", +F1687/INDEX(TdC_ExRate!$C$8:$R$29,MATCH(A1687,TdC_ExRate!$B$8:$B$29,0),MATCH(B1687,TdC_ExRate!$C$7:$R$7,0)))</f>
        <v>8.9559994499999984</v>
      </c>
      <c r="H1687" s="78">
        <f>+IF(F1687=0,"",+G1687*100/INDEX(PBI_GDP!$C$8:$R$29,MATCH($A1687,PBI_GDP!$B$8:$B$29,0),MATCH($B1687,PBI_GDP!$C$7:$R$7,0)))</f>
        <v>8.3237421468843158E-3</v>
      </c>
    </row>
    <row r="1688" spans="1:8" x14ac:dyDescent="0.25">
      <c r="A1688" s="8" t="s">
        <v>45</v>
      </c>
      <c r="B1688" s="8">
        <v>2019</v>
      </c>
      <c r="C1688" s="8" t="s">
        <v>10</v>
      </c>
      <c r="D1688" s="8" t="s">
        <v>33</v>
      </c>
      <c r="E1688" s="8" t="s">
        <v>40</v>
      </c>
      <c r="F1688" s="78">
        <v>324.90277717999999</v>
      </c>
      <c r="G1688" s="78">
        <f>+IF(F1688=0," ", +F1688/INDEX(TdC_ExRate!$C$8:$R$29,MATCH(A1688,TdC_ExRate!$B$8:$B$29,0),MATCH(B1688,TdC_ExRate!$C$7:$R$7,0)))</f>
        <v>324.90277717999999</v>
      </c>
      <c r="H1688" s="78">
        <f>+IF(F1688=0,"",+G1688*100/INDEX(PBI_GDP!$C$8:$R$29,MATCH($A1688,PBI_GDP!$B$8:$B$29,0),MATCH($B1688,PBI_GDP!$C$7:$R$7,0)))</f>
        <v>0.30196595646875901</v>
      </c>
    </row>
    <row r="1689" spans="1:8" x14ac:dyDescent="0.25">
      <c r="A1689" s="8" t="s">
        <v>45</v>
      </c>
      <c r="B1689" s="8">
        <v>2020</v>
      </c>
      <c r="C1689" s="8" t="s">
        <v>10</v>
      </c>
      <c r="D1689" s="8" t="s">
        <v>33</v>
      </c>
      <c r="E1689" s="8" t="s">
        <v>34</v>
      </c>
      <c r="F1689" s="78">
        <v>0.23773978000000001</v>
      </c>
      <c r="G1689" s="78">
        <f>+IF(F1689=0," ", +F1689/INDEX(TdC_ExRate!$C$8:$R$29,MATCH(A1689,TdC_ExRate!$B$8:$B$29,0),MATCH(B1689,TdC_ExRate!$C$7:$R$7,0)))</f>
        <v>0.23773978000000001</v>
      </c>
      <c r="H1689" s="78">
        <f>+IF(F1689=0,"",+G1689*100/INDEX(PBI_GDP!$C$8:$R$29,MATCH($A1689,PBI_GDP!$B$8:$B$29,0),MATCH($B1689,PBI_GDP!$C$7:$R$7,0)))</f>
        <v>2.4799313037321988E-4</v>
      </c>
    </row>
    <row r="1690" spans="1:8" x14ac:dyDescent="0.25">
      <c r="A1690" s="8" t="s">
        <v>45</v>
      </c>
      <c r="B1690" s="8">
        <v>2020</v>
      </c>
      <c r="C1690" s="8" t="s">
        <v>10</v>
      </c>
      <c r="D1690" s="8" t="s">
        <v>33</v>
      </c>
      <c r="E1690" s="8" t="s">
        <v>35</v>
      </c>
      <c r="F1690" s="78">
        <v>199.17193266000001</v>
      </c>
      <c r="G1690" s="78">
        <f>+IF(F1690=0," ", +F1690/INDEX(TdC_ExRate!$C$8:$R$29,MATCH(A1690,TdC_ExRate!$B$8:$B$29,0),MATCH(B1690,TdC_ExRate!$C$7:$R$7,0)))</f>
        <v>199.17193266000001</v>
      </c>
      <c r="H1690" s="78">
        <f>+IF(F1690=0,"",+G1690*100/INDEX(PBI_GDP!$C$8:$R$29,MATCH($A1690,PBI_GDP!$B$8:$B$29,0),MATCH($B1690,PBI_GDP!$C$7:$R$7,0)))</f>
        <v>0.20776191120744519</v>
      </c>
    </row>
    <row r="1691" spans="1:8" x14ac:dyDescent="0.25">
      <c r="A1691" s="8" t="s">
        <v>45</v>
      </c>
      <c r="B1691" s="8">
        <v>2020</v>
      </c>
      <c r="C1691" s="8" t="s">
        <v>10</v>
      </c>
      <c r="D1691" s="8" t="s">
        <v>33</v>
      </c>
      <c r="E1691" s="8" t="s">
        <v>36</v>
      </c>
      <c r="F1691" s="78">
        <v>0</v>
      </c>
      <c r="G1691" s="78" t="str">
        <f>+IF(F1691=0," ", +F1691/INDEX(TdC_ExRate!$C$8:$R$29,MATCH(A1691,TdC_ExRate!$B$8:$B$29,0),MATCH(B1691,TdC_ExRate!$C$7:$R$7,0)))</f>
        <v xml:space="preserve"> </v>
      </c>
      <c r="H1691" s="78" t="str">
        <f>+IF(F1691=0,"",+G1691*100/INDEX(PBI_GDP!$C$8:$R$29,MATCH($A1691,PBI_GDP!$B$8:$B$29,0),MATCH($B1691,PBI_GDP!$C$7:$R$7,0)))</f>
        <v/>
      </c>
    </row>
    <row r="1692" spans="1:8" x14ac:dyDescent="0.25">
      <c r="A1692" s="8" t="s">
        <v>45</v>
      </c>
      <c r="B1692" s="8">
        <v>2020</v>
      </c>
      <c r="C1692" s="8" t="s">
        <v>10</v>
      </c>
      <c r="D1692" s="8" t="s">
        <v>33</v>
      </c>
      <c r="E1692" s="8" t="s">
        <v>42</v>
      </c>
      <c r="F1692" s="78">
        <v>5.5257221599999999</v>
      </c>
      <c r="G1692" s="78">
        <f>+IF(F1692=0," ", +F1692/INDEX(TdC_ExRate!$C$8:$R$29,MATCH(A1692,TdC_ExRate!$B$8:$B$29,0),MATCH(B1692,TdC_ExRate!$C$7:$R$7,0)))</f>
        <v>5.5257221599999999</v>
      </c>
      <c r="H1692" s="78">
        <f>+IF(F1692=0,"",+G1692*100/INDEX(PBI_GDP!$C$8:$R$29,MATCH($A1692,PBI_GDP!$B$8:$B$29,0),MATCH($B1692,PBI_GDP!$C$7:$R$7,0)))</f>
        <v>5.7640380420604003E-3</v>
      </c>
    </row>
    <row r="1693" spans="1:8" x14ac:dyDescent="0.25">
      <c r="A1693" s="8" t="s">
        <v>45</v>
      </c>
      <c r="B1693" s="8">
        <v>2020</v>
      </c>
      <c r="C1693" s="8" t="s">
        <v>10</v>
      </c>
      <c r="D1693" s="8" t="s">
        <v>33</v>
      </c>
      <c r="E1693" s="8" t="s">
        <v>40</v>
      </c>
      <c r="F1693" s="78">
        <v>204.9353946</v>
      </c>
      <c r="G1693" s="78">
        <f>+IF(F1693=0," ", +F1693/INDEX(TdC_ExRate!$C$8:$R$29,MATCH(A1693,TdC_ExRate!$B$8:$B$29,0),MATCH(B1693,TdC_ExRate!$C$7:$R$7,0)))</f>
        <v>204.9353946</v>
      </c>
      <c r="H1693" s="78">
        <f>+IF(F1693=0,"",+G1693*100/INDEX(PBI_GDP!$C$8:$R$29,MATCH($A1693,PBI_GDP!$B$8:$B$29,0),MATCH($B1693,PBI_GDP!$C$7:$R$7,0)))</f>
        <v>0.21377394237987879</v>
      </c>
    </row>
    <row r="1694" spans="1:8" x14ac:dyDescent="0.25">
      <c r="A1694" s="8" t="s">
        <v>45</v>
      </c>
      <c r="B1694" s="8">
        <v>2021</v>
      </c>
      <c r="C1694" s="8" t="s">
        <v>10</v>
      </c>
      <c r="D1694" s="8" t="s">
        <v>33</v>
      </c>
      <c r="E1694" s="8" t="s">
        <v>34</v>
      </c>
      <c r="F1694" s="78">
        <v>0.19709376000000001</v>
      </c>
      <c r="G1694" s="78">
        <f>+IF(F1694=0," ", +F1694/INDEX(TdC_ExRate!$C$8:$R$29,MATCH(A1694,TdC_ExRate!$B$8:$B$29,0),MATCH(B1694,TdC_ExRate!$C$7:$R$7,0)))</f>
        <v>0.19709376000000001</v>
      </c>
      <c r="H1694" s="78">
        <f>+IF(F1694=0,"",+G1694*100/INDEX(PBI_GDP!$C$8:$R$29,MATCH($A1694,PBI_GDP!$B$8:$B$29,0),MATCH($B1694,PBI_GDP!$C$7:$R$7,0)))</f>
        <v>1.8345378744935313E-4</v>
      </c>
    </row>
    <row r="1695" spans="1:8" x14ac:dyDescent="0.25">
      <c r="A1695" s="8" t="s">
        <v>45</v>
      </c>
      <c r="B1695" s="8">
        <v>2021</v>
      </c>
      <c r="C1695" s="8" t="s">
        <v>10</v>
      </c>
      <c r="D1695" s="8" t="s">
        <v>33</v>
      </c>
      <c r="E1695" s="8" t="s">
        <v>35</v>
      </c>
      <c r="F1695" s="78">
        <v>203.56636895999995</v>
      </c>
      <c r="G1695" s="78">
        <f>+IF(F1695=0," ", +F1695/INDEX(TdC_ExRate!$C$8:$R$29,MATCH(A1695,TdC_ExRate!$B$8:$B$29,0),MATCH(B1695,TdC_ExRate!$C$7:$R$7,0)))</f>
        <v>203.56636895999995</v>
      </c>
      <c r="H1695" s="78">
        <f>+IF(F1695=0,"",+G1695*100/INDEX(PBI_GDP!$C$8:$R$29,MATCH($A1695,PBI_GDP!$B$8:$B$29,0),MATCH($B1695,PBI_GDP!$C$7:$R$7,0)))</f>
        <v>0.18947845625870871</v>
      </c>
    </row>
    <row r="1696" spans="1:8" x14ac:dyDescent="0.25">
      <c r="A1696" s="8" t="s">
        <v>45</v>
      </c>
      <c r="B1696" s="8">
        <v>2021</v>
      </c>
      <c r="C1696" s="8" t="s">
        <v>10</v>
      </c>
      <c r="D1696" s="8" t="s">
        <v>33</v>
      </c>
      <c r="E1696" s="8" t="s">
        <v>36</v>
      </c>
      <c r="F1696" s="78">
        <v>0</v>
      </c>
      <c r="G1696" s="78" t="str">
        <f>+IF(F1696=0," ", +F1696/INDEX(TdC_ExRate!$C$8:$R$29,MATCH(A1696,TdC_ExRate!$B$8:$B$29,0),MATCH(B1696,TdC_ExRate!$C$7:$R$7,0)))</f>
        <v xml:space="preserve"> </v>
      </c>
      <c r="H1696" s="78" t="str">
        <f>+IF(F1696=0,"",+G1696*100/INDEX(PBI_GDP!$C$8:$R$29,MATCH($A1696,PBI_GDP!$B$8:$B$29,0),MATCH($B1696,PBI_GDP!$C$7:$R$7,0)))</f>
        <v/>
      </c>
    </row>
    <row r="1697" spans="1:8" x14ac:dyDescent="0.25">
      <c r="A1697" s="8" t="s">
        <v>45</v>
      </c>
      <c r="B1697" s="8">
        <v>2021</v>
      </c>
      <c r="C1697" s="8" t="s">
        <v>10</v>
      </c>
      <c r="D1697" s="8" t="s">
        <v>33</v>
      </c>
      <c r="E1697" s="8" t="s">
        <v>42</v>
      </c>
      <c r="F1697" s="78">
        <v>2.1783494699999997</v>
      </c>
      <c r="G1697" s="78">
        <f>+IF(F1697=0," ", +F1697/INDEX(TdC_ExRate!$C$8:$R$29,MATCH(A1697,TdC_ExRate!$B$8:$B$29,0),MATCH(B1697,TdC_ExRate!$C$7:$R$7,0)))</f>
        <v>2.1783494699999997</v>
      </c>
      <c r="H1697" s="78">
        <f>+IF(F1697=0,"",+G1697*100/INDEX(PBI_GDP!$C$8:$R$29,MATCH($A1697,PBI_GDP!$B$8:$B$29,0),MATCH($B1697,PBI_GDP!$C$7:$R$7,0)))</f>
        <v>2.0275957019633244E-3</v>
      </c>
    </row>
    <row r="1698" spans="1:8" x14ac:dyDescent="0.25">
      <c r="A1698" s="8" t="s">
        <v>45</v>
      </c>
      <c r="B1698" s="8">
        <v>2021</v>
      </c>
      <c r="C1698" s="8" t="s">
        <v>10</v>
      </c>
      <c r="D1698" s="8" t="s">
        <v>33</v>
      </c>
      <c r="E1698" s="8" t="s">
        <v>40</v>
      </c>
      <c r="F1698" s="78">
        <v>205.94181218999995</v>
      </c>
      <c r="G1698" s="78">
        <f>+IF(F1698=0," ", +F1698/INDEX(TdC_ExRate!$C$8:$R$29,MATCH(A1698,TdC_ExRate!$B$8:$B$29,0),MATCH(B1698,TdC_ExRate!$C$7:$R$7,0)))</f>
        <v>205.94181218999995</v>
      </c>
      <c r="H1698" s="78">
        <f>+IF(F1698=0,"",+G1698*100/INDEX(PBI_GDP!$C$8:$R$29,MATCH($A1698,PBI_GDP!$B$8:$B$29,0),MATCH($B1698,PBI_GDP!$C$7:$R$7,0)))</f>
        <v>0.19168950574812135</v>
      </c>
    </row>
    <row r="1699" spans="1:8" x14ac:dyDescent="0.25">
      <c r="A1699" s="8" t="s">
        <v>45</v>
      </c>
      <c r="B1699" s="8">
        <v>2008</v>
      </c>
      <c r="C1699" s="8" t="s">
        <v>10</v>
      </c>
      <c r="D1699" s="8" t="s">
        <v>37</v>
      </c>
      <c r="E1699" s="8" t="s">
        <v>40</v>
      </c>
      <c r="F1699" s="78">
        <v>0</v>
      </c>
      <c r="G1699" s="78">
        <f>+IF(F1699=0,0,+F1699/INDEX(TdC_ExRate!$C$8:$R$29,MATCH(A1699,TdC_ExRate!$B$8:$B$29,0),MATCH(B1699,TdC_ExRate!$C$7:$R$7,0)))</f>
        <v>0</v>
      </c>
      <c r="H1699" s="78">
        <f>+IF(F1699=0,0,+G1699*100/INDEX(PBI_GDP!$C$8:$R$29,MATCH($A1699,PBI_GDP!$B$8:$B$29,0),MATCH($B1699,PBI_GDP!$C$7:$R$7,0)))</f>
        <v>0</v>
      </c>
    </row>
    <row r="1700" spans="1:8" x14ac:dyDescent="0.25">
      <c r="A1700" s="8" t="s">
        <v>45</v>
      </c>
      <c r="B1700" s="8">
        <v>2009</v>
      </c>
      <c r="C1700" s="8" t="s">
        <v>10</v>
      </c>
      <c r="D1700" s="8" t="s">
        <v>37</v>
      </c>
      <c r="E1700" s="8" t="s">
        <v>40</v>
      </c>
      <c r="F1700" s="78">
        <v>2.6779870500000089</v>
      </c>
      <c r="G1700" s="78">
        <f>+IF(F1700=0,0,+F1700/INDEX(TdC_ExRate!$C$8:$R$29,MATCH(A1700,TdC_ExRate!$B$8:$B$29,0),MATCH(B1700,TdC_ExRate!$C$7:$R$7,0)))</f>
        <v>2.6779870500000089</v>
      </c>
      <c r="H1700" s="78">
        <f>+IF(F1700=0,0,+G1700*100/INDEX(PBI_GDP!$C$8:$R$29,MATCH($A1700,PBI_GDP!$B$8:$B$29,0),MATCH($B1700,PBI_GDP!$C$7:$R$7,0)))</f>
        <v>4.4562574943864007E-3</v>
      </c>
    </row>
    <row r="1701" spans="1:8" x14ac:dyDescent="0.25">
      <c r="A1701" s="8" t="s">
        <v>45</v>
      </c>
      <c r="B1701" s="8">
        <v>2010</v>
      </c>
      <c r="C1701" s="8" t="s">
        <v>10</v>
      </c>
      <c r="D1701" s="8" t="s">
        <v>37</v>
      </c>
      <c r="E1701" s="8" t="s">
        <v>40</v>
      </c>
      <c r="F1701" s="78">
        <v>3.1775988200000005</v>
      </c>
      <c r="G1701" s="78">
        <f>+IF(F1701=0,0,+F1701/INDEX(TdC_ExRate!$C$8:$R$29,MATCH(A1701,TdC_ExRate!$B$8:$B$29,0),MATCH(B1701,TdC_ExRate!$C$7:$R$7,0)))</f>
        <v>3.1775988200000005</v>
      </c>
      <c r="H1701" s="78">
        <f>+IF(F1701=0,0,+G1701*100/INDEX(PBI_GDP!$C$8:$R$29,MATCH($A1701,PBI_GDP!$B$8:$B$29,0),MATCH($B1701,PBI_GDP!$C$7:$R$7,0)))</f>
        <v>4.6625631810853886E-3</v>
      </c>
    </row>
    <row r="1702" spans="1:8" x14ac:dyDescent="0.25">
      <c r="A1702" s="8" t="s">
        <v>45</v>
      </c>
      <c r="B1702" s="8">
        <v>2011</v>
      </c>
      <c r="C1702" s="8" t="s">
        <v>10</v>
      </c>
      <c r="D1702" s="8" t="s">
        <v>37</v>
      </c>
      <c r="E1702" s="8" t="s">
        <v>40</v>
      </c>
      <c r="F1702" s="78">
        <v>3.0306020000000005</v>
      </c>
      <c r="G1702" s="78">
        <f>+IF(F1702=0,0,+F1702/INDEX(TdC_ExRate!$C$8:$R$29,MATCH(A1702,TdC_ExRate!$B$8:$B$29,0),MATCH(B1702,TdC_ExRate!$C$7:$R$7,0)))</f>
        <v>3.0306020000000005</v>
      </c>
      <c r="H1702" s="78">
        <f>+IF(F1702=0,0,+G1702*100/INDEX(PBI_GDP!$C$8:$R$29,MATCH($A1702,PBI_GDP!$B$8:$B$29,0),MATCH($B1702,PBI_GDP!$C$7:$R$7,0)))</f>
        <v>3.8368534429552349E-3</v>
      </c>
    </row>
    <row r="1703" spans="1:8" x14ac:dyDescent="0.25">
      <c r="A1703" s="8" t="s">
        <v>45</v>
      </c>
      <c r="B1703" s="8">
        <v>2012</v>
      </c>
      <c r="C1703" s="8" t="s">
        <v>10</v>
      </c>
      <c r="D1703" s="8" t="s">
        <v>37</v>
      </c>
      <c r="E1703" s="8" t="s">
        <v>40</v>
      </c>
      <c r="F1703" s="78">
        <v>0.24149605999999998</v>
      </c>
      <c r="G1703" s="78">
        <f>+IF(F1703=0,0,+F1703/INDEX(TdC_ExRate!$C$8:$R$29,MATCH(A1703,TdC_ExRate!$B$8:$B$29,0),MATCH(B1703,TdC_ExRate!$C$7:$R$7,0)))</f>
        <v>0.24149605999999998</v>
      </c>
      <c r="H1703" s="78">
        <f>+IF(F1703=0,0,+G1703*100/INDEX(PBI_GDP!$C$8:$R$29,MATCH($A1703,PBI_GDP!$B$8:$B$29,0),MATCH($B1703,PBI_GDP!$C$7:$R$7,0)))</f>
        <v>2.7525608066559485E-4</v>
      </c>
    </row>
    <row r="1704" spans="1:8" x14ac:dyDescent="0.25">
      <c r="A1704" s="8" t="s">
        <v>45</v>
      </c>
      <c r="B1704" s="8">
        <v>2013</v>
      </c>
      <c r="C1704" s="8" t="s">
        <v>10</v>
      </c>
      <c r="D1704" s="8" t="s">
        <v>37</v>
      </c>
      <c r="E1704" s="8" t="s">
        <v>40</v>
      </c>
      <c r="F1704" s="78">
        <v>1.87885E-2</v>
      </c>
      <c r="G1704" s="78">
        <f>+IF(F1704=0,0,+F1704/INDEX(TdC_ExRate!$C$8:$R$29,MATCH(A1704,TdC_ExRate!$B$8:$B$29,0),MATCH(B1704,TdC_ExRate!$C$7:$R$7,0)))</f>
        <v>1.87885E-2</v>
      </c>
      <c r="H1704" s="78">
        <f>+IF(F1704=0,0,+G1704*100/INDEX(PBI_GDP!$C$8:$R$29,MATCH($A1704,PBI_GDP!$B$8:$B$29,0),MATCH($B1704,PBI_GDP!$C$7:$R$7,0)))</f>
        <v>1.9455768661036987E-5</v>
      </c>
    </row>
    <row r="1705" spans="1:8" x14ac:dyDescent="0.25">
      <c r="A1705" s="8" t="s">
        <v>45</v>
      </c>
      <c r="B1705" s="8">
        <v>2014</v>
      </c>
      <c r="C1705" s="8" t="s">
        <v>10</v>
      </c>
      <c r="D1705" s="8" t="s">
        <v>37</v>
      </c>
      <c r="E1705" s="8" t="s">
        <v>40</v>
      </c>
      <c r="F1705" s="78">
        <v>0</v>
      </c>
      <c r="G1705" s="78">
        <f>+IF(F1705=0,0,+F1705/INDEX(TdC_ExRate!$C$8:$R$29,MATCH(A1705,TdC_ExRate!$B$8:$B$29,0),MATCH(B1705,TdC_ExRate!$C$7:$R$7,0)))</f>
        <v>0</v>
      </c>
      <c r="H1705" s="78">
        <f>+IF(F1705=0,0,+G1705*100/INDEX(PBI_GDP!$C$8:$R$29,MATCH($A1705,PBI_GDP!$B$8:$B$29,0),MATCH($B1705,PBI_GDP!$C$7:$R$7,0)))</f>
        <v>0</v>
      </c>
    </row>
    <row r="1706" spans="1:8" x14ac:dyDescent="0.25">
      <c r="A1706" s="8" t="s">
        <v>45</v>
      </c>
      <c r="B1706" s="8">
        <v>2015</v>
      </c>
      <c r="C1706" s="8" t="s">
        <v>10</v>
      </c>
      <c r="D1706" s="8" t="s">
        <v>37</v>
      </c>
      <c r="E1706" s="8" t="s">
        <v>40</v>
      </c>
      <c r="F1706" s="78">
        <v>0</v>
      </c>
      <c r="G1706" s="78">
        <f>+IF(F1706=0,0,+F1706/INDEX(TdC_ExRate!$C$8:$R$29,MATCH(A1706,TdC_ExRate!$B$8:$B$29,0),MATCH(B1706,TdC_ExRate!$C$7:$R$7,0)))</f>
        <v>0</v>
      </c>
      <c r="H1706" s="78">
        <f>+IF(F1706=0,0,+G1706*100/INDEX(PBI_GDP!$C$8:$R$29,MATCH($A1706,PBI_GDP!$B$8:$B$29,0),MATCH($B1706,PBI_GDP!$C$7:$R$7,0)))</f>
        <v>0</v>
      </c>
    </row>
    <row r="1707" spans="1:8" x14ac:dyDescent="0.25">
      <c r="A1707" s="8" t="s">
        <v>45</v>
      </c>
      <c r="B1707" s="8">
        <v>2016</v>
      </c>
      <c r="C1707" s="8" t="s">
        <v>10</v>
      </c>
      <c r="D1707" s="8" t="s">
        <v>37</v>
      </c>
      <c r="E1707" s="8" t="s">
        <v>40</v>
      </c>
      <c r="F1707" s="78">
        <v>0</v>
      </c>
      <c r="G1707" s="78">
        <f>+IF(F1707=0,0,+F1707/INDEX(TdC_ExRate!$C$8:$R$29,MATCH(A1707,TdC_ExRate!$B$8:$B$29,0),MATCH(B1707,TdC_ExRate!$C$7:$R$7,0)))</f>
        <v>0</v>
      </c>
      <c r="H1707" s="78">
        <f>+IF(F1707=0,0,+G1707*100/INDEX(PBI_GDP!$C$8:$R$29,MATCH($A1707,PBI_GDP!$B$8:$B$29,0),MATCH($B1707,PBI_GDP!$C$7:$R$7,0)))</f>
        <v>0</v>
      </c>
    </row>
    <row r="1708" spans="1:8" x14ac:dyDescent="0.25">
      <c r="A1708" s="8" t="s">
        <v>45</v>
      </c>
      <c r="B1708" s="8">
        <v>2017</v>
      </c>
      <c r="C1708" s="8" t="s">
        <v>10</v>
      </c>
      <c r="D1708" s="8" t="s">
        <v>37</v>
      </c>
      <c r="E1708" s="8" t="s">
        <v>40</v>
      </c>
      <c r="F1708" s="78">
        <v>0</v>
      </c>
      <c r="G1708" s="78">
        <f>+IF(F1708=0,0,+F1708/INDEX(TdC_ExRate!$C$8:$R$29,MATCH(A1708,TdC_ExRate!$B$8:$B$29,0),MATCH(B1708,TdC_ExRate!$C$7:$R$7,0)))</f>
        <v>0</v>
      </c>
      <c r="H1708" s="78">
        <f>+IF(F1708=0,0,+G1708*100/INDEX(PBI_GDP!$C$8:$R$29,MATCH($A1708,PBI_GDP!$B$8:$B$29,0),MATCH($B1708,PBI_GDP!$C$7:$R$7,0)))</f>
        <v>0</v>
      </c>
    </row>
    <row r="1709" spans="1:8" x14ac:dyDescent="0.25">
      <c r="A1709" s="8" t="s">
        <v>45</v>
      </c>
      <c r="B1709" s="8">
        <v>2018</v>
      </c>
      <c r="C1709" s="8" t="s">
        <v>10</v>
      </c>
      <c r="D1709" s="8" t="s">
        <v>37</v>
      </c>
      <c r="E1709" s="8" t="s">
        <v>40</v>
      </c>
      <c r="F1709" s="78">
        <v>0</v>
      </c>
      <c r="G1709" s="78">
        <f>+IF(F1709=0,0,+F1709/INDEX(TdC_ExRate!$C$8:$R$29,MATCH(A1709,TdC_ExRate!$B$8:$B$29,0),MATCH(B1709,TdC_ExRate!$C$7:$R$7,0)))</f>
        <v>0</v>
      </c>
      <c r="H1709" s="78">
        <f>+IF(F1709=0,0,+G1709*100/INDEX(PBI_GDP!$C$8:$R$29,MATCH($A1709,PBI_GDP!$B$8:$B$29,0),MATCH($B1709,PBI_GDP!$C$7:$R$7,0)))</f>
        <v>0</v>
      </c>
    </row>
    <row r="1710" spans="1:8" x14ac:dyDescent="0.25">
      <c r="A1710" s="8" t="s">
        <v>45</v>
      </c>
      <c r="B1710" s="8">
        <v>2019</v>
      </c>
      <c r="C1710" s="8" t="s">
        <v>10</v>
      </c>
      <c r="D1710" s="8" t="s">
        <v>37</v>
      </c>
      <c r="E1710" s="8" t="s">
        <v>40</v>
      </c>
      <c r="F1710" s="78">
        <v>0</v>
      </c>
      <c r="G1710" s="78">
        <f>+IF(F1710=0,0,+F1710/INDEX(TdC_ExRate!$C$8:$R$29,MATCH(A1710,TdC_ExRate!$B$8:$B$29,0),MATCH(B1710,TdC_ExRate!$C$7:$R$7,0)))</f>
        <v>0</v>
      </c>
      <c r="H1710" s="78">
        <f>+IF(F1710=0,0,+G1710*100/INDEX(PBI_GDP!$C$8:$R$29,MATCH($A1710,PBI_GDP!$B$8:$B$29,0),MATCH($B1710,PBI_GDP!$C$7:$R$7,0)))</f>
        <v>0</v>
      </c>
    </row>
    <row r="1711" spans="1:8" x14ac:dyDescent="0.25">
      <c r="A1711" s="8" t="s">
        <v>45</v>
      </c>
      <c r="B1711" s="8">
        <v>2020</v>
      </c>
      <c r="C1711" s="8" t="s">
        <v>10</v>
      </c>
      <c r="D1711" s="8" t="s">
        <v>37</v>
      </c>
      <c r="E1711" s="8" t="s">
        <v>40</v>
      </c>
      <c r="F1711" s="78">
        <v>0</v>
      </c>
      <c r="G1711" s="78">
        <f>+IF(F1711=0,0,+F1711/INDEX(TdC_ExRate!$C$8:$R$29,MATCH(A1711,TdC_ExRate!$B$8:$B$29,0),MATCH(B1711,TdC_ExRate!$C$7:$R$7,0)))</f>
        <v>0</v>
      </c>
      <c r="H1711" s="78">
        <f>+IF(F1711=0,0,+G1711*100/INDEX(PBI_GDP!$C$8:$R$29,MATCH($A1711,PBI_GDP!$B$8:$B$29,0),MATCH($B1711,PBI_GDP!$C$7:$R$7,0)))</f>
        <v>0</v>
      </c>
    </row>
    <row r="1712" spans="1:8" x14ac:dyDescent="0.25">
      <c r="A1712" s="8" t="s">
        <v>45</v>
      </c>
      <c r="B1712" s="8">
        <v>2021</v>
      </c>
      <c r="C1712" s="8" t="s">
        <v>10</v>
      </c>
      <c r="D1712" s="8" t="s">
        <v>37</v>
      </c>
      <c r="E1712" s="8" t="s">
        <v>40</v>
      </c>
      <c r="F1712" s="78">
        <v>0</v>
      </c>
      <c r="G1712" s="78">
        <f>+IF(F1712=0,0,+F1712/INDEX(TdC_ExRate!$C$8:$R$29,MATCH(A1712,TdC_ExRate!$B$8:$B$29,0),MATCH(B1712,TdC_ExRate!$C$7:$R$7,0)))</f>
        <v>0</v>
      </c>
      <c r="H1712" s="78">
        <f>+IF(F1712=0,0,+G1712*100/INDEX(PBI_GDP!$C$8:$R$29,MATCH($A1712,PBI_GDP!$B$8:$B$29,0),MATCH($B1712,PBI_GDP!$C$7:$R$7,0)))</f>
        <v>0</v>
      </c>
    </row>
    <row r="1713" spans="1:8" ht="14.45" customHeight="1" x14ac:dyDescent="0.25">
      <c r="A1713" s="51" t="s">
        <v>16</v>
      </c>
      <c r="B1713" s="52">
        <v>2008</v>
      </c>
      <c r="C1713" s="51" t="s">
        <v>10</v>
      </c>
      <c r="D1713" s="51" t="s">
        <v>41</v>
      </c>
      <c r="E1713" s="51" t="s">
        <v>40</v>
      </c>
      <c r="F1713" s="79">
        <v>303.80454986999996</v>
      </c>
      <c r="G1713" s="78">
        <f>+IF(F1713=0," ", +F1713/INDEX(TdC_ExRate!$C$8:$R$29,MATCH(A1713,TdC_ExRate!$B$8:$B$29,0),MATCH(B1713,TdC_ExRate!$C$7:$R$7,0)))</f>
        <v>34.72051998514285</v>
      </c>
      <c r="H1713" s="78">
        <f>+IF(F1713=0,"",+G1713*100/INDEX(PBI_GDP!$C$8:$R$29,MATCH($A1713,PBI_GDP!$B$8:$B$29,0),MATCH($B1713,PBI_GDP!$C$7:$R$7,0)))</f>
        <v>0.19303236960443329</v>
      </c>
    </row>
    <row r="1714" spans="1:8" ht="14.45" customHeight="1" x14ac:dyDescent="0.25">
      <c r="A1714" s="51" t="s">
        <v>16</v>
      </c>
      <c r="B1714" s="52">
        <v>2009</v>
      </c>
      <c r="C1714" s="51" t="s">
        <v>10</v>
      </c>
      <c r="D1714" s="51" t="s">
        <v>41</v>
      </c>
      <c r="E1714" s="51" t="s">
        <v>40</v>
      </c>
      <c r="F1714" s="79">
        <v>313.04573981999999</v>
      </c>
      <c r="G1714" s="78">
        <f>+IF(F1714=0," ", +F1714/INDEX(TdC_ExRate!$C$8:$R$29,MATCH(A1714,TdC_ExRate!$B$8:$B$29,0),MATCH(B1714,TdC_ExRate!$C$7:$R$7,0)))</f>
        <v>35.776655979428568</v>
      </c>
      <c r="H1714" s="78">
        <f>+IF(F1714=0,"",+G1714*100/INDEX(PBI_GDP!$C$8:$R$29,MATCH($A1714,PBI_GDP!$B$8:$B$29,0),MATCH($B1714,PBI_GDP!$C$7:$R$7,0)))</f>
        <v>0.20325774547699912</v>
      </c>
    </row>
    <row r="1715" spans="1:8" ht="14.45" customHeight="1" x14ac:dyDescent="0.25">
      <c r="A1715" s="51" t="s">
        <v>16</v>
      </c>
      <c r="B1715" s="52">
        <v>2010</v>
      </c>
      <c r="C1715" s="51" t="s">
        <v>10</v>
      </c>
      <c r="D1715" s="51" t="s">
        <v>41</v>
      </c>
      <c r="E1715" s="51" t="s">
        <v>40</v>
      </c>
      <c r="F1715" s="79">
        <v>251.60734897</v>
      </c>
      <c r="G1715" s="78">
        <f>+IF(F1715=0," ", +F1715/INDEX(TdC_ExRate!$C$8:$R$29,MATCH(A1715,TdC_ExRate!$B$8:$B$29,0),MATCH(B1715,TdC_ExRate!$C$7:$R$7,0)))</f>
        <v>28.755125596571428</v>
      </c>
      <c r="H1715" s="78">
        <f>+IF(F1715=0,"",+G1715*100/INDEX(PBI_GDP!$C$8:$R$29,MATCH($A1715,PBI_GDP!$B$8:$B$29,0),MATCH($B1715,PBI_GDP!$C$7:$R$7,0)))</f>
        <v>0.15587191182838733</v>
      </c>
    </row>
    <row r="1716" spans="1:8" ht="14.45" customHeight="1" x14ac:dyDescent="0.25">
      <c r="A1716" s="51" t="s">
        <v>16</v>
      </c>
      <c r="B1716" s="52">
        <v>2011</v>
      </c>
      <c r="C1716" s="51" t="s">
        <v>10</v>
      </c>
      <c r="D1716" s="51" t="s">
        <v>41</v>
      </c>
      <c r="E1716" s="51" t="s">
        <v>40</v>
      </c>
      <c r="F1716" s="79">
        <v>280.59214662900001</v>
      </c>
      <c r="G1716" s="78">
        <f>+IF(F1716=0," ", +F1716/INDEX(TdC_ExRate!$C$8:$R$29,MATCH(A1716,TdC_ExRate!$B$8:$B$29,0),MATCH(B1716,TdC_ExRate!$C$7:$R$7,0)))</f>
        <v>32.067673900457144</v>
      </c>
      <c r="H1716" s="78">
        <f>+IF(F1716=0,"",+G1716*100/INDEX(PBI_GDP!$C$8:$R$29,MATCH($A1716,PBI_GDP!$B$8:$B$29,0),MATCH($B1716,PBI_GDP!$C$7:$R$7,0)))</f>
        <v>0.15809515731514118</v>
      </c>
    </row>
    <row r="1717" spans="1:8" ht="14.45" customHeight="1" x14ac:dyDescent="0.25">
      <c r="A1717" s="51" t="s">
        <v>16</v>
      </c>
      <c r="B1717" s="52">
        <v>2012</v>
      </c>
      <c r="C1717" s="51" t="s">
        <v>10</v>
      </c>
      <c r="D1717" s="51" t="s">
        <v>41</v>
      </c>
      <c r="E1717" s="51" t="s">
        <v>40</v>
      </c>
      <c r="F1717" s="79">
        <v>400.47172828000004</v>
      </c>
      <c r="G1717" s="78">
        <f>+IF(F1717=0," ", +F1717/INDEX(TdC_ExRate!$C$8:$R$29,MATCH(A1717,TdC_ExRate!$B$8:$B$29,0),MATCH(B1717,TdC_ExRate!$C$7:$R$7,0)))</f>
        <v>45.768197517714292</v>
      </c>
      <c r="H1717" s="78">
        <f>+IF(F1717=0,"",+G1717*100/INDEX(PBI_GDP!$C$8:$R$29,MATCH($A1717,PBI_GDP!$B$8:$B$29,0),MATCH($B1717,PBI_GDP!$C$7:$R$7,0)))</f>
        <v>0.21400858741622164</v>
      </c>
    </row>
    <row r="1718" spans="1:8" ht="14.45" customHeight="1" x14ac:dyDescent="0.25">
      <c r="A1718" s="51" t="s">
        <v>16</v>
      </c>
      <c r="B1718" s="52">
        <v>2013</v>
      </c>
      <c r="C1718" s="51" t="s">
        <v>10</v>
      </c>
      <c r="D1718" s="51" t="s">
        <v>41</v>
      </c>
      <c r="E1718" s="51" t="s">
        <v>40</v>
      </c>
      <c r="F1718" s="79">
        <v>365.43211323000003</v>
      </c>
      <c r="G1718" s="78">
        <f>+IF(F1718=0," ", +F1718/INDEX(TdC_ExRate!$C$8:$R$29,MATCH(A1718,TdC_ExRate!$B$8:$B$29,0),MATCH(B1718,TdC_ExRate!$C$7:$R$7,0)))</f>
        <v>41.767647954662337</v>
      </c>
      <c r="H1718" s="78">
        <f>+IF(F1718=0,"",+G1718*100/INDEX(PBI_GDP!$C$8:$R$29,MATCH($A1718,PBI_GDP!$B$8:$B$29,0),MATCH($B1718,PBI_GDP!$C$7:$R$7,0)))</f>
        <v>0.18993098961874486</v>
      </c>
    </row>
    <row r="1719" spans="1:8" ht="14.45" customHeight="1" x14ac:dyDescent="0.25">
      <c r="A1719" s="51" t="s">
        <v>16</v>
      </c>
      <c r="B1719" s="52">
        <v>2014</v>
      </c>
      <c r="C1719" s="51" t="s">
        <v>10</v>
      </c>
      <c r="D1719" s="51" t="s">
        <v>41</v>
      </c>
      <c r="E1719" s="51" t="s">
        <v>40</v>
      </c>
      <c r="F1719" s="79">
        <v>253.18238883000004</v>
      </c>
      <c r="G1719" s="78">
        <f>+IF(F1719=0," ", +F1719/INDEX(TdC_ExRate!$C$8:$R$29,MATCH(A1719,TdC_ExRate!$B$8:$B$29,0),MATCH(B1719,TdC_ExRate!$C$7:$R$7,0)))</f>
        <v>28.940642655362943</v>
      </c>
      <c r="H1719" s="78">
        <f>+IF(F1719=0,"",+G1719*100/INDEX(PBI_GDP!$C$8:$R$29,MATCH($A1719,PBI_GDP!$B$8:$B$29,0),MATCH($B1719,PBI_GDP!$C$7:$R$7,0)))</f>
        <v>0.12809295188106537</v>
      </c>
    </row>
    <row r="1720" spans="1:8" ht="14.45" customHeight="1" x14ac:dyDescent="0.25">
      <c r="A1720" s="51" t="s">
        <v>16</v>
      </c>
      <c r="B1720" s="52">
        <v>2015</v>
      </c>
      <c r="C1720" s="51" t="s">
        <v>10</v>
      </c>
      <c r="D1720" s="51" t="s">
        <v>41</v>
      </c>
      <c r="E1720" s="51" t="s">
        <v>40</v>
      </c>
      <c r="F1720" s="79">
        <v>305.37530521999997</v>
      </c>
      <c r="G1720" s="78">
        <f>+IF(F1720=0," ", +F1720/INDEX(TdC_ExRate!$C$8:$R$29,MATCH(A1720,TdC_ExRate!$B$8:$B$29,0),MATCH(B1720,TdC_ExRate!$C$7:$R$7,0)))</f>
        <v>34.913335200457304</v>
      </c>
      <c r="H1720" s="78">
        <f>+IF(F1720=0,"",+G1720*100/INDEX(PBI_GDP!$C$8:$R$29,MATCH($A1720,PBI_GDP!$B$8:$B$29,0),MATCH($B1720,PBI_GDP!$C$7:$R$7,0)))</f>
        <v>0.14895886039419898</v>
      </c>
    </row>
    <row r="1721" spans="1:8" ht="14.45" customHeight="1" x14ac:dyDescent="0.25">
      <c r="A1721" s="51" t="s">
        <v>16</v>
      </c>
      <c r="B1721" s="52">
        <v>2016</v>
      </c>
      <c r="C1721" s="51" t="s">
        <v>10</v>
      </c>
      <c r="D1721" s="51" t="s">
        <v>41</v>
      </c>
      <c r="E1721" s="51" t="s">
        <v>40</v>
      </c>
      <c r="F1721" s="79">
        <v>280.17163904999995</v>
      </c>
      <c r="G1721" s="78">
        <f>+IF(F1721=0," ", +F1721/INDEX(TdC_ExRate!$C$8:$R$29,MATCH(A1721,TdC_ExRate!$B$8:$B$29,0),MATCH(B1721,TdC_ExRate!$C$7:$R$7,0)))</f>
        <v>32.056251607551481</v>
      </c>
      <c r="H1721" s="78">
        <f>+IF(F1721=0,"",+G1721*100/INDEX(PBI_GDP!$C$8:$R$29,MATCH($A1721,PBI_GDP!$B$8:$B$29,0),MATCH($B1721,PBI_GDP!$C$7:$R$7,0)))</f>
        <v>0.13251077595475538</v>
      </c>
    </row>
    <row r="1722" spans="1:8" ht="14.45" customHeight="1" x14ac:dyDescent="0.25">
      <c r="A1722" s="51" t="s">
        <v>16</v>
      </c>
      <c r="B1722" s="52">
        <v>2017</v>
      </c>
      <c r="C1722" s="51" t="s">
        <v>10</v>
      </c>
      <c r="D1722" s="51" t="s">
        <v>41</v>
      </c>
      <c r="E1722" s="51" t="s">
        <v>40</v>
      </c>
      <c r="F1722" s="79">
        <v>270.89624867999999</v>
      </c>
      <c r="G1722" s="78">
        <f>+IF(F1722=0," ", +F1722/INDEX(TdC_ExRate!$C$8:$R$29,MATCH(A1722,TdC_ExRate!$B$8:$B$29,0),MATCH(B1722,TdC_ExRate!$C$7:$R$7,0)))</f>
        <v>30.977272576329334</v>
      </c>
      <c r="H1722" s="78">
        <f>+IF(F1722=0,"",+G1722*100/INDEX(PBI_GDP!$C$8:$R$29,MATCH($A1722,PBI_GDP!$B$8:$B$29,0),MATCH($B1722,PBI_GDP!$C$7:$R$7,0)))</f>
        <v>0.12401231815895285</v>
      </c>
    </row>
    <row r="1723" spans="1:8" ht="14.45" customHeight="1" x14ac:dyDescent="0.25">
      <c r="A1723" s="51" t="s">
        <v>16</v>
      </c>
      <c r="B1723" s="52">
        <v>2018</v>
      </c>
      <c r="C1723" s="51" t="s">
        <v>10</v>
      </c>
      <c r="D1723" s="51" t="s">
        <v>41</v>
      </c>
      <c r="E1723" s="51" t="s">
        <v>40</v>
      </c>
      <c r="F1723" s="79">
        <v>341.91107354999997</v>
      </c>
      <c r="G1723" s="78">
        <f>+IF(F1723=0," ", +F1723/INDEX(TdC_ExRate!$C$8:$R$29,MATCH(A1723,TdC_ExRate!$B$8:$B$29,0),MATCH(B1723,TdC_ExRate!$C$7:$R$7,0)))</f>
        <v>39.07555126285714</v>
      </c>
      <c r="H1723" s="78">
        <f>+IF(F1723=0,"",+G1723*100/INDEX(PBI_GDP!$C$8:$R$29,MATCH($A1723,PBI_GDP!$B$8:$B$29,0),MATCH($B1723,PBI_GDP!$C$7:$R$7,0)))</f>
        <v>0.1501701568659638</v>
      </c>
    </row>
    <row r="1724" spans="1:8" ht="14.45" customHeight="1" x14ac:dyDescent="0.25">
      <c r="A1724" s="51" t="s">
        <v>16</v>
      </c>
      <c r="B1724" s="52">
        <v>2019</v>
      </c>
      <c r="C1724" s="51" t="s">
        <v>10</v>
      </c>
      <c r="D1724" s="51" t="s">
        <v>41</v>
      </c>
      <c r="E1724" s="51" t="s">
        <v>40</v>
      </c>
      <c r="F1724" s="79">
        <v>296.28008679999994</v>
      </c>
      <c r="G1724" s="78">
        <f>+IF(F1724=0," ", +F1724/INDEX(TdC_ExRate!$C$8:$R$29,MATCH(A1724,TdC_ExRate!$B$8:$B$29,0),MATCH(B1724,TdC_ExRate!$C$7:$R$7,0)))</f>
        <v>33.860581348571422</v>
      </c>
      <c r="H1724" s="78">
        <f>+IF(F1724=0,"",+G1724*100/INDEX(PBI_GDP!$C$8:$R$29,MATCH($A1724,PBI_GDP!$B$8:$B$29,0),MATCH($B1724,PBI_GDP!$C$7:$R$7,0)))</f>
        <v>0.1259640824331536</v>
      </c>
    </row>
    <row r="1725" spans="1:8" ht="14.45" customHeight="1" x14ac:dyDescent="0.25">
      <c r="A1725" s="51" t="s">
        <v>16</v>
      </c>
      <c r="B1725" s="52">
        <v>2020</v>
      </c>
      <c r="C1725" s="51" t="s">
        <v>10</v>
      </c>
      <c r="D1725" s="51" t="s">
        <v>41</v>
      </c>
      <c r="E1725" s="51" t="s">
        <v>40</v>
      </c>
      <c r="F1725" s="79">
        <v>342.79366838999999</v>
      </c>
      <c r="G1725" s="78">
        <f>+IF(F1725=0," ", +F1725/INDEX(TdC_ExRate!$C$8:$R$29,MATCH(A1725,TdC_ExRate!$B$8:$B$29,0),MATCH(B1725,TdC_ExRate!$C$7:$R$7,0)))</f>
        <v>39.176419244571427</v>
      </c>
      <c r="H1725" s="78">
        <f>+IF(F1725=0,"",+G1725*100/INDEX(PBI_GDP!$C$8:$R$29,MATCH($A1725,PBI_GDP!$B$8:$B$29,0),MATCH($B1725,PBI_GDP!$C$7:$R$7,0)))</f>
        <v>0.15720123816146592</v>
      </c>
    </row>
    <row r="1726" spans="1:8" ht="14.45" customHeight="1" x14ac:dyDescent="0.25">
      <c r="A1726" s="51" t="s">
        <v>16</v>
      </c>
      <c r="B1726" s="52">
        <v>2021</v>
      </c>
      <c r="C1726" s="51" t="s">
        <v>10</v>
      </c>
      <c r="D1726" s="51" t="s">
        <v>41</v>
      </c>
      <c r="E1726" s="51" t="s">
        <v>40</v>
      </c>
      <c r="F1726" s="79">
        <v>476.75198138999997</v>
      </c>
      <c r="G1726" s="78">
        <f>+IF(F1726=0," ", +F1726/INDEX(TdC_ExRate!$C$8:$R$29,MATCH(A1726,TdC_ExRate!$B$8:$B$29,0),MATCH(B1726,TdC_ExRate!$C$7:$R$7,0)))</f>
        <v>54.485940730285712</v>
      </c>
      <c r="H1726" s="78">
        <f>+IF(F1726=0,"",+G1726*100/INDEX(PBI_GDP!$C$8:$R$29,MATCH($A1726,PBI_GDP!$B$8:$B$29,0),MATCH($B1726,PBI_GDP!$C$7:$R$7,0)))</f>
        <v>0.18760347789628021</v>
      </c>
    </row>
    <row r="1727" spans="1:8" ht="14.45" customHeight="1" x14ac:dyDescent="0.25">
      <c r="A1727" s="51" t="s">
        <v>16</v>
      </c>
      <c r="B1727" s="52">
        <v>2022</v>
      </c>
      <c r="C1727" s="51" t="s">
        <v>10</v>
      </c>
      <c r="D1727" s="51" t="s">
        <v>41</v>
      </c>
      <c r="E1727" s="51" t="s">
        <v>40</v>
      </c>
      <c r="F1727" s="79">
        <v>817.68058354000004</v>
      </c>
      <c r="G1727" s="78">
        <f>+IF(F1727=0," ", +F1727/INDEX(TdC_ExRate!$C$8:$R$29,MATCH(A1727,TdC_ExRate!$B$8:$B$29,0),MATCH(B1727,TdC_ExRate!$C$7:$R$7,0)))</f>
        <v>93.44920954742858</v>
      </c>
      <c r="H1727" s="78">
        <f>+IF(F1727=0,"",+G1727*100/INDEX(PBI_GDP!$C$8:$R$29,MATCH($A1727,PBI_GDP!$B$8:$B$29,0),MATCH($B1727,PBI_GDP!$C$7:$R$7,0)))</f>
        <v>0.29212992982391589</v>
      </c>
    </row>
    <row r="1728" spans="1:8" ht="14.45" customHeight="1" x14ac:dyDescent="0.25">
      <c r="A1728" s="51" t="s">
        <v>16</v>
      </c>
      <c r="B1728" s="52">
        <v>2023</v>
      </c>
      <c r="C1728" s="51" t="s">
        <v>10</v>
      </c>
      <c r="D1728" s="51" t="s">
        <v>41</v>
      </c>
      <c r="E1728" s="51" t="s">
        <v>40</v>
      </c>
      <c r="F1728" s="79">
        <v>742.96653216999994</v>
      </c>
      <c r="G1728" s="78">
        <f>+IF(F1728=0," ", +F1728/INDEX(TdC_ExRate!$C$8:$R$29,MATCH(A1728,TdC_ExRate!$B$8:$B$29,0),MATCH(B1728,TdC_ExRate!$C$7:$R$7,0)))</f>
        <v>84.910460819428565</v>
      </c>
      <c r="H1728" s="78">
        <f>+IF(F1728=0,"",+G1728*100/INDEX(PBI_GDP!$C$8:$R$29,MATCH($A1728,PBI_GDP!$B$8:$B$29,0),MATCH($B1728,PBI_GDP!$C$7:$R$7,0)))</f>
        <v>0.24962197019906904</v>
      </c>
    </row>
    <row r="1729" spans="1:8" ht="14.45" customHeight="1" x14ac:dyDescent="0.25">
      <c r="A1729" s="51" t="s">
        <v>16</v>
      </c>
      <c r="B1729" s="52">
        <v>2008</v>
      </c>
      <c r="C1729" s="51" t="s">
        <v>10</v>
      </c>
      <c r="D1729" s="51" t="s">
        <v>25</v>
      </c>
      <c r="E1729" s="51" t="s">
        <v>26</v>
      </c>
      <c r="F1729" s="79">
        <v>32.08818891</v>
      </c>
      <c r="G1729" s="78">
        <f>+IF(F1729=0," ", +F1729/INDEX(TdC_ExRate!$C$8:$R$29,MATCH(A1729,TdC_ExRate!$B$8:$B$29,0),MATCH(B1729,TdC_ExRate!$C$7:$R$7,0)))</f>
        <v>3.6672215897142855</v>
      </c>
      <c r="H1729" s="78">
        <f>+IF(F1729=0,"",+G1729*100/INDEX(PBI_GDP!$C$8:$R$29,MATCH($A1729,PBI_GDP!$B$8:$B$29,0),MATCH($B1729,PBI_GDP!$C$7:$R$7,0)))</f>
        <v>2.0388302756698271E-2</v>
      </c>
    </row>
    <row r="1730" spans="1:8" ht="14.45" customHeight="1" x14ac:dyDescent="0.25">
      <c r="A1730" s="51" t="s">
        <v>16</v>
      </c>
      <c r="B1730" s="52">
        <v>2008</v>
      </c>
      <c r="C1730" s="51" t="s">
        <v>10</v>
      </c>
      <c r="D1730" s="51" t="s">
        <v>25</v>
      </c>
      <c r="E1730" s="51" t="s">
        <v>27</v>
      </c>
      <c r="F1730" s="79">
        <v>7.7139220000000002</v>
      </c>
      <c r="G1730" s="78">
        <f>+IF(F1730=0," ", +F1730/INDEX(TdC_ExRate!$C$8:$R$29,MATCH(A1730,TdC_ExRate!$B$8:$B$29,0),MATCH(B1730,TdC_ExRate!$C$7:$R$7,0)))</f>
        <v>0.88159108571428568</v>
      </c>
      <c r="H1730" s="78">
        <f>+IF(F1730=0,"",+G1730*100/INDEX(PBI_GDP!$C$8:$R$29,MATCH($A1730,PBI_GDP!$B$8:$B$29,0),MATCH($B1730,PBI_GDP!$C$7:$R$7,0)))</f>
        <v>4.9012980327020712E-3</v>
      </c>
    </row>
    <row r="1731" spans="1:8" ht="14.45" customHeight="1" x14ac:dyDescent="0.25">
      <c r="A1731" s="51" t="s">
        <v>16</v>
      </c>
      <c r="B1731" s="52">
        <v>2008</v>
      </c>
      <c r="C1731" s="51" t="s">
        <v>10</v>
      </c>
      <c r="D1731" s="51" t="s">
        <v>25</v>
      </c>
      <c r="E1731" s="51" t="s">
        <v>28</v>
      </c>
      <c r="F1731" s="79">
        <v>7.502434</v>
      </c>
      <c r="G1731" s="78">
        <f>+IF(F1731=0," ", +F1731/INDEX(TdC_ExRate!$C$8:$R$29,MATCH(A1731,TdC_ExRate!$B$8:$B$29,0),MATCH(B1731,TdC_ExRate!$C$7:$R$7,0)))</f>
        <v>0.85742102857142855</v>
      </c>
      <c r="H1731" s="78">
        <f>+IF(F1731=0,"",+G1731*100/INDEX(PBI_GDP!$C$8:$R$29,MATCH($A1731,PBI_GDP!$B$8:$B$29,0),MATCH($B1731,PBI_GDP!$C$7:$R$7,0)))</f>
        <v>4.7669220669689346E-3</v>
      </c>
    </row>
    <row r="1732" spans="1:8" ht="14.45" customHeight="1" x14ac:dyDescent="0.25">
      <c r="A1732" s="51" t="s">
        <v>16</v>
      </c>
      <c r="B1732" s="52">
        <v>2008</v>
      </c>
      <c r="C1732" s="51" t="s">
        <v>10</v>
      </c>
      <c r="D1732" s="51" t="s">
        <v>25</v>
      </c>
      <c r="E1732" s="51" t="s">
        <v>40</v>
      </c>
      <c r="F1732" s="79">
        <v>47.304544909999997</v>
      </c>
      <c r="G1732" s="78">
        <f>+IF(F1732=0," ", +F1732/INDEX(TdC_ExRate!$C$8:$R$29,MATCH(A1732,TdC_ExRate!$B$8:$B$29,0),MATCH(B1732,TdC_ExRate!$C$7:$R$7,0)))</f>
        <v>5.4062337039999999</v>
      </c>
      <c r="H1732" s="78">
        <f>+IF(F1732=0,"",+G1732*100/INDEX(PBI_GDP!$C$8:$R$29,MATCH($A1732,PBI_GDP!$B$8:$B$29,0),MATCH($B1732,PBI_GDP!$C$7:$R$7,0)))</f>
        <v>3.005652285636928E-2</v>
      </c>
    </row>
    <row r="1733" spans="1:8" ht="14.45" customHeight="1" x14ac:dyDescent="0.25">
      <c r="A1733" s="51" t="s">
        <v>16</v>
      </c>
      <c r="B1733" s="52">
        <v>2009</v>
      </c>
      <c r="C1733" s="51" t="s">
        <v>10</v>
      </c>
      <c r="D1733" s="51" t="s">
        <v>25</v>
      </c>
      <c r="E1733" s="51" t="s">
        <v>26</v>
      </c>
      <c r="F1733" s="79">
        <v>18.419442100000001</v>
      </c>
      <c r="G1733" s="78">
        <f>+IF(F1733=0," ", +F1733/INDEX(TdC_ExRate!$C$8:$R$29,MATCH(A1733,TdC_ExRate!$B$8:$B$29,0),MATCH(B1733,TdC_ExRate!$C$7:$R$7,0)))</f>
        <v>2.1050790971428572</v>
      </c>
      <c r="H1733" s="78">
        <f>+IF(F1733=0,"",+G1733*100/INDEX(PBI_GDP!$C$8:$R$29,MATCH($A1733,PBI_GDP!$B$8:$B$29,0),MATCH($B1733,PBI_GDP!$C$7:$R$7,0)))</f>
        <v>1.1959575863715143E-2</v>
      </c>
    </row>
    <row r="1734" spans="1:8" ht="14.45" customHeight="1" x14ac:dyDescent="0.25">
      <c r="A1734" s="51" t="s">
        <v>16</v>
      </c>
      <c r="B1734" s="52">
        <v>2009</v>
      </c>
      <c r="C1734" s="51" t="s">
        <v>10</v>
      </c>
      <c r="D1734" s="51" t="s">
        <v>25</v>
      </c>
      <c r="E1734" s="51" t="s">
        <v>27</v>
      </c>
      <c r="F1734" s="79">
        <v>2.0295139999999998</v>
      </c>
      <c r="G1734" s="78">
        <f>+IF(F1734=0," ", +F1734/INDEX(TdC_ExRate!$C$8:$R$29,MATCH(A1734,TdC_ExRate!$B$8:$B$29,0),MATCH(B1734,TdC_ExRate!$C$7:$R$7,0)))</f>
        <v>0.23194445714285714</v>
      </c>
      <c r="H1734" s="78">
        <f>+IF(F1734=0,"",+G1734*100/INDEX(PBI_GDP!$C$8:$R$29,MATCH($A1734,PBI_GDP!$B$8:$B$29,0),MATCH($B1734,PBI_GDP!$C$7:$R$7,0)))</f>
        <v>1.3177449413341337E-3</v>
      </c>
    </row>
    <row r="1735" spans="1:8" ht="14.45" customHeight="1" x14ac:dyDescent="0.25">
      <c r="A1735" s="51" t="s">
        <v>16</v>
      </c>
      <c r="B1735" s="52">
        <v>2009</v>
      </c>
      <c r="C1735" s="51" t="s">
        <v>10</v>
      </c>
      <c r="D1735" s="51" t="s">
        <v>25</v>
      </c>
      <c r="E1735" s="51" t="s">
        <v>28</v>
      </c>
      <c r="F1735" s="79">
        <v>1.419332</v>
      </c>
      <c r="G1735" s="78">
        <f>+IF(F1735=0," ", +F1735/INDEX(TdC_ExRate!$C$8:$R$29,MATCH(A1735,TdC_ExRate!$B$8:$B$29,0),MATCH(B1735,TdC_ExRate!$C$7:$R$7,0)))</f>
        <v>0.16220937142857142</v>
      </c>
      <c r="H1735" s="78">
        <f>+IF(F1735=0,"",+G1735*100/INDEX(PBI_GDP!$C$8:$R$29,MATCH($A1735,PBI_GDP!$B$8:$B$29,0),MATCH($B1735,PBI_GDP!$C$7:$R$7,0)))</f>
        <v>9.2155933049668966E-4</v>
      </c>
    </row>
    <row r="1736" spans="1:8" ht="14.45" customHeight="1" x14ac:dyDescent="0.25">
      <c r="A1736" s="51" t="s">
        <v>16</v>
      </c>
      <c r="B1736" s="52">
        <v>2009</v>
      </c>
      <c r="C1736" s="51" t="s">
        <v>10</v>
      </c>
      <c r="D1736" s="51" t="s">
        <v>25</v>
      </c>
      <c r="E1736" s="51" t="s">
        <v>40</v>
      </c>
      <c r="F1736" s="79">
        <v>21.868288100000001</v>
      </c>
      <c r="G1736" s="78">
        <f>+IF(F1736=0," ", +F1736/INDEX(TdC_ExRate!$C$8:$R$29,MATCH(A1736,TdC_ExRate!$B$8:$B$29,0),MATCH(B1736,TdC_ExRate!$C$7:$R$7,0)))</f>
        <v>2.4992329257142858</v>
      </c>
      <c r="H1736" s="78">
        <f>+IF(F1736=0,"",+G1736*100/INDEX(PBI_GDP!$C$8:$R$29,MATCH($A1736,PBI_GDP!$B$8:$B$29,0),MATCH($B1736,PBI_GDP!$C$7:$R$7,0)))</f>
        <v>1.4198880135545967E-2</v>
      </c>
    </row>
    <row r="1737" spans="1:8" ht="14.45" customHeight="1" x14ac:dyDescent="0.25">
      <c r="A1737" s="51" t="s">
        <v>16</v>
      </c>
      <c r="B1737" s="52">
        <v>2010</v>
      </c>
      <c r="C1737" s="51" t="s">
        <v>10</v>
      </c>
      <c r="D1737" s="51" t="s">
        <v>25</v>
      </c>
      <c r="E1737" s="51" t="s">
        <v>26</v>
      </c>
      <c r="F1737" s="79">
        <v>27.5377914</v>
      </c>
      <c r="G1737" s="78">
        <f>+IF(F1737=0," ", +F1737/INDEX(TdC_ExRate!$C$8:$R$29,MATCH(A1737,TdC_ExRate!$B$8:$B$29,0),MATCH(B1737,TdC_ExRate!$C$7:$R$7,0)))</f>
        <v>3.1471761599999999</v>
      </c>
      <c r="H1737" s="78">
        <f>+IF(F1737=0,"",+G1737*100/INDEX(PBI_GDP!$C$8:$R$29,MATCH($A1737,PBI_GDP!$B$8:$B$29,0),MATCH($B1737,PBI_GDP!$C$7:$R$7,0)))</f>
        <v>1.7059788637418201E-2</v>
      </c>
    </row>
    <row r="1738" spans="1:8" ht="14.45" customHeight="1" x14ac:dyDescent="0.25">
      <c r="A1738" s="51" t="s">
        <v>16</v>
      </c>
      <c r="B1738" s="52">
        <v>2010</v>
      </c>
      <c r="C1738" s="51" t="s">
        <v>10</v>
      </c>
      <c r="D1738" s="51" t="s">
        <v>25</v>
      </c>
      <c r="E1738" s="51" t="s">
        <v>27</v>
      </c>
      <c r="F1738" s="79">
        <v>5.5591679999999997</v>
      </c>
      <c r="G1738" s="78">
        <f>+IF(F1738=0," ", +F1738/INDEX(TdC_ExRate!$C$8:$R$29,MATCH(A1738,TdC_ExRate!$B$8:$B$29,0),MATCH(B1738,TdC_ExRate!$C$7:$R$7,0)))</f>
        <v>0.63533348571428572</v>
      </c>
      <c r="H1738" s="78">
        <f>+IF(F1738=0,"",+G1738*100/INDEX(PBI_GDP!$C$8:$R$29,MATCH($A1738,PBI_GDP!$B$8:$B$29,0),MATCH($B1738,PBI_GDP!$C$7:$R$7,0)))</f>
        <v>3.4439301867868343E-3</v>
      </c>
    </row>
    <row r="1739" spans="1:8" ht="14.45" customHeight="1" x14ac:dyDescent="0.25">
      <c r="A1739" s="51" t="s">
        <v>16</v>
      </c>
      <c r="B1739" s="52">
        <v>2010</v>
      </c>
      <c r="C1739" s="51" t="s">
        <v>10</v>
      </c>
      <c r="D1739" s="51" t="s">
        <v>25</v>
      </c>
      <c r="E1739" s="51" t="s">
        <v>28</v>
      </c>
      <c r="F1739" s="79">
        <v>7.3459999999999998E-2</v>
      </c>
      <c r="G1739" s="78">
        <f>+IF(F1739=0," ", +F1739/INDEX(TdC_ExRate!$C$8:$R$29,MATCH(A1739,TdC_ExRate!$B$8:$B$29,0),MATCH(B1739,TdC_ExRate!$C$7:$R$7,0)))</f>
        <v>8.395428571428571E-3</v>
      </c>
      <c r="H1739" s="78">
        <f>+IF(F1739=0,"",+G1739*100/INDEX(PBI_GDP!$C$8:$R$29,MATCH($A1739,PBI_GDP!$B$8:$B$29,0),MATCH($B1739,PBI_GDP!$C$7:$R$7,0)))</f>
        <v>4.550880842625387E-5</v>
      </c>
    </row>
    <row r="1740" spans="1:8" ht="14.45" customHeight="1" x14ac:dyDescent="0.25">
      <c r="A1740" s="51" t="s">
        <v>16</v>
      </c>
      <c r="B1740" s="52">
        <v>2010</v>
      </c>
      <c r="C1740" s="51" t="s">
        <v>10</v>
      </c>
      <c r="D1740" s="51" t="s">
        <v>25</v>
      </c>
      <c r="E1740" s="51" t="s">
        <v>40</v>
      </c>
      <c r="F1740" s="79">
        <v>33.1704194</v>
      </c>
      <c r="G1740" s="78">
        <f>+IF(F1740=0," ", +F1740/INDEX(TdC_ExRate!$C$8:$R$29,MATCH(A1740,TdC_ExRate!$B$8:$B$29,0),MATCH(B1740,TdC_ExRate!$C$7:$R$7,0)))</f>
        <v>3.7909050742857144</v>
      </c>
      <c r="H1740" s="78">
        <f>+IF(F1740=0,"",+G1740*100/INDEX(PBI_GDP!$C$8:$R$29,MATCH($A1740,PBI_GDP!$B$8:$B$29,0),MATCH($B1740,PBI_GDP!$C$7:$R$7,0)))</f>
        <v>2.0549227632631294E-2</v>
      </c>
    </row>
    <row r="1741" spans="1:8" ht="14.45" customHeight="1" x14ac:dyDescent="0.25">
      <c r="A1741" s="51" t="s">
        <v>16</v>
      </c>
      <c r="B1741" s="52">
        <v>2011</v>
      </c>
      <c r="C1741" s="51" t="s">
        <v>10</v>
      </c>
      <c r="D1741" s="51" t="s">
        <v>25</v>
      </c>
      <c r="E1741" s="51" t="s">
        <v>26</v>
      </c>
      <c r="F1741" s="79">
        <v>42.913312830000002</v>
      </c>
      <c r="G1741" s="78">
        <f>+IF(F1741=0," ", +F1741/INDEX(TdC_ExRate!$C$8:$R$29,MATCH(A1741,TdC_ExRate!$B$8:$B$29,0),MATCH(B1741,TdC_ExRate!$C$7:$R$7,0)))</f>
        <v>4.9043786091428574</v>
      </c>
      <c r="H1741" s="78">
        <f>+IF(F1741=0,"",+G1741*100/INDEX(PBI_GDP!$C$8:$R$29,MATCH($A1741,PBI_GDP!$B$8:$B$29,0),MATCH($B1741,PBI_GDP!$C$7:$R$7,0)))</f>
        <v>2.4178819771969808E-2</v>
      </c>
    </row>
    <row r="1742" spans="1:8" ht="14.45" customHeight="1" x14ac:dyDescent="0.25">
      <c r="A1742" s="51" t="s">
        <v>16</v>
      </c>
      <c r="B1742" s="52">
        <v>2011</v>
      </c>
      <c r="C1742" s="51" t="s">
        <v>10</v>
      </c>
      <c r="D1742" s="51" t="s">
        <v>25</v>
      </c>
      <c r="E1742" s="51" t="s">
        <v>27</v>
      </c>
      <c r="F1742" s="79">
        <v>15.267967000000001</v>
      </c>
      <c r="G1742" s="78">
        <f>+IF(F1742=0," ", +F1742/INDEX(TdC_ExRate!$C$8:$R$29,MATCH(A1742,TdC_ExRate!$B$8:$B$29,0),MATCH(B1742,TdC_ExRate!$C$7:$R$7,0)))</f>
        <v>1.7449105142857144</v>
      </c>
      <c r="H1742" s="78">
        <f>+IF(F1742=0,"",+G1742*100/INDEX(PBI_GDP!$C$8:$R$29,MATCH($A1742,PBI_GDP!$B$8:$B$29,0),MATCH($B1742,PBI_GDP!$C$7:$R$7,0)))</f>
        <v>8.6024918150646203E-3</v>
      </c>
    </row>
    <row r="1743" spans="1:8" ht="14.45" customHeight="1" x14ac:dyDescent="0.25">
      <c r="A1743" s="51" t="s">
        <v>16</v>
      </c>
      <c r="B1743" s="52">
        <v>2011</v>
      </c>
      <c r="C1743" s="51" t="s">
        <v>10</v>
      </c>
      <c r="D1743" s="51" t="s">
        <v>25</v>
      </c>
      <c r="E1743" s="51" t="s">
        <v>28</v>
      </c>
      <c r="F1743" s="79">
        <v>1.010181</v>
      </c>
      <c r="G1743" s="78">
        <f>+IF(F1743=0," ", +F1743/INDEX(TdC_ExRate!$C$8:$R$29,MATCH(A1743,TdC_ExRate!$B$8:$B$29,0),MATCH(B1743,TdC_ExRate!$C$7:$R$7,0)))</f>
        <v>0.11544925714285714</v>
      </c>
      <c r="H1743" s="78">
        <f>+IF(F1743=0,"",+G1743*100/INDEX(PBI_GDP!$C$8:$R$29,MATCH($A1743,PBI_GDP!$B$8:$B$29,0),MATCH($B1743,PBI_GDP!$C$7:$R$7,0)))</f>
        <v>5.6917032793126897E-4</v>
      </c>
    </row>
    <row r="1744" spans="1:8" ht="14.45" customHeight="1" x14ac:dyDescent="0.25">
      <c r="A1744" s="51" t="s">
        <v>16</v>
      </c>
      <c r="B1744" s="52">
        <v>2011</v>
      </c>
      <c r="C1744" s="51" t="s">
        <v>10</v>
      </c>
      <c r="D1744" s="51" t="s">
        <v>25</v>
      </c>
      <c r="E1744" s="51" t="s">
        <v>40</v>
      </c>
      <c r="F1744" s="79">
        <v>59.191460830000004</v>
      </c>
      <c r="G1744" s="78">
        <f>+IF(F1744=0," ", +F1744/INDEX(TdC_ExRate!$C$8:$R$29,MATCH(A1744,TdC_ExRate!$B$8:$B$29,0),MATCH(B1744,TdC_ExRate!$C$7:$R$7,0)))</f>
        <v>6.764738380571429</v>
      </c>
      <c r="H1744" s="78">
        <f>+IF(F1744=0,"",+G1744*100/INDEX(PBI_GDP!$C$8:$R$29,MATCH($A1744,PBI_GDP!$B$8:$B$29,0),MATCH($B1744,PBI_GDP!$C$7:$R$7,0)))</f>
        <v>3.3350481914965695E-2</v>
      </c>
    </row>
    <row r="1745" spans="1:8" ht="14.45" customHeight="1" x14ac:dyDescent="0.25">
      <c r="A1745" s="51" t="s">
        <v>16</v>
      </c>
      <c r="B1745" s="52">
        <v>2012</v>
      </c>
      <c r="C1745" s="51" t="s">
        <v>10</v>
      </c>
      <c r="D1745" s="51" t="s">
        <v>25</v>
      </c>
      <c r="E1745" s="51" t="s">
        <v>26</v>
      </c>
      <c r="F1745" s="79">
        <v>52.322880099999999</v>
      </c>
      <c r="G1745" s="78">
        <f>+IF(F1745=0," ", +F1745/INDEX(TdC_ExRate!$C$8:$R$29,MATCH(A1745,TdC_ExRate!$B$8:$B$29,0),MATCH(B1745,TdC_ExRate!$C$7:$R$7,0)))</f>
        <v>5.9797577257142853</v>
      </c>
      <c r="H1745" s="78">
        <f>+IF(F1745=0,"",+G1745*100/INDEX(PBI_GDP!$C$8:$R$29,MATCH($A1745,PBI_GDP!$B$8:$B$29,0),MATCH($B1745,PBI_GDP!$C$7:$R$7,0)))</f>
        <v>2.7960889293838696E-2</v>
      </c>
    </row>
    <row r="1746" spans="1:8" ht="14.45" customHeight="1" x14ac:dyDescent="0.25">
      <c r="A1746" s="51" t="s">
        <v>16</v>
      </c>
      <c r="B1746" s="52">
        <v>2012</v>
      </c>
      <c r="C1746" s="51" t="s">
        <v>10</v>
      </c>
      <c r="D1746" s="51" t="s">
        <v>25</v>
      </c>
      <c r="E1746" s="51" t="s">
        <v>27</v>
      </c>
      <c r="F1746" s="79">
        <v>2.9739550000000001</v>
      </c>
      <c r="G1746" s="78">
        <f>+IF(F1746=0," ", +F1746/INDEX(TdC_ExRate!$C$8:$R$29,MATCH(A1746,TdC_ExRate!$B$8:$B$29,0),MATCH(B1746,TdC_ExRate!$C$7:$R$7,0)))</f>
        <v>0.33988057142857142</v>
      </c>
      <c r="H1746" s="78">
        <f>+IF(F1746=0,"",+G1746*100/INDEX(PBI_GDP!$C$8:$R$29,MATCH($A1746,PBI_GDP!$B$8:$B$29,0),MATCH($B1746,PBI_GDP!$C$7:$R$7,0)))</f>
        <v>1.5892555295299595E-3</v>
      </c>
    </row>
    <row r="1747" spans="1:8" ht="14.45" customHeight="1" x14ac:dyDescent="0.25">
      <c r="A1747" s="51" t="s">
        <v>16</v>
      </c>
      <c r="B1747" s="52">
        <v>2012</v>
      </c>
      <c r="C1747" s="51" t="s">
        <v>10</v>
      </c>
      <c r="D1747" s="51" t="s">
        <v>25</v>
      </c>
      <c r="E1747" s="51" t="s">
        <v>28</v>
      </c>
      <c r="F1747" s="79">
        <v>3.4126999999999998E-2</v>
      </c>
      <c r="G1747" s="78">
        <f>+IF(F1747=0," ", +F1747/INDEX(TdC_ExRate!$C$8:$R$29,MATCH(A1747,TdC_ExRate!$B$8:$B$29,0),MATCH(B1747,TdC_ExRate!$C$7:$R$7,0)))</f>
        <v>3.9002285714285711E-3</v>
      </c>
      <c r="H1747" s="78">
        <f>+IF(F1747=0,"",+G1747*100/INDEX(PBI_GDP!$C$8:$R$29,MATCH($A1747,PBI_GDP!$B$8:$B$29,0),MATCH($B1747,PBI_GDP!$C$7:$R$7,0)))</f>
        <v>1.8237170184575394E-5</v>
      </c>
    </row>
    <row r="1748" spans="1:8" ht="14.45" customHeight="1" x14ac:dyDescent="0.25">
      <c r="A1748" s="51" t="s">
        <v>16</v>
      </c>
      <c r="B1748" s="52">
        <v>2012</v>
      </c>
      <c r="C1748" s="51" t="s">
        <v>10</v>
      </c>
      <c r="D1748" s="51" t="s">
        <v>25</v>
      </c>
      <c r="E1748" s="51" t="s">
        <v>40</v>
      </c>
      <c r="F1748" s="79">
        <v>55.330962099999994</v>
      </c>
      <c r="G1748" s="78">
        <f>+IF(F1748=0," ", +F1748/INDEX(TdC_ExRate!$C$8:$R$29,MATCH(A1748,TdC_ExRate!$B$8:$B$29,0),MATCH(B1748,TdC_ExRate!$C$7:$R$7,0)))</f>
        <v>6.3235385257142847</v>
      </c>
      <c r="H1748" s="78">
        <f>+IF(F1748=0,"",+G1748*100/INDEX(PBI_GDP!$C$8:$R$29,MATCH($A1748,PBI_GDP!$B$8:$B$29,0),MATCH($B1748,PBI_GDP!$C$7:$R$7,0)))</f>
        <v>2.956838199355323E-2</v>
      </c>
    </row>
    <row r="1749" spans="1:8" ht="14.45" customHeight="1" x14ac:dyDescent="0.25">
      <c r="A1749" s="51" t="s">
        <v>16</v>
      </c>
      <c r="B1749" s="52">
        <v>2013</v>
      </c>
      <c r="C1749" s="51" t="s">
        <v>10</v>
      </c>
      <c r="D1749" s="51" t="s">
        <v>25</v>
      </c>
      <c r="E1749" s="51" t="s">
        <v>26</v>
      </c>
      <c r="F1749" s="79">
        <v>25.704727330000001</v>
      </c>
      <c r="G1749" s="78">
        <f>+IF(F1749=0," ", +F1749/INDEX(TdC_ExRate!$C$8:$R$29,MATCH(A1749,TdC_ExRate!$B$8:$B$29,0),MATCH(B1749,TdC_ExRate!$C$7:$R$7,0)))</f>
        <v>2.937962929421849</v>
      </c>
      <c r="H1749" s="78">
        <f>+IF(F1749=0,"",+G1749*100/INDEX(PBI_GDP!$C$8:$R$29,MATCH($A1749,PBI_GDP!$B$8:$B$29,0),MATCH($B1749,PBI_GDP!$C$7:$R$7,0)))</f>
        <v>1.3359866642574263E-2</v>
      </c>
    </row>
    <row r="1750" spans="1:8" ht="14.45" customHeight="1" x14ac:dyDescent="0.25">
      <c r="A1750" s="51" t="s">
        <v>16</v>
      </c>
      <c r="B1750" s="52">
        <v>2013</v>
      </c>
      <c r="C1750" s="51" t="s">
        <v>10</v>
      </c>
      <c r="D1750" s="51" t="s">
        <v>25</v>
      </c>
      <c r="E1750" s="51" t="s">
        <v>27</v>
      </c>
      <c r="F1750" s="79">
        <v>3.3939089999999998</v>
      </c>
      <c r="G1750" s="78">
        <f>+IF(F1750=0," ", +F1750/INDEX(TdC_ExRate!$C$8:$R$29,MATCH(A1750,TdC_ExRate!$B$8:$B$29,0),MATCH(B1750,TdC_ExRate!$C$7:$R$7,0)))</f>
        <v>0.38791225831031512</v>
      </c>
      <c r="H1750" s="78">
        <f>+IF(F1750=0,"",+G1750*100/INDEX(PBI_GDP!$C$8:$R$29,MATCH($A1750,PBI_GDP!$B$8:$B$29,0),MATCH($B1750,PBI_GDP!$C$7:$R$7,0)))</f>
        <v>1.7639623659463485E-3</v>
      </c>
    </row>
    <row r="1751" spans="1:8" ht="14.45" customHeight="1" x14ac:dyDescent="0.25">
      <c r="A1751" s="51" t="s">
        <v>16</v>
      </c>
      <c r="B1751" s="52">
        <v>2013</v>
      </c>
      <c r="C1751" s="51" t="s">
        <v>10</v>
      </c>
      <c r="D1751" s="51" t="s">
        <v>25</v>
      </c>
      <c r="E1751" s="51" t="s">
        <v>28</v>
      </c>
      <c r="F1751" s="79"/>
      <c r="G1751" s="78" t="str">
        <f>+IF(F1751=0," ", +F1751/INDEX(TdC_ExRate!$C$8:$R$29,MATCH(A1751,TdC_ExRate!$B$8:$B$29,0),MATCH(B1751,TdC_ExRate!$C$7:$R$7,0)))</f>
        <v xml:space="preserve"> </v>
      </c>
      <c r="H1751" s="78" t="str">
        <f>+IF(F1751=0,"",+G1751*100/INDEX(PBI_GDP!$C$8:$R$29,MATCH($A1751,PBI_GDP!$B$8:$B$29,0),MATCH($B1751,PBI_GDP!$C$7:$R$7,0)))</f>
        <v/>
      </c>
    </row>
    <row r="1752" spans="1:8" ht="14.45" customHeight="1" x14ac:dyDescent="0.25">
      <c r="A1752" s="51" t="s">
        <v>16</v>
      </c>
      <c r="B1752" s="52">
        <v>2013</v>
      </c>
      <c r="C1752" s="51" t="s">
        <v>10</v>
      </c>
      <c r="D1752" s="51" t="s">
        <v>25</v>
      </c>
      <c r="E1752" s="51" t="s">
        <v>40</v>
      </c>
      <c r="F1752" s="79">
        <v>29.098636330000001</v>
      </c>
      <c r="G1752" s="78">
        <f>+IF(F1752=0," ", +F1752/INDEX(TdC_ExRate!$C$8:$R$29,MATCH(A1752,TdC_ExRate!$B$8:$B$29,0),MATCH(B1752,TdC_ExRate!$C$7:$R$7,0)))</f>
        <v>3.3258751877321644</v>
      </c>
      <c r="H1752" s="78">
        <f>+IF(F1752=0,"",+G1752*100/INDEX(PBI_GDP!$C$8:$R$29,MATCH($A1752,PBI_GDP!$B$8:$B$29,0),MATCH($B1752,PBI_GDP!$C$7:$R$7,0)))</f>
        <v>1.5123829008520613E-2</v>
      </c>
    </row>
    <row r="1753" spans="1:8" ht="14.45" customHeight="1" x14ac:dyDescent="0.25">
      <c r="A1753" s="51" t="s">
        <v>16</v>
      </c>
      <c r="B1753" s="52">
        <v>2014</v>
      </c>
      <c r="C1753" s="51" t="s">
        <v>10</v>
      </c>
      <c r="D1753" s="51" t="s">
        <v>25</v>
      </c>
      <c r="E1753" s="51" t="s">
        <v>26</v>
      </c>
      <c r="F1753" s="79">
        <v>24.54519475</v>
      </c>
      <c r="G1753" s="78">
        <f>+IF(F1753=0," ", +F1753/INDEX(TdC_ExRate!$C$8:$R$29,MATCH(A1753,TdC_ExRate!$B$8:$B$29,0),MATCH(B1753,TdC_ExRate!$C$7:$R$7,0)))</f>
        <v>2.8056995332444288</v>
      </c>
      <c r="H1753" s="78">
        <f>+IF(F1753=0,"",+G1753*100/INDEX(PBI_GDP!$C$8:$R$29,MATCH($A1753,PBI_GDP!$B$8:$B$29,0),MATCH($B1753,PBI_GDP!$C$7:$R$7,0)))</f>
        <v>1.2418187791624874E-2</v>
      </c>
    </row>
    <row r="1754" spans="1:8" ht="14.45" customHeight="1" x14ac:dyDescent="0.25">
      <c r="A1754" s="51" t="s">
        <v>16</v>
      </c>
      <c r="B1754" s="52">
        <v>2014</v>
      </c>
      <c r="C1754" s="51" t="s">
        <v>10</v>
      </c>
      <c r="D1754" s="51" t="s">
        <v>25</v>
      </c>
      <c r="E1754" s="51" t="s">
        <v>27</v>
      </c>
      <c r="F1754" s="79">
        <v>4.4631095099999998</v>
      </c>
      <c r="G1754" s="78">
        <f>+IF(F1754=0," ", +F1754/INDEX(TdC_ExRate!$C$8:$R$29,MATCH(A1754,TdC_ExRate!$B$8:$B$29,0),MATCH(B1754,TdC_ExRate!$C$7:$R$7,0)))</f>
        <v>0.51016683292055653</v>
      </c>
      <c r="H1754" s="78">
        <f>+IF(F1754=0,"",+G1754*100/INDEX(PBI_GDP!$C$8:$R$29,MATCH($A1754,PBI_GDP!$B$8:$B$29,0),MATCH($B1754,PBI_GDP!$C$7:$R$7,0)))</f>
        <v>2.2580277970606398E-3</v>
      </c>
    </row>
    <row r="1755" spans="1:8" ht="14.45" customHeight="1" x14ac:dyDescent="0.25">
      <c r="A1755" s="51" t="s">
        <v>16</v>
      </c>
      <c r="B1755" s="52">
        <v>2014</v>
      </c>
      <c r="C1755" s="51" t="s">
        <v>10</v>
      </c>
      <c r="D1755" s="51" t="s">
        <v>25</v>
      </c>
      <c r="E1755" s="51" t="s">
        <v>28</v>
      </c>
      <c r="F1755" s="79">
        <v>0.54674546999999996</v>
      </c>
      <c r="G1755" s="78">
        <f>+IF(F1755=0," ", +F1755/INDEX(TdC_ExRate!$C$8:$R$29,MATCH(A1755,TdC_ExRate!$B$8:$B$29,0),MATCH(B1755,TdC_ExRate!$C$7:$R$7,0)))</f>
        <v>6.2497100781101184E-2</v>
      </c>
      <c r="H1755" s="78">
        <f>+IF(F1755=0,"",+G1755*100/INDEX(PBI_GDP!$C$8:$R$29,MATCH($A1755,PBI_GDP!$B$8:$B$29,0),MATCH($B1755,PBI_GDP!$C$7:$R$7,0)))</f>
        <v>2.7661576898591132E-4</v>
      </c>
    </row>
    <row r="1756" spans="1:8" ht="14.45" customHeight="1" x14ac:dyDescent="0.25">
      <c r="A1756" s="51" t="s">
        <v>16</v>
      </c>
      <c r="B1756" s="52">
        <v>2014</v>
      </c>
      <c r="C1756" s="51" t="s">
        <v>10</v>
      </c>
      <c r="D1756" s="51" t="s">
        <v>25</v>
      </c>
      <c r="E1756" s="51" t="s">
        <v>40</v>
      </c>
      <c r="F1756" s="79">
        <v>29.55504973</v>
      </c>
      <c r="G1756" s="78">
        <f>+IF(F1756=0," ", +F1756/INDEX(TdC_ExRate!$C$8:$R$29,MATCH(A1756,TdC_ExRate!$B$8:$B$29,0),MATCH(B1756,TdC_ExRate!$C$7:$R$7,0)))</f>
        <v>3.3783634669460865</v>
      </c>
      <c r="H1756" s="78">
        <f>+IF(F1756=0,"",+G1756*100/INDEX(PBI_GDP!$C$8:$R$29,MATCH($A1756,PBI_GDP!$B$8:$B$29,0),MATCH($B1756,PBI_GDP!$C$7:$R$7,0)))</f>
        <v>1.4952831357671427E-2</v>
      </c>
    </row>
    <row r="1757" spans="1:8" ht="14.45" customHeight="1" x14ac:dyDescent="0.25">
      <c r="A1757" s="51" t="s">
        <v>16</v>
      </c>
      <c r="B1757" s="52">
        <v>2015</v>
      </c>
      <c r="C1757" s="51" t="s">
        <v>10</v>
      </c>
      <c r="D1757" s="51" t="s">
        <v>25</v>
      </c>
      <c r="E1757" s="51" t="s">
        <v>26</v>
      </c>
      <c r="F1757" s="79">
        <v>29.748170229999999</v>
      </c>
      <c r="G1757" s="78">
        <f>+IF(F1757=0," ", +F1757/INDEX(TdC_ExRate!$C$8:$R$29,MATCH(A1757,TdC_ExRate!$B$8:$B$29,0),MATCH(B1757,TdC_ExRate!$C$7:$R$7,0)))</f>
        <v>3.4010865354420718</v>
      </c>
      <c r="H1757" s="78">
        <f>+IF(F1757=0,"",+G1757*100/INDEX(PBI_GDP!$C$8:$R$29,MATCH($A1757,PBI_GDP!$B$8:$B$29,0),MATCH($B1757,PBI_GDP!$C$7:$R$7,0)))</f>
        <v>1.4510844395492458E-2</v>
      </c>
    </row>
    <row r="1758" spans="1:8" ht="14.45" customHeight="1" x14ac:dyDescent="0.25">
      <c r="A1758" s="51" t="s">
        <v>16</v>
      </c>
      <c r="B1758" s="52">
        <v>2015</v>
      </c>
      <c r="C1758" s="51" t="s">
        <v>10</v>
      </c>
      <c r="D1758" s="51" t="s">
        <v>25</v>
      </c>
      <c r="E1758" s="51" t="s">
        <v>27</v>
      </c>
      <c r="F1758" s="79">
        <v>2.04473671</v>
      </c>
      <c r="G1758" s="78">
        <f>+IF(F1758=0," ", +F1758/INDEX(TdC_ExRate!$C$8:$R$29,MATCH(A1758,TdC_ExRate!$B$8:$B$29,0),MATCH(B1758,TdC_ExRate!$C$7:$R$7,0)))</f>
        <v>0.23377325190548773</v>
      </c>
      <c r="H1758" s="78">
        <f>+IF(F1758=0,"",+G1758*100/INDEX(PBI_GDP!$C$8:$R$29,MATCH($A1758,PBI_GDP!$B$8:$B$29,0),MATCH($B1758,PBI_GDP!$C$7:$R$7,0)))</f>
        <v>9.9740105018758973E-4</v>
      </c>
    </row>
    <row r="1759" spans="1:8" ht="14.45" customHeight="1" x14ac:dyDescent="0.25">
      <c r="A1759" s="51" t="s">
        <v>16</v>
      </c>
      <c r="B1759" s="52">
        <v>2015</v>
      </c>
      <c r="C1759" s="51" t="s">
        <v>10</v>
      </c>
      <c r="D1759" s="51" t="s">
        <v>25</v>
      </c>
      <c r="E1759" s="51" t="s">
        <v>28</v>
      </c>
      <c r="F1759" s="79">
        <v>0.30647447999999999</v>
      </c>
      <c r="G1759" s="78">
        <f>+IF(F1759=0," ", +F1759/INDEX(TdC_ExRate!$C$8:$R$29,MATCH(A1759,TdC_ExRate!$B$8:$B$29,0),MATCH(B1759,TdC_ExRate!$C$7:$R$7,0)))</f>
        <v>3.5039003048780472E-2</v>
      </c>
      <c r="H1759" s="78">
        <f>+IF(F1759=0,"",+G1759*100/INDEX(PBI_GDP!$C$8:$R$29,MATCH($A1759,PBI_GDP!$B$8:$B$29,0),MATCH($B1759,PBI_GDP!$C$7:$R$7,0)))</f>
        <v>1.4949502628516676E-4</v>
      </c>
    </row>
    <row r="1760" spans="1:8" ht="14.45" customHeight="1" x14ac:dyDescent="0.25">
      <c r="A1760" s="51" t="s">
        <v>16</v>
      </c>
      <c r="B1760" s="52">
        <v>2015</v>
      </c>
      <c r="C1760" s="51" t="s">
        <v>10</v>
      </c>
      <c r="D1760" s="51" t="s">
        <v>25</v>
      </c>
      <c r="E1760" s="51" t="s">
        <v>40</v>
      </c>
      <c r="F1760" s="79">
        <v>32.09938142</v>
      </c>
      <c r="G1760" s="78">
        <f>+IF(F1760=0," ", +F1760/INDEX(TdC_ExRate!$C$8:$R$29,MATCH(A1760,TdC_ExRate!$B$8:$B$29,0),MATCH(B1760,TdC_ExRate!$C$7:$R$7,0)))</f>
        <v>3.6698987903963403</v>
      </c>
      <c r="H1760" s="78">
        <f>+IF(F1760=0,"",+G1760*100/INDEX(PBI_GDP!$C$8:$R$29,MATCH($A1760,PBI_GDP!$B$8:$B$29,0),MATCH($B1760,PBI_GDP!$C$7:$R$7,0)))</f>
        <v>1.5657740471965217E-2</v>
      </c>
    </row>
    <row r="1761" spans="1:8" ht="14.45" customHeight="1" x14ac:dyDescent="0.25">
      <c r="A1761" s="51" t="s">
        <v>16</v>
      </c>
      <c r="B1761" s="52">
        <v>2016</v>
      </c>
      <c r="C1761" s="51" t="s">
        <v>10</v>
      </c>
      <c r="D1761" s="51" t="s">
        <v>25</v>
      </c>
      <c r="E1761" s="51" t="s">
        <v>26</v>
      </c>
      <c r="F1761" s="79">
        <v>13.40643339</v>
      </c>
      <c r="G1761" s="78">
        <f>+IF(F1761=0," ", +F1761/INDEX(TdC_ExRate!$C$8:$R$29,MATCH(A1761,TdC_ExRate!$B$8:$B$29,0),MATCH(B1761,TdC_ExRate!$C$7:$R$7,0)))</f>
        <v>1.5339168638443936</v>
      </c>
      <c r="H1761" s="78">
        <f>+IF(F1761=0,"",+G1761*100/INDEX(PBI_GDP!$C$8:$R$29,MATCH($A1761,PBI_GDP!$B$8:$B$29,0),MATCH($B1761,PBI_GDP!$C$7:$R$7,0)))</f>
        <v>6.3407448995135614E-3</v>
      </c>
    </row>
    <row r="1762" spans="1:8" ht="14.45" customHeight="1" x14ac:dyDescent="0.25">
      <c r="A1762" s="51" t="s">
        <v>16</v>
      </c>
      <c r="B1762" s="52">
        <v>2016</v>
      </c>
      <c r="C1762" s="51" t="s">
        <v>10</v>
      </c>
      <c r="D1762" s="51" t="s">
        <v>25</v>
      </c>
      <c r="E1762" s="51" t="s">
        <v>27</v>
      </c>
      <c r="F1762" s="79">
        <v>1.60384978</v>
      </c>
      <c r="G1762" s="78">
        <f>+IF(F1762=0," ", +F1762/INDEX(TdC_ExRate!$C$8:$R$29,MATCH(A1762,TdC_ExRate!$B$8:$B$29,0),MATCH(B1762,TdC_ExRate!$C$7:$R$7,0)))</f>
        <v>0.18350683981693364</v>
      </c>
      <c r="H1762" s="78">
        <f>+IF(F1762=0,"",+G1762*100/INDEX(PBI_GDP!$C$8:$R$29,MATCH($A1762,PBI_GDP!$B$8:$B$29,0),MATCH($B1762,PBI_GDP!$C$7:$R$7,0)))</f>
        <v>7.5856135754245879E-4</v>
      </c>
    </row>
    <row r="1763" spans="1:8" ht="14.45" customHeight="1" x14ac:dyDescent="0.25">
      <c r="A1763" s="51" t="s">
        <v>16</v>
      </c>
      <c r="B1763" s="52">
        <v>2016</v>
      </c>
      <c r="C1763" s="51" t="s">
        <v>10</v>
      </c>
      <c r="D1763" s="51" t="s">
        <v>25</v>
      </c>
      <c r="E1763" s="51" t="s">
        <v>28</v>
      </c>
      <c r="F1763" s="79">
        <v>0.37482135</v>
      </c>
      <c r="G1763" s="78">
        <f>+IF(F1763=0," ", +F1763/INDEX(TdC_ExRate!$C$8:$R$29,MATCH(A1763,TdC_ExRate!$B$8:$B$29,0),MATCH(B1763,TdC_ExRate!$C$7:$R$7,0)))</f>
        <v>4.2885737986270024E-2</v>
      </c>
      <c r="H1763" s="78">
        <f>+IF(F1763=0,"",+G1763*100/INDEX(PBI_GDP!$C$8:$R$29,MATCH($A1763,PBI_GDP!$B$8:$B$29,0),MATCH($B1763,PBI_GDP!$C$7:$R$7,0)))</f>
        <v>1.7727657267995329E-4</v>
      </c>
    </row>
    <row r="1764" spans="1:8" ht="14.45" customHeight="1" x14ac:dyDescent="0.25">
      <c r="A1764" s="51" t="s">
        <v>16</v>
      </c>
      <c r="B1764" s="52">
        <v>2016</v>
      </c>
      <c r="C1764" s="51" t="s">
        <v>10</v>
      </c>
      <c r="D1764" s="51" t="s">
        <v>25</v>
      </c>
      <c r="E1764" s="51" t="s">
        <v>40</v>
      </c>
      <c r="F1764" s="79">
        <v>15.385104520000001</v>
      </c>
      <c r="G1764" s="78">
        <f>+IF(F1764=0," ", +F1764/INDEX(TdC_ExRate!$C$8:$R$29,MATCH(A1764,TdC_ExRate!$B$8:$B$29,0),MATCH(B1764,TdC_ExRate!$C$7:$R$7,0)))</f>
        <v>1.7603094416475973</v>
      </c>
      <c r="H1764" s="78">
        <f>+IF(F1764=0,"",+G1764*100/INDEX(PBI_GDP!$C$8:$R$29,MATCH($A1764,PBI_GDP!$B$8:$B$29,0),MATCH($B1764,PBI_GDP!$C$7:$R$7,0)))</f>
        <v>7.2765828297359728E-3</v>
      </c>
    </row>
    <row r="1765" spans="1:8" ht="14.45" customHeight="1" x14ac:dyDescent="0.25">
      <c r="A1765" s="51" t="s">
        <v>16</v>
      </c>
      <c r="B1765" s="52">
        <v>2017</v>
      </c>
      <c r="C1765" s="51" t="s">
        <v>10</v>
      </c>
      <c r="D1765" s="51" t="s">
        <v>25</v>
      </c>
      <c r="E1765" s="51" t="s">
        <v>26</v>
      </c>
      <c r="F1765" s="79">
        <v>16.496674259999999</v>
      </c>
      <c r="G1765" s="78">
        <f>+IF(F1765=0," ", +F1765/INDEX(TdC_ExRate!$C$8:$R$29,MATCH(A1765,TdC_ExRate!$B$8:$B$29,0),MATCH(B1765,TdC_ExRate!$C$7:$R$7,0)))</f>
        <v>1.8864121509433962</v>
      </c>
      <c r="H1765" s="78">
        <f>+IF(F1765=0,"",+G1765*100/INDEX(PBI_GDP!$C$8:$R$29,MATCH($A1765,PBI_GDP!$B$8:$B$29,0),MATCH($B1765,PBI_GDP!$C$7:$R$7,0)))</f>
        <v>7.5519348343296815E-3</v>
      </c>
    </row>
    <row r="1766" spans="1:8" ht="14.45" customHeight="1" x14ac:dyDescent="0.25">
      <c r="A1766" s="51" t="s">
        <v>16</v>
      </c>
      <c r="B1766" s="52">
        <v>2017</v>
      </c>
      <c r="C1766" s="51" t="s">
        <v>10</v>
      </c>
      <c r="D1766" s="51" t="s">
        <v>25</v>
      </c>
      <c r="E1766" s="51" t="s">
        <v>27</v>
      </c>
      <c r="F1766" s="79">
        <v>0.35288976</v>
      </c>
      <c r="G1766" s="78">
        <f>+IF(F1766=0," ", +F1766/INDEX(TdC_ExRate!$C$8:$R$29,MATCH(A1766,TdC_ExRate!$B$8:$B$29,0),MATCH(B1766,TdC_ExRate!$C$7:$R$7,0)))</f>
        <v>4.0353317324185255E-2</v>
      </c>
      <c r="H1766" s="78">
        <f>+IF(F1766=0,"",+G1766*100/INDEX(PBI_GDP!$C$8:$R$29,MATCH($A1766,PBI_GDP!$B$8:$B$29,0),MATCH($B1766,PBI_GDP!$C$7:$R$7,0)))</f>
        <v>1.6154774163687954E-4</v>
      </c>
    </row>
    <row r="1767" spans="1:8" ht="14.45" customHeight="1" x14ac:dyDescent="0.25">
      <c r="A1767" s="51" t="s">
        <v>16</v>
      </c>
      <c r="B1767" s="52">
        <v>2017</v>
      </c>
      <c r="C1767" s="51" t="s">
        <v>10</v>
      </c>
      <c r="D1767" s="51" t="s">
        <v>25</v>
      </c>
      <c r="E1767" s="51" t="s">
        <v>28</v>
      </c>
      <c r="F1767" s="79">
        <v>0.92646452999999995</v>
      </c>
      <c r="G1767" s="78">
        <f>+IF(F1767=0," ", +F1767/INDEX(TdC_ExRate!$C$8:$R$29,MATCH(A1767,TdC_ExRate!$B$8:$B$29,0),MATCH(B1767,TdC_ExRate!$C$7:$R$7,0)))</f>
        <v>0.10594219897084048</v>
      </c>
      <c r="H1767" s="78">
        <f>+IF(F1767=0,"",+G1767*100/INDEX(PBI_GDP!$C$8:$R$29,MATCH($A1767,PBI_GDP!$B$8:$B$29,0),MATCH($B1767,PBI_GDP!$C$7:$R$7,0)))</f>
        <v>4.2412183489873165E-4</v>
      </c>
    </row>
    <row r="1768" spans="1:8" ht="14.45" customHeight="1" x14ac:dyDescent="0.25">
      <c r="A1768" s="51" t="s">
        <v>16</v>
      </c>
      <c r="B1768" s="52">
        <v>2017</v>
      </c>
      <c r="C1768" s="51" t="s">
        <v>10</v>
      </c>
      <c r="D1768" s="51" t="s">
        <v>25</v>
      </c>
      <c r="E1768" s="51" t="s">
        <v>40</v>
      </c>
      <c r="F1768" s="79">
        <v>17.776028549999999</v>
      </c>
      <c r="G1768" s="78">
        <f>+IF(F1768=0," ", +F1768/INDEX(TdC_ExRate!$C$8:$R$29,MATCH(A1768,TdC_ExRate!$B$8:$B$29,0),MATCH(B1768,TdC_ExRate!$C$7:$R$7,0)))</f>
        <v>2.0327076672384221</v>
      </c>
      <c r="H1768" s="78">
        <f>+IF(F1768=0,"",+G1768*100/INDEX(PBI_GDP!$C$8:$R$29,MATCH($A1768,PBI_GDP!$B$8:$B$29,0),MATCH($B1768,PBI_GDP!$C$7:$R$7,0)))</f>
        <v>8.1376044108652928E-3</v>
      </c>
    </row>
    <row r="1769" spans="1:8" ht="14.45" customHeight="1" x14ac:dyDescent="0.25">
      <c r="A1769" s="51" t="s">
        <v>16</v>
      </c>
      <c r="B1769" s="52">
        <v>2018</v>
      </c>
      <c r="C1769" s="51" t="s">
        <v>10</v>
      </c>
      <c r="D1769" s="51" t="s">
        <v>25</v>
      </c>
      <c r="E1769" s="51" t="s">
        <v>26</v>
      </c>
      <c r="F1769" s="79">
        <v>36.624511869999999</v>
      </c>
      <c r="G1769" s="78">
        <f>+IF(F1769=0," ", +F1769/INDEX(TdC_ExRate!$C$8:$R$29,MATCH(A1769,TdC_ExRate!$B$8:$B$29,0),MATCH(B1769,TdC_ExRate!$C$7:$R$7,0)))</f>
        <v>4.1856584994285715</v>
      </c>
      <c r="H1769" s="78">
        <f>+IF(F1769=0,"",+G1769*100/INDEX(PBI_GDP!$C$8:$R$29,MATCH($A1769,PBI_GDP!$B$8:$B$29,0),MATCH($B1769,PBI_GDP!$C$7:$R$7,0)))</f>
        <v>1.6085786972480035E-2</v>
      </c>
    </row>
    <row r="1770" spans="1:8" ht="14.45" customHeight="1" x14ac:dyDescent="0.25">
      <c r="A1770" s="51" t="s">
        <v>16</v>
      </c>
      <c r="B1770" s="52">
        <v>2018</v>
      </c>
      <c r="C1770" s="51" t="s">
        <v>10</v>
      </c>
      <c r="D1770" s="51" t="s">
        <v>25</v>
      </c>
      <c r="E1770" s="51" t="s">
        <v>27</v>
      </c>
      <c r="F1770" s="79">
        <v>9.3100000000000002E-2</v>
      </c>
      <c r="G1770" s="78">
        <f>+IF(F1770=0," ", +F1770/INDEX(TdC_ExRate!$C$8:$R$29,MATCH(A1770,TdC_ExRate!$B$8:$B$29,0),MATCH(B1770,TdC_ExRate!$C$7:$R$7,0)))</f>
        <v>1.064E-2</v>
      </c>
      <c r="H1770" s="78">
        <f>+IF(F1770=0,"",+G1770*100/INDEX(PBI_GDP!$C$8:$R$29,MATCH($A1770,PBI_GDP!$B$8:$B$29,0),MATCH($B1770,PBI_GDP!$C$7:$R$7,0)))</f>
        <v>4.0890286059064175E-5</v>
      </c>
    </row>
    <row r="1771" spans="1:8" ht="14.45" customHeight="1" x14ac:dyDescent="0.25">
      <c r="A1771" s="51" t="s">
        <v>16</v>
      </c>
      <c r="B1771" s="52">
        <v>2018</v>
      </c>
      <c r="C1771" s="51" t="s">
        <v>10</v>
      </c>
      <c r="D1771" s="51" t="s">
        <v>25</v>
      </c>
      <c r="E1771" s="51" t="s">
        <v>28</v>
      </c>
      <c r="F1771" s="79">
        <v>1.1611697700000001</v>
      </c>
      <c r="G1771" s="78">
        <f>+IF(F1771=0," ", +F1771/INDEX(TdC_ExRate!$C$8:$R$29,MATCH(A1771,TdC_ExRate!$B$8:$B$29,0),MATCH(B1771,TdC_ExRate!$C$7:$R$7,0)))</f>
        <v>0.13270511657142858</v>
      </c>
      <c r="H1771" s="78">
        <f>+IF(F1771=0,"",+G1771*100/INDEX(PBI_GDP!$C$8:$R$29,MATCH($A1771,PBI_GDP!$B$8:$B$29,0),MATCH($B1771,PBI_GDP!$C$7:$R$7,0)))</f>
        <v>5.0999531749127563E-4</v>
      </c>
    </row>
    <row r="1772" spans="1:8" ht="14.45" customHeight="1" x14ac:dyDescent="0.25">
      <c r="A1772" s="51" t="s">
        <v>16</v>
      </c>
      <c r="B1772" s="52">
        <v>2018</v>
      </c>
      <c r="C1772" s="51" t="s">
        <v>10</v>
      </c>
      <c r="D1772" s="51" t="s">
        <v>25</v>
      </c>
      <c r="E1772" s="51" t="s">
        <v>40</v>
      </c>
      <c r="F1772" s="79">
        <v>37.87878164</v>
      </c>
      <c r="G1772" s="78">
        <f>+IF(F1772=0," ", +F1772/INDEX(TdC_ExRate!$C$8:$R$29,MATCH(A1772,TdC_ExRate!$B$8:$B$29,0),MATCH(B1772,TdC_ExRate!$C$7:$R$7,0)))</f>
        <v>4.3290036159999996</v>
      </c>
      <c r="H1772" s="78">
        <f>+IF(F1772=0,"",+G1772*100/INDEX(PBI_GDP!$C$8:$R$29,MATCH($A1772,PBI_GDP!$B$8:$B$29,0),MATCH($B1772,PBI_GDP!$C$7:$R$7,0)))</f>
        <v>1.6636672576030374E-2</v>
      </c>
    </row>
    <row r="1773" spans="1:8" ht="14.45" customHeight="1" x14ac:dyDescent="0.25">
      <c r="A1773" s="51" t="s">
        <v>16</v>
      </c>
      <c r="B1773" s="52">
        <v>2019</v>
      </c>
      <c r="C1773" s="51" t="s">
        <v>10</v>
      </c>
      <c r="D1773" s="51" t="s">
        <v>25</v>
      </c>
      <c r="E1773" s="51" t="s">
        <v>26</v>
      </c>
      <c r="F1773" s="79">
        <v>34.715044679999998</v>
      </c>
      <c r="G1773" s="78">
        <f>+IF(F1773=0," ", +F1773/INDEX(TdC_ExRate!$C$8:$R$29,MATCH(A1773,TdC_ExRate!$B$8:$B$29,0),MATCH(B1773,TdC_ExRate!$C$7:$R$7,0)))</f>
        <v>3.9674336777142853</v>
      </c>
      <c r="H1773" s="78">
        <f>+IF(F1773=0,"",+G1773*100/INDEX(PBI_GDP!$C$8:$R$29,MATCH($A1773,PBI_GDP!$B$8:$B$29,0),MATCH($B1773,PBI_GDP!$C$7:$R$7,0)))</f>
        <v>1.4759171961138127E-2</v>
      </c>
    </row>
    <row r="1774" spans="1:8" ht="14.45" customHeight="1" x14ac:dyDescent="0.25">
      <c r="A1774" s="51" t="s">
        <v>16</v>
      </c>
      <c r="B1774" s="52">
        <v>2019</v>
      </c>
      <c r="C1774" s="51" t="s">
        <v>10</v>
      </c>
      <c r="D1774" s="51" t="s">
        <v>25</v>
      </c>
      <c r="E1774" s="51" t="s">
        <v>27</v>
      </c>
      <c r="F1774" s="79"/>
      <c r="G1774" s="78" t="str">
        <f>+IF(F1774=0," ", +F1774/INDEX(TdC_ExRate!$C$8:$R$29,MATCH(A1774,TdC_ExRate!$B$8:$B$29,0),MATCH(B1774,TdC_ExRate!$C$7:$R$7,0)))</f>
        <v xml:space="preserve"> </v>
      </c>
      <c r="H1774" s="78" t="str">
        <f>+IF(F1774=0,"",+G1774*100/INDEX(PBI_GDP!$C$8:$R$29,MATCH($A1774,PBI_GDP!$B$8:$B$29,0),MATCH($B1774,PBI_GDP!$C$7:$R$7,0)))</f>
        <v/>
      </c>
    </row>
    <row r="1775" spans="1:8" ht="14.45" customHeight="1" x14ac:dyDescent="0.25">
      <c r="A1775" s="51" t="s">
        <v>16</v>
      </c>
      <c r="B1775" s="52">
        <v>2019</v>
      </c>
      <c r="C1775" s="51" t="s">
        <v>10</v>
      </c>
      <c r="D1775" s="51" t="s">
        <v>25</v>
      </c>
      <c r="E1775" s="51" t="s">
        <v>28</v>
      </c>
      <c r="F1775" s="79">
        <v>0.20949190000000001</v>
      </c>
      <c r="G1775" s="78">
        <f>+IF(F1775=0," ", +F1775/INDEX(TdC_ExRate!$C$8:$R$29,MATCH(A1775,TdC_ExRate!$B$8:$B$29,0),MATCH(B1775,TdC_ExRate!$C$7:$R$7,0)))</f>
        <v>2.3941931428571428E-2</v>
      </c>
      <c r="H1775" s="78">
        <f>+IF(F1775=0,"",+G1775*100/INDEX(PBI_GDP!$C$8:$R$29,MATCH($A1775,PBI_GDP!$B$8:$B$29,0),MATCH($B1775,PBI_GDP!$C$7:$R$7,0)))</f>
        <v>8.9065908025371787E-5</v>
      </c>
    </row>
    <row r="1776" spans="1:8" ht="14.45" customHeight="1" x14ac:dyDescent="0.25">
      <c r="A1776" s="51" t="s">
        <v>16</v>
      </c>
      <c r="B1776" s="52">
        <v>2019</v>
      </c>
      <c r="C1776" s="51" t="s">
        <v>10</v>
      </c>
      <c r="D1776" s="51" t="s">
        <v>25</v>
      </c>
      <c r="E1776" s="51" t="s">
        <v>40</v>
      </c>
      <c r="F1776" s="79">
        <v>34.924536580000002</v>
      </c>
      <c r="G1776" s="78">
        <f>+IF(F1776=0," ", +F1776/INDEX(TdC_ExRate!$C$8:$R$29,MATCH(A1776,TdC_ExRate!$B$8:$B$29,0),MATCH(B1776,TdC_ExRate!$C$7:$R$7,0)))</f>
        <v>3.9913756091428572</v>
      </c>
      <c r="H1776" s="78">
        <f>+IF(F1776=0,"",+G1776*100/INDEX(PBI_GDP!$C$8:$R$29,MATCH($A1776,PBI_GDP!$B$8:$B$29,0),MATCH($B1776,PBI_GDP!$C$7:$R$7,0)))</f>
        <v>1.48482378691635E-2</v>
      </c>
    </row>
    <row r="1777" spans="1:8" ht="14.45" customHeight="1" x14ac:dyDescent="0.25">
      <c r="A1777" s="51" t="s">
        <v>16</v>
      </c>
      <c r="B1777" s="52">
        <v>2020</v>
      </c>
      <c r="C1777" s="51" t="s">
        <v>10</v>
      </c>
      <c r="D1777" s="51" t="s">
        <v>25</v>
      </c>
      <c r="E1777" s="51" t="s">
        <v>26</v>
      </c>
      <c r="F1777" s="79">
        <v>40.358593880000001</v>
      </c>
      <c r="G1777" s="78">
        <f>+IF(F1777=0," ", +F1777/INDEX(TdC_ExRate!$C$8:$R$29,MATCH(A1777,TdC_ExRate!$B$8:$B$29,0),MATCH(B1777,TdC_ExRate!$C$7:$R$7,0)))</f>
        <v>4.6124107291428569</v>
      </c>
      <c r="H1777" s="78">
        <f>+IF(F1777=0,"",+G1777*100/INDEX(PBI_GDP!$C$8:$R$29,MATCH($A1777,PBI_GDP!$B$8:$B$29,0),MATCH($B1777,PBI_GDP!$C$7:$R$7,0)))</f>
        <v>1.8507987496354936E-2</v>
      </c>
    </row>
    <row r="1778" spans="1:8" ht="14.45" customHeight="1" x14ac:dyDescent="0.25">
      <c r="A1778" s="51" t="s">
        <v>16</v>
      </c>
      <c r="B1778" s="52">
        <v>2020</v>
      </c>
      <c r="C1778" s="51" t="s">
        <v>10</v>
      </c>
      <c r="D1778" s="51" t="s">
        <v>25</v>
      </c>
      <c r="E1778" s="51" t="s">
        <v>27</v>
      </c>
      <c r="F1778" s="79">
        <v>2.0698193700000003</v>
      </c>
      <c r="G1778" s="78">
        <f>+IF(F1778=0," ", +F1778/INDEX(TdC_ExRate!$C$8:$R$29,MATCH(A1778,TdC_ExRate!$B$8:$B$29,0),MATCH(B1778,TdC_ExRate!$C$7:$R$7,0)))</f>
        <v>0.23655078514285718</v>
      </c>
      <c r="H1778" s="78">
        <f>+IF(F1778=0,"",+G1778*100/INDEX(PBI_GDP!$C$8:$R$29,MATCH($A1778,PBI_GDP!$B$8:$B$29,0),MATCH($B1778,PBI_GDP!$C$7:$R$7,0)))</f>
        <v>9.4919538410026647E-4</v>
      </c>
    </row>
    <row r="1779" spans="1:8" ht="14.45" customHeight="1" x14ac:dyDescent="0.25">
      <c r="A1779" s="51" t="s">
        <v>16</v>
      </c>
      <c r="B1779" s="52">
        <v>2020</v>
      </c>
      <c r="C1779" s="51" t="s">
        <v>10</v>
      </c>
      <c r="D1779" s="51" t="s">
        <v>25</v>
      </c>
      <c r="E1779" s="51" t="s">
        <v>28</v>
      </c>
      <c r="F1779" s="79">
        <v>0.17852593999999999</v>
      </c>
      <c r="G1779" s="78">
        <f>+IF(F1779=0," ", +F1779/INDEX(TdC_ExRate!$C$8:$R$29,MATCH(A1779,TdC_ExRate!$B$8:$B$29,0),MATCH(B1779,TdC_ExRate!$C$7:$R$7,0)))</f>
        <v>2.040296457142857E-2</v>
      </c>
      <c r="H1779" s="78">
        <f>+IF(F1779=0,"",+G1779*100/INDEX(PBI_GDP!$C$8:$R$29,MATCH($A1779,PBI_GDP!$B$8:$B$29,0),MATCH($B1779,PBI_GDP!$C$7:$R$7,0)))</f>
        <v>8.1869945100649568E-5</v>
      </c>
    </row>
    <row r="1780" spans="1:8" ht="14.45" customHeight="1" x14ac:dyDescent="0.25">
      <c r="A1780" s="51" t="s">
        <v>16</v>
      </c>
      <c r="B1780" s="52">
        <v>2020</v>
      </c>
      <c r="C1780" s="51" t="s">
        <v>10</v>
      </c>
      <c r="D1780" s="51" t="s">
        <v>25</v>
      </c>
      <c r="E1780" s="51" t="s">
        <v>40</v>
      </c>
      <c r="F1780" s="79">
        <v>42.606939189999999</v>
      </c>
      <c r="G1780" s="78">
        <f>+IF(F1780=0," ", +F1780/INDEX(TdC_ExRate!$C$8:$R$29,MATCH(A1780,TdC_ExRate!$B$8:$B$29,0),MATCH(B1780,TdC_ExRate!$C$7:$R$7,0)))</f>
        <v>4.8693644788571424</v>
      </c>
      <c r="H1780" s="78">
        <f>+IF(F1780=0,"",+G1780*100/INDEX(PBI_GDP!$C$8:$R$29,MATCH($A1780,PBI_GDP!$B$8:$B$29,0),MATCH($B1780,PBI_GDP!$C$7:$R$7,0)))</f>
        <v>1.9539052825555854E-2</v>
      </c>
    </row>
    <row r="1781" spans="1:8" ht="14.45" customHeight="1" x14ac:dyDescent="0.25">
      <c r="A1781" s="51" t="s">
        <v>16</v>
      </c>
      <c r="B1781" s="52">
        <v>2021</v>
      </c>
      <c r="C1781" s="51" t="s">
        <v>10</v>
      </c>
      <c r="D1781" s="51" t="s">
        <v>25</v>
      </c>
      <c r="E1781" s="51" t="s">
        <v>26</v>
      </c>
      <c r="F1781" s="79">
        <v>41.734451229999998</v>
      </c>
      <c r="G1781" s="78">
        <f>+IF(F1781=0," ", +F1781/INDEX(TdC_ExRate!$C$8:$R$29,MATCH(A1781,TdC_ExRate!$B$8:$B$29,0),MATCH(B1781,TdC_ExRate!$C$7:$R$7,0)))</f>
        <v>4.7696515691428569</v>
      </c>
      <c r="H1781" s="78">
        <f>+IF(F1781=0,"",+G1781*100/INDEX(PBI_GDP!$C$8:$R$29,MATCH($A1781,PBI_GDP!$B$8:$B$29,0),MATCH($B1781,PBI_GDP!$C$7:$R$7,0)))</f>
        <v>1.6422644277247076E-2</v>
      </c>
    </row>
    <row r="1782" spans="1:8" ht="14.45" customHeight="1" x14ac:dyDescent="0.25">
      <c r="A1782" s="51" t="s">
        <v>16</v>
      </c>
      <c r="B1782" s="52">
        <v>2021</v>
      </c>
      <c r="C1782" s="51" t="s">
        <v>10</v>
      </c>
      <c r="D1782" s="51" t="s">
        <v>25</v>
      </c>
      <c r="E1782" s="51" t="s">
        <v>27</v>
      </c>
      <c r="F1782" s="79">
        <v>3.0361552999999999</v>
      </c>
      <c r="G1782" s="78">
        <f>+IF(F1782=0," ", +F1782/INDEX(TdC_ExRate!$C$8:$R$29,MATCH(A1782,TdC_ExRate!$B$8:$B$29,0),MATCH(B1782,TdC_ExRate!$C$7:$R$7,0)))</f>
        <v>0.34698917714285715</v>
      </c>
      <c r="H1782" s="78">
        <f>+IF(F1782=0,"",+G1782*100/INDEX(PBI_GDP!$C$8:$R$29,MATCH($A1782,PBI_GDP!$B$8:$B$29,0),MATCH($B1782,PBI_GDP!$C$7:$R$7,0)))</f>
        <v>1.1947371294662255E-3</v>
      </c>
    </row>
    <row r="1783" spans="1:8" ht="14.45" customHeight="1" x14ac:dyDescent="0.25">
      <c r="A1783" s="51" t="s">
        <v>16</v>
      </c>
      <c r="B1783" s="52">
        <v>2021</v>
      </c>
      <c r="C1783" s="51" t="s">
        <v>10</v>
      </c>
      <c r="D1783" s="51" t="s">
        <v>25</v>
      </c>
      <c r="E1783" s="51" t="s">
        <v>28</v>
      </c>
      <c r="F1783" s="79">
        <v>12.767309279999999</v>
      </c>
      <c r="G1783" s="78">
        <f>+IF(F1783=0," ", +F1783/INDEX(TdC_ExRate!$C$8:$R$29,MATCH(A1783,TdC_ExRate!$B$8:$B$29,0),MATCH(B1783,TdC_ExRate!$C$7:$R$7,0)))</f>
        <v>1.4591210605714284</v>
      </c>
      <c r="H1783" s="78">
        <f>+IF(F1783=0,"",+G1783*100/INDEX(PBI_GDP!$C$8:$R$29,MATCH($A1783,PBI_GDP!$B$8:$B$29,0),MATCH($B1783,PBI_GDP!$C$7:$R$7,0)))</f>
        <v>5.023978332134295E-3</v>
      </c>
    </row>
    <row r="1784" spans="1:8" ht="14.45" customHeight="1" x14ac:dyDescent="0.25">
      <c r="A1784" s="51" t="s">
        <v>16</v>
      </c>
      <c r="B1784" s="52">
        <v>2021</v>
      </c>
      <c r="C1784" s="51" t="s">
        <v>10</v>
      </c>
      <c r="D1784" s="51" t="s">
        <v>25</v>
      </c>
      <c r="E1784" s="51" t="s">
        <v>40</v>
      </c>
      <c r="F1784" s="79">
        <v>57.537915809999994</v>
      </c>
      <c r="G1784" s="78">
        <f>+IF(F1784=0," ", +F1784/INDEX(TdC_ExRate!$C$8:$R$29,MATCH(A1784,TdC_ExRate!$B$8:$B$29,0),MATCH(B1784,TdC_ExRate!$C$7:$R$7,0)))</f>
        <v>6.575761806857142</v>
      </c>
      <c r="H1784" s="78">
        <f>+IF(F1784=0,"",+G1784*100/INDEX(PBI_GDP!$C$8:$R$29,MATCH($A1784,PBI_GDP!$B$8:$B$29,0),MATCH($B1784,PBI_GDP!$C$7:$R$7,0)))</f>
        <v>2.2641359738847597E-2</v>
      </c>
    </row>
    <row r="1785" spans="1:8" ht="14.45" customHeight="1" x14ac:dyDescent="0.25">
      <c r="A1785" s="51" t="s">
        <v>16</v>
      </c>
      <c r="B1785" s="52">
        <v>2022</v>
      </c>
      <c r="C1785" s="51" t="s">
        <v>10</v>
      </c>
      <c r="D1785" s="51" t="s">
        <v>25</v>
      </c>
      <c r="E1785" s="51" t="s">
        <v>26</v>
      </c>
      <c r="F1785" s="79">
        <v>63.25769493</v>
      </c>
      <c r="G1785" s="78">
        <f>+IF(F1785=0," ", +F1785/INDEX(TdC_ExRate!$C$8:$R$29,MATCH(A1785,TdC_ExRate!$B$8:$B$29,0),MATCH(B1785,TdC_ExRate!$C$7:$R$7,0)))</f>
        <v>7.2294508491428573</v>
      </c>
      <c r="H1785" s="78">
        <f>+IF(F1785=0,"",+G1785*100/INDEX(PBI_GDP!$C$8:$R$29,MATCH($A1785,PBI_GDP!$B$8:$B$29,0),MATCH($B1785,PBI_GDP!$C$7:$R$7,0)))</f>
        <v>2.2599859104786464E-2</v>
      </c>
    </row>
    <row r="1786" spans="1:8" ht="14.45" customHeight="1" x14ac:dyDescent="0.25">
      <c r="A1786" s="51" t="s">
        <v>16</v>
      </c>
      <c r="B1786" s="52">
        <v>2022</v>
      </c>
      <c r="C1786" s="51" t="s">
        <v>10</v>
      </c>
      <c r="D1786" s="51" t="s">
        <v>25</v>
      </c>
      <c r="E1786" s="51" t="s">
        <v>27</v>
      </c>
      <c r="F1786" s="79">
        <v>11.022260970000001</v>
      </c>
      <c r="G1786" s="78">
        <f>+IF(F1786=0," ", +F1786/INDEX(TdC_ExRate!$C$8:$R$29,MATCH(A1786,TdC_ExRate!$B$8:$B$29,0),MATCH(B1786,TdC_ExRate!$C$7:$R$7,0)))</f>
        <v>1.2596869680000002</v>
      </c>
      <c r="H1786" s="78">
        <f>+IF(F1786=0,"",+G1786*100/INDEX(PBI_GDP!$C$8:$R$29,MATCH($A1786,PBI_GDP!$B$8:$B$29,0),MATCH($B1786,PBI_GDP!$C$7:$R$7,0)))</f>
        <v>3.9378852677739674E-3</v>
      </c>
    </row>
    <row r="1787" spans="1:8" ht="14.45" customHeight="1" x14ac:dyDescent="0.25">
      <c r="A1787" s="51" t="s">
        <v>16</v>
      </c>
      <c r="B1787" s="52">
        <v>2022</v>
      </c>
      <c r="C1787" s="51" t="s">
        <v>10</v>
      </c>
      <c r="D1787" s="51" t="s">
        <v>25</v>
      </c>
      <c r="E1787" s="51" t="s">
        <v>28</v>
      </c>
      <c r="F1787" s="79">
        <v>0.44797376</v>
      </c>
      <c r="G1787" s="78">
        <f>+IF(F1787=0," ", +F1787/INDEX(TdC_ExRate!$C$8:$R$29,MATCH(A1787,TdC_ExRate!$B$8:$B$29,0),MATCH(B1787,TdC_ExRate!$C$7:$R$7,0)))</f>
        <v>5.1197001142857142E-2</v>
      </c>
      <c r="H1787" s="78">
        <f>+IF(F1787=0,"",+G1787*100/INDEX(PBI_GDP!$C$8:$R$29,MATCH($A1787,PBI_GDP!$B$8:$B$29,0),MATCH($B1787,PBI_GDP!$C$7:$R$7,0)))</f>
        <v>1.6004604451434165E-4</v>
      </c>
    </row>
    <row r="1788" spans="1:8" ht="14.45" customHeight="1" x14ac:dyDescent="0.25">
      <c r="A1788" s="51" t="s">
        <v>16</v>
      </c>
      <c r="B1788" s="52">
        <v>2022</v>
      </c>
      <c r="C1788" s="51" t="s">
        <v>10</v>
      </c>
      <c r="D1788" s="51" t="s">
        <v>25</v>
      </c>
      <c r="E1788" s="51" t="s">
        <v>40</v>
      </c>
      <c r="F1788" s="79">
        <v>74.727929660000001</v>
      </c>
      <c r="G1788" s="78">
        <f>+IF(F1788=0," ", +F1788/INDEX(TdC_ExRate!$C$8:$R$29,MATCH(A1788,TdC_ExRate!$B$8:$B$29,0),MATCH(B1788,TdC_ExRate!$C$7:$R$7,0)))</f>
        <v>8.5403348182857144</v>
      </c>
      <c r="H1788" s="78">
        <f>+IF(F1788=0,"",+G1788*100/INDEX(PBI_GDP!$C$8:$R$29,MATCH($A1788,PBI_GDP!$B$8:$B$29,0),MATCH($B1788,PBI_GDP!$C$7:$R$7,0)))</f>
        <v>2.669779041707477E-2</v>
      </c>
    </row>
    <row r="1789" spans="1:8" ht="14.45" customHeight="1" x14ac:dyDescent="0.25">
      <c r="A1789" s="51" t="s">
        <v>16</v>
      </c>
      <c r="B1789" s="52">
        <v>2023</v>
      </c>
      <c r="C1789" s="51" t="s">
        <v>10</v>
      </c>
      <c r="D1789" s="51" t="s">
        <v>25</v>
      </c>
      <c r="E1789" s="51" t="s">
        <v>26</v>
      </c>
      <c r="F1789" s="79">
        <v>67.955847419999998</v>
      </c>
      <c r="G1789" s="78">
        <f>+IF(F1789=0," ", +F1789/INDEX(TdC_ExRate!$C$8:$R$29,MATCH(A1789,TdC_ExRate!$B$8:$B$29,0),MATCH(B1789,TdC_ExRate!$C$7:$R$7,0)))</f>
        <v>7.7663825622857141</v>
      </c>
      <c r="H1789" s="78">
        <f>+IF(F1789=0,"",+G1789*100/INDEX(PBI_GDP!$C$8:$R$29,MATCH($A1789,PBI_GDP!$B$8:$B$29,0),MATCH($B1789,PBI_GDP!$C$7:$R$7,0)))</f>
        <v>2.2831812450532177E-2</v>
      </c>
    </row>
    <row r="1790" spans="1:8" ht="14.45" customHeight="1" x14ac:dyDescent="0.25">
      <c r="A1790" s="51" t="s">
        <v>16</v>
      </c>
      <c r="B1790" s="52">
        <v>2023</v>
      </c>
      <c r="C1790" s="51" t="s">
        <v>10</v>
      </c>
      <c r="D1790" s="51" t="s">
        <v>25</v>
      </c>
      <c r="E1790" s="51" t="s">
        <v>27</v>
      </c>
      <c r="F1790" s="79">
        <v>22.315731499999998</v>
      </c>
      <c r="G1790" s="78">
        <f>+IF(F1790=0," ", +F1790/INDEX(TdC_ExRate!$C$8:$R$29,MATCH(A1790,TdC_ExRate!$B$8:$B$29,0),MATCH(B1790,TdC_ExRate!$C$7:$R$7,0)))</f>
        <v>2.5503693142857142</v>
      </c>
      <c r="H1790" s="78">
        <f>+IF(F1790=0,"",+G1790*100/INDEX(PBI_GDP!$C$8:$R$29,MATCH($A1790,PBI_GDP!$B$8:$B$29,0),MATCH($B1790,PBI_GDP!$C$7:$R$7,0)))</f>
        <v>7.4976417136765816E-3</v>
      </c>
    </row>
    <row r="1791" spans="1:8" ht="14.45" customHeight="1" x14ac:dyDescent="0.25">
      <c r="A1791" s="51" t="s">
        <v>16</v>
      </c>
      <c r="B1791" s="52">
        <v>2023</v>
      </c>
      <c r="C1791" s="51" t="s">
        <v>10</v>
      </c>
      <c r="D1791" s="51" t="s">
        <v>25</v>
      </c>
      <c r="E1791" s="51" t="s">
        <v>28</v>
      </c>
      <c r="F1791" s="79">
        <v>3.5020643900000001</v>
      </c>
      <c r="G1791" s="78">
        <f>+IF(F1791=0," ", +F1791/INDEX(TdC_ExRate!$C$8:$R$29,MATCH(A1791,TdC_ExRate!$B$8:$B$29,0),MATCH(B1791,TdC_ExRate!$C$7:$R$7,0)))</f>
        <v>0.4002359302857143</v>
      </c>
      <c r="H1791" s="78">
        <f>+IF(F1791=0,"",+G1791*100/INDEX(PBI_GDP!$C$8:$R$29,MATCH($A1791,PBI_GDP!$B$8:$B$29,0),MATCH($B1791,PBI_GDP!$C$7:$R$7,0)))</f>
        <v>1.176623945956929E-3</v>
      </c>
    </row>
    <row r="1792" spans="1:8" ht="14.45" customHeight="1" x14ac:dyDescent="0.25">
      <c r="A1792" s="51" t="s">
        <v>16</v>
      </c>
      <c r="B1792" s="52">
        <v>2023</v>
      </c>
      <c r="C1792" s="51" t="s">
        <v>10</v>
      </c>
      <c r="D1792" s="51" t="s">
        <v>25</v>
      </c>
      <c r="E1792" s="51" t="s">
        <v>40</v>
      </c>
      <c r="F1792" s="79">
        <v>93.773643309999997</v>
      </c>
      <c r="G1792" s="78">
        <f>+IF(F1792=0," ", +F1792/INDEX(TdC_ExRate!$C$8:$R$29,MATCH(A1792,TdC_ExRate!$B$8:$B$29,0),MATCH(B1792,TdC_ExRate!$C$7:$R$7,0)))</f>
        <v>10.716987806857142</v>
      </c>
      <c r="H1792" s="78">
        <f>+IF(F1792=0,"",+G1792*100/INDEX(PBI_GDP!$C$8:$R$29,MATCH($A1792,PBI_GDP!$B$8:$B$29,0),MATCH($B1792,PBI_GDP!$C$7:$R$7,0)))</f>
        <v>3.1506078110165682E-2</v>
      </c>
    </row>
    <row r="1793" spans="1:8" ht="14.45" customHeight="1" x14ac:dyDescent="0.25">
      <c r="A1793" s="51" t="s">
        <v>16</v>
      </c>
      <c r="B1793" s="52">
        <v>2008</v>
      </c>
      <c r="C1793" s="51" t="s">
        <v>10</v>
      </c>
      <c r="D1793" s="51" t="s">
        <v>30</v>
      </c>
      <c r="E1793" s="51" t="s">
        <v>31</v>
      </c>
      <c r="F1793" s="79"/>
      <c r="G1793" s="78" t="str">
        <f>+IF(F1793=0," ", +F1793/INDEX(TdC_ExRate!$C$8:$R$29,MATCH(A1793,TdC_ExRate!$B$8:$B$29,0),MATCH(B1793,TdC_ExRate!$C$7:$R$7,0)))</f>
        <v xml:space="preserve"> </v>
      </c>
      <c r="H1793" s="78" t="str">
        <f>+IF(F1793=0,"",+G1793*100/INDEX(PBI_GDP!$C$8:$R$29,MATCH($A1793,PBI_GDP!$B$8:$B$29,0),MATCH($B1793,PBI_GDP!$C$7:$R$7,0)))</f>
        <v/>
      </c>
    </row>
    <row r="1794" spans="1:8" ht="14.45" customHeight="1" x14ac:dyDescent="0.25">
      <c r="A1794" s="51" t="s">
        <v>16</v>
      </c>
      <c r="B1794" s="52">
        <v>2008</v>
      </c>
      <c r="C1794" s="51" t="s">
        <v>10</v>
      </c>
      <c r="D1794" s="51" t="s">
        <v>30</v>
      </c>
      <c r="E1794" s="51" t="s">
        <v>32</v>
      </c>
      <c r="F1794" s="79"/>
      <c r="G1794" s="78" t="str">
        <f>+IF(F1794=0," ", +F1794/INDEX(TdC_ExRate!$C$8:$R$29,MATCH(A1794,TdC_ExRate!$B$8:$B$29,0),MATCH(B1794,TdC_ExRate!$C$7:$R$7,0)))</f>
        <v xml:space="preserve"> </v>
      </c>
      <c r="H1794" s="78" t="str">
        <f>+IF(F1794=0,"",+G1794*100/INDEX(PBI_GDP!$C$8:$R$29,MATCH($A1794,PBI_GDP!$B$8:$B$29,0),MATCH($B1794,PBI_GDP!$C$7:$R$7,0)))</f>
        <v/>
      </c>
    </row>
    <row r="1795" spans="1:8" ht="14.45" customHeight="1" x14ac:dyDescent="0.25">
      <c r="A1795" s="51" t="s">
        <v>16</v>
      </c>
      <c r="B1795" s="52">
        <v>2008</v>
      </c>
      <c r="C1795" s="51" t="s">
        <v>10</v>
      </c>
      <c r="D1795" s="51" t="s">
        <v>30</v>
      </c>
      <c r="E1795" s="51" t="s">
        <v>40</v>
      </c>
      <c r="F1795" s="79">
        <v>59.870862359999997</v>
      </c>
      <c r="G1795" s="78">
        <f>+IF(F1795=0," ", +F1795/INDEX(TdC_ExRate!$C$8:$R$29,MATCH(A1795,TdC_ExRate!$B$8:$B$29,0),MATCH(B1795,TdC_ExRate!$C$7:$R$7,0)))</f>
        <v>6.8423842697142856</v>
      </c>
      <c r="H1795" s="78">
        <f>+IF(F1795=0,"",+G1795*100/INDEX(PBI_GDP!$C$8:$R$29,MATCH($A1795,PBI_GDP!$B$8:$B$29,0),MATCH($B1795,PBI_GDP!$C$7:$R$7,0)))</f>
        <v>3.8040952436548432E-2</v>
      </c>
    </row>
    <row r="1796" spans="1:8" ht="14.45" customHeight="1" x14ac:dyDescent="0.25">
      <c r="A1796" s="51" t="s">
        <v>16</v>
      </c>
      <c r="B1796" s="52">
        <v>2009</v>
      </c>
      <c r="C1796" s="51" t="s">
        <v>10</v>
      </c>
      <c r="D1796" s="51" t="s">
        <v>30</v>
      </c>
      <c r="E1796" s="51" t="s">
        <v>31</v>
      </c>
      <c r="F1796" s="79"/>
      <c r="G1796" s="78" t="str">
        <f>+IF(F1796=0," ", +F1796/INDEX(TdC_ExRate!$C$8:$R$29,MATCH(A1796,TdC_ExRate!$B$8:$B$29,0),MATCH(B1796,TdC_ExRate!$C$7:$R$7,0)))</f>
        <v xml:space="preserve"> </v>
      </c>
      <c r="H1796" s="78" t="str">
        <f>+IF(F1796=0,"",+G1796*100/INDEX(PBI_GDP!$C$8:$R$29,MATCH($A1796,PBI_GDP!$B$8:$B$29,0),MATCH($B1796,PBI_GDP!$C$7:$R$7,0)))</f>
        <v/>
      </c>
    </row>
    <row r="1797" spans="1:8" ht="14.45" customHeight="1" x14ac:dyDescent="0.25">
      <c r="A1797" s="51" t="s">
        <v>16</v>
      </c>
      <c r="B1797" s="52">
        <v>2009</v>
      </c>
      <c r="C1797" s="51" t="s">
        <v>10</v>
      </c>
      <c r="D1797" s="51" t="s">
        <v>30</v>
      </c>
      <c r="E1797" s="51" t="s">
        <v>32</v>
      </c>
      <c r="F1797" s="79"/>
      <c r="G1797" s="78" t="str">
        <f>+IF(F1797=0," ", +F1797/INDEX(TdC_ExRate!$C$8:$R$29,MATCH(A1797,TdC_ExRate!$B$8:$B$29,0),MATCH(B1797,TdC_ExRate!$C$7:$R$7,0)))</f>
        <v xml:space="preserve"> </v>
      </c>
      <c r="H1797" s="78" t="str">
        <f>+IF(F1797=0,"",+G1797*100/INDEX(PBI_GDP!$C$8:$R$29,MATCH($A1797,PBI_GDP!$B$8:$B$29,0),MATCH($B1797,PBI_GDP!$C$7:$R$7,0)))</f>
        <v/>
      </c>
    </row>
    <row r="1798" spans="1:8" ht="14.45" customHeight="1" x14ac:dyDescent="0.25">
      <c r="A1798" s="51" t="s">
        <v>16</v>
      </c>
      <c r="B1798" s="52">
        <v>2009</v>
      </c>
      <c r="C1798" s="51" t="s">
        <v>10</v>
      </c>
      <c r="D1798" s="51" t="s">
        <v>30</v>
      </c>
      <c r="E1798" s="51" t="s">
        <v>40</v>
      </c>
      <c r="F1798" s="79">
        <v>69.339929460000008</v>
      </c>
      <c r="G1798" s="78">
        <f>+IF(F1798=0," ", +F1798/INDEX(TdC_ExRate!$C$8:$R$29,MATCH(A1798,TdC_ExRate!$B$8:$B$29,0),MATCH(B1798,TdC_ExRate!$C$7:$R$7,0)))</f>
        <v>7.9245633668571438</v>
      </c>
      <c r="H1798" s="78">
        <f>+IF(F1798=0,"",+G1798*100/INDEX(PBI_GDP!$C$8:$R$29,MATCH($A1798,PBI_GDP!$B$8:$B$29,0),MATCH($B1798,PBI_GDP!$C$7:$R$7,0)))</f>
        <v>4.5021784170190836E-2</v>
      </c>
    </row>
    <row r="1799" spans="1:8" ht="14.45" customHeight="1" x14ac:dyDescent="0.25">
      <c r="A1799" s="51" t="s">
        <v>16</v>
      </c>
      <c r="B1799" s="52">
        <v>2010</v>
      </c>
      <c r="C1799" s="51" t="s">
        <v>10</v>
      </c>
      <c r="D1799" s="51" t="s">
        <v>30</v>
      </c>
      <c r="E1799" s="51" t="s">
        <v>31</v>
      </c>
      <c r="F1799" s="79"/>
      <c r="G1799" s="78" t="str">
        <f>+IF(F1799=0," ", +F1799/INDEX(TdC_ExRate!$C$8:$R$29,MATCH(A1799,TdC_ExRate!$B$8:$B$29,0),MATCH(B1799,TdC_ExRate!$C$7:$R$7,0)))</f>
        <v xml:space="preserve"> </v>
      </c>
      <c r="H1799" s="78" t="str">
        <f>+IF(F1799=0,"",+G1799*100/INDEX(PBI_GDP!$C$8:$R$29,MATCH($A1799,PBI_GDP!$B$8:$B$29,0),MATCH($B1799,PBI_GDP!$C$7:$R$7,0)))</f>
        <v/>
      </c>
    </row>
    <row r="1800" spans="1:8" ht="14.45" customHeight="1" x14ac:dyDescent="0.25">
      <c r="A1800" s="51" t="s">
        <v>16</v>
      </c>
      <c r="B1800" s="52">
        <v>2010</v>
      </c>
      <c r="C1800" s="51" t="s">
        <v>10</v>
      </c>
      <c r="D1800" s="51" t="s">
        <v>30</v>
      </c>
      <c r="E1800" s="51" t="s">
        <v>32</v>
      </c>
      <c r="F1800" s="79"/>
      <c r="G1800" s="78" t="str">
        <f>+IF(F1800=0," ", +F1800/INDEX(TdC_ExRate!$C$8:$R$29,MATCH(A1800,TdC_ExRate!$B$8:$B$29,0),MATCH(B1800,TdC_ExRate!$C$7:$R$7,0)))</f>
        <v xml:space="preserve"> </v>
      </c>
      <c r="H1800" s="78" t="str">
        <f>+IF(F1800=0,"",+G1800*100/INDEX(PBI_GDP!$C$8:$R$29,MATCH($A1800,PBI_GDP!$B$8:$B$29,0),MATCH($B1800,PBI_GDP!$C$7:$R$7,0)))</f>
        <v/>
      </c>
    </row>
    <row r="1801" spans="1:8" ht="14.45" customHeight="1" x14ac:dyDescent="0.25">
      <c r="A1801" s="51" t="s">
        <v>16</v>
      </c>
      <c r="B1801" s="52">
        <v>2010</v>
      </c>
      <c r="C1801" s="51" t="s">
        <v>10</v>
      </c>
      <c r="D1801" s="51" t="s">
        <v>30</v>
      </c>
      <c r="E1801" s="51" t="s">
        <v>40</v>
      </c>
      <c r="F1801" s="79">
        <v>33.171822599999999</v>
      </c>
      <c r="G1801" s="78">
        <f>+IF(F1801=0," ", +F1801/INDEX(TdC_ExRate!$C$8:$R$29,MATCH(A1801,TdC_ExRate!$B$8:$B$29,0),MATCH(B1801,TdC_ExRate!$C$7:$R$7,0)))</f>
        <v>3.7910654399999997</v>
      </c>
      <c r="H1801" s="78">
        <f>+IF(F1801=0,"",+G1801*100/INDEX(PBI_GDP!$C$8:$R$29,MATCH($A1801,PBI_GDP!$B$8:$B$29,0),MATCH($B1801,PBI_GDP!$C$7:$R$7,0)))</f>
        <v>2.0550096921495759E-2</v>
      </c>
    </row>
    <row r="1802" spans="1:8" ht="14.45" customHeight="1" x14ac:dyDescent="0.25">
      <c r="A1802" s="51" t="s">
        <v>16</v>
      </c>
      <c r="B1802" s="52">
        <v>2011</v>
      </c>
      <c r="C1802" s="51" t="s">
        <v>10</v>
      </c>
      <c r="D1802" s="51" t="s">
        <v>30</v>
      </c>
      <c r="E1802" s="51" t="s">
        <v>31</v>
      </c>
      <c r="F1802" s="79"/>
      <c r="G1802" s="78" t="str">
        <f>+IF(F1802=0," ", +F1802/INDEX(TdC_ExRate!$C$8:$R$29,MATCH(A1802,TdC_ExRate!$B$8:$B$29,0),MATCH(B1802,TdC_ExRate!$C$7:$R$7,0)))</f>
        <v xml:space="preserve"> </v>
      </c>
      <c r="H1802" s="78" t="str">
        <f>+IF(F1802=0,"",+G1802*100/INDEX(PBI_GDP!$C$8:$R$29,MATCH($A1802,PBI_GDP!$B$8:$B$29,0),MATCH($B1802,PBI_GDP!$C$7:$R$7,0)))</f>
        <v/>
      </c>
    </row>
    <row r="1803" spans="1:8" ht="14.45" customHeight="1" x14ac:dyDescent="0.25">
      <c r="A1803" s="51" t="s">
        <v>16</v>
      </c>
      <c r="B1803" s="52">
        <v>2011</v>
      </c>
      <c r="C1803" s="51" t="s">
        <v>10</v>
      </c>
      <c r="D1803" s="51" t="s">
        <v>30</v>
      </c>
      <c r="E1803" s="51" t="s">
        <v>32</v>
      </c>
      <c r="F1803" s="79"/>
      <c r="G1803" s="78" t="str">
        <f>+IF(F1803=0," ", +F1803/INDEX(TdC_ExRate!$C$8:$R$29,MATCH(A1803,TdC_ExRate!$B$8:$B$29,0),MATCH(B1803,TdC_ExRate!$C$7:$R$7,0)))</f>
        <v xml:space="preserve"> </v>
      </c>
      <c r="H1803" s="78" t="str">
        <f>+IF(F1803=0,"",+G1803*100/INDEX(PBI_GDP!$C$8:$R$29,MATCH($A1803,PBI_GDP!$B$8:$B$29,0),MATCH($B1803,PBI_GDP!$C$7:$R$7,0)))</f>
        <v/>
      </c>
    </row>
    <row r="1804" spans="1:8" ht="14.45" customHeight="1" x14ac:dyDescent="0.25">
      <c r="A1804" s="51" t="s">
        <v>16</v>
      </c>
      <c r="B1804" s="52">
        <v>2011</v>
      </c>
      <c r="C1804" s="51" t="s">
        <v>10</v>
      </c>
      <c r="D1804" s="51" t="s">
        <v>30</v>
      </c>
      <c r="E1804" s="51" t="s">
        <v>40</v>
      </c>
      <c r="F1804" s="79">
        <v>20.177673110000001</v>
      </c>
      <c r="G1804" s="78">
        <f>+IF(F1804=0," ", +F1804/INDEX(TdC_ExRate!$C$8:$R$29,MATCH(A1804,TdC_ExRate!$B$8:$B$29,0),MATCH(B1804,TdC_ExRate!$C$7:$R$7,0)))</f>
        <v>2.3060197840000001</v>
      </c>
      <c r="H1804" s="78">
        <f>+IF(F1804=0,"",+G1804*100/INDEX(PBI_GDP!$C$8:$R$29,MATCH($A1804,PBI_GDP!$B$8:$B$29,0),MATCH($B1804,PBI_GDP!$C$7:$R$7,0)))</f>
        <v>1.1368787198441317E-2</v>
      </c>
    </row>
    <row r="1805" spans="1:8" ht="14.45" customHeight="1" x14ac:dyDescent="0.25">
      <c r="A1805" s="51" t="s">
        <v>16</v>
      </c>
      <c r="B1805" s="52">
        <v>2012</v>
      </c>
      <c r="C1805" s="51" t="s">
        <v>10</v>
      </c>
      <c r="D1805" s="51" t="s">
        <v>30</v>
      </c>
      <c r="E1805" s="51" t="s">
        <v>31</v>
      </c>
      <c r="F1805" s="79"/>
      <c r="G1805" s="78" t="str">
        <f>+IF(F1805=0," ", +F1805/INDEX(TdC_ExRate!$C$8:$R$29,MATCH(A1805,TdC_ExRate!$B$8:$B$29,0),MATCH(B1805,TdC_ExRate!$C$7:$R$7,0)))</f>
        <v xml:space="preserve"> </v>
      </c>
      <c r="H1805" s="78" t="str">
        <f>+IF(F1805=0,"",+G1805*100/INDEX(PBI_GDP!$C$8:$R$29,MATCH($A1805,PBI_GDP!$B$8:$B$29,0),MATCH($B1805,PBI_GDP!$C$7:$R$7,0)))</f>
        <v/>
      </c>
    </row>
    <row r="1806" spans="1:8" ht="14.45" customHeight="1" x14ac:dyDescent="0.25">
      <c r="A1806" s="51" t="s">
        <v>16</v>
      </c>
      <c r="B1806" s="52">
        <v>2012</v>
      </c>
      <c r="C1806" s="51" t="s">
        <v>10</v>
      </c>
      <c r="D1806" s="51" t="s">
        <v>30</v>
      </c>
      <c r="E1806" s="51" t="s">
        <v>32</v>
      </c>
      <c r="F1806" s="79"/>
      <c r="G1806" s="78" t="str">
        <f>+IF(F1806=0," ", +F1806/INDEX(TdC_ExRate!$C$8:$R$29,MATCH(A1806,TdC_ExRate!$B$8:$B$29,0),MATCH(B1806,TdC_ExRate!$C$7:$R$7,0)))</f>
        <v xml:space="preserve"> </v>
      </c>
      <c r="H1806" s="78" t="str">
        <f>+IF(F1806=0,"",+G1806*100/INDEX(PBI_GDP!$C$8:$R$29,MATCH($A1806,PBI_GDP!$B$8:$B$29,0),MATCH($B1806,PBI_GDP!$C$7:$R$7,0)))</f>
        <v/>
      </c>
    </row>
    <row r="1807" spans="1:8" ht="14.45" customHeight="1" x14ac:dyDescent="0.25">
      <c r="A1807" s="51" t="s">
        <v>16</v>
      </c>
      <c r="B1807" s="52">
        <v>2012</v>
      </c>
      <c r="C1807" s="51" t="s">
        <v>10</v>
      </c>
      <c r="D1807" s="51" t="s">
        <v>30</v>
      </c>
      <c r="E1807" s="51" t="s">
        <v>40</v>
      </c>
      <c r="F1807" s="79">
        <v>65.404860339999999</v>
      </c>
      <c r="G1807" s="78">
        <f>+IF(F1807=0," ", +F1807/INDEX(TdC_ExRate!$C$8:$R$29,MATCH(A1807,TdC_ExRate!$B$8:$B$29,0),MATCH(B1807,TdC_ExRate!$C$7:$R$7,0)))</f>
        <v>7.4748411817142859</v>
      </c>
      <c r="H1807" s="78">
        <f>+IF(F1807=0,"",+G1807*100/INDEX(PBI_GDP!$C$8:$R$29,MATCH($A1807,PBI_GDP!$B$8:$B$29,0),MATCH($B1807,PBI_GDP!$C$7:$R$7,0)))</f>
        <v>3.4951785065167343E-2</v>
      </c>
    </row>
    <row r="1808" spans="1:8" ht="14.45" customHeight="1" x14ac:dyDescent="0.25">
      <c r="A1808" s="51" t="s">
        <v>16</v>
      </c>
      <c r="B1808" s="52">
        <v>2013</v>
      </c>
      <c r="C1808" s="51" t="s">
        <v>10</v>
      </c>
      <c r="D1808" s="51" t="s">
        <v>30</v>
      </c>
      <c r="E1808" s="51" t="s">
        <v>31</v>
      </c>
      <c r="F1808" s="79"/>
      <c r="G1808" s="78" t="str">
        <f>+IF(F1808=0," ", +F1808/INDEX(TdC_ExRate!$C$8:$R$29,MATCH(A1808,TdC_ExRate!$B$8:$B$29,0),MATCH(B1808,TdC_ExRate!$C$7:$R$7,0)))</f>
        <v xml:space="preserve"> </v>
      </c>
      <c r="H1808" s="78" t="str">
        <f>+IF(F1808=0,"",+G1808*100/INDEX(PBI_GDP!$C$8:$R$29,MATCH($A1808,PBI_GDP!$B$8:$B$29,0),MATCH($B1808,PBI_GDP!$C$7:$R$7,0)))</f>
        <v/>
      </c>
    </row>
    <row r="1809" spans="1:8" ht="14.45" customHeight="1" x14ac:dyDescent="0.25">
      <c r="A1809" s="51" t="s">
        <v>16</v>
      </c>
      <c r="B1809" s="52">
        <v>2013</v>
      </c>
      <c r="C1809" s="51" t="s">
        <v>10</v>
      </c>
      <c r="D1809" s="51" t="s">
        <v>30</v>
      </c>
      <c r="E1809" s="51" t="s">
        <v>32</v>
      </c>
      <c r="F1809" s="79"/>
      <c r="G1809" s="78" t="str">
        <f>+IF(F1809=0," ", +F1809/INDEX(TdC_ExRate!$C$8:$R$29,MATCH(A1809,TdC_ExRate!$B$8:$B$29,0),MATCH(B1809,TdC_ExRate!$C$7:$R$7,0)))</f>
        <v xml:space="preserve"> </v>
      </c>
      <c r="H1809" s="78" t="str">
        <f>+IF(F1809=0,"",+G1809*100/INDEX(PBI_GDP!$C$8:$R$29,MATCH($A1809,PBI_GDP!$B$8:$B$29,0),MATCH($B1809,PBI_GDP!$C$7:$R$7,0)))</f>
        <v/>
      </c>
    </row>
    <row r="1810" spans="1:8" ht="14.45" customHeight="1" x14ac:dyDescent="0.25">
      <c r="A1810" s="51" t="s">
        <v>16</v>
      </c>
      <c r="B1810" s="52">
        <v>2013</v>
      </c>
      <c r="C1810" s="51" t="s">
        <v>10</v>
      </c>
      <c r="D1810" s="51" t="s">
        <v>30</v>
      </c>
      <c r="E1810" s="51" t="s">
        <v>40</v>
      </c>
      <c r="F1810" s="79">
        <v>76.794528669999991</v>
      </c>
      <c r="G1810" s="78">
        <f>+IF(F1810=0," ", +F1810/INDEX(TdC_ExRate!$C$8:$R$29,MATCH(A1810,TdC_ExRate!$B$8:$B$29,0),MATCH(B1810,TdC_ExRate!$C$7:$R$7,0)))</f>
        <v>8.7773535007143497</v>
      </c>
      <c r="H1810" s="78">
        <f>+IF(F1810=0,"",+G1810*100/INDEX(PBI_GDP!$C$8:$R$29,MATCH($A1810,PBI_GDP!$B$8:$B$29,0),MATCH($B1810,PBI_GDP!$C$7:$R$7,0)))</f>
        <v>3.9913462171339266E-2</v>
      </c>
    </row>
    <row r="1811" spans="1:8" ht="14.45" customHeight="1" x14ac:dyDescent="0.25">
      <c r="A1811" s="51" t="s">
        <v>16</v>
      </c>
      <c r="B1811" s="52">
        <v>2014</v>
      </c>
      <c r="C1811" s="51" t="s">
        <v>10</v>
      </c>
      <c r="D1811" s="51" t="s">
        <v>30</v>
      </c>
      <c r="E1811" s="51" t="s">
        <v>31</v>
      </c>
      <c r="F1811" s="79"/>
      <c r="G1811" s="78" t="str">
        <f>+IF(F1811=0," ", +F1811/INDEX(TdC_ExRate!$C$8:$R$29,MATCH(A1811,TdC_ExRate!$B$8:$B$29,0),MATCH(B1811,TdC_ExRate!$C$7:$R$7,0)))</f>
        <v xml:space="preserve"> </v>
      </c>
      <c r="H1811" s="78" t="str">
        <f>+IF(F1811=0,"",+G1811*100/INDEX(PBI_GDP!$C$8:$R$29,MATCH($A1811,PBI_GDP!$B$8:$B$29,0),MATCH($B1811,PBI_GDP!$C$7:$R$7,0)))</f>
        <v/>
      </c>
    </row>
    <row r="1812" spans="1:8" ht="14.45" customHeight="1" x14ac:dyDescent="0.25">
      <c r="A1812" s="51" t="s">
        <v>16</v>
      </c>
      <c r="B1812" s="52">
        <v>2014</v>
      </c>
      <c r="C1812" s="51" t="s">
        <v>10</v>
      </c>
      <c r="D1812" s="51" t="s">
        <v>30</v>
      </c>
      <c r="E1812" s="51" t="s">
        <v>32</v>
      </c>
      <c r="F1812" s="79"/>
      <c r="G1812" s="78" t="str">
        <f>+IF(F1812=0," ", +F1812/INDEX(TdC_ExRate!$C$8:$R$29,MATCH(A1812,TdC_ExRate!$B$8:$B$29,0),MATCH(B1812,TdC_ExRate!$C$7:$R$7,0)))</f>
        <v xml:space="preserve"> </v>
      </c>
      <c r="H1812" s="78" t="str">
        <f>+IF(F1812=0,"",+G1812*100/INDEX(PBI_GDP!$C$8:$R$29,MATCH($A1812,PBI_GDP!$B$8:$B$29,0),MATCH($B1812,PBI_GDP!$C$7:$R$7,0)))</f>
        <v/>
      </c>
    </row>
    <row r="1813" spans="1:8" ht="14.45" customHeight="1" x14ac:dyDescent="0.25">
      <c r="A1813" s="51" t="s">
        <v>16</v>
      </c>
      <c r="B1813" s="52">
        <v>2014</v>
      </c>
      <c r="C1813" s="51" t="s">
        <v>10</v>
      </c>
      <c r="D1813" s="51" t="s">
        <v>30</v>
      </c>
      <c r="E1813" s="51" t="s">
        <v>40</v>
      </c>
      <c r="F1813" s="79">
        <v>49.643714920000001</v>
      </c>
      <c r="G1813" s="78">
        <f>+IF(F1813=0," ", +F1813/INDEX(TdC_ExRate!$C$8:$R$29,MATCH(A1813,TdC_ExRate!$B$8:$B$29,0),MATCH(B1813,TdC_ExRate!$C$7:$R$7,0)))</f>
        <v>5.6746483048199678</v>
      </c>
      <c r="H1813" s="78">
        <f>+IF(F1813=0,"",+G1813*100/INDEX(PBI_GDP!$C$8:$R$29,MATCH($A1813,PBI_GDP!$B$8:$B$29,0),MATCH($B1813,PBI_GDP!$C$7:$R$7,0)))</f>
        <v>2.5116320356368314E-2</v>
      </c>
    </row>
    <row r="1814" spans="1:8" ht="14.45" customHeight="1" x14ac:dyDescent="0.25">
      <c r="A1814" s="51" t="s">
        <v>16</v>
      </c>
      <c r="B1814" s="52">
        <v>2015</v>
      </c>
      <c r="C1814" s="51" t="s">
        <v>10</v>
      </c>
      <c r="D1814" s="51" t="s">
        <v>30</v>
      </c>
      <c r="E1814" s="51" t="s">
        <v>31</v>
      </c>
      <c r="F1814" s="79"/>
      <c r="G1814" s="78" t="str">
        <f>+IF(F1814=0," ", +F1814/INDEX(TdC_ExRate!$C$8:$R$29,MATCH(A1814,TdC_ExRate!$B$8:$B$29,0),MATCH(B1814,TdC_ExRate!$C$7:$R$7,0)))</f>
        <v xml:space="preserve"> </v>
      </c>
      <c r="H1814" s="78" t="str">
        <f>+IF(F1814=0,"",+G1814*100/INDEX(PBI_GDP!$C$8:$R$29,MATCH($A1814,PBI_GDP!$B$8:$B$29,0),MATCH($B1814,PBI_GDP!$C$7:$R$7,0)))</f>
        <v/>
      </c>
    </row>
    <row r="1815" spans="1:8" ht="14.45" customHeight="1" x14ac:dyDescent="0.25">
      <c r="A1815" s="51" t="s">
        <v>16</v>
      </c>
      <c r="B1815" s="52">
        <v>2015</v>
      </c>
      <c r="C1815" s="51" t="s">
        <v>10</v>
      </c>
      <c r="D1815" s="51" t="s">
        <v>30</v>
      </c>
      <c r="E1815" s="51" t="s">
        <v>32</v>
      </c>
      <c r="F1815" s="79"/>
      <c r="G1815" s="78" t="str">
        <f>+IF(F1815=0," ", +F1815/INDEX(TdC_ExRate!$C$8:$R$29,MATCH(A1815,TdC_ExRate!$B$8:$B$29,0),MATCH(B1815,TdC_ExRate!$C$7:$R$7,0)))</f>
        <v xml:space="preserve"> </v>
      </c>
      <c r="H1815" s="78" t="str">
        <f>+IF(F1815=0,"",+G1815*100/INDEX(PBI_GDP!$C$8:$R$29,MATCH($A1815,PBI_GDP!$B$8:$B$29,0),MATCH($B1815,PBI_GDP!$C$7:$R$7,0)))</f>
        <v/>
      </c>
    </row>
    <row r="1816" spans="1:8" ht="14.45" customHeight="1" x14ac:dyDescent="0.25">
      <c r="A1816" s="51" t="s">
        <v>16</v>
      </c>
      <c r="B1816" s="52">
        <v>2015</v>
      </c>
      <c r="C1816" s="51" t="s">
        <v>10</v>
      </c>
      <c r="D1816" s="51" t="s">
        <v>30</v>
      </c>
      <c r="E1816" s="51" t="s">
        <v>40</v>
      </c>
      <c r="F1816" s="79">
        <v>70.168540109999995</v>
      </c>
      <c r="G1816" s="78">
        <f>+IF(F1816=0," ", +F1816/INDEX(TdC_ExRate!$C$8:$R$29,MATCH(A1816,TdC_ExRate!$B$8:$B$29,0),MATCH(B1816,TdC_ExRate!$C$7:$R$7,0)))</f>
        <v>8.0223178479420696</v>
      </c>
      <c r="H1816" s="78">
        <f>+IF(F1816=0,"",+G1816*100/INDEX(PBI_GDP!$C$8:$R$29,MATCH($A1816,PBI_GDP!$B$8:$B$29,0),MATCH($B1816,PBI_GDP!$C$7:$R$7,0)))</f>
        <v>3.4227475475727145E-2</v>
      </c>
    </row>
    <row r="1817" spans="1:8" ht="14.45" customHeight="1" x14ac:dyDescent="0.25">
      <c r="A1817" s="51" t="s">
        <v>16</v>
      </c>
      <c r="B1817" s="52">
        <v>2016</v>
      </c>
      <c r="C1817" s="51" t="s">
        <v>10</v>
      </c>
      <c r="D1817" s="51" t="s">
        <v>30</v>
      </c>
      <c r="E1817" s="51" t="s">
        <v>31</v>
      </c>
      <c r="F1817" s="79"/>
      <c r="G1817" s="78" t="str">
        <f>+IF(F1817=0," ", +F1817/INDEX(TdC_ExRate!$C$8:$R$29,MATCH(A1817,TdC_ExRate!$B$8:$B$29,0),MATCH(B1817,TdC_ExRate!$C$7:$R$7,0)))</f>
        <v xml:space="preserve"> </v>
      </c>
      <c r="H1817" s="78" t="str">
        <f>+IF(F1817=0,"",+G1817*100/INDEX(PBI_GDP!$C$8:$R$29,MATCH($A1817,PBI_GDP!$B$8:$B$29,0),MATCH($B1817,PBI_GDP!$C$7:$R$7,0)))</f>
        <v/>
      </c>
    </row>
    <row r="1818" spans="1:8" ht="14.45" customHeight="1" x14ac:dyDescent="0.25">
      <c r="A1818" s="51" t="s">
        <v>16</v>
      </c>
      <c r="B1818" s="52">
        <v>2016</v>
      </c>
      <c r="C1818" s="51" t="s">
        <v>10</v>
      </c>
      <c r="D1818" s="51" t="s">
        <v>30</v>
      </c>
      <c r="E1818" s="51" t="s">
        <v>32</v>
      </c>
      <c r="F1818" s="79"/>
      <c r="G1818" s="78" t="str">
        <f>+IF(F1818=0," ", +F1818/INDEX(TdC_ExRate!$C$8:$R$29,MATCH(A1818,TdC_ExRate!$B$8:$B$29,0),MATCH(B1818,TdC_ExRate!$C$7:$R$7,0)))</f>
        <v xml:space="preserve"> </v>
      </c>
      <c r="H1818" s="78" t="str">
        <f>+IF(F1818=0,"",+G1818*100/INDEX(PBI_GDP!$C$8:$R$29,MATCH($A1818,PBI_GDP!$B$8:$B$29,0),MATCH($B1818,PBI_GDP!$C$7:$R$7,0)))</f>
        <v/>
      </c>
    </row>
    <row r="1819" spans="1:8" ht="14.45" customHeight="1" x14ac:dyDescent="0.25">
      <c r="A1819" s="51" t="s">
        <v>16</v>
      </c>
      <c r="B1819" s="52">
        <v>2016</v>
      </c>
      <c r="C1819" s="51" t="s">
        <v>10</v>
      </c>
      <c r="D1819" s="51" t="s">
        <v>30</v>
      </c>
      <c r="E1819" s="51" t="s">
        <v>40</v>
      </c>
      <c r="F1819" s="79">
        <v>104.18029380999999</v>
      </c>
      <c r="G1819" s="78">
        <f>+IF(F1819=0," ", +F1819/INDEX(TdC_ExRate!$C$8:$R$29,MATCH(A1819,TdC_ExRate!$B$8:$B$29,0),MATCH(B1819,TdC_ExRate!$C$7:$R$7,0)))</f>
        <v>11.919942083524026</v>
      </c>
      <c r="H1819" s="78">
        <f>+IF(F1819=0,"",+G1819*100/INDEX(PBI_GDP!$C$8:$R$29,MATCH($A1819,PBI_GDP!$B$8:$B$29,0),MATCH($B1819,PBI_GDP!$C$7:$R$7,0)))</f>
        <v>4.927340832486557E-2</v>
      </c>
    </row>
    <row r="1820" spans="1:8" ht="14.45" customHeight="1" x14ac:dyDescent="0.25">
      <c r="A1820" s="51" t="s">
        <v>16</v>
      </c>
      <c r="B1820" s="52">
        <v>2017</v>
      </c>
      <c r="C1820" s="51" t="s">
        <v>10</v>
      </c>
      <c r="D1820" s="51" t="s">
        <v>30</v>
      </c>
      <c r="E1820" s="51" t="s">
        <v>31</v>
      </c>
      <c r="F1820" s="79"/>
      <c r="G1820" s="78" t="str">
        <f>+IF(F1820=0," ", +F1820/INDEX(TdC_ExRate!$C$8:$R$29,MATCH(A1820,TdC_ExRate!$B$8:$B$29,0),MATCH(B1820,TdC_ExRate!$C$7:$R$7,0)))</f>
        <v xml:space="preserve"> </v>
      </c>
      <c r="H1820" s="78" t="str">
        <f>+IF(F1820=0,"",+G1820*100/INDEX(PBI_GDP!$C$8:$R$29,MATCH($A1820,PBI_GDP!$B$8:$B$29,0),MATCH($B1820,PBI_GDP!$C$7:$R$7,0)))</f>
        <v/>
      </c>
    </row>
    <row r="1821" spans="1:8" ht="14.45" customHeight="1" x14ac:dyDescent="0.25">
      <c r="A1821" s="51" t="s">
        <v>16</v>
      </c>
      <c r="B1821" s="52">
        <v>2017</v>
      </c>
      <c r="C1821" s="51" t="s">
        <v>10</v>
      </c>
      <c r="D1821" s="51" t="s">
        <v>30</v>
      </c>
      <c r="E1821" s="51" t="s">
        <v>32</v>
      </c>
      <c r="F1821" s="79"/>
      <c r="G1821" s="78" t="str">
        <f>+IF(F1821=0," ", +F1821/INDEX(TdC_ExRate!$C$8:$R$29,MATCH(A1821,TdC_ExRate!$B$8:$B$29,0),MATCH(B1821,TdC_ExRate!$C$7:$R$7,0)))</f>
        <v xml:space="preserve"> </v>
      </c>
      <c r="H1821" s="78" t="str">
        <f>+IF(F1821=0,"",+G1821*100/INDEX(PBI_GDP!$C$8:$R$29,MATCH($A1821,PBI_GDP!$B$8:$B$29,0),MATCH($B1821,PBI_GDP!$C$7:$R$7,0)))</f>
        <v/>
      </c>
    </row>
    <row r="1822" spans="1:8" ht="14.45" customHeight="1" x14ac:dyDescent="0.25">
      <c r="A1822" s="51" t="s">
        <v>16</v>
      </c>
      <c r="B1822" s="52">
        <v>2017</v>
      </c>
      <c r="C1822" s="51" t="s">
        <v>10</v>
      </c>
      <c r="D1822" s="51" t="s">
        <v>30</v>
      </c>
      <c r="E1822" s="51" t="s">
        <v>40</v>
      </c>
      <c r="F1822" s="79">
        <v>84.088670179999994</v>
      </c>
      <c r="G1822" s="78">
        <f>+IF(F1822=0," ", +F1822/INDEX(TdC_ExRate!$C$8:$R$29,MATCH(A1822,TdC_ExRate!$B$8:$B$29,0),MATCH(B1822,TdC_ExRate!$C$7:$R$7,0)))</f>
        <v>9.6156283796455124</v>
      </c>
      <c r="H1822" s="78">
        <f>+IF(F1822=0,"",+G1822*100/INDEX(PBI_GDP!$C$8:$R$29,MATCH($A1822,PBI_GDP!$B$8:$B$29,0),MATCH($B1822,PBI_GDP!$C$7:$R$7,0)))</f>
        <v>3.8494556387318857E-2</v>
      </c>
    </row>
    <row r="1823" spans="1:8" ht="14.45" customHeight="1" x14ac:dyDescent="0.25">
      <c r="A1823" s="51" t="s">
        <v>16</v>
      </c>
      <c r="B1823" s="52">
        <v>2018</v>
      </c>
      <c r="C1823" s="51" t="s">
        <v>10</v>
      </c>
      <c r="D1823" s="51" t="s">
        <v>30</v>
      </c>
      <c r="E1823" s="51" t="s">
        <v>31</v>
      </c>
      <c r="F1823" s="79"/>
      <c r="G1823" s="78" t="str">
        <f>+IF(F1823=0," ", +F1823/INDEX(TdC_ExRate!$C$8:$R$29,MATCH(A1823,TdC_ExRate!$B$8:$B$29,0),MATCH(B1823,TdC_ExRate!$C$7:$R$7,0)))</f>
        <v xml:space="preserve"> </v>
      </c>
      <c r="H1823" s="78" t="str">
        <f>+IF(F1823=0,"",+G1823*100/INDEX(PBI_GDP!$C$8:$R$29,MATCH($A1823,PBI_GDP!$B$8:$B$29,0),MATCH($B1823,PBI_GDP!$C$7:$R$7,0)))</f>
        <v/>
      </c>
    </row>
    <row r="1824" spans="1:8" ht="14.45" customHeight="1" x14ac:dyDescent="0.25">
      <c r="A1824" s="51" t="s">
        <v>16</v>
      </c>
      <c r="B1824" s="52">
        <v>2018</v>
      </c>
      <c r="C1824" s="51" t="s">
        <v>10</v>
      </c>
      <c r="D1824" s="51" t="s">
        <v>30</v>
      </c>
      <c r="E1824" s="51" t="s">
        <v>32</v>
      </c>
      <c r="F1824" s="79"/>
      <c r="G1824" s="78" t="str">
        <f>+IF(F1824=0," ", +F1824/INDEX(TdC_ExRate!$C$8:$R$29,MATCH(A1824,TdC_ExRate!$B$8:$B$29,0),MATCH(B1824,TdC_ExRate!$C$7:$R$7,0)))</f>
        <v xml:space="preserve"> </v>
      </c>
      <c r="H1824" s="78" t="str">
        <f>+IF(F1824=0,"",+G1824*100/INDEX(PBI_GDP!$C$8:$R$29,MATCH($A1824,PBI_GDP!$B$8:$B$29,0),MATCH($B1824,PBI_GDP!$C$7:$R$7,0)))</f>
        <v/>
      </c>
    </row>
    <row r="1825" spans="1:8" ht="14.45" customHeight="1" x14ac:dyDescent="0.25">
      <c r="A1825" s="51" t="s">
        <v>16</v>
      </c>
      <c r="B1825" s="52">
        <v>2018</v>
      </c>
      <c r="C1825" s="51" t="s">
        <v>10</v>
      </c>
      <c r="D1825" s="51" t="s">
        <v>30</v>
      </c>
      <c r="E1825" s="51" t="s">
        <v>40</v>
      </c>
      <c r="F1825" s="79">
        <v>45.132356649999998</v>
      </c>
      <c r="G1825" s="78">
        <f>+IF(F1825=0," ", +F1825/INDEX(TdC_ExRate!$C$8:$R$29,MATCH(A1825,TdC_ExRate!$B$8:$B$29,0),MATCH(B1825,TdC_ExRate!$C$7:$R$7,0)))</f>
        <v>5.1579836171428566</v>
      </c>
      <c r="H1825" s="78">
        <f>+IF(F1825=0,"",+G1825*100/INDEX(PBI_GDP!$C$8:$R$29,MATCH($A1825,PBI_GDP!$B$8:$B$29,0),MATCH($B1825,PBI_GDP!$C$7:$R$7,0)))</f>
        <v>1.982250240535131E-2</v>
      </c>
    </row>
    <row r="1826" spans="1:8" ht="14.45" customHeight="1" x14ac:dyDescent="0.25">
      <c r="A1826" s="51" t="s">
        <v>16</v>
      </c>
      <c r="B1826" s="52">
        <v>2019</v>
      </c>
      <c r="C1826" s="51" t="s">
        <v>10</v>
      </c>
      <c r="D1826" s="51" t="s">
        <v>30</v>
      </c>
      <c r="E1826" s="51" t="s">
        <v>31</v>
      </c>
      <c r="F1826" s="79"/>
      <c r="G1826" s="78" t="str">
        <f>+IF(F1826=0," ", +F1826/INDEX(TdC_ExRate!$C$8:$R$29,MATCH(A1826,TdC_ExRate!$B$8:$B$29,0),MATCH(B1826,TdC_ExRate!$C$7:$R$7,0)))</f>
        <v xml:space="preserve"> </v>
      </c>
      <c r="H1826" s="78" t="str">
        <f>+IF(F1826=0,"",+G1826*100/INDEX(PBI_GDP!$C$8:$R$29,MATCH($A1826,PBI_GDP!$B$8:$B$29,0),MATCH($B1826,PBI_GDP!$C$7:$R$7,0)))</f>
        <v/>
      </c>
    </row>
    <row r="1827" spans="1:8" ht="14.45" customHeight="1" x14ac:dyDescent="0.25">
      <c r="A1827" s="51" t="s">
        <v>16</v>
      </c>
      <c r="B1827" s="52">
        <v>2019</v>
      </c>
      <c r="C1827" s="51" t="s">
        <v>10</v>
      </c>
      <c r="D1827" s="51" t="s">
        <v>30</v>
      </c>
      <c r="E1827" s="51" t="s">
        <v>32</v>
      </c>
      <c r="F1827" s="79"/>
      <c r="G1827" s="78" t="str">
        <f>+IF(F1827=0," ", +F1827/INDEX(TdC_ExRate!$C$8:$R$29,MATCH(A1827,TdC_ExRate!$B$8:$B$29,0),MATCH(B1827,TdC_ExRate!$C$7:$R$7,0)))</f>
        <v xml:space="preserve"> </v>
      </c>
      <c r="H1827" s="78" t="str">
        <f>+IF(F1827=0,"",+G1827*100/INDEX(PBI_GDP!$C$8:$R$29,MATCH($A1827,PBI_GDP!$B$8:$B$29,0),MATCH($B1827,PBI_GDP!$C$7:$R$7,0)))</f>
        <v/>
      </c>
    </row>
    <row r="1828" spans="1:8" ht="14.45" customHeight="1" x14ac:dyDescent="0.25">
      <c r="A1828" s="51" t="s">
        <v>16</v>
      </c>
      <c r="B1828" s="52">
        <v>2019</v>
      </c>
      <c r="C1828" s="51" t="s">
        <v>10</v>
      </c>
      <c r="D1828" s="51" t="s">
        <v>30</v>
      </c>
      <c r="E1828" s="51" t="s">
        <v>40</v>
      </c>
      <c r="F1828" s="79">
        <v>77.184906589999997</v>
      </c>
      <c r="G1828" s="78">
        <f>+IF(F1828=0," ", +F1828/INDEX(TdC_ExRate!$C$8:$R$29,MATCH(A1828,TdC_ExRate!$B$8:$B$29,0),MATCH(B1828,TdC_ExRate!$C$7:$R$7,0)))</f>
        <v>8.8211321817142849</v>
      </c>
      <c r="H1828" s="78">
        <f>+IF(F1828=0,"",+G1828*100/INDEX(PBI_GDP!$C$8:$R$29,MATCH($A1828,PBI_GDP!$B$8:$B$29,0),MATCH($B1828,PBI_GDP!$C$7:$R$7,0)))</f>
        <v>3.281532026437229E-2</v>
      </c>
    </row>
    <row r="1829" spans="1:8" ht="14.45" customHeight="1" x14ac:dyDescent="0.25">
      <c r="A1829" s="51" t="s">
        <v>16</v>
      </c>
      <c r="B1829" s="52">
        <v>2020</v>
      </c>
      <c r="C1829" s="51" t="s">
        <v>10</v>
      </c>
      <c r="D1829" s="51" t="s">
        <v>30</v>
      </c>
      <c r="E1829" s="51" t="s">
        <v>31</v>
      </c>
      <c r="F1829" s="79"/>
      <c r="G1829" s="78" t="str">
        <f>+IF(F1829=0," ", +F1829/INDEX(TdC_ExRate!$C$8:$R$29,MATCH(A1829,TdC_ExRate!$B$8:$B$29,0),MATCH(B1829,TdC_ExRate!$C$7:$R$7,0)))</f>
        <v xml:space="preserve"> </v>
      </c>
      <c r="H1829" s="78" t="str">
        <f>+IF(F1829=0,"",+G1829*100/INDEX(PBI_GDP!$C$8:$R$29,MATCH($A1829,PBI_GDP!$B$8:$B$29,0),MATCH($B1829,PBI_GDP!$C$7:$R$7,0)))</f>
        <v/>
      </c>
    </row>
    <row r="1830" spans="1:8" ht="14.45" customHeight="1" x14ac:dyDescent="0.25">
      <c r="A1830" s="51" t="s">
        <v>16</v>
      </c>
      <c r="B1830" s="52">
        <v>2020</v>
      </c>
      <c r="C1830" s="51" t="s">
        <v>10</v>
      </c>
      <c r="D1830" s="51" t="s">
        <v>30</v>
      </c>
      <c r="E1830" s="51" t="s">
        <v>32</v>
      </c>
      <c r="F1830" s="79"/>
      <c r="G1830" s="78" t="str">
        <f>+IF(F1830=0," ", +F1830/INDEX(TdC_ExRate!$C$8:$R$29,MATCH(A1830,TdC_ExRate!$B$8:$B$29,0),MATCH(B1830,TdC_ExRate!$C$7:$R$7,0)))</f>
        <v xml:space="preserve"> </v>
      </c>
      <c r="H1830" s="78" t="str">
        <f>+IF(F1830=0,"",+G1830*100/INDEX(PBI_GDP!$C$8:$R$29,MATCH($A1830,PBI_GDP!$B$8:$B$29,0),MATCH($B1830,PBI_GDP!$C$7:$R$7,0)))</f>
        <v/>
      </c>
    </row>
    <row r="1831" spans="1:8" ht="14.45" customHeight="1" x14ac:dyDescent="0.25">
      <c r="A1831" s="51" t="s">
        <v>16</v>
      </c>
      <c r="B1831" s="52">
        <v>2020</v>
      </c>
      <c r="C1831" s="51" t="s">
        <v>10</v>
      </c>
      <c r="D1831" s="51" t="s">
        <v>30</v>
      </c>
      <c r="E1831" s="51" t="s">
        <v>40</v>
      </c>
      <c r="F1831" s="79">
        <v>34.442467310000005</v>
      </c>
      <c r="G1831" s="78">
        <f>+IF(F1831=0," ", +F1831/INDEX(TdC_ExRate!$C$8:$R$29,MATCH(A1831,TdC_ExRate!$B$8:$B$29,0),MATCH(B1831,TdC_ExRate!$C$7:$R$7,0)))</f>
        <v>3.9362819782857148</v>
      </c>
      <c r="H1831" s="78">
        <f>+IF(F1831=0,"",+G1831*100/INDEX(PBI_GDP!$C$8:$R$29,MATCH($A1831,PBI_GDP!$B$8:$B$29,0),MATCH($B1831,PBI_GDP!$C$7:$R$7,0)))</f>
        <v>1.5794919818378318E-2</v>
      </c>
    </row>
    <row r="1832" spans="1:8" ht="14.45" customHeight="1" x14ac:dyDescent="0.25">
      <c r="A1832" s="51" t="s">
        <v>16</v>
      </c>
      <c r="B1832" s="52">
        <v>2021</v>
      </c>
      <c r="C1832" s="51" t="s">
        <v>10</v>
      </c>
      <c r="D1832" s="51" t="s">
        <v>30</v>
      </c>
      <c r="E1832" s="51" t="s">
        <v>31</v>
      </c>
      <c r="F1832" s="79"/>
      <c r="G1832" s="78" t="str">
        <f>+IF(F1832=0," ", +F1832/INDEX(TdC_ExRate!$C$8:$R$29,MATCH(A1832,TdC_ExRate!$B$8:$B$29,0),MATCH(B1832,TdC_ExRate!$C$7:$R$7,0)))</f>
        <v xml:space="preserve"> </v>
      </c>
      <c r="H1832" s="78" t="str">
        <f>+IF(F1832=0,"",+G1832*100/INDEX(PBI_GDP!$C$8:$R$29,MATCH($A1832,PBI_GDP!$B$8:$B$29,0),MATCH($B1832,PBI_GDP!$C$7:$R$7,0)))</f>
        <v/>
      </c>
    </row>
    <row r="1833" spans="1:8" ht="14.45" customHeight="1" x14ac:dyDescent="0.25">
      <c r="A1833" s="51" t="s">
        <v>16</v>
      </c>
      <c r="B1833" s="52">
        <v>2021</v>
      </c>
      <c r="C1833" s="51" t="s">
        <v>10</v>
      </c>
      <c r="D1833" s="51" t="s">
        <v>30</v>
      </c>
      <c r="E1833" s="51" t="s">
        <v>32</v>
      </c>
      <c r="F1833" s="79"/>
      <c r="G1833" s="78" t="str">
        <f>+IF(F1833=0," ", +F1833/INDEX(TdC_ExRate!$C$8:$R$29,MATCH(A1833,TdC_ExRate!$B$8:$B$29,0),MATCH(B1833,TdC_ExRate!$C$7:$R$7,0)))</f>
        <v xml:space="preserve"> </v>
      </c>
      <c r="H1833" s="78" t="str">
        <f>+IF(F1833=0,"",+G1833*100/INDEX(PBI_GDP!$C$8:$R$29,MATCH($A1833,PBI_GDP!$B$8:$B$29,0),MATCH($B1833,PBI_GDP!$C$7:$R$7,0)))</f>
        <v/>
      </c>
    </row>
    <row r="1834" spans="1:8" ht="14.45" customHeight="1" x14ac:dyDescent="0.25">
      <c r="A1834" s="51" t="s">
        <v>16</v>
      </c>
      <c r="B1834" s="52">
        <v>2021</v>
      </c>
      <c r="C1834" s="51" t="s">
        <v>10</v>
      </c>
      <c r="D1834" s="51" t="s">
        <v>30</v>
      </c>
      <c r="E1834" s="51" t="s">
        <v>40</v>
      </c>
      <c r="F1834" s="79">
        <v>67.245445500000002</v>
      </c>
      <c r="G1834" s="78">
        <f>+IF(F1834=0," ", +F1834/INDEX(TdC_ExRate!$C$8:$R$29,MATCH(A1834,TdC_ExRate!$B$8:$B$29,0),MATCH(B1834,TdC_ExRate!$C$7:$R$7,0)))</f>
        <v>7.6851937714285716</v>
      </c>
      <c r="H1834" s="78">
        <f>+IF(F1834=0,"",+G1834*100/INDEX(PBI_GDP!$C$8:$R$29,MATCH($A1834,PBI_GDP!$B$8:$B$29,0),MATCH($B1834,PBI_GDP!$C$7:$R$7,0)))</f>
        <v>2.6461304705443597E-2</v>
      </c>
    </row>
    <row r="1835" spans="1:8" ht="14.45" customHeight="1" x14ac:dyDescent="0.25">
      <c r="A1835" s="51" t="s">
        <v>16</v>
      </c>
      <c r="B1835" s="52">
        <v>2022</v>
      </c>
      <c r="C1835" s="51" t="s">
        <v>10</v>
      </c>
      <c r="D1835" s="51" t="s">
        <v>30</v>
      </c>
      <c r="E1835" s="51" t="s">
        <v>31</v>
      </c>
      <c r="F1835" s="79"/>
      <c r="G1835" s="78" t="str">
        <f>+IF(F1835=0," ", +F1835/INDEX(TdC_ExRate!$C$8:$R$29,MATCH(A1835,TdC_ExRate!$B$8:$B$29,0),MATCH(B1835,TdC_ExRate!$C$7:$R$7,0)))</f>
        <v xml:space="preserve"> </v>
      </c>
      <c r="H1835" s="78" t="str">
        <f>+IF(F1835=0,"",+G1835*100/INDEX(PBI_GDP!$C$8:$R$29,MATCH($A1835,PBI_GDP!$B$8:$B$29,0),MATCH($B1835,PBI_GDP!$C$7:$R$7,0)))</f>
        <v/>
      </c>
    </row>
    <row r="1836" spans="1:8" ht="14.45" customHeight="1" x14ac:dyDescent="0.25">
      <c r="A1836" s="51" t="s">
        <v>16</v>
      </c>
      <c r="B1836" s="52">
        <v>2022</v>
      </c>
      <c r="C1836" s="51" t="s">
        <v>10</v>
      </c>
      <c r="D1836" s="51" t="s">
        <v>30</v>
      </c>
      <c r="E1836" s="51" t="s">
        <v>32</v>
      </c>
      <c r="F1836" s="79"/>
      <c r="G1836" s="78" t="str">
        <f>+IF(F1836=0," ", +F1836/INDEX(TdC_ExRate!$C$8:$R$29,MATCH(A1836,TdC_ExRate!$B$8:$B$29,0),MATCH(B1836,TdC_ExRate!$C$7:$R$7,0)))</f>
        <v xml:space="preserve"> </v>
      </c>
      <c r="H1836" s="78" t="str">
        <f>+IF(F1836=0,"",+G1836*100/INDEX(PBI_GDP!$C$8:$R$29,MATCH($A1836,PBI_GDP!$B$8:$B$29,0),MATCH($B1836,PBI_GDP!$C$7:$R$7,0)))</f>
        <v/>
      </c>
    </row>
    <row r="1837" spans="1:8" ht="14.45" customHeight="1" x14ac:dyDescent="0.25">
      <c r="A1837" s="51" t="s">
        <v>16</v>
      </c>
      <c r="B1837" s="52">
        <v>2022</v>
      </c>
      <c r="C1837" s="51" t="s">
        <v>10</v>
      </c>
      <c r="D1837" s="51" t="s">
        <v>30</v>
      </c>
      <c r="E1837" s="51" t="s">
        <v>40</v>
      </c>
      <c r="F1837" s="79">
        <v>73.908906549999998</v>
      </c>
      <c r="G1837" s="78">
        <f>+IF(F1837=0," ", +F1837/INDEX(TdC_ExRate!$C$8:$R$29,MATCH(A1837,TdC_ExRate!$B$8:$B$29,0),MATCH(B1837,TdC_ExRate!$C$7:$R$7,0)))</f>
        <v>8.4467321771428576</v>
      </c>
      <c r="H1837" s="78">
        <f>+IF(F1837=0,"",+G1837*100/INDEX(PBI_GDP!$C$8:$R$29,MATCH($A1837,PBI_GDP!$B$8:$B$29,0),MATCH($B1837,PBI_GDP!$C$7:$R$7,0)))</f>
        <v>2.6405180847439858E-2</v>
      </c>
    </row>
    <row r="1838" spans="1:8" ht="14.45" customHeight="1" x14ac:dyDescent="0.25">
      <c r="A1838" s="51" t="s">
        <v>16</v>
      </c>
      <c r="B1838" s="52">
        <v>2023</v>
      </c>
      <c r="C1838" s="51" t="s">
        <v>10</v>
      </c>
      <c r="D1838" s="51" t="s">
        <v>30</v>
      </c>
      <c r="E1838" s="51" t="s">
        <v>31</v>
      </c>
      <c r="F1838" s="79"/>
      <c r="G1838" s="78" t="str">
        <f>+IF(F1838=0," ", +F1838/INDEX(TdC_ExRate!$C$8:$R$29,MATCH(A1838,TdC_ExRate!$B$8:$B$29,0),MATCH(B1838,TdC_ExRate!$C$7:$R$7,0)))</f>
        <v xml:space="preserve"> </v>
      </c>
      <c r="H1838" s="78" t="str">
        <f>+IF(F1838=0,"",+G1838*100/INDEX(PBI_GDP!$C$8:$R$29,MATCH($A1838,PBI_GDP!$B$8:$B$29,0),MATCH($B1838,PBI_GDP!$C$7:$R$7,0)))</f>
        <v/>
      </c>
    </row>
    <row r="1839" spans="1:8" ht="14.45" customHeight="1" x14ac:dyDescent="0.25">
      <c r="A1839" s="51" t="s">
        <v>16</v>
      </c>
      <c r="B1839" s="52">
        <v>2023</v>
      </c>
      <c r="C1839" s="51" t="s">
        <v>10</v>
      </c>
      <c r="D1839" s="51" t="s">
        <v>30</v>
      </c>
      <c r="E1839" s="51" t="s">
        <v>32</v>
      </c>
      <c r="F1839" s="79"/>
      <c r="G1839" s="78" t="str">
        <f>+IF(F1839=0," ", +F1839/INDEX(TdC_ExRate!$C$8:$R$29,MATCH(A1839,TdC_ExRate!$B$8:$B$29,0),MATCH(B1839,TdC_ExRate!$C$7:$R$7,0)))</f>
        <v xml:space="preserve"> </v>
      </c>
      <c r="H1839" s="78" t="str">
        <f>+IF(F1839=0,"",+G1839*100/INDEX(PBI_GDP!$C$8:$R$29,MATCH($A1839,PBI_GDP!$B$8:$B$29,0),MATCH($B1839,PBI_GDP!$C$7:$R$7,0)))</f>
        <v/>
      </c>
    </row>
    <row r="1840" spans="1:8" ht="14.45" customHeight="1" x14ac:dyDescent="0.25">
      <c r="A1840" s="51" t="s">
        <v>16</v>
      </c>
      <c r="B1840" s="52">
        <v>2023</v>
      </c>
      <c r="C1840" s="51" t="s">
        <v>10</v>
      </c>
      <c r="D1840" s="51" t="s">
        <v>30</v>
      </c>
      <c r="E1840" s="51" t="s">
        <v>40</v>
      </c>
      <c r="F1840" s="79">
        <v>86.809960480000001</v>
      </c>
      <c r="G1840" s="78">
        <f>+IF(F1840=0," ", +F1840/INDEX(TdC_ExRate!$C$8:$R$29,MATCH(A1840,TdC_ExRate!$B$8:$B$29,0),MATCH(B1840,TdC_ExRate!$C$7:$R$7,0)))</f>
        <v>9.921138340571428</v>
      </c>
      <c r="H1840" s="78">
        <f>+IF(F1840=0,"",+G1840*100/INDEX(PBI_GDP!$C$8:$R$29,MATCH($A1840,PBI_GDP!$B$8:$B$29,0),MATCH($B1840,PBI_GDP!$C$7:$R$7,0)))</f>
        <v>2.9166419252600502E-2</v>
      </c>
    </row>
    <row r="1841" spans="1:8" ht="14.45" customHeight="1" x14ac:dyDescent="0.25">
      <c r="A1841" s="51" t="s">
        <v>16</v>
      </c>
      <c r="B1841" s="52">
        <v>2008</v>
      </c>
      <c r="C1841" s="51" t="s">
        <v>10</v>
      </c>
      <c r="D1841" s="51" t="s">
        <v>33</v>
      </c>
      <c r="E1841" s="51" t="s">
        <v>34</v>
      </c>
      <c r="F1841" s="79">
        <v>4.4363760000000001</v>
      </c>
      <c r="G1841" s="78">
        <f>+IF(F1841=0," ", +F1841/INDEX(TdC_ExRate!$C$8:$R$29,MATCH(A1841,TdC_ExRate!$B$8:$B$29,0),MATCH(B1841,TdC_ExRate!$C$7:$R$7,0)))</f>
        <v>0.50701439999999998</v>
      </c>
      <c r="H1841" s="78">
        <f>+IF(F1841=0,"",+G1841*100/INDEX(PBI_GDP!$C$8:$R$29,MATCH($A1841,PBI_GDP!$B$8:$B$29,0),MATCH($B1841,PBI_GDP!$C$7:$R$7,0)))</f>
        <v>2.8187996924426625E-3</v>
      </c>
    </row>
    <row r="1842" spans="1:8" ht="14.45" customHeight="1" x14ac:dyDescent="0.25">
      <c r="A1842" s="51" t="s">
        <v>16</v>
      </c>
      <c r="B1842" s="52">
        <v>2008</v>
      </c>
      <c r="C1842" s="51" t="s">
        <v>10</v>
      </c>
      <c r="D1842" s="51" t="s">
        <v>33</v>
      </c>
      <c r="E1842" s="51" t="s">
        <v>35</v>
      </c>
      <c r="F1842" s="79">
        <v>143.6988556</v>
      </c>
      <c r="G1842" s="78">
        <f>+IF(F1842=0," ", +F1842/INDEX(TdC_ExRate!$C$8:$R$29,MATCH(A1842,TdC_ExRate!$B$8:$B$29,0),MATCH(B1842,TdC_ExRate!$C$7:$R$7,0)))</f>
        <v>16.422726354285714</v>
      </c>
      <c r="H1842" s="78">
        <f>+IF(F1842=0,"",+G1842*100/INDEX(PBI_GDP!$C$8:$R$29,MATCH($A1842,PBI_GDP!$B$8:$B$29,0),MATCH($B1842,PBI_GDP!$C$7:$R$7,0)))</f>
        <v>9.1303868285655357E-2</v>
      </c>
    </row>
    <row r="1843" spans="1:8" ht="14.45" customHeight="1" x14ac:dyDescent="0.25">
      <c r="A1843" s="51" t="s">
        <v>16</v>
      </c>
      <c r="B1843" s="52">
        <v>2008</v>
      </c>
      <c r="C1843" s="51" t="s">
        <v>10</v>
      </c>
      <c r="D1843" s="51" t="s">
        <v>33</v>
      </c>
      <c r="E1843" s="51" t="s">
        <v>36</v>
      </c>
      <c r="F1843" s="79"/>
      <c r="G1843" s="78" t="str">
        <f>+IF(F1843=0," ", +F1843/INDEX(TdC_ExRate!$C$8:$R$29,MATCH(A1843,TdC_ExRate!$B$8:$B$29,0),MATCH(B1843,TdC_ExRate!$C$7:$R$7,0)))</f>
        <v xml:space="preserve"> </v>
      </c>
      <c r="H1843" s="78" t="str">
        <f>+IF(F1843=0,"",+G1843*100/INDEX(PBI_GDP!$C$8:$R$29,MATCH($A1843,PBI_GDP!$B$8:$B$29,0),MATCH($B1843,PBI_GDP!$C$7:$R$7,0)))</f>
        <v/>
      </c>
    </row>
    <row r="1844" spans="1:8" ht="14.45" customHeight="1" x14ac:dyDescent="0.25">
      <c r="A1844" s="51" t="s">
        <v>16</v>
      </c>
      <c r="B1844" s="52">
        <v>2008</v>
      </c>
      <c r="C1844" s="51" t="s">
        <v>10</v>
      </c>
      <c r="D1844" s="51" t="s">
        <v>33</v>
      </c>
      <c r="E1844" s="51" t="s">
        <v>42</v>
      </c>
      <c r="F1844" s="79">
        <v>48.493910999999997</v>
      </c>
      <c r="G1844" s="78">
        <f>+IF(F1844=0," ", +F1844/INDEX(TdC_ExRate!$C$8:$R$29,MATCH(A1844,TdC_ExRate!$B$8:$B$29,0),MATCH(B1844,TdC_ExRate!$C$7:$R$7,0)))</f>
        <v>5.5421612571428565</v>
      </c>
      <c r="H1844" s="78">
        <f>+IF(F1844=0,"",+G1844*100/INDEX(PBI_GDP!$C$8:$R$29,MATCH($A1844,PBI_GDP!$B$8:$B$29,0),MATCH($B1844,PBI_GDP!$C$7:$R$7,0)))</f>
        <v>3.0812226333417601E-2</v>
      </c>
    </row>
    <row r="1845" spans="1:8" ht="14.45" customHeight="1" x14ac:dyDescent="0.25">
      <c r="A1845" s="51" t="s">
        <v>16</v>
      </c>
      <c r="B1845" s="52">
        <v>2008</v>
      </c>
      <c r="C1845" s="51" t="s">
        <v>10</v>
      </c>
      <c r="D1845" s="51" t="s">
        <v>33</v>
      </c>
      <c r="E1845" s="51" t="s">
        <v>40</v>
      </c>
      <c r="F1845" s="79">
        <v>196.62914259999999</v>
      </c>
      <c r="G1845" s="78">
        <f>+IF(F1845=0," ", +F1845/INDEX(TdC_ExRate!$C$8:$R$29,MATCH(A1845,TdC_ExRate!$B$8:$B$29,0),MATCH(B1845,TdC_ExRate!$C$7:$R$7,0)))</f>
        <v>22.471902011428572</v>
      </c>
      <c r="H1845" s="78">
        <f>+IF(F1845=0,"",+G1845*100/INDEX(PBI_GDP!$C$8:$R$29,MATCH($A1845,PBI_GDP!$B$8:$B$29,0),MATCH($B1845,PBI_GDP!$C$7:$R$7,0)))</f>
        <v>0.12493489431151564</v>
      </c>
    </row>
    <row r="1846" spans="1:8" ht="14.45" customHeight="1" x14ac:dyDescent="0.25">
      <c r="A1846" s="51" t="s">
        <v>16</v>
      </c>
      <c r="B1846" s="52">
        <v>2009</v>
      </c>
      <c r="C1846" s="51" t="s">
        <v>10</v>
      </c>
      <c r="D1846" s="51" t="s">
        <v>33</v>
      </c>
      <c r="E1846" s="51" t="s">
        <v>34</v>
      </c>
      <c r="F1846" s="79">
        <v>4.632485</v>
      </c>
      <c r="G1846" s="78">
        <f>+IF(F1846=0," ", +F1846/INDEX(TdC_ExRate!$C$8:$R$29,MATCH(A1846,TdC_ExRate!$B$8:$B$29,0),MATCH(B1846,TdC_ExRate!$C$7:$R$7,0)))</f>
        <v>0.52942685714285709</v>
      </c>
      <c r="H1846" s="78">
        <f>+IF(F1846=0,"",+G1846*100/INDEX(PBI_GDP!$C$8:$R$29,MATCH($A1846,PBI_GDP!$B$8:$B$29,0),MATCH($B1846,PBI_GDP!$C$7:$R$7,0)))</f>
        <v>3.007830285751295E-3</v>
      </c>
    </row>
    <row r="1847" spans="1:8" ht="14.45" customHeight="1" x14ac:dyDescent="0.25">
      <c r="A1847" s="51" t="s">
        <v>16</v>
      </c>
      <c r="B1847" s="52">
        <v>2009</v>
      </c>
      <c r="C1847" s="51" t="s">
        <v>10</v>
      </c>
      <c r="D1847" s="51" t="s">
        <v>33</v>
      </c>
      <c r="E1847" s="51" t="s">
        <v>35</v>
      </c>
      <c r="F1847" s="79">
        <v>210.78583925999999</v>
      </c>
      <c r="G1847" s="78">
        <f>+IF(F1847=0," ", +F1847/INDEX(TdC_ExRate!$C$8:$R$29,MATCH(A1847,TdC_ExRate!$B$8:$B$29,0),MATCH(B1847,TdC_ExRate!$C$7:$R$7,0)))</f>
        <v>24.089810201142857</v>
      </c>
      <c r="H1847" s="78">
        <f>+IF(F1847=0,"",+G1847*100/INDEX(PBI_GDP!$C$8:$R$29,MATCH($A1847,PBI_GDP!$B$8:$B$29,0),MATCH($B1847,PBI_GDP!$C$7:$R$7,0)))</f>
        <v>0.13686132413461297</v>
      </c>
    </row>
    <row r="1848" spans="1:8" ht="14.45" customHeight="1" x14ac:dyDescent="0.25">
      <c r="A1848" s="51" t="s">
        <v>16</v>
      </c>
      <c r="B1848" s="52">
        <v>2009</v>
      </c>
      <c r="C1848" s="51" t="s">
        <v>10</v>
      </c>
      <c r="D1848" s="51" t="s">
        <v>33</v>
      </c>
      <c r="E1848" s="51" t="s">
        <v>36</v>
      </c>
      <c r="F1848" s="79"/>
      <c r="G1848" s="78" t="str">
        <f>+IF(F1848=0," ", +F1848/INDEX(TdC_ExRate!$C$8:$R$29,MATCH(A1848,TdC_ExRate!$B$8:$B$29,0),MATCH(B1848,TdC_ExRate!$C$7:$R$7,0)))</f>
        <v xml:space="preserve"> </v>
      </c>
      <c r="H1848" s="78" t="str">
        <f>+IF(F1848=0,"",+G1848*100/INDEX(PBI_GDP!$C$8:$R$29,MATCH($A1848,PBI_GDP!$B$8:$B$29,0),MATCH($B1848,PBI_GDP!$C$7:$R$7,0)))</f>
        <v/>
      </c>
    </row>
    <row r="1849" spans="1:8" ht="14.45" customHeight="1" x14ac:dyDescent="0.25">
      <c r="A1849" s="51" t="s">
        <v>16</v>
      </c>
      <c r="B1849" s="52">
        <v>2009</v>
      </c>
      <c r="C1849" s="51" t="s">
        <v>10</v>
      </c>
      <c r="D1849" s="51" t="s">
        <v>33</v>
      </c>
      <c r="E1849" s="51" t="s">
        <v>42</v>
      </c>
      <c r="F1849" s="79">
        <v>6.4191979999999997</v>
      </c>
      <c r="G1849" s="78">
        <f>+IF(F1849=0," ", +F1849/INDEX(TdC_ExRate!$C$8:$R$29,MATCH(A1849,TdC_ExRate!$B$8:$B$29,0),MATCH(B1849,TdC_ExRate!$C$7:$R$7,0)))</f>
        <v>0.73362262857142857</v>
      </c>
      <c r="H1849" s="78">
        <f>+IF(F1849=0,"",+G1849*100/INDEX(PBI_GDP!$C$8:$R$29,MATCH($A1849,PBI_GDP!$B$8:$B$29,0),MATCH($B1849,PBI_GDP!$C$7:$R$7,0)))</f>
        <v>4.1679267508980909E-3</v>
      </c>
    </row>
    <row r="1850" spans="1:8" x14ac:dyDescent="0.25">
      <c r="A1850" s="51" t="s">
        <v>16</v>
      </c>
      <c r="B1850" s="52">
        <v>2009</v>
      </c>
      <c r="C1850" s="51" t="s">
        <v>10</v>
      </c>
      <c r="D1850" s="51" t="s">
        <v>33</v>
      </c>
      <c r="E1850" s="51" t="s">
        <v>40</v>
      </c>
      <c r="F1850" s="79">
        <v>221.83752225999999</v>
      </c>
      <c r="G1850" s="78">
        <f>+IF(F1850=0," ", +F1850/INDEX(TdC_ExRate!$C$8:$R$29,MATCH(A1850,TdC_ExRate!$B$8:$B$29,0),MATCH(B1850,TdC_ExRate!$C$7:$R$7,0)))</f>
        <v>25.352859686857141</v>
      </c>
      <c r="H1850" s="78">
        <f>+IF(F1850=0,"",+G1850*100/INDEX(PBI_GDP!$C$8:$R$29,MATCH($A1850,PBI_GDP!$B$8:$B$29,0),MATCH($B1850,PBI_GDP!$C$7:$R$7,0)))</f>
        <v>0.14403708117126232</v>
      </c>
    </row>
    <row r="1851" spans="1:8" x14ac:dyDescent="0.25">
      <c r="A1851" s="51" t="s">
        <v>16</v>
      </c>
      <c r="B1851" s="52">
        <v>2010</v>
      </c>
      <c r="C1851" s="51" t="s">
        <v>10</v>
      </c>
      <c r="D1851" s="51" t="s">
        <v>33</v>
      </c>
      <c r="E1851" s="51" t="s">
        <v>34</v>
      </c>
      <c r="F1851" s="79"/>
      <c r="G1851" s="78" t="str">
        <f>+IF(F1851=0," ", +F1851/INDEX(TdC_ExRate!$C$8:$R$29,MATCH(A1851,TdC_ExRate!$B$8:$B$29,0),MATCH(B1851,TdC_ExRate!$C$7:$R$7,0)))</f>
        <v xml:space="preserve"> </v>
      </c>
      <c r="H1851" s="78" t="str">
        <f>+IF(F1851=0,"",+G1851*100/INDEX(PBI_GDP!$C$8:$R$29,MATCH($A1851,PBI_GDP!$B$8:$B$29,0),MATCH($B1851,PBI_GDP!$C$7:$R$7,0)))</f>
        <v/>
      </c>
    </row>
    <row r="1852" spans="1:8" x14ac:dyDescent="0.25">
      <c r="A1852" s="51" t="s">
        <v>16</v>
      </c>
      <c r="B1852" s="52">
        <v>2010</v>
      </c>
      <c r="C1852" s="51" t="s">
        <v>10</v>
      </c>
      <c r="D1852" s="51" t="s">
        <v>33</v>
      </c>
      <c r="E1852" s="51" t="s">
        <v>35</v>
      </c>
      <c r="F1852" s="79">
        <v>184.55275497</v>
      </c>
      <c r="G1852" s="78">
        <f>+IF(F1852=0," ", +F1852/INDEX(TdC_ExRate!$C$8:$R$29,MATCH(A1852,TdC_ExRate!$B$8:$B$29,0),MATCH(B1852,TdC_ExRate!$C$7:$R$7,0)))</f>
        <v>21.091743425142855</v>
      </c>
      <c r="H1852" s="78">
        <f>+IF(F1852=0,"",+G1852*100/INDEX(PBI_GDP!$C$8:$R$29,MATCH($A1852,PBI_GDP!$B$8:$B$29,0),MATCH($B1852,PBI_GDP!$C$7:$R$7,0)))</f>
        <v>0.11433128192849305</v>
      </c>
    </row>
    <row r="1853" spans="1:8" x14ac:dyDescent="0.25">
      <c r="A1853" s="51" t="s">
        <v>16</v>
      </c>
      <c r="B1853" s="52">
        <v>2010</v>
      </c>
      <c r="C1853" s="51" t="s">
        <v>10</v>
      </c>
      <c r="D1853" s="51" t="s">
        <v>33</v>
      </c>
      <c r="E1853" s="51" t="s">
        <v>36</v>
      </c>
      <c r="F1853" s="79"/>
      <c r="G1853" s="78" t="str">
        <f>+IF(F1853=0," ", +F1853/INDEX(TdC_ExRate!$C$8:$R$29,MATCH(A1853,TdC_ExRate!$B$8:$B$29,0),MATCH(B1853,TdC_ExRate!$C$7:$R$7,0)))</f>
        <v xml:space="preserve"> </v>
      </c>
      <c r="H1853" s="78" t="str">
        <f>+IF(F1853=0,"",+G1853*100/INDEX(PBI_GDP!$C$8:$R$29,MATCH($A1853,PBI_GDP!$B$8:$B$29,0),MATCH($B1853,PBI_GDP!$C$7:$R$7,0)))</f>
        <v/>
      </c>
    </row>
    <row r="1854" spans="1:8" x14ac:dyDescent="0.25">
      <c r="A1854" s="51" t="s">
        <v>16</v>
      </c>
      <c r="B1854" s="52">
        <v>2010</v>
      </c>
      <c r="C1854" s="51" t="s">
        <v>10</v>
      </c>
      <c r="D1854" s="51" t="s">
        <v>33</v>
      </c>
      <c r="E1854" s="51" t="s">
        <v>42</v>
      </c>
      <c r="F1854" s="79">
        <v>0.71235199999999999</v>
      </c>
      <c r="G1854" s="78">
        <f>+IF(F1854=0," ", +F1854/INDEX(TdC_ExRate!$C$8:$R$29,MATCH(A1854,TdC_ExRate!$B$8:$B$29,0),MATCH(B1854,TdC_ExRate!$C$7:$R$7,0)))</f>
        <v>8.1411657142857141E-2</v>
      </c>
      <c r="H1854" s="78">
        <f>+IF(F1854=0,"",+G1854*100/INDEX(PBI_GDP!$C$8:$R$29,MATCH($A1854,PBI_GDP!$B$8:$B$29,0),MATCH($B1854,PBI_GDP!$C$7:$R$7,0)))</f>
        <v>4.4130534576720384E-4</v>
      </c>
    </row>
    <row r="1855" spans="1:8" x14ac:dyDescent="0.25">
      <c r="A1855" s="51" t="s">
        <v>16</v>
      </c>
      <c r="B1855" s="52">
        <v>2010</v>
      </c>
      <c r="C1855" s="51" t="s">
        <v>10</v>
      </c>
      <c r="D1855" s="51" t="s">
        <v>33</v>
      </c>
      <c r="E1855" s="51" t="s">
        <v>40</v>
      </c>
      <c r="F1855" s="79">
        <v>185.26510697000001</v>
      </c>
      <c r="G1855" s="78">
        <f>+IF(F1855=0," ", +F1855/INDEX(TdC_ExRate!$C$8:$R$29,MATCH(A1855,TdC_ExRate!$B$8:$B$29,0),MATCH(B1855,TdC_ExRate!$C$7:$R$7,0)))</f>
        <v>21.173155082285714</v>
      </c>
      <c r="H1855" s="78">
        <f>+IF(F1855=0,"",+G1855*100/INDEX(PBI_GDP!$C$8:$R$29,MATCH($A1855,PBI_GDP!$B$8:$B$29,0),MATCH($B1855,PBI_GDP!$C$7:$R$7,0)))</f>
        <v>0.11477258727426026</v>
      </c>
    </row>
    <row r="1856" spans="1:8" x14ac:dyDescent="0.25">
      <c r="A1856" s="51" t="s">
        <v>16</v>
      </c>
      <c r="B1856" s="52">
        <v>2011</v>
      </c>
      <c r="C1856" s="51" t="s">
        <v>10</v>
      </c>
      <c r="D1856" s="51" t="s">
        <v>33</v>
      </c>
      <c r="E1856" s="51" t="s">
        <v>34</v>
      </c>
      <c r="F1856" s="79">
        <v>1.668906</v>
      </c>
      <c r="G1856" s="78">
        <f>+IF(F1856=0," ", +F1856/INDEX(TdC_ExRate!$C$8:$R$29,MATCH(A1856,TdC_ExRate!$B$8:$B$29,0),MATCH(B1856,TdC_ExRate!$C$7:$R$7,0)))</f>
        <v>0.19073211428571429</v>
      </c>
      <c r="H1856" s="78">
        <f>+IF(F1856=0,"",+G1856*100/INDEX(PBI_GDP!$C$8:$R$29,MATCH($A1856,PBI_GDP!$B$8:$B$29,0),MATCH($B1856,PBI_GDP!$C$7:$R$7,0)))</f>
        <v>9.4031839373979759E-4</v>
      </c>
    </row>
    <row r="1857" spans="1:15" s="47" customFormat="1" x14ac:dyDescent="0.25">
      <c r="A1857" s="51" t="s">
        <v>16</v>
      </c>
      <c r="B1857" s="52">
        <v>2011</v>
      </c>
      <c r="C1857" s="51" t="s">
        <v>10</v>
      </c>
      <c r="D1857" s="51" t="s">
        <v>33</v>
      </c>
      <c r="E1857" s="51" t="s">
        <v>35</v>
      </c>
      <c r="F1857" s="79">
        <v>199.02150568900001</v>
      </c>
      <c r="G1857" s="78">
        <f>+IF(F1857=0," ", +F1857/INDEX(TdC_ExRate!$C$8:$R$29,MATCH(A1857,TdC_ExRate!$B$8:$B$29,0),MATCH(B1857,TdC_ExRate!$C$7:$R$7,0)))</f>
        <v>22.745314935885716</v>
      </c>
      <c r="H1857" s="78">
        <f>+IF(F1857=0,"",+G1857*100/INDEX(PBI_GDP!$C$8:$R$29,MATCH($A1857,PBI_GDP!$B$8:$B$29,0),MATCH($B1857,PBI_GDP!$C$7:$R$7,0)))</f>
        <v>0.11213548429279808</v>
      </c>
      <c r="I1857"/>
      <c r="J1857"/>
      <c r="K1857"/>
      <c r="L1857"/>
      <c r="M1857"/>
      <c r="N1857"/>
      <c r="O1857"/>
    </row>
    <row r="1858" spans="1:15" ht="14.45" customHeight="1" x14ac:dyDescent="0.25">
      <c r="A1858" s="51" t="s">
        <v>16</v>
      </c>
      <c r="B1858" s="52">
        <v>2011</v>
      </c>
      <c r="C1858" s="51" t="s">
        <v>10</v>
      </c>
      <c r="D1858" s="51" t="s">
        <v>33</v>
      </c>
      <c r="E1858" s="51" t="s">
        <v>36</v>
      </c>
      <c r="F1858" s="79"/>
      <c r="G1858" s="78" t="str">
        <f>+IF(F1858=0," ", +F1858/INDEX(TdC_ExRate!$C$8:$R$29,MATCH(A1858,TdC_ExRate!$B$8:$B$29,0),MATCH(B1858,TdC_ExRate!$C$7:$R$7,0)))</f>
        <v xml:space="preserve"> </v>
      </c>
      <c r="H1858" s="78" t="str">
        <f>+IF(F1858=0,"",+G1858*100/INDEX(PBI_GDP!$C$8:$R$29,MATCH($A1858,PBI_GDP!$B$8:$B$29,0),MATCH($B1858,PBI_GDP!$C$7:$R$7,0)))</f>
        <v/>
      </c>
    </row>
    <row r="1859" spans="1:15" ht="14.45" customHeight="1" x14ac:dyDescent="0.25">
      <c r="A1859" s="51" t="s">
        <v>16</v>
      </c>
      <c r="B1859" s="52">
        <v>2011</v>
      </c>
      <c r="C1859" s="51" t="s">
        <v>10</v>
      </c>
      <c r="D1859" s="51" t="s">
        <v>33</v>
      </c>
      <c r="E1859" s="51" t="s">
        <v>42</v>
      </c>
      <c r="F1859" s="79">
        <v>0.53260099999999999</v>
      </c>
      <c r="G1859" s="78">
        <f>+IF(F1859=0," ", +F1859/INDEX(TdC_ExRate!$C$8:$R$29,MATCH(A1859,TdC_ExRate!$B$8:$B$29,0),MATCH(B1859,TdC_ExRate!$C$7:$R$7,0)))</f>
        <v>6.0868685714285713E-2</v>
      </c>
      <c r="H1859" s="78">
        <f>+IF(F1859=0,"",+G1859*100/INDEX(PBI_GDP!$C$8:$R$29,MATCH($A1859,PBI_GDP!$B$8:$B$29,0),MATCH($B1859,PBI_GDP!$C$7:$R$7,0)))</f>
        <v>3.0008551519630815E-4</v>
      </c>
    </row>
    <row r="1860" spans="1:15" x14ac:dyDescent="0.25">
      <c r="A1860" s="51" t="s">
        <v>16</v>
      </c>
      <c r="B1860" s="52">
        <v>2011</v>
      </c>
      <c r="C1860" s="51" t="s">
        <v>10</v>
      </c>
      <c r="D1860" s="51" t="s">
        <v>33</v>
      </c>
      <c r="E1860" s="51" t="s">
        <v>40</v>
      </c>
      <c r="F1860" s="79">
        <v>201.223012689</v>
      </c>
      <c r="G1860" s="78">
        <f>+IF(F1860=0," ", +F1860/INDEX(TdC_ExRate!$C$8:$R$29,MATCH(A1860,TdC_ExRate!$B$8:$B$29,0),MATCH(B1860,TdC_ExRate!$C$7:$R$7,0)))</f>
        <v>22.996915735885715</v>
      </c>
      <c r="H1860" s="78">
        <f>+IF(F1860=0,"",+G1860*100/INDEX(PBI_GDP!$C$8:$R$29,MATCH($A1860,PBI_GDP!$B$8:$B$29,0),MATCH($B1860,PBI_GDP!$C$7:$R$7,0)))</f>
        <v>0.11337588820173417</v>
      </c>
    </row>
    <row r="1861" spans="1:15" x14ac:dyDescent="0.25">
      <c r="A1861" s="51" t="s">
        <v>16</v>
      </c>
      <c r="B1861" s="52">
        <v>2012</v>
      </c>
      <c r="C1861" s="51" t="s">
        <v>10</v>
      </c>
      <c r="D1861" s="51" t="s">
        <v>33</v>
      </c>
      <c r="E1861" s="51" t="s">
        <v>34</v>
      </c>
      <c r="F1861" s="79"/>
      <c r="G1861" s="78" t="str">
        <f>+IF(F1861=0," ", +F1861/INDEX(TdC_ExRate!$C$8:$R$29,MATCH(A1861,TdC_ExRate!$B$8:$B$29,0),MATCH(B1861,TdC_ExRate!$C$7:$R$7,0)))</f>
        <v xml:space="preserve"> </v>
      </c>
      <c r="H1861" s="78" t="str">
        <f>+IF(F1861=0,"",+G1861*100/INDEX(PBI_GDP!$C$8:$R$29,MATCH($A1861,PBI_GDP!$B$8:$B$29,0),MATCH($B1861,PBI_GDP!$C$7:$R$7,0)))</f>
        <v/>
      </c>
    </row>
    <row r="1862" spans="1:15" x14ac:dyDescent="0.25">
      <c r="A1862" s="51" t="s">
        <v>16</v>
      </c>
      <c r="B1862" s="52">
        <v>2012</v>
      </c>
      <c r="C1862" s="51" t="s">
        <v>10</v>
      </c>
      <c r="D1862" s="51" t="s">
        <v>33</v>
      </c>
      <c r="E1862" s="51" t="s">
        <v>35</v>
      </c>
      <c r="F1862" s="79">
        <v>276.91735484000003</v>
      </c>
      <c r="G1862" s="78">
        <f>+IF(F1862=0," ", +F1862/INDEX(TdC_ExRate!$C$8:$R$29,MATCH(A1862,TdC_ExRate!$B$8:$B$29,0),MATCH(B1862,TdC_ExRate!$C$7:$R$7,0)))</f>
        <v>31.647697696000005</v>
      </c>
      <c r="H1862" s="78">
        <f>+IF(F1862=0,"",+G1862*100/INDEX(PBI_GDP!$C$8:$R$29,MATCH($A1862,PBI_GDP!$B$8:$B$29,0),MATCH($B1862,PBI_GDP!$C$7:$R$7,0)))</f>
        <v>0.14798221136576711</v>
      </c>
    </row>
    <row r="1863" spans="1:15" x14ac:dyDescent="0.25">
      <c r="A1863" s="51" t="s">
        <v>16</v>
      </c>
      <c r="B1863" s="52">
        <v>2012</v>
      </c>
      <c r="C1863" s="51" t="s">
        <v>10</v>
      </c>
      <c r="D1863" s="51" t="s">
        <v>33</v>
      </c>
      <c r="E1863" s="51" t="s">
        <v>36</v>
      </c>
      <c r="F1863" s="79"/>
      <c r="G1863" s="78" t="str">
        <f>+IF(F1863=0," ", +F1863/INDEX(TdC_ExRate!$C$8:$R$29,MATCH(A1863,TdC_ExRate!$B$8:$B$29,0),MATCH(B1863,TdC_ExRate!$C$7:$R$7,0)))</f>
        <v xml:space="preserve"> </v>
      </c>
      <c r="H1863" s="78" t="str">
        <f>+IF(F1863=0,"",+G1863*100/INDEX(PBI_GDP!$C$8:$R$29,MATCH($A1863,PBI_GDP!$B$8:$B$29,0),MATCH($B1863,PBI_GDP!$C$7:$R$7,0)))</f>
        <v/>
      </c>
    </row>
    <row r="1864" spans="1:15" x14ac:dyDescent="0.25">
      <c r="A1864" s="51" t="s">
        <v>16</v>
      </c>
      <c r="B1864" s="52">
        <v>2012</v>
      </c>
      <c r="C1864" s="51" t="s">
        <v>10</v>
      </c>
      <c r="D1864" s="51" t="s">
        <v>33</v>
      </c>
      <c r="E1864" s="51" t="s">
        <v>42</v>
      </c>
      <c r="F1864" s="79">
        <v>2.8185509999999998</v>
      </c>
      <c r="G1864" s="78">
        <f>+IF(F1864=0," ", +F1864/INDEX(TdC_ExRate!$C$8:$R$29,MATCH(A1864,TdC_ExRate!$B$8:$B$29,0),MATCH(B1864,TdC_ExRate!$C$7:$R$7,0)))</f>
        <v>0.32212011428571424</v>
      </c>
      <c r="H1864" s="78">
        <f>+IF(F1864=0,"",+G1864*100/INDEX(PBI_GDP!$C$8:$R$29,MATCH($A1864,PBI_GDP!$B$8:$B$29,0),MATCH($B1864,PBI_GDP!$C$7:$R$7,0)))</f>
        <v>1.506208991733969E-3</v>
      </c>
    </row>
    <row r="1865" spans="1:15" x14ac:dyDescent="0.25">
      <c r="A1865" s="51" t="s">
        <v>16</v>
      </c>
      <c r="B1865" s="52">
        <v>2012</v>
      </c>
      <c r="C1865" s="51" t="s">
        <v>10</v>
      </c>
      <c r="D1865" s="51" t="s">
        <v>33</v>
      </c>
      <c r="E1865" s="51" t="s">
        <v>40</v>
      </c>
      <c r="F1865" s="79">
        <v>279.73590584000004</v>
      </c>
      <c r="G1865" s="78">
        <f>+IF(F1865=0," ", +F1865/INDEX(TdC_ExRate!$C$8:$R$29,MATCH(A1865,TdC_ExRate!$B$8:$B$29,0),MATCH(B1865,TdC_ExRate!$C$7:$R$7,0)))</f>
        <v>31.969817810285718</v>
      </c>
      <c r="H1865" s="78">
        <f>+IF(F1865=0,"",+G1865*100/INDEX(PBI_GDP!$C$8:$R$29,MATCH($A1865,PBI_GDP!$B$8:$B$29,0),MATCH($B1865,PBI_GDP!$C$7:$R$7,0)))</f>
        <v>0.14948842035750107</v>
      </c>
    </row>
    <row r="1866" spans="1:15" x14ac:dyDescent="0.25">
      <c r="A1866" s="51" t="s">
        <v>16</v>
      </c>
      <c r="B1866" s="52">
        <v>2013</v>
      </c>
      <c r="C1866" s="51" t="s">
        <v>10</v>
      </c>
      <c r="D1866" s="51" t="s">
        <v>33</v>
      </c>
      <c r="E1866" s="51" t="s">
        <v>34</v>
      </c>
      <c r="F1866" s="79">
        <v>16.947897999999999</v>
      </c>
      <c r="G1866" s="78">
        <f>+IF(F1866=0," ", +F1866/INDEX(TdC_ExRate!$C$8:$R$29,MATCH(A1866,TdC_ExRate!$B$8:$B$29,0),MATCH(B1866,TdC_ExRate!$C$7:$R$7,0)))</f>
        <v>1.9370871130583858</v>
      </c>
      <c r="H1866" s="78">
        <f>+IF(F1866=0,"",+G1866*100/INDEX(PBI_GDP!$C$8:$R$29,MATCH($A1866,PBI_GDP!$B$8:$B$29,0),MATCH($B1866,PBI_GDP!$C$7:$R$7,0)))</f>
        <v>8.8085609407610472E-3</v>
      </c>
    </row>
    <row r="1867" spans="1:15" x14ac:dyDescent="0.25">
      <c r="A1867" s="51" t="s">
        <v>16</v>
      </c>
      <c r="B1867" s="52">
        <v>2013</v>
      </c>
      <c r="C1867" s="51" t="s">
        <v>10</v>
      </c>
      <c r="D1867" s="51" t="s">
        <v>33</v>
      </c>
      <c r="E1867" s="51" t="s">
        <v>35</v>
      </c>
      <c r="F1867" s="79">
        <v>240.82376523000002</v>
      </c>
      <c r="G1867" s="78">
        <f>+IF(F1867=0," ", +F1867/INDEX(TdC_ExRate!$C$8:$R$29,MATCH(A1867,TdC_ExRate!$B$8:$B$29,0),MATCH(B1867,TdC_ExRate!$C$7:$R$7,0)))</f>
        <v>27.525337486998755</v>
      </c>
      <c r="H1867" s="78">
        <f>+IF(F1867=0,"",+G1867*100/INDEX(PBI_GDP!$C$8:$R$29,MATCH($A1867,PBI_GDP!$B$8:$B$29,0),MATCH($B1867,PBI_GDP!$C$7:$R$7,0)))</f>
        <v>0.12516660249029035</v>
      </c>
    </row>
    <row r="1868" spans="1:15" x14ac:dyDescent="0.25">
      <c r="A1868" s="51" t="s">
        <v>16</v>
      </c>
      <c r="B1868" s="52">
        <v>2013</v>
      </c>
      <c r="C1868" s="51" t="s">
        <v>10</v>
      </c>
      <c r="D1868" s="51" t="s">
        <v>33</v>
      </c>
      <c r="E1868" s="51" t="s">
        <v>36</v>
      </c>
      <c r="F1868" s="79"/>
      <c r="G1868" s="78" t="str">
        <f>+IF(F1868=0," ", +F1868/INDEX(TdC_ExRate!$C$8:$R$29,MATCH(A1868,TdC_ExRate!$B$8:$B$29,0),MATCH(B1868,TdC_ExRate!$C$7:$R$7,0)))</f>
        <v xml:space="preserve"> </v>
      </c>
      <c r="H1868" s="78" t="str">
        <f>+IF(F1868=0,"",+G1868*100/INDEX(PBI_GDP!$C$8:$R$29,MATCH($A1868,PBI_GDP!$B$8:$B$29,0),MATCH($B1868,PBI_GDP!$C$7:$R$7,0)))</f>
        <v/>
      </c>
    </row>
    <row r="1869" spans="1:15" x14ac:dyDescent="0.25">
      <c r="A1869" s="51" t="s">
        <v>16</v>
      </c>
      <c r="B1869" s="52">
        <v>2013</v>
      </c>
      <c r="C1869" s="51" t="s">
        <v>10</v>
      </c>
      <c r="D1869" s="51" t="s">
        <v>33</v>
      </c>
      <c r="E1869" s="51" t="s">
        <v>42</v>
      </c>
      <c r="F1869" s="79">
        <v>1.767285</v>
      </c>
      <c r="G1869" s="78">
        <f>+IF(F1869=0," ", +F1869/INDEX(TdC_ExRate!$C$8:$R$29,MATCH(A1869,TdC_ExRate!$B$8:$B$29,0),MATCH(B1869,TdC_ExRate!$C$7:$R$7,0)))</f>
        <v>0.20199466615868172</v>
      </c>
      <c r="H1869" s="78">
        <f>+IF(F1869=0,"",+G1869*100/INDEX(PBI_GDP!$C$8:$R$29,MATCH($A1869,PBI_GDP!$B$8:$B$29,0),MATCH($B1869,PBI_GDP!$C$7:$R$7,0)))</f>
        <v>9.1853500783359038E-4</v>
      </c>
    </row>
    <row r="1870" spans="1:15" x14ac:dyDescent="0.25">
      <c r="A1870" s="51" t="s">
        <v>16</v>
      </c>
      <c r="B1870" s="52">
        <v>2013</v>
      </c>
      <c r="C1870" s="51" t="s">
        <v>10</v>
      </c>
      <c r="D1870" s="51" t="s">
        <v>33</v>
      </c>
      <c r="E1870" s="51" t="s">
        <v>40</v>
      </c>
      <c r="F1870" s="79">
        <v>259.53894823000002</v>
      </c>
      <c r="G1870" s="78">
        <f>+IF(F1870=0," ", +F1870/INDEX(TdC_ExRate!$C$8:$R$29,MATCH(A1870,TdC_ExRate!$B$8:$B$29,0),MATCH(B1870,TdC_ExRate!$C$7:$R$7,0)))</f>
        <v>29.664419266215823</v>
      </c>
      <c r="H1870" s="78">
        <f>+IF(F1870=0,"",+G1870*100/INDEX(PBI_GDP!$C$8:$R$29,MATCH($A1870,PBI_GDP!$B$8:$B$29,0),MATCH($B1870,PBI_GDP!$C$7:$R$7,0)))</f>
        <v>0.13489369843888499</v>
      </c>
    </row>
    <row r="1871" spans="1:15" x14ac:dyDescent="0.25">
      <c r="A1871" s="51" t="s">
        <v>16</v>
      </c>
      <c r="B1871" s="52">
        <v>2014</v>
      </c>
      <c r="C1871" s="51" t="s">
        <v>10</v>
      </c>
      <c r="D1871" s="51" t="s">
        <v>33</v>
      </c>
      <c r="E1871" s="51" t="s">
        <v>34</v>
      </c>
      <c r="F1871" s="79">
        <v>4.2938049999999999</v>
      </c>
      <c r="G1871" s="78">
        <f>+IF(F1871=0," ", +F1871/INDEX(TdC_ExRate!$C$8:$R$29,MATCH(A1871,TdC_ExRate!$B$8:$B$29,0),MATCH(B1871,TdC_ExRate!$C$7:$R$7,0)))</f>
        <v>0.49081405982091847</v>
      </c>
      <c r="H1871" s="78">
        <f>+IF(F1871=0,"",+G1871*100/INDEX(PBI_GDP!$C$8:$R$29,MATCH($A1871,PBI_GDP!$B$8:$B$29,0),MATCH($B1871,PBI_GDP!$C$7:$R$7,0)))</f>
        <v>2.1723713082626018E-3</v>
      </c>
    </row>
    <row r="1872" spans="1:15" x14ac:dyDescent="0.25">
      <c r="A1872" s="51" t="s">
        <v>16</v>
      </c>
      <c r="B1872" s="52">
        <v>2014</v>
      </c>
      <c r="C1872" s="51" t="s">
        <v>10</v>
      </c>
      <c r="D1872" s="51" t="s">
        <v>33</v>
      </c>
      <c r="E1872" s="51" t="s">
        <v>35</v>
      </c>
      <c r="F1872" s="79">
        <v>169.52537318</v>
      </c>
      <c r="G1872" s="78">
        <f>+IF(F1872=0," ", +F1872/INDEX(TdC_ExRate!$C$8:$R$29,MATCH(A1872,TdC_ExRate!$B$8:$B$29,0),MATCH(B1872,TdC_ExRate!$C$7:$R$7,0)))</f>
        <v>19.378019414745676</v>
      </c>
      <c r="H1872" s="78">
        <f>+IF(F1872=0,"",+G1872*100/INDEX(PBI_GDP!$C$8:$R$29,MATCH($A1872,PBI_GDP!$B$8:$B$29,0),MATCH($B1872,PBI_GDP!$C$7:$R$7,0)))</f>
        <v>8.576823044333462E-2</v>
      </c>
    </row>
    <row r="1873" spans="1:8" x14ac:dyDescent="0.25">
      <c r="A1873" s="51" t="s">
        <v>16</v>
      </c>
      <c r="B1873" s="52">
        <v>2014</v>
      </c>
      <c r="C1873" s="51" t="s">
        <v>10</v>
      </c>
      <c r="D1873" s="51" t="s">
        <v>33</v>
      </c>
      <c r="E1873" s="51" t="s">
        <v>36</v>
      </c>
      <c r="F1873" s="79"/>
      <c r="G1873" s="78" t="str">
        <f>+IF(F1873=0," ", +F1873/INDEX(TdC_ExRate!$C$8:$R$29,MATCH(A1873,TdC_ExRate!$B$8:$B$29,0),MATCH(B1873,TdC_ExRate!$C$7:$R$7,0)))</f>
        <v xml:space="preserve"> </v>
      </c>
      <c r="H1873" s="78" t="str">
        <f>+IF(F1873=0,"",+G1873*100/INDEX(PBI_GDP!$C$8:$R$29,MATCH($A1873,PBI_GDP!$B$8:$B$29,0),MATCH($B1873,PBI_GDP!$C$7:$R$7,0)))</f>
        <v/>
      </c>
    </row>
    <row r="1874" spans="1:8" x14ac:dyDescent="0.25">
      <c r="A1874" s="51" t="s">
        <v>16</v>
      </c>
      <c r="B1874" s="52">
        <v>2014</v>
      </c>
      <c r="C1874" s="51" t="s">
        <v>10</v>
      </c>
      <c r="D1874" s="51" t="s">
        <v>33</v>
      </c>
      <c r="E1874" s="51" t="s">
        <v>42</v>
      </c>
      <c r="F1874" s="79">
        <v>0.16444600000000001</v>
      </c>
      <c r="G1874" s="78">
        <f>+IF(F1874=0," ", +F1874/INDEX(TdC_ExRate!$C$8:$R$29,MATCH(A1874,TdC_ExRate!$B$8:$B$29,0),MATCH(B1874,TdC_ExRate!$C$7:$R$7,0)))</f>
        <v>1.8797409030291493E-2</v>
      </c>
      <c r="H1874" s="78">
        <f>+IF(F1874=0,"",+G1874*100/INDEX(PBI_GDP!$C$8:$R$29,MATCH($A1874,PBI_GDP!$B$8:$B$29,0),MATCH($B1874,PBI_GDP!$C$7:$R$7,0)))</f>
        <v>8.3198415428402506E-5</v>
      </c>
    </row>
    <row r="1875" spans="1:8" x14ac:dyDescent="0.25">
      <c r="A1875" s="51" t="s">
        <v>16</v>
      </c>
      <c r="B1875" s="52">
        <v>2014</v>
      </c>
      <c r="C1875" s="51" t="s">
        <v>10</v>
      </c>
      <c r="D1875" s="51" t="s">
        <v>33</v>
      </c>
      <c r="E1875" s="51" t="s">
        <v>40</v>
      </c>
      <c r="F1875" s="79">
        <v>173.98362418000002</v>
      </c>
      <c r="G1875" s="78">
        <f>+IF(F1875=0," ", +F1875/INDEX(TdC_ExRate!$C$8:$R$29,MATCH(A1875,TdC_ExRate!$B$8:$B$29,0),MATCH(B1875,TdC_ExRate!$C$7:$R$7,0)))</f>
        <v>19.887630883596888</v>
      </c>
      <c r="H1875" s="78">
        <f>+IF(F1875=0,"",+G1875*100/INDEX(PBI_GDP!$C$8:$R$29,MATCH($A1875,PBI_GDP!$B$8:$B$29,0),MATCH($B1875,PBI_GDP!$C$7:$R$7,0)))</f>
        <v>8.8023800167025629E-2</v>
      </c>
    </row>
    <row r="1876" spans="1:8" x14ac:dyDescent="0.25">
      <c r="A1876" s="51" t="s">
        <v>16</v>
      </c>
      <c r="B1876" s="52">
        <v>2015</v>
      </c>
      <c r="C1876" s="51" t="s">
        <v>10</v>
      </c>
      <c r="D1876" s="51" t="s">
        <v>33</v>
      </c>
      <c r="E1876" s="51" t="s">
        <v>34</v>
      </c>
      <c r="F1876" s="79">
        <v>7.7831599999999996</v>
      </c>
      <c r="G1876" s="78">
        <f>+IF(F1876=0," ", +F1876/INDEX(TdC_ExRate!$C$8:$R$29,MATCH(A1876,TdC_ExRate!$B$8:$B$29,0),MATCH(B1876,TdC_ExRate!$C$7:$R$7,0)))</f>
        <v>0.88984298780487769</v>
      </c>
      <c r="H1876" s="78">
        <f>+IF(F1876=0,"",+G1876*100/INDEX(PBI_GDP!$C$8:$R$29,MATCH($A1876,PBI_GDP!$B$8:$B$29,0),MATCH($B1876,PBI_GDP!$C$7:$R$7,0)))</f>
        <v>3.7965435450992803E-3</v>
      </c>
    </row>
    <row r="1877" spans="1:8" x14ac:dyDescent="0.25">
      <c r="A1877" s="51" t="s">
        <v>16</v>
      </c>
      <c r="B1877" s="52">
        <v>2015</v>
      </c>
      <c r="C1877" s="51" t="s">
        <v>10</v>
      </c>
      <c r="D1877" s="51" t="s">
        <v>33</v>
      </c>
      <c r="E1877" s="51" t="s">
        <v>35</v>
      </c>
      <c r="F1877" s="79">
        <v>194.72205869000001</v>
      </c>
      <c r="G1877" s="78">
        <f>+IF(F1877=0," ", +F1877/INDEX(TdC_ExRate!$C$8:$R$29,MATCH(A1877,TdC_ExRate!$B$8:$B$29,0),MATCH(B1877,TdC_ExRate!$C$7:$R$7,0)))</f>
        <v>22.262430490472553</v>
      </c>
      <c r="H1877" s="78">
        <f>+IF(F1877=0,"",+G1877*100/INDEX(PBI_GDP!$C$8:$R$29,MATCH($A1877,PBI_GDP!$B$8:$B$29,0),MATCH($B1877,PBI_GDP!$C$7:$R$7,0)))</f>
        <v>9.498337115104441E-2</v>
      </c>
    </row>
    <row r="1878" spans="1:8" x14ac:dyDescent="0.25">
      <c r="A1878" s="51" t="s">
        <v>16</v>
      </c>
      <c r="B1878" s="52">
        <v>2015</v>
      </c>
      <c r="C1878" s="51" t="s">
        <v>10</v>
      </c>
      <c r="D1878" s="51" t="s">
        <v>33</v>
      </c>
      <c r="E1878" s="51" t="s">
        <v>36</v>
      </c>
      <c r="F1878" s="79"/>
      <c r="G1878" s="78" t="str">
        <f>+IF(F1878=0," ", +F1878/INDEX(TdC_ExRate!$C$8:$R$29,MATCH(A1878,TdC_ExRate!$B$8:$B$29,0),MATCH(B1878,TdC_ExRate!$C$7:$R$7,0)))</f>
        <v xml:space="preserve"> </v>
      </c>
      <c r="H1878" s="78" t="str">
        <f>+IF(F1878=0,"",+G1878*100/INDEX(PBI_GDP!$C$8:$R$29,MATCH($A1878,PBI_GDP!$B$8:$B$29,0),MATCH($B1878,PBI_GDP!$C$7:$R$7,0)))</f>
        <v/>
      </c>
    </row>
    <row r="1879" spans="1:8" x14ac:dyDescent="0.25">
      <c r="A1879" s="51" t="s">
        <v>16</v>
      </c>
      <c r="B1879" s="52">
        <v>2015</v>
      </c>
      <c r="C1879" s="51" t="s">
        <v>10</v>
      </c>
      <c r="D1879" s="51" t="s">
        <v>33</v>
      </c>
      <c r="E1879" s="51" t="s">
        <v>42</v>
      </c>
      <c r="F1879" s="79">
        <v>0.60216499999999995</v>
      </c>
      <c r="G1879" s="78">
        <f>+IF(F1879=0," ", +F1879/INDEX(TdC_ExRate!$C$8:$R$29,MATCH(A1879,TdC_ExRate!$B$8:$B$29,0),MATCH(B1879,TdC_ExRate!$C$7:$R$7,0)))</f>
        <v>6.8845083841463386E-2</v>
      </c>
      <c r="H1879" s="78">
        <f>+IF(F1879=0,"",+G1879*100/INDEX(PBI_GDP!$C$8:$R$29,MATCH($A1879,PBI_GDP!$B$8:$B$29,0),MATCH($B1879,PBI_GDP!$C$7:$R$7,0)))</f>
        <v>2.9372975036292566E-4</v>
      </c>
    </row>
    <row r="1880" spans="1:8" x14ac:dyDescent="0.25">
      <c r="A1880" s="51" t="s">
        <v>16</v>
      </c>
      <c r="B1880" s="52">
        <v>2015</v>
      </c>
      <c r="C1880" s="51" t="s">
        <v>10</v>
      </c>
      <c r="D1880" s="51" t="s">
        <v>33</v>
      </c>
      <c r="E1880" s="51" t="s">
        <v>40</v>
      </c>
      <c r="F1880" s="79">
        <v>203.10738369000001</v>
      </c>
      <c r="G1880" s="78">
        <f>+IF(F1880=0," ", +F1880/INDEX(TdC_ExRate!$C$8:$R$29,MATCH(A1880,TdC_ExRate!$B$8:$B$29,0),MATCH(B1880,TdC_ExRate!$C$7:$R$7,0)))</f>
        <v>23.221118562118896</v>
      </c>
      <c r="H1880" s="78">
        <f>+IF(F1880=0,"",+G1880*100/INDEX(PBI_GDP!$C$8:$R$29,MATCH($A1880,PBI_GDP!$B$8:$B$29,0),MATCH($B1880,PBI_GDP!$C$7:$R$7,0)))</f>
        <v>9.9073644446506626E-2</v>
      </c>
    </row>
    <row r="1881" spans="1:8" x14ac:dyDescent="0.25">
      <c r="A1881" s="51" t="s">
        <v>16</v>
      </c>
      <c r="B1881" s="52">
        <v>2016</v>
      </c>
      <c r="C1881" s="51" t="s">
        <v>10</v>
      </c>
      <c r="D1881" s="51" t="s">
        <v>33</v>
      </c>
      <c r="E1881" s="51" t="s">
        <v>34</v>
      </c>
      <c r="F1881" s="79">
        <v>24.986789989999998</v>
      </c>
      <c r="G1881" s="78">
        <f>+IF(F1881=0," ", +F1881/INDEX(TdC_ExRate!$C$8:$R$29,MATCH(A1881,TdC_ExRate!$B$8:$B$29,0),MATCH(B1881,TdC_ExRate!$C$7:$R$7,0)))</f>
        <v>2.8589004565217389</v>
      </c>
      <c r="H1881" s="78">
        <f>+IF(F1881=0,"",+G1881*100/INDEX(PBI_GDP!$C$8:$R$29,MATCH($A1881,PBI_GDP!$B$8:$B$29,0),MATCH($B1881,PBI_GDP!$C$7:$R$7,0)))</f>
        <v>1.1817823322233283E-2</v>
      </c>
    </row>
    <row r="1882" spans="1:8" x14ac:dyDescent="0.25">
      <c r="A1882" s="51" t="s">
        <v>16</v>
      </c>
      <c r="B1882" s="52">
        <v>2016</v>
      </c>
      <c r="C1882" s="51" t="s">
        <v>10</v>
      </c>
      <c r="D1882" s="51" t="s">
        <v>33</v>
      </c>
      <c r="E1882" s="51" t="s">
        <v>35</v>
      </c>
      <c r="F1882" s="79">
        <v>135.38185193999999</v>
      </c>
      <c r="G1882" s="78">
        <f>+IF(F1882=0," ", +F1882/INDEX(TdC_ExRate!$C$8:$R$29,MATCH(A1882,TdC_ExRate!$B$8:$B$29,0),MATCH(B1882,TdC_ExRate!$C$7:$R$7,0)))</f>
        <v>15.489914409610982</v>
      </c>
      <c r="H1882" s="78">
        <f>+IF(F1882=0,"",+G1882*100/INDEX(PBI_GDP!$C$8:$R$29,MATCH($A1882,PBI_GDP!$B$8:$B$29,0),MATCH($B1882,PBI_GDP!$C$7:$R$7,0)))</f>
        <v>6.4030586077842372E-2</v>
      </c>
    </row>
    <row r="1883" spans="1:8" x14ac:dyDescent="0.25">
      <c r="A1883" s="51" t="s">
        <v>16</v>
      </c>
      <c r="B1883" s="52">
        <v>2016</v>
      </c>
      <c r="C1883" s="51" t="s">
        <v>10</v>
      </c>
      <c r="D1883" s="51" t="s">
        <v>33</v>
      </c>
      <c r="E1883" s="51" t="s">
        <v>36</v>
      </c>
      <c r="F1883" s="79"/>
      <c r="G1883" s="78" t="str">
        <f>+IF(F1883=0," ", +F1883/INDEX(TdC_ExRate!$C$8:$R$29,MATCH(A1883,TdC_ExRate!$B$8:$B$29,0),MATCH(B1883,TdC_ExRate!$C$7:$R$7,0)))</f>
        <v xml:space="preserve"> </v>
      </c>
      <c r="H1883" s="78" t="str">
        <f>+IF(F1883=0,"",+G1883*100/INDEX(PBI_GDP!$C$8:$R$29,MATCH($A1883,PBI_GDP!$B$8:$B$29,0),MATCH($B1883,PBI_GDP!$C$7:$R$7,0)))</f>
        <v/>
      </c>
    </row>
    <row r="1884" spans="1:8" x14ac:dyDescent="0.25">
      <c r="A1884" s="51" t="s">
        <v>16</v>
      </c>
      <c r="B1884" s="52">
        <v>2016</v>
      </c>
      <c r="C1884" s="51" t="s">
        <v>10</v>
      </c>
      <c r="D1884" s="51" t="s">
        <v>33</v>
      </c>
      <c r="E1884" s="51" t="s">
        <v>42</v>
      </c>
      <c r="F1884" s="79">
        <v>0.23759879</v>
      </c>
      <c r="G1884" s="78">
        <f>+IF(F1884=0," ", +F1884/INDEX(TdC_ExRate!$C$8:$R$29,MATCH(A1884,TdC_ExRate!$B$8:$B$29,0),MATCH(B1884,TdC_ExRate!$C$7:$R$7,0)))</f>
        <v>2.7185216247139588E-2</v>
      </c>
      <c r="H1884" s="78">
        <f>+IF(F1884=0,"",+G1884*100/INDEX(PBI_GDP!$C$8:$R$29,MATCH($A1884,PBI_GDP!$B$8:$B$29,0),MATCH($B1884,PBI_GDP!$C$7:$R$7,0)))</f>
        <v>1.1237540007820781E-4</v>
      </c>
    </row>
    <row r="1885" spans="1:8" x14ac:dyDescent="0.25">
      <c r="A1885" s="51" t="s">
        <v>16</v>
      </c>
      <c r="B1885" s="52">
        <v>2016</v>
      </c>
      <c r="C1885" s="51" t="s">
        <v>10</v>
      </c>
      <c r="D1885" s="51" t="s">
        <v>33</v>
      </c>
      <c r="E1885" s="51" t="s">
        <v>40</v>
      </c>
      <c r="F1885" s="79">
        <v>160.60624071999999</v>
      </c>
      <c r="G1885" s="78">
        <f>+IF(F1885=0," ", +F1885/INDEX(TdC_ExRate!$C$8:$R$29,MATCH(A1885,TdC_ExRate!$B$8:$B$29,0),MATCH(B1885,TdC_ExRate!$C$7:$R$7,0)))</f>
        <v>18.376000082379861</v>
      </c>
      <c r="H1885" s="78">
        <f>+IF(F1885=0,"",+G1885*100/INDEX(PBI_GDP!$C$8:$R$29,MATCH($A1885,PBI_GDP!$B$8:$B$29,0),MATCH($B1885,PBI_GDP!$C$7:$R$7,0)))</f>
        <v>7.5960784800153849E-2</v>
      </c>
    </row>
    <row r="1886" spans="1:8" x14ac:dyDescent="0.25">
      <c r="A1886" s="51" t="s">
        <v>16</v>
      </c>
      <c r="B1886" s="52">
        <v>2017</v>
      </c>
      <c r="C1886" s="51" t="s">
        <v>10</v>
      </c>
      <c r="D1886" s="51" t="s">
        <v>33</v>
      </c>
      <c r="E1886" s="51" t="s">
        <v>34</v>
      </c>
      <c r="F1886" s="79">
        <v>8.8085012799999998</v>
      </c>
      <c r="G1886" s="78">
        <f>+IF(F1886=0," ", +F1886/INDEX(TdC_ExRate!$C$8:$R$29,MATCH(A1886,TdC_ExRate!$B$8:$B$29,0),MATCH(B1886,TdC_ExRate!$C$7:$R$7,0)))</f>
        <v>1.0072614385363066</v>
      </c>
      <c r="H1886" s="78">
        <f>+IF(F1886=0,"",+G1886*100/INDEX(PBI_GDP!$C$8:$R$29,MATCH($A1886,PBI_GDP!$B$8:$B$29,0),MATCH($B1886,PBI_GDP!$C$7:$R$7,0)))</f>
        <v>4.0324023258412568E-3</v>
      </c>
    </row>
    <row r="1887" spans="1:8" x14ac:dyDescent="0.25">
      <c r="A1887" s="51" t="s">
        <v>16</v>
      </c>
      <c r="B1887" s="52">
        <v>2017</v>
      </c>
      <c r="C1887" s="51" t="s">
        <v>10</v>
      </c>
      <c r="D1887" s="51" t="s">
        <v>33</v>
      </c>
      <c r="E1887" s="51" t="s">
        <v>35</v>
      </c>
      <c r="F1887" s="79">
        <v>159.61940999000001</v>
      </c>
      <c r="G1887" s="78">
        <f>+IF(F1887=0," ", +F1887/INDEX(TdC_ExRate!$C$8:$R$29,MATCH(A1887,TdC_ExRate!$B$8:$B$29,0),MATCH(B1887,TdC_ExRate!$C$7:$R$7,0)))</f>
        <v>18.252648369353921</v>
      </c>
      <c r="H1887" s="78">
        <f>+IF(F1887=0,"",+G1887*100/INDEX(PBI_GDP!$C$8:$R$29,MATCH($A1887,PBI_GDP!$B$8:$B$29,0),MATCH($B1887,PBI_GDP!$C$7:$R$7,0)))</f>
        <v>7.3071418125863652E-2</v>
      </c>
    </row>
    <row r="1888" spans="1:8" x14ac:dyDescent="0.25">
      <c r="A1888" s="51" t="s">
        <v>16</v>
      </c>
      <c r="B1888" s="52">
        <v>2017</v>
      </c>
      <c r="C1888" s="51" t="s">
        <v>10</v>
      </c>
      <c r="D1888" s="51" t="s">
        <v>33</v>
      </c>
      <c r="E1888" s="51" t="s">
        <v>36</v>
      </c>
      <c r="F1888" s="79"/>
      <c r="G1888" s="78" t="str">
        <f>+IF(F1888=0," ", +F1888/INDEX(TdC_ExRate!$C$8:$R$29,MATCH(A1888,TdC_ExRate!$B$8:$B$29,0),MATCH(B1888,TdC_ExRate!$C$7:$R$7,0)))</f>
        <v xml:space="preserve"> </v>
      </c>
      <c r="H1888" s="78" t="str">
        <f>+IF(F1888=0,"",+G1888*100/INDEX(PBI_GDP!$C$8:$R$29,MATCH($A1888,PBI_GDP!$B$8:$B$29,0),MATCH($B1888,PBI_GDP!$C$7:$R$7,0)))</f>
        <v/>
      </c>
    </row>
    <row r="1889" spans="1:8" x14ac:dyDescent="0.25">
      <c r="A1889" s="51" t="s">
        <v>16</v>
      </c>
      <c r="B1889" s="52">
        <v>2017</v>
      </c>
      <c r="C1889" s="51" t="s">
        <v>10</v>
      </c>
      <c r="D1889" s="51" t="s">
        <v>33</v>
      </c>
      <c r="E1889" s="51" t="s">
        <v>42</v>
      </c>
      <c r="F1889" s="79">
        <v>0.60363867999999998</v>
      </c>
      <c r="G1889" s="78">
        <f>+IF(F1889=0," ", +F1889/INDEX(TdC_ExRate!$C$8:$R$29,MATCH(A1889,TdC_ExRate!$B$8:$B$29,0),MATCH(B1889,TdC_ExRate!$C$7:$R$7,0)))</f>
        <v>6.9026721555174392E-2</v>
      </c>
      <c r="H1889" s="78">
        <f>+IF(F1889=0,"",+G1889*100/INDEX(PBI_GDP!$C$8:$R$29,MATCH($A1889,PBI_GDP!$B$8:$B$29,0),MATCH($B1889,PBI_GDP!$C$7:$R$7,0)))</f>
        <v>2.7633690906380228E-4</v>
      </c>
    </row>
    <row r="1890" spans="1:8" x14ac:dyDescent="0.25">
      <c r="A1890" s="51" t="s">
        <v>16</v>
      </c>
      <c r="B1890" s="52">
        <v>2017</v>
      </c>
      <c r="C1890" s="51" t="s">
        <v>10</v>
      </c>
      <c r="D1890" s="51" t="s">
        <v>33</v>
      </c>
      <c r="E1890" s="51" t="s">
        <v>40</v>
      </c>
      <c r="F1890" s="79">
        <v>169.03154995</v>
      </c>
      <c r="G1890" s="78">
        <f>+IF(F1890=0," ", +F1890/INDEX(TdC_ExRate!$C$8:$R$29,MATCH(A1890,TdC_ExRate!$B$8:$B$29,0),MATCH(B1890,TdC_ExRate!$C$7:$R$7,0)))</f>
        <v>19.3289365294454</v>
      </c>
      <c r="H1890" s="78">
        <f>+IF(F1890=0,"",+G1890*100/INDEX(PBI_GDP!$C$8:$R$29,MATCH($A1890,PBI_GDP!$B$8:$B$29,0),MATCH($B1890,PBI_GDP!$C$7:$R$7,0)))</f>
        <v>7.7380157360768712E-2</v>
      </c>
    </row>
    <row r="1891" spans="1:8" x14ac:dyDescent="0.25">
      <c r="A1891" s="51" t="s">
        <v>16</v>
      </c>
      <c r="B1891" s="52">
        <v>2018</v>
      </c>
      <c r="C1891" s="51" t="s">
        <v>10</v>
      </c>
      <c r="D1891" s="51" t="s">
        <v>33</v>
      </c>
      <c r="E1891" s="51" t="s">
        <v>34</v>
      </c>
      <c r="F1891" s="79">
        <v>42.684178269999997</v>
      </c>
      <c r="G1891" s="78">
        <f>+IF(F1891=0," ", +F1891/INDEX(TdC_ExRate!$C$8:$R$29,MATCH(A1891,TdC_ExRate!$B$8:$B$29,0),MATCH(B1891,TdC_ExRate!$C$7:$R$7,0)))</f>
        <v>4.8781918022857136</v>
      </c>
      <c r="H1891" s="78">
        <f>+IF(F1891=0,"",+G1891*100/INDEX(PBI_GDP!$C$8:$R$29,MATCH($A1891,PBI_GDP!$B$8:$B$29,0),MATCH($B1891,PBI_GDP!$C$7:$R$7,0)))</f>
        <v>1.8747242316395175E-2</v>
      </c>
    </row>
    <row r="1892" spans="1:8" x14ac:dyDescent="0.25">
      <c r="A1892" s="51" t="s">
        <v>16</v>
      </c>
      <c r="B1892" s="52">
        <v>2018</v>
      </c>
      <c r="C1892" s="51" t="s">
        <v>10</v>
      </c>
      <c r="D1892" s="51" t="s">
        <v>33</v>
      </c>
      <c r="E1892" s="51" t="s">
        <v>35</v>
      </c>
      <c r="F1892" s="79">
        <v>215.86671715</v>
      </c>
      <c r="G1892" s="78">
        <f>+IF(F1892=0," ", +F1892/INDEX(TdC_ExRate!$C$8:$R$29,MATCH(A1892,TdC_ExRate!$B$8:$B$29,0),MATCH(B1892,TdC_ExRate!$C$7:$R$7,0)))</f>
        <v>24.67048196</v>
      </c>
      <c r="H1892" s="78">
        <f>+IF(F1892=0,"",+G1892*100/INDEX(PBI_GDP!$C$8:$R$29,MATCH($A1892,PBI_GDP!$B$8:$B$29,0),MATCH($B1892,PBI_GDP!$C$7:$R$7,0)))</f>
        <v>9.4810438398438182E-2</v>
      </c>
    </row>
    <row r="1893" spans="1:8" x14ac:dyDescent="0.25">
      <c r="A1893" s="51" t="s">
        <v>16</v>
      </c>
      <c r="B1893" s="52">
        <v>2018</v>
      </c>
      <c r="C1893" s="51" t="s">
        <v>10</v>
      </c>
      <c r="D1893" s="51" t="s">
        <v>33</v>
      </c>
      <c r="E1893" s="51" t="s">
        <v>36</v>
      </c>
      <c r="F1893" s="79"/>
      <c r="G1893" s="78" t="str">
        <f>+IF(F1893=0," ", +F1893/INDEX(TdC_ExRate!$C$8:$R$29,MATCH(A1893,TdC_ExRate!$B$8:$B$29,0),MATCH(B1893,TdC_ExRate!$C$7:$R$7,0)))</f>
        <v xml:space="preserve"> </v>
      </c>
      <c r="H1893" s="78" t="str">
        <f>+IF(F1893=0,"",+G1893*100/INDEX(PBI_GDP!$C$8:$R$29,MATCH($A1893,PBI_GDP!$B$8:$B$29,0),MATCH($B1893,PBI_GDP!$C$7:$R$7,0)))</f>
        <v/>
      </c>
    </row>
    <row r="1894" spans="1:8" x14ac:dyDescent="0.25">
      <c r="A1894" s="51" t="s">
        <v>16</v>
      </c>
      <c r="B1894" s="52">
        <v>2018</v>
      </c>
      <c r="C1894" s="51" t="s">
        <v>10</v>
      </c>
      <c r="D1894" s="51" t="s">
        <v>33</v>
      </c>
      <c r="E1894" s="51" t="s">
        <v>42</v>
      </c>
      <c r="F1894" s="79">
        <v>0.34903983999999999</v>
      </c>
      <c r="G1894" s="78">
        <f>+IF(F1894=0," ", +F1894/INDEX(TdC_ExRate!$C$8:$R$29,MATCH(A1894,TdC_ExRate!$B$8:$B$29,0),MATCH(B1894,TdC_ExRate!$C$7:$R$7,0)))</f>
        <v>3.9890267428571428E-2</v>
      </c>
      <c r="H1894" s="78">
        <f>+IF(F1894=0,"",+G1894*100/INDEX(PBI_GDP!$C$8:$R$29,MATCH($A1894,PBI_GDP!$B$8:$B$29,0),MATCH($B1894,PBI_GDP!$C$7:$R$7,0)))</f>
        <v>1.5330116974876466E-4</v>
      </c>
    </row>
    <row r="1895" spans="1:8" x14ac:dyDescent="0.25">
      <c r="A1895" s="51" t="s">
        <v>16</v>
      </c>
      <c r="B1895" s="52">
        <v>2018</v>
      </c>
      <c r="C1895" s="51" t="s">
        <v>10</v>
      </c>
      <c r="D1895" s="51" t="s">
        <v>33</v>
      </c>
      <c r="E1895" s="51" t="s">
        <v>40</v>
      </c>
      <c r="F1895" s="79">
        <v>258.89993526000001</v>
      </c>
      <c r="G1895" s="78">
        <f>+IF(F1895=0," ", +F1895/INDEX(TdC_ExRate!$C$8:$R$29,MATCH(A1895,TdC_ExRate!$B$8:$B$29,0),MATCH(B1895,TdC_ExRate!$C$7:$R$7,0)))</f>
        <v>29.588564029714288</v>
      </c>
      <c r="H1895" s="78">
        <f>+IF(F1895=0,"",+G1895*100/INDEX(PBI_GDP!$C$8:$R$29,MATCH($A1895,PBI_GDP!$B$8:$B$29,0),MATCH($B1895,PBI_GDP!$C$7:$R$7,0)))</f>
        <v>0.11371098188458213</v>
      </c>
    </row>
    <row r="1896" spans="1:8" x14ac:dyDescent="0.25">
      <c r="A1896" s="51" t="s">
        <v>16</v>
      </c>
      <c r="B1896" s="52">
        <v>2019</v>
      </c>
      <c r="C1896" s="51" t="s">
        <v>10</v>
      </c>
      <c r="D1896" s="51" t="s">
        <v>33</v>
      </c>
      <c r="E1896" s="51" t="s">
        <v>34</v>
      </c>
      <c r="F1896" s="79">
        <v>8.7583011099999997</v>
      </c>
      <c r="G1896" s="78">
        <f>+IF(F1896=0," ", +F1896/INDEX(TdC_ExRate!$C$8:$R$29,MATCH(A1896,TdC_ExRate!$B$8:$B$29,0),MATCH(B1896,TdC_ExRate!$C$7:$R$7,0)))</f>
        <v>1.0009486982857143</v>
      </c>
      <c r="H1896" s="78">
        <f>+IF(F1896=0,"",+G1896*100/INDEX(PBI_GDP!$C$8:$R$29,MATCH($A1896,PBI_GDP!$B$8:$B$29,0),MATCH($B1896,PBI_GDP!$C$7:$R$7,0)))</f>
        <v>3.7236095578004292E-3</v>
      </c>
    </row>
    <row r="1897" spans="1:8" x14ac:dyDescent="0.25">
      <c r="A1897" s="51" t="s">
        <v>16</v>
      </c>
      <c r="B1897" s="52">
        <v>2019</v>
      </c>
      <c r="C1897" s="51" t="s">
        <v>10</v>
      </c>
      <c r="D1897" s="51" t="s">
        <v>33</v>
      </c>
      <c r="E1897" s="51" t="s">
        <v>35</v>
      </c>
      <c r="F1897" s="79">
        <v>175.38944137999999</v>
      </c>
      <c r="G1897" s="78">
        <f>+IF(F1897=0," ", +F1897/INDEX(TdC_ExRate!$C$8:$R$29,MATCH(A1897,TdC_ExRate!$B$8:$B$29,0),MATCH(B1897,TdC_ExRate!$C$7:$R$7,0)))</f>
        <v>20.044507586285714</v>
      </c>
      <c r="H1897" s="78">
        <f>+IF(F1897=0,"",+G1897*100/INDEX(PBI_GDP!$C$8:$R$29,MATCH($A1897,PBI_GDP!$B$8:$B$29,0),MATCH($B1897,PBI_GDP!$C$7:$R$7,0)))</f>
        <v>7.4567178275496193E-2</v>
      </c>
    </row>
    <row r="1898" spans="1:8" x14ac:dyDescent="0.25">
      <c r="A1898" s="51" t="s">
        <v>16</v>
      </c>
      <c r="B1898" s="52">
        <v>2019</v>
      </c>
      <c r="C1898" s="51" t="s">
        <v>10</v>
      </c>
      <c r="D1898" s="51" t="s">
        <v>33</v>
      </c>
      <c r="E1898" s="51" t="s">
        <v>36</v>
      </c>
      <c r="F1898" s="79"/>
      <c r="G1898" s="78" t="str">
        <f>+IF(F1898=0," ", +F1898/INDEX(TdC_ExRate!$C$8:$R$29,MATCH(A1898,TdC_ExRate!$B$8:$B$29,0),MATCH(B1898,TdC_ExRate!$C$7:$R$7,0)))</f>
        <v xml:space="preserve"> </v>
      </c>
      <c r="H1898" s="78" t="str">
        <f>+IF(F1898=0,"",+G1898*100/INDEX(PBI_GDP!$C$8:$R$29,MATCH($A1898,PBI_GDP!$B$8:$B$29,0),MATCH($B1898,PBI_GDP!$C$7:$R$7,0)))</f>
        <v/>
      </c>
    </row>
    <row r="1899" spans="1:8" x14ac:dyDescent="0.25">
      <c r="A1899" s="51" t="s">
        <v>16</v>
      </c>
      <c r="B1899" s="52">
        <v>2019</v>
      </c>
      <c r="C1899" s="51" t="s">
        <v>10</v>
      </c>
      <c r="D1899" s="51" t="s">
        <v>33</v>
      </c>
      <c r="E1899" s="51" t="s">
        <v>42</v>
      </c>
      <c r="F1899" s="79">
        <v>2.290114E-2</v>
      </c>
      <c r="G1899" s="78">
        <f>+IF(F1899=0," ", +F1899/INDEX(TdC_ExRate!$C$8:$R$29,MATCH(A1899,TdC_ExRate!$B$8:$B$29,0),MATCH(B1899,TdC_ExRate!$C$7:$R$7,0)))</f>
        <v>2.617273142857143E-3</v>
      </c>
      <c r="H1899" s="78">
        <f>+IF(F1899=0,"",+G1899*100/INDEX(PBI_GDP!$C$8:$R$29,MATCH($A1899,PBI_GDP!$B$8:$B$29,0),MATCH($B1899,PBI_GDP!$C$7:$R$7,0)))</f>
        <v>9.7364663212093806E-6</v>
      </c>
    </row>
    <row r="1900" spans="1:8" x14ac:dyDescent="0.25">
      <c r="A1900" s="51" t="s">
        <v>16</v>
      </c>
      <c r="B1900" s="52">
        <v>2019</v>
      </c>
      <c r="C1900" s="51" t="s">
        <v>10</v>
      </c>
      <c r="D1900" s="51" t="s">
        <v>33</v>
      </c>
      <c r="E1900" s="51" t="s">
        <v>40</v>
      </c>
      <c r="F1900" s="79">
        <v>184.17064362999997</v>
      </c>
      <c r="G1900" s="78">
        <f>+IF(F1900=0," ", +F1900/INDEX(TdC_ExRate!$C$8:$R$29,MATCH(A1900,TdC_ExRate!$B$8:$B$29,0),MATCH(B1900,TdC_ExRate!$C$7:$R$7,0)))</f>
        <v>21.048073557714282</v>
      </c>
      <c r="H1900" s="78">
        <f>+IF(F1900=0,"",+G1900*100/INDEX(PBI_GDP!$C$8:$R$29,MATCH($A1900,PBI_GDP!$B$8:$B$29,0),MATCH($B1900,PBI_GDP!$C$7:$R$7,0)))</f>
        <v>7.8300524299617813E-2</v>
      </c>
    </row>
    <row r="1901" spans="1:8" x14ac:dyDescent="0.25">
      <c r="A1901" s="51" t="s">
        <v>16</v>
      </c>
      <c r="B1901" s="52">
        <v>2020</v>
      </c>
      <c r="C1901" s="51" t="s">
        <v>10</v>
      </c>
      <c r="D1901" s="51" t="s">
        <v>33</v>
      </c>
      <c r="E1901" s="51" t="s">
        <v>34</v>
      </c>
      <c r="F1901" s="79">
        <v>2.7981454000000001</v>
      </c>
      <c r="G1901" s="78">
        <f>+IF(F1901=0," ", +F1901/INDEX(TdC_ExRate!$C$8:$R$29,MATCH(A1901,TdC_ExRate!$B$8:$B$29,0),MATCH(B1901,TdC_ExRate!$C$7:$R$7,0)))</f>
        <v>0.31978804571428571</v>
      </c>
      <c r="H1901" s="78">
        <f>+IF(F1901=0,"",+G1901*100/INDEX(PBI_GDP!$C$8:$R$29,MATCH($A1901,PBI_GDP!$B$8:$B$29,0),MATCH($B1901,PBI_GDP!$C$7:$R$7,0)))</f>
        <v>1.2831973341332647E-3</v>
      </c>
    </row>
    <row r="1902" spans="1:8" x14ac:dyDescent="0.25">
      <c r="A1902" s="51" t="s">
        <v>16</v>
      </c>
      <c r="B1902" s="52">
        <v>2020</v>
      </c>
      <c r="C1902" s="51" t="s">
        <v>10</v>
      </c>
      <c r="D1902" s="51" t="s">
        <v>33</v>
      </c>
      <c r="E1902" s="51" t="s">
        <v>35</v>
      </c>
      <c r="F1902" s="79">
        <v>262.90624502000003</v>
      </c>
      <c r="G1902" s="78">
        <f>+IF(F1902=0," ", +F1902/INDEX(TdC_ExRate!$C$8:$R$29,MATCH(A1902,TdC_ExRate!$B$8:$B$29,0),MATCH(B1902,TdC_ExRate!$C$7:$R$7,0)))</f>
        <v>30.046428002285719</v>
      </c>
      <c r="H1902" s="78">
        <f>+IF(F1902=0,"",+G1902*100/INDEX(PBI_GDP!$C$8:$R$29,MATCH($A1902,PBI_GDP!$B$8:$B$29,0),MATCH($B1902,PBI_GDP!$C$7:$R$7,0)))</f>
        <v>0.12056578358531723</v>
      </c>
    </row>
    <row r="1903" spans="1:8" x14ac:dyDescent="0.25">
      <c r="A1903" s="51" t="s">
        <v>16</v>
      </c>
      <c r="B1903" s="52">
        <v>2020</v>
      </c>
      <c r="C1903" s="51" t="s">
        <v>10</v>
      </c>
      <c r="D1903" s="51" t="s">
        <v>33</v>
      </c>
      <c r="E1903" s="51" t="s">
        <v>36</v>
      </c>
      <c r="F1903" s="79"/>
      <c r="G1903" s="78" t="str">
        <f>+IF(F1903=0," ", +F1903/INDEX(TdC_ExRate!$C$8:$R$29,MATCH(A1903,TdC_ExRate!$B$8:$B$29,0),MATCH(B1903,TdC_ExRate!$C$7:$R$7,0)))</f>
        <v xml:space="preserve"> </v>
      </c>
      <c r="H1903" s="78" t="str">
        <f>+IF(F1903=0,"",+G1903*100/INDEX(PBI_GDP!$C$8:$R$29,MATCH($A1903,PBI_GDP!$B$8:$B$29,0),MATCH($B1903,PBI_GDP!$C$7:$R$7,0)))</f>
        <v/>
      </c>
    </row>
    <row r="1904" spans="1:8" x14ac:dyDescent="0.25">
      <c r="A1904" s="51" t="s">
        <v>16</v>
      </c>
      <c r="B1904" s="52">
        <v>2020</v>
      </c>
      <c r="C1904" s="51" t="s">
        <v>10</v>
      </c>
      <c r="D1904" s="51" t="s">
        <v>33</v>
      </c>
      <c r="E1904" s="51" t="s">
        <v>42</v>
      </c>
      <c r="F1904" s="79">
        <v>3.9871469999999999E-2</v>
      </c>
      <c r="G1904" s="78">
        <f>+IF(F1904=0," ", +F1904/INDEX(TdC_ExRate!$C$8:$R$29,MATCH(A1904,TdC_ExRate!$B$8:$B$29,0),MATCH(B1904,TdC_ExRate!$C$7:$R$7,0)))</f>
        <v>4.5567394285714281E-3</v>
      </c>
      <c r="H1904" s="78">
        <f>+IF(F1904=0,"",+G1904*100/INDEX(PBI_GDP!$C$8:$R$29,MATCH($A1904,PBI_GDP!$B$8:$B$29,0),MATCH($B1904,PBI_GDP!$C$7:$R$7,0)))</f>
        <v>1.828459808127713E-5</v>
      </c>
    </row>
    <row r="1905" spans="1:8" x14ac:dyDescent="0.25">
      <c r="A1905" s="51" t="s">
        <v>16</v>
      </c>
      <c r="B1905" s="52">
        <v>2020</v>
      </c>
      <c r="C1905" s="51" t="s">
        <v>10</v>
      </c>
      <c r="D1905" s="51" t="s">
        <v>33</v>
      </c>
      <c r="E1905" s="51" t="s">
        <v>40</v>
      </c>
      <c r="F1905" s="79">
        <v>265.74426189000002</v>
      </c>
      <c r="G1905" s="78">
        <f>+IF(F1905=0," ", +F1905/INDEX(TdC_ExRate!$C$8:$R$29,MATCH(A1905,TdC_ExRate!$B$8:$B$29,0),MATCH(B1905,TdC_ExRate!$C$7:$R$7,0)))</f>
        <v>30.370772787428574</v>
      </c>
      <c r="H1905" s="78">
        <f>+IF(F1905=0,"",+G1905*100/INDEX(PBI_GDP!$C$8:$R$29,MATCH($A1905,PBI_GDP!$B$8:$B$29,0),MATCH($B1905,PBI_GDP!$C$7:$R$7,0)))</f>
        <v>0.12186726551753177</v>
      </c>
    </row>
    <row r="1906" spans="1:8" x14ac:dyDescent="0.25">
      <c r="A1906" s="51" t="s">
        <v>16</v>
      </c>
      <c r="B1906" s="52">
        <v>2021</v>
      </c>
      <c r="C1906" s="51" t="s">
        <v>10</v>
      </c>
      <c r="D1906" s="51" t="s">
        <v>33</v>
      </c>
      <c r="E1906" s="51" t="s">
        <v>34</v>
      </c>
      <c r="F1906" s="79">
        <v>1.040289</v>
      </c>
      <c r="G1906" s="78">
        <f>+IF(F1906=0," ", +F1906/INDEX(TdC_ExRate!$C$8:$R$29,MATCH(A1906,TdC_ExRate!$B$8:$B$29,0),MATCH(B1906,TdC_ExRate!$C$7:$R$7,0)))</f>
        <v>0.11889017142857143</v>
      </c>
      <c r="H1906" s="78">
        <f>+IF(F1906=0,"",+G1906*100/INDEX(PBI_GDP!$C$8:$R$29,MATCH($A1906,PBI_GDP!$B$8:$B$29,0),MATCH($B1906,PBI_GDP!$C$7:$R$7,0)))</f>
        <v>4.093571543179265E-4</v>
      </c>
    </row>
    <row r="1907" spans="1:8" x14ac:dyDescent="0.25">
      <c r="A1907" s="51" t="s">
        <v>16</v>
      </c>
      <c r="B1907" s="52">
        <v>2021</v>
      </c>
      <c r="C1907" s="51" t="s">
        <v>10</v>
      </c>
      <c r="D1907" s="51" t="s">
        <v>33</v>
      </c>
      <c r="E1907" s="51" t="s">
        <v>35</v>
      </c>
      <c r="F1907" s="79">
        <v>345.04563120999995</v>
      </c>
      <c r="G1907" s="78">
        <f>+IF(F1907=0," ", +F1907/INDEX(TdC_ExRate!$C$8:$R$29,MATCH(A1907,TdC_ExRate!$B$8:$B$29,0),MATCH(B1907,TdC_ExRate!$C$7:$R$7,0)))</f>
        <v>39.433786423999997</v>
      </c>
      <c r="H1907" s="78">
        <f>+IF(F1907=0,"",+G1907*100/INDEX(PBI_GDP!$C$8:$R$29,MATCH($A1907,PBI_GDP!$B$8:$B$29,0),MATCH($B1907,PBI_GDP!$C$7:$R$7,0)))</f>
        <v>0.13577659448668428</v>
      </c>
    </row>
    <row r="1908" spans="1:8" x14ac:dyDescent="0.25">
      <c r="A1908" s="51" t="s">
        <v>16</v>
      </c>
      <c r="B1908" s="52">
        <v>2021</v>
      </c>
      <c r="C1908" s="51" t="s">
        <v>10</v>
      </c>
      <c r="D1908" s="51" t="s">
        <v>33</v>
      </c>
      <c r="E1908" s="51" t="s">
        <v>36</v>
      </c>
      <c r="F1908" s="79"/>
      <c r="G1908" s="78" t="str">
        <f>+IF(F1908=0," ", +F1908/INDEX(TdC_ExRate!$C$8:$R$29,MATCH(A1908,TdC_ExRate!$B$8:$B$29,0),MATCH(B1908,TdC_ExRate!$C$7:$R$7,0)))</f>
        <v xml:space="preserve"> </v>
      </c>
      <c r="H1908" s="78" t="str">
        <f>+IF(F1908=0,"",+G1908*100/INDEX(PBI_GDP!$C$8:$R$29,MATCH($A1908,PBI_GDP!$B$8:$B$29,0),MATCH($B1908,PBI_GDP!$C$7:$R$7,0)))</f>
        <v/>
      </c>
    </row>
    <row r="1909" spans="1:8" x14ac:dyDescent="0.25">
      <c r="A1909" s="51" t="s">
        <v>16</v>
      </c>
      <c r="B1909" s="52">
        <v>2021</v>
      </c>
      <c r="C1909" s="51" t="s">
        <v>10</v>
      </c>
      <c r="D1909" s="51" t="s">
        <v>33</v>
      </c>
      <c r="E1909" s="51" t="s">
        <v>42</v>
      </c>
      <c r="F1909" s="79">
        <v>5.8826998699999997</v>
      </c>
      <c r="G1909" s="78">
        <f>+IF(F1909=0," ", +F1909/INDEX(TdC_ExRate!$C$8:$R$29,MATCH(A1909,TdC_ExRate!$B$8:$B$29,0),MATCH(B1909,TdC_ExRate!$C$7:$R$7,0)))</f>
        <v>0.67230855657142852</v>
      </c>
      <c r="H1909" s="78">
        <f>+IF(F1909=0,"",+G1909*100/INDEX(PBI_GDP!$C$8:$R$29,MATCH($A1909,PBI_GDP!$B$8:$B$29,0),MATCH($B1909,PBI_GDP!$C$7:$R$7,0)))</f>
        <v>2.3148618109867891E-3</v>
      </c>
    </row>
    <row r="1910" spans="1:8" x14ac:dyDescent="0.25">
      <c r="A1910" s="51" t="s">
        <v>16</v>
      </c>
      <c r="B1910" s="52">
        <v>2021</v>
      </c>
      <c r="C1910" s="51" t="s">
        <v>10</v>
      </c>
      <c r="D1910" s="51" t="s">
        <v>33</v>
      </c>
      <c r="E1910" s="51" t="s">
        <v>40</v>
      </c>
      <c r="F1910" s="79">
        <v>351.96862007999994</v>
      </c>
      <c r="G1910" s="78">
        <f>+IF(F1910=0," ", +F1910/INDEX(TdC_ExRate!$C$8:$R$29,MATCH(A1910,TdC_ExRate!$B$8:$B$29,0),MATCH(B1910,TdC_ExRate!$C$7:$R$7,0)))</f>
        <v>40.224985151999995</v>
      </c>
      <c r="H1910" s="78">
        <f>+IF(F1910=0,"",+G1910*100/INDEX(PBI_GDP!$C$8:$R$29,MATCH($A1910,PBI_GDP!$B$8:$B$29,0),MATCH($B1910,PBI_GDP!$C$7:$R$7,0)))</f>
        <v>0.138500813451989</v>
      </c>
    </row>
    <row r="1911" spans="1:8" x14ac:dyDescent="0.25">
      <c r="A1911" s="51" t="s">
        <v>16</v>
      </c>
      <c r="B1911" s="52">
        <v>2022</v>
      </c>
      <c r="C1911" s="51" t="s">
        <v>10</v>
      </c>
      <c r="D1911" s="51" t="s">
        <v>33</v>
      </c>
      <c r="E1911" s="51" t="s">
        <v>34</v>
      </c>
      <c r="F1911" s="79">
        <v>6.6746E-2</v>
      </c>
      <c r="G1911" s="78">
        <f>+IF(F1911=0," ", +F1911/INDEX(TdC_ExRate!$C$8:$R$29,MATCH(A1911,TdC_ExRate!$B$8:$B$29,0),MATCH(B1911,TdC_ExRate!$C$7:$R$7,0)))</f>
        <v>7.6281142857142856E-3</v>
      </c>
      <c r="H1911" s="78">
        <f>+IF(F1911=0,"",+G1911*100/INDEX(PBI_GDP!$C$8:$R$29,MATCH($A1911,PBI_GDP!$B$8:$B$29,0),MATCH($B1911,PBI_GDP!$C$7:$R$7,0)))</f>
        <v>2.3846113859781092E-5</v>
      </c>
    </row>
    <row r="1912" spans="1:8" x14ac:dyDescent="0.25">
      <c r="A1912" s="51" t="s">
        <v>16</v>
      </c>
      <c r="B1912" s="52">
        <v>2022</v>
      </c>
      <c r="C1912" s="51" t="s">
        <v>10</v>
      </c>
      <c r="D1912" s="51" t="s">
        <v>33</v>
      </c>
      <c r="E1912" s="51" t="s">
        <v>35</v>
      </c>
      <c r="F1912" s="79">
        <v>661.75102874000004</v>
      </c>
      <c r="G1912" s="78">
        <f>+IF(F1912=0," ", +F1912/INDEX(TdC_ExRate!$C$8:$R$29,MATCH(A1912,TdC_ExRate!$B$8:$B$29,0),MATCH(B1912,TdC_ExRate!$C$7:$R$7,0)))</f>
        <v>75.628688998857143</v>
      </c>
      <c r="H1912" s="78">
        <f>+IF(F1912=0,"",+G1912*100/INDEX(PBI_GDP!$C$8:$R$29,MATCH($A1912,PBI_GDP!$B$8:$B$29,0),MATCH($B1912,PBI_GDP!$C$7:$R$7,0)))</f>
        <v>0.23642151407067555</v>
      </c>
    </row>
    <row r="1913" spans="1:8" x14ac:dyDescent="0.25">
      <c r="A1913" s="51" t="s">
        <v>16</v>
      </c>
      <c r="B1913" s="52">
        <v>2022</v>
      </c>
      <c r="C1913" s="51" t="s">
        <v>10</v>
      </c>
      <c r="D1913" s="51" t="s">
        <v>33</v>
      </c>
      <c r="E1913" s="51" t="s">
        <v>36</v>
      </c>
      <c r="F1913" s="79"/>
      <c r="G1913" s="78" t="str">
        <f>+IF(F1913=0," ", +F1913/INDEX(TdC_ExRate!$C$8:$R$29,MATCH(A1913,TdC_ExRate!$B$8:$B$29,0),MATCH(B1913,TdC_ExRate!$C$7:$R$7,0)))</f>
        <v xml:space="preserve"> </v>
      </c>
      <c r="H1913" s="78" t="str">
        <f>+IF(F1913=0,"",+G1913*100/INDEX(PBI_GDP!$C$8:$R$29,MATCH($A1913,PBI_GDP!$B$8:$B$29,0),MATCH($B1913,PBI_GDP!$C$7:$R$7,0)))</f>
        <v/>
      </c>
    </row>
    <row r="1914" spans="1:8" x14ac:dyDescent="0.25">
      <c r="A1914" s="51" t="s">
        <v>16</v>
      </c>
      <c r="B1914" s="52">
        <v>2022</v>
      </c>
      <c r="C1914" s="51" t="s">
        <v>10</v>
      </c>
      <c r="D1914" s="51" t="s">
        <v>33</v>
      </c>
      <c r="E1914" s="51" t="s">
        <v>42</v>
      </c>
      <c r="F1914" s="79">
        <v>7.2259725899999996</v>
      </c>
      <c r="G1914" s="78">
        <f>+IF(F1914=0," ", +F1914/INDEX(TdC_ExRate!$C$8:$R$29,MATCH(A1914,TdC_ExRate!$B$8:$B$29,0),MATCH(B1914,TdC_ExRate!$C$7:$R$7,0)))</f>
        <v>0.82582543885714277</v>
      </c>
      <c r="H1914" s="78">
        <f>+IF(F1914=0,"",+G1914*100/INDEX(PBI_GDP!$C$8:$R$29,MATCH($A1914,PBI_GDP!$B$8:$B$29,0),MATCH($B1914,PBI_GDP!$C$7:$R$7,0)))</f>
        <v>2.5815983748658684E-3</v>
      </c>
    </row>
    <row r="1915" spans="1:8" x14ac:dyDescent="0.25">
      <c r="A1915" s="51" t="s">
        <v>16</v>
      </c>
      <c r="B1915" s="52">
        <v>2022</v>
      </c>
      <c r="C1915" s="51" t="s">
        <v>10</v>
      </c>
      <c r="D1915" s="51" t="s">
        <v>33</v>
      </c>
      <c r="E1915" s="51" t="s">
        <v>40</v>
      </c>
      <c r="F1915" s="79">
        <v>669.04374732999997</v>
      </c>
      <c r="G1915" s="78">
        <f>+IF(F1915=0," ", +F1915/INDEX(TdC_ExRate!$C$8:$R$29,MATCH(A1915,TdC_ExRate!$B$8:$B$29,0),MATCH(B1915,TdC_ExRate!$C$7:$R$7,0)))</f>
        <v>76.462142552000003</v>
      </c>
      <c r="H1915" s="78">
        <f>+IF(F1915=0,"",+G1915*100/INDEX(PBI_GDP!$C$8:$R$29,MATCH($A1915,PBI_GDP!$B$8:$B$29,0),MATCH($B1915,PBI_GDP!$C$7:$R$7,0)))</f>
        <v>0.23902695855940123</v>
      </c>
    </row>
    <row r="1916" spans="1:8" x14ac:dyDescent="0.25">
      <c r="A1916" s="51" t="s">
        <v>16</v>
      </c>
      <c r="B1916" s="52">
        <v>2023</v>
      </c>
      <c r="C1916" s="51" t="s">
        <v>10</v>
      </c>
      <c r="D1916" s="51" t="s">
        <v>33</v>
      </c>
      <c r="E1916" s="51" t="s">
        <v>34</v>
      </c>
      <c r="F1916" s="79">
        <v>12.221142240000001</v>
      </c>
      <c r="G1916" s="78">
        <f>+IF(F1916=0," ", +F1916/INDEX(TdC_ExRate!$C$8:$R$29,MATCH(A1916,TdC_ExRate!$B$8:$B$29,0),MATCH(B1916,TdC_ExRate!$C$7:$R$7,0)))</f>
        <v>1.3967019702857144</v>
      </c>
      <c r="H1916" s="78">
        <f>+IF(F1916=0,"",+G1916*100/INDEX(PBI_GDP!$C$8:$R$29,MATCH($A1916,PBI_GDP!$B$8:$B$29,0),MATCH($B1916,PBI_GDP!$C$7:$R$7,0)))</f>
        <v>4.1060605988828495E-3</v>
      </c>
    </row>
    <row r="1917" spans="1:8" x14ac:dyDescent="0.25">
      <c r="A1917" s="51" t="s">
        <v>16</v>
      </c>
      <c r="B1917" s="52">
        <v>2023</v>
      </c>
      <c r="C1917" s="51" t="s">
        <v>10</v>
      </c>
      <c r="D1917" s="51" t="s">
        <v>33</v>
      </c>
      <c r="E1917" s="51" t="s">
        <v>35</v>
      </c>
      <c r="F1917" s="79">
        <v>547.37665541000001</v>
      </c>
      <c r="G1917" s="78">
        <f>+IF(F1917=0," ", +F1917/INDEX(TdC_ExRate!$C$8:$R$29,MATCH(A1917,TdC_ExRate!$B$8:$B$29,0),MATCH(B1917,TdC_ExRate!$C$7:$R$7,0)))</f>
        <v>62.557332046857141</v>
      </c>
      <c r="H1917" s="78">
        <f>+IF(F1917=0,"",+G1917*100/INDEX(PBI_GDP!$C$8:$R$29,MATCH($A1917,PBI_GDP!$B$8:$B$29,0),MATCH($B1917,PBI_GDP!$C$7:$R$7,0)))</f>
        <v>0.18390766373465228</v>
      </c>
    </row>
    <row r="1918" spans="1:8" x14ac:dyDescent="0.25">
      <c r="A1918" s="51" t="s">
        <v>16</v>
      </c>
      <c r="B1918" s="52">
        <v>2023</v>
      </c>
      <c r="C1918" s="51" t="s">
        <v>10</v>
      </c>
      <c r="D1918" s="51" t="s">
        <v>33</v>
      </c>
      <c r="E1918" s="51" t="s">
        <v>36</v>
      </c>
      <c r="F1918" s="79"/>
      <c r="G1918" s="78" t="str">
        <f>+IF(F1918=0," ", +F1918/INDEX(TdC_ExRate!$C$8:$R$29,MATCH(A1918,TdC_ExRate!$B$8:$B$29,0),MATCH(B1918,TdC_ExRate!$C$7:$R$7,0)))</f>
        <v xml:space="preserve"> </v>
      </c>
      <c r="H1918" s="78" t="str">
        <f>+IF(F1918=0,"",+G1918*100/INDEX(PBI_GDP!$C$8:$R$29,MATCH($A1918,PBI_GDP!$B$8:$B$29,0),MATCH($B1918,PBI_GDP!$C$7:$R$7,0)))</f>
        <v/>
      </c>
    </row>
    <row r="1919" spans="1:8" x14ac:dyDescent="0.25">
      <c r="A1919" s="51" t="s">
        <v>16</v>
      </c>
      <c r="B1919" s="52">
        <v>2023</v>
      </c>
      <c r="C1919" s="51" t="s">
        <v>10</v>
      </c>
      <c r="D1919" s="51" t="s">
        <v>33</v>
      </c>
      <c r="E1919" s="51" t="s">
        <v>42</v>
      </c>
      <c r="F1919" s="79">
        <v>2.7851307300000001</v>
      </c>
      <c r="G1919" s="78">
        <f>+IF(F1919=0," ", +F1919/INDEX(TdC_ExRate!$C$8:$R$29,MATCH(A1919,TdC_ExRate!$B$8:$B$29,0),MATCH(B1919,TdC_ExRate!$C$7:$R$7,0)))</f>
        <v>0.31830065485714287</v>
      </c>
      <c r="H1919" s="78">
        <f>+IF(F1919=0,"",+G1919*100/INDEX(PBI_GDP!$C$8:$R$29,MATCH($A1919,PBI_GDP!$B$8:$B$29,0),MATCH($B1919,PBI_GDP!$C$7:$R$7,0)))</f>
        <v>9.3574850276767799E-4</v>
      </c>
    </row>
    <row r="1920" spans="1:8" x14ac:dyDescent="0.25">
      <c r="A1920" s="51" t="s">
        <v>16</v>
      </c>
      <c r="B1920" s="52">
        <v>2023</v>
      </c>
      <c r="C1920" s="51" t="s">
        <v>10</v>
      </c>
      <c r="D1920" s="51" t="s">
        <v>33</v>
      </c>
      <c r="E1920" s="51" t="s">
        <v>40</v>
      </c>
      <c r="F1920" s="79">
        <v>562.38292837999995</v>
      </c>
      <c r="G1920" s="78">
        <f>+IF(F1920=0," ", +F1920/INDEX(TdC_ExRate!$C$8:$R$29,MATCH(A1920,TdC_ExRate!$B$8:$B$29,0),MATCH(B1920,TdC_ExRate!$C$7:$R$7,0)))</f>
        <v>64.272334672</v>
      </c>
      <c r="H1920" s="78">
        <f>+IF(F1920=0,"",+G1920*100/INDEX(PBI_GDP!$C$8:$R$29,MATCH($A1920,PBI_GDP!$B$8:$B$29,0),MATCH($B1920,PBI_GDP!$C$7:$R$7,0)))</f>
        <v>0.18894947283630284</v>
      </c>
    </row>
    <row r="1921" spans="1:8" x14ac:dyDescent="0.25">
      <c r="A1921" s="51" t="s">
        <v>16</v>
      </c>
      <c r="B1921" s="52">
        <v>2008</v>
      </c>
      <c r="C1921" s="51" t="s">
        <v>10</v>
      </c>
      <c r="D1921" s="51" t="s">
        <v>37</v>
      </c>
      <c r="E1921" s="51" t="s">
        <v>40</v>
      </c>
      <c r="F1921" s="78">
        <v>0</v>
      </c>
      <c r="G1921" s="78">
        <f>+IF(F1921=0,0,+F1921/INDEX(TdC_ExRate!$C$8:$R$29,MATCH(A1921,TdC_ExRate!$B$8:$B$29,0),MATCH(B1921,TdC_ExRate!$C$7:$R$7,0)))</f>
        <v>0</v>
      </c>
      <c r="H1921" s="78">
        <f>+IF(F1921=0,0,+G1921*100/INDEX(PBI_GDP!$C$8:$R$29,MATCH($A1921,PBI_GDP!$B$8:$B$29,0),MATCH($B1921,PBI_GDP!$C$7:$R$7,0)))</f>
        <v>0</v>
      </c>
    </row>
    <row r="1922" spans="1:8" x14ac:dyDescent="0.25">
      <c r="A1922" s="51" t="s">
        <v>16</v>
      </c>
      <c r="B1922" s="52">
        <v>2009</v>
      </c>
      <c r="C1922" s="51" t="s">
        <v>10</v>
      </c>
      <c r="D1922" s="51" t="s">
        <v>37</v>
      </c>
      <c r="E1922" s="51" t="s">
        <v>40</v>
      </c>
      <c r="F1922" s="78">
        <v>0</v>
      </c>
      <c r="G1922" s="78">
        <f>+IF(F1922=0,0,+F1922/INDEX(TdC_ExRate!$C$8:$R$29,MATCH(A1922,TdC_ExRate!$B$8:$B$29,0),MATCH(B1922,TdC_ExRate!$C$7:$R$7,0)))</f>
        <v>0</v>
      </c>
      <c r="H1922" s="78">
        <f>+IF(F1922=0,0,+G1922*100/INDEX(PBI_GDP!$C$8:$R$29,MATCH($A1922,PBI_GDP!$B$8:$B$29,0),MATCH($B1922,PBI_GDP!$C$7:$R$7,0)))</f>
        <v>0</v>
      </c>
    </row>
    <row r="1923" spans="1:8" x14ac:dyDescent="0.25">
      <c r="A1923" s="51" t="s">
        <v>16</v>
      </c>
      <c r="B1923" s="52">
        <v>2010</v>
      </c>
      <c r="C1923" s="51" t="s">
        <v>10</v>
      </c>
      <c r="D1923" s="51" t="s">
        <v>37</v>
      </c>
      <c r="E1923" s="51" t="s">
        <v>40</v>
      </c>
      <c r="F1923" s="78">
        <v>0</v>
      </c>
      <c r="G1923" s="78">
        <f>+IF(F1923=0,0,+F1923/INDEX(TdC_ExRate!$C$8:$R$29,MATCH(A1923,TdC_ExRate!$B$8:$B$29,0),MATCH(B1923,TdC_ExRate!$C$7:$R$7,0)))</f>
        <v>0</v>
      </c>
      <c r="H1923" s="78">
        <f>+IF(F1923=0,0,+G1923*100/INDEX(PBI_GDP!$C$8:$R$29,MATCH($A1923,PBI_GDP!$B$8:$B$29,0),MATCH($B1923,PBI_GDP!$C$7:$R$7,0)))</f>
        <v>0</v>
      </c>
    </row>
    <row r="1924" spans="1:8" x14ac:dyDescent="0.25">
      <c r="A1924" s="51" t="s">
        <v>16</v>
      </c>
      <c r="B1924" s="52">
        <v>2011</v>
      </c>
      <c r="C1924" s="51" t="s">
        <v>10</v>
      </c>
      <c r="D1924" s="51" t="s">
        <v>37</v>
      </c>
      <c r="E1924" s="51" t="s">
        <v>40</v>
      </c>
      <c r="F1924" s="78">
        <v>0</v>
      </c>
      <c r="G1924" s="78">
        <f>+IF(F1924=0,0,+F1924/INDEX(TdC_ExRate!$C$8:$R$29,MATCH(A1924,TdC_ExRate!$B$8:$B$29,0),MATCH(B1924,TdC_ExRate!$C$7:$R$7,0)))</f>
        <v>0</v>
      </c>
      <c r="H1924" s="78">
        <f>+IF(F1924=0,0,+G1924*100/INDEX(PBI_GDP!$C$8:$R$29,MATCH($A1924,PBI_GDP!$B$8:$B$29,0),MATCH($B1924,PBI_GDP!$C$7:$R$7,0)))</f>
        <v>0</v>
      </c>
    </row>
    <row r="1925" spans="1:8" x14ac:dyDescent="0.25">
      <c r="A1925" s="51" t="s">
        <v>16</v>
      </c>
      <c r="B1925" s="52">
        <v>2012</v>
      </c>
      <c r="C1925" s="51" t="s">
        <v>10</v>
      </c>
      <c r="D1925" s="51" t="s">
        <v>37</v>
      </c>
      <c r="E1925" s="51" t="s">
        <v>40</v>
      </c>
      <c r="F1925" s="78">
        <v>0</v>
      </c>
      <c r="G1925" s="78">
        <f>+IF(F1925=0,0,+F1925/INDEX(TdC_ExRate!$C$8:$R$29,MATCH(A1925,TdC_ExRate!$B$8:$B$29,0),MATCH(B1925,TdC_ExRate!$C$7:$R$7,0)))</f>
        <v>0</v>
      </c>
      <c r="H1925" s="78">
        <f>+IF(F1925=0,0,+G1925*100/INDEX(PBI_GDP!$C$8:$R$29,MATCH($A1925,PBI_GDP!$B$8:$B$29,0),MATCH($B1925,PBI_GDP!$C$7:$R$7,0)))</f>
        <v>0</v>
      </c>
    </row>
    <row r="1926" spans="1:8" x14ac:dyDescent="0.25">
      <c r="A1926" s="51" t="s">
        <v>16</v>
      </c>
      <c r="B1926" s="52">
        <v>2013</v>
      </c>
      <c r="C1926" s="51" t="s">
        <v>10</v>
      </c>
      <c r="D1926" s="51" t="s">
        <v>37</v>
      </c>
      <c r="E1926" s="51" t="s">
        <v>40</v>
      </c>
      <c r="F1926" s="78">
        <v>0</v>
      </c>
      <c r="G1926" s="78">
        <f>+IF(F1926=0,0,+F1926/INDEX(TdC_ExRate!$C$8:$R$29,MATCH(A1926,TdC_ExRate!$B$8:$B$29,0),MATCH(B1926,TdC_ExRate!$C$7:$R$7,0)))</f>
        <v>0</v>
      </c>
      <c r="H1926" s="78">
        <f>+IF(F1926=0,0,+G1926*100/INDEX(PBI_GDP!$C$8:$R$29,MATCH($A1926,PBI_GDP!$B$8:$B$29,0),MATCH($B1926,PBI_GDP!$C$7:$R$7,0)))</f>
        <v>0</v>
      </c>
    </row>
    <row r="1927" spans="1:8" x14ac:dyDescent="0.25">
      <c r="A1927" s="51" t="s">
        <v>16</v>
      </c>
      <c r="B1927" s="52">
        <v>2014</v>
      </c>
      <c r="C1927" s="51" t="s">
        <v>10</v>
      </c>
      <c r="D1927" s="51" t="s">
        <v>37</v>
      </c>
      <c r="E1927" s="51" t="s">
        <v>40</v>
      </c>
      <c r="F1927" s="78">
        <v>0</v>
      </c>
      <c r="G1927" s="78">
        <f>+IF(F1927=0,0,+F1927/INDEX(TdC_ExRate!$C$8:$R$29,MATCH(A1927,TdC_ExRate!$B$8:$B$29,0),MATCH(B1927,TdC_ExRate!$C$7:$R$7,0)))</f>
        <v>0</v>
      </c>
      <c r="H1927" s="78">
        <f>+IF(F1927=0,0,+G1927*100/INDEX(PBI_GDP!$C$8:$R$29,MATCH($A1927,PBI_GDP!$B$8:$B$29,0),MATCH($B1927,PBI_GDP!$C$7:$R$7,0)))</f>
        <v>0</v>
      </c>
    </row>
    <row r="1928" spans="1:8" x14ac:dyDescent="0.25">
      <c r="A1928" s="51" t="s">
        <v>16</v>
      </c>
      <c r="B1928" s="52">
        <v>2015</v>
      </c>
      <c r="C1928" s="51" t="s">
        <v>10</v>
      </c>
      <c r="D1928" s="51" t="s">
        <v>37</v>
      </c>
      <c r="E1928" s="51" t="s">
        <v>40</v>
      </c>
      <c r="F1928" s="78">
        <v>0</v>
      </c>
      <c r="G1928" s="78">
        <f>+IF(F1928=0,0,+F1928/INDEX(TdC_ExRate!$C$8:$R$29,MATCH(A1928,TdC_ExRate!$B$8:$B$29,0),MATCH(B1928,TdC_ExRate!$C$7:$R$7,0)))</f>
        <v>0</v>
      </c>
      <c r="H1928" s="78">
        <f>+IF(F1928=0,0,+G1928*100/INDEX(PBI_GDP!$C$8:$R$29,MATCH($A1928,PBI_GDP!$B$8:$B$29,0),MATCH($B1928,PBI_GDP!$C$7:$R$7,0)))</f>
        <v>0</v>
      </c>
    </row>
    <row r="1929" spans="1:8" x14ac:dyDescent="0.25">
      <c r="A1929" s="51" t="s">
        <v>16</v>
      </c>
      <c r="B1929" s="52">
        <v>2016</v>
      </c>
      <c r="C1929" s="51" t="s">
        <v>10</v>
      </c>
      <c r="D1929" s="51" t="s">
        <v>37</v>
      </c>
      <c r="E1929" s="51" t="s">
        <v>40</v>
      </c>
      <c r="F1929" s="78">
        <v>0</v>
      </c>
      <c r="G1929" s="78">
        <f>+IF(F1929=0,0,+F1929/INDEX(TdC_ExRate!$C$8:$R$29,MATCH(A1929,TdC_ExRate!$B$8:$B$29,0),MATCH(B1929,TdC_ExRate!$C$7:$R$7,0)))</f>
        <v>0</v>
      </c>
      <c r="H1929" s="78">
        <f>+IF(F1929=0,0,+G1929*100/INDEX(PBI_GDP!$C$8:$R$29,MATCH($A1929,PBI_GDP!$B$8:$B$29,0),MATCH($B1929,PBI_GDP!$C$7:$R$7,0)))</f>
        <v>0</v>
      </c>
    </row>
    <row r="1930" spans="1:8" x14ac:dyDescent="0.25">
      <c r="A1930" s="51" t="s">
        <v>16</v>
      </c>
      <c r="B1930" s="52">
        <v>2017</v>
      </c>
      <c r="C1930" s="51" t="s">
        <v>10</v>
      </c>
      <c r="D1930" s="51" t="s">
        <v>37</v>
      </c>
      <c r="E1930" s="51" t="s">
        <v>40</v>
      </c>
      <c r="F1930" s="78">
        <v>0</v>
      </c>
      <c r="G1930" s="78">
        <f>+IF(F1930=0,0,+F1930/INDEX(TdC_ExRate!$C$8:$R$29,MATCH(A1930,TdC_ExRate!$B$8:$B$29,0),MATCH(B1930,TdC_ExRate!$C$7:$R$7,0)))</f>
        <v>0</v>
      </c>
      <c r="H1930" s="78">
        <f>+IF(F1930=0,0,+G1930*100/INDEX(PBI_GDP!$C$8:$R$29,MATCH($A1930,PBI_GDP!$B$8:$B$29,0),MATCH($B1930,PBI_GDP!$C$7:$R$7,0)))</f>
        <v>0</v>
      </c>
    </row>
    <row r="1931" spans="1:8" x14ac:dyDescent="0.25">
      <c r="A1931" s="51" t="s">
        <v>16</v>
      </c>
      <c r="B1931" s="52">
        <v>2018</v>
      </c>
      <c r="C1931" s="51" t="s">
        <v>10</v>
      </c>
      <c r="D1931" s="51" t="s">
        <v>37</v>
      </c>
      <c r="E1931" s="51" t="s">
        <v>40</v>
      </c>
      <c r="F1931" s="78">
        <v>0</v>
      </c>
      <c r="G1931" s="78">
        <f>+IF(F1931=0,0,+F1931/INDEX(TdC_ExRate!$C$8:$R$29,MATCH(A1931,TdC_ExRate!$B$8:$B$29,0),MATCH(B1931,TdC_ExRate!$C$7:$R$7,0)))</f>
        <v>0</v>
      </c>
      <c r="H1931" s="78">
        <f>+IF(F1931=0,0,+G1931*100/INDEX(PBI_GDP!$C$8:$R$29,MATCH($A1931,PBI_GDP!$B$8:$B$29,0),MATCH($B1931,PBI_GDP!$C$7:$R$7,0)))</f>
        <v>0</v>
      </c>
    </row>
    <row r="1932" spans="1:8" x14ac:dyDescent="0.25">
      <c r="A1932" s="51" t="s">
        <v>16</v>
      </c>
      <c r="B1932" s="52">
        <v>2019</v>
      </c>
      <c r="C1932" s="51" t="s">
        <v>10</v>
      </c>
      <c r="D1932" s="51" t="s">
        <v>37</v>
      </c>
      <c r="E1932" s="51" t="s">
        <v>40</v>
      </c>
      <c r="F1932" s="78">
        <v>0</v>
      </c>
      <c r="G1932" s="78">
        <f>+IF(F1932=0,0,+F1932/INDEX(TdC_ExRate!$C$8:$R$29,MATCH(A1932,TdC_ExRate!$B$8:$B$29,0),MATCH(B1932,TdC_ExRate!$C$7:$R$7,0)))</f>
        <v>0</v>
      </c>
      <c r="H1932" s="78">
        <f>+IF(F1932=0,0,+G1932*100/INDEX(PBI_GDP!$C$8:$R$29,MATCH($A1932,PBI_GDP!$B$8:$B$29,0),MATCH($B1932,PBI_GDP!$C$7:$R$7,0)))</f>
        <v>0</v>
      </c>
    </row>
    <row r="1933" spans="1:8" x14ac:dyDescent="0.25">
      <c r="A1933" s="51" t="s">
        <v>16</v>
      </c>
      <c r="B1933" s="52">
        <v>2020</v>
      </c>
      <c r="C1933" s="51" t="s">
        <v>10</v>
      </c>
      <c r="D1933" s="51" t="s">
        <v>37</v>
      </c>
      <c r="E1933" s="51" t="s">
        <v>40</v>
      </c>
      <c r="F1933" s="78">
        <v>0</v>
      </c>
      <c r="G1933" s="78">
        <f>+IF(F1933=0,0,+F1933/INDEX(TdC_ExRate!$C$8:$R$29,MATCH(A1933,TdC_ExRate!$B$8:$B$29,0),MATCH(B1933,TdC_ExRate!$C$7:$R$7,0)))</f>
        <v>0</v>
      </c>
      <c r="H1933" s="78">
        <f>+IF(F1933=0,0,+G1933*100/INDEX(PBI_GDP!$C$8:$R$29,MATCH($A1933,PBI_GDP!$B$8:$B$29,0),MATCH($B1933,PBI_GDP!$C$7:$R$7,0)))</f>
        <v>0</v>
      </c>
    </row>
    <row r="1934" spans="1:8" x14ac:dyDescent="0.25">
      <c r="A1934" s="51" t="s">
        <v>16</v>
      </c>
      <c r="B1934" s="52">
        <v>2021</v>
      </c>
      <c r="C1934" s="51" t="s">
        <v>10</v>
      </c>
      <c r="D1934" s="51" t="s">
        <v>37</v>
      </c>
      <c r="E1934" s="51" t="s">
        <v>40</v>
      </c>
      <c r="F1934" s="78">
        <v>0</v>
      </c>
      <c r="G1934" s="78">
        <f>+IF(F1934=0,0,+F1934/INDEX(TdC_ExRate!$C$8:$R$29,MATCH(A1934,TdC_ExRate!$B$8:$B$29,0),MATCH(B1934,TdC_ExRate!$C$7:$R$7,0)))</f>
        <v>0</v>
      </c>
      <c r="H1934" s="78">
        <f>+IF(F1934=0,0,+G1934*100/INDEX(PBI_GDP!$C$8:$R$29,MATCH($A1934,PBI_GDP!$B$8:$B$29,0),MATCH($B1934,PBI_GDP!$C$7:$R$7,0)))</f>
        <v>0</v>
      </c>
    </row>
    <row r="1935" spans="1:8" x14ac:dyDescent="0.25">
      <c r="A1935" s="51" t="s">
        <v>16</v>
      </c>
      <c r="B1935" s="52">
        <v>2022</v>
      </c>
      <c r="C1935" s="51" t="s">
        <v>10</v>
      </c>
      <c r="D1935" s="51" t="s">
        <v>37</v>
      </c>
      <c r="E1935" s="51" t="s">
        <v>40</v>
      </c>
      <c r="F1935" s="78">
        <v>0</v>
      </c>
      <c r="G1935" s="78">
        <f>+IF(F1935=0,0,+F1935/INDEX(TdC_ExRate!$C$8:$R$29,MATCH(A1935,TdC_ExRate!$B$8:$B$29,0),MATCH(B1935,TdC_ExRate!$C$7:$R$7,0)))</f>
        <v>0</v>
      </c>
      <c r="H1935" s="78">
        <f>+IF(F1935=0,0,+G1935*100/INDEX(PBI_GDP!$C$8:$R$29,MATCH($A1935,PBI_GDP!$B$8:$B$29,0),MATCH($B1935,PBI_GDP!$C$7:$R$7,0)))</f>
        <v>0</v>
      </c>
    </row>
    <row r="1936" spans="1:8" x14ac:dyDescent="0.25">
      <c r="A1936" s="51" t="s">
        <v>16</v>
      </c>
      <c r="B1936" s="52">
        <v>2023</v>
      </c>
      <c r="C1936" s="51" t="s">
        <v>10</v>
      </c>
      <c r="D1936" s="51" t="s">
        <v>37</v>
      </c>
      <c r="E1936" s="51" t="s">
        <v>40</v>
      </c>
      <c r="F1936" s="78">
        <v>0</v>
      </c>
      <c r="G1936" s="78">
        <f>+IF(F1936=0,0,+F1936/INDEX(TdC_ExRate!$C$8:$R$29,MATCH(A1936,TdC_ExRate!$B$8:$B$29,0),MATCH(B1936,TdC_ExRate!$C$7:$R$7,0)))</f>
        <v>0</v>
      </c>
      <c r="H1936" s="78">
        <f>+IF(F1936=0,0,+G1936*100/INDEX(PBI_GDP!$C$8:$R$29,MATCH($A1936,PBI_GDP!$B$8:$B$29,0),MATCH($B1936,PBI_GDP!$C$7:$R$7,0)))</f>
        <v>0</v>
      </c>
    </row>
    <row r="1937" spans="1:8" x14ac:dyDescent="0.25">
      <c r="A1937" s="51" t="s">
        <v>17</v>
      </c>
      <c r="B1937" s="52">
        <v>2008</v>
      </c>
      <c r="C1937" s="51" t="s">
        <v>10</v>
      </c>
      <c r="D1937" s="51" t="s">
        <v>41</v>
      </c>
      <c r="E1937" s="51" t="s">
        <v>40</v>
      </c>
      <c r="F1937" s="78">
        <v>5066.00374543</v>
      </c>
      <c r="G1937" s="78">
        <f>+IF(F1937=0," ", +F1937/INDEX(TdC_ExRate!$C$8:$R$29,MATCH(A1937,TdC_ExRate!$B$8:$B$29,0),MATCH(B1937,TdC_ExRate!$C$7:$R$7,0)))</f>
        <v>668.19130517872031</v>
      </c>
      <c r="H1937" s="78">
        <f>+IF(F1937=0,"",+G1937*100/INDEX(PBI_GDP!$C$8:$R$29,MATCH($A1937,PBI_GDP!$B$8:$B$29,0),MATCH($B1937,PBI_GDP!$C$7:$R$7,0)))</f>
        <v>1.6597706674285524</v>
      </c>
    </row>
    <row r="1938" spans="1:8" x14ac:dyDescent="0.25">
      <c r="A1938" s="51" t="s">
        <v>17</v>
      </c>
      <c r="B1938" s="52">
        <v>2009</v>
      </c>
      <c r="C1938" s="51" t="s">
        <v>10</v>
      </c>
      <c r="D1938" s="51" t="s">
        <v>41</v>
      </c>
      <c r="E1938" s="51" t="s">
        <v>40</v>
      </c>
      <c r="F1938" s="78">
        <v>5056.3025255699995</v>
      </c>
      <c r="G1938" s="78">
        <f>+IF(F1938=0," ", +F1938/INDEX(TdC_ExRate!$C$8:$R$29,MATCH(A1938,TdC_ExRate!$B$8:$B$29,0),MATCH(B1938,TdC_ExRate!$C$7:$R$7,0)))</f>
        <v>620.91312225583317</v>
      </c>
      <c r="H1938" s="78">
        <f>+IF(F1938=0,"",+G1938*100/INDEX(PBI_GDP!$C$8:$R$29,MATCH($A1938,PBI_GDP!$B$8:$B$29,0),MATCH($B1938,PBI_GDP!$C$7:$R$7,0)))</f>
        <v>1.634516989919419</v>
      </c>
    </row>
    <row r="1939" spans="1:8" x14ac:dyDescent="0.25">
      <c r="A1939" s="51" t="s">
        <v>17</v>
      </c>
      <c r="B1939" s="52">
        <v>2010</v>
      </c>
      <c r="C1939" s="51" t="s">
        <v>10</v>
      </c>
      <c r="D1939" s="51" t="s">
        <v>41</v>
      </c>
      <c r="E1939" s="51" t="s">
        <v>40</v>
      </c>
      <c r="F1939" s="78">
        <v>5605.7417006600008</v>
      </c>
      <c r="G1939" s="78">
        <f>+IF(F1939=0," ", +F1939/INDEX(TdC_ExRate!$C$8:$R$29,MATCH(A1939,TdC_ExRate!$B$8:$B$29,0),MATCH(B1939,TdC_ExRate!$C$7:$R$7,0)))</f>
        <v>695.50145169478913</v>
      </c>
      <c r="H1939" s="78">
        <f>+IF(F1939=0,"",+G1939*100/INDEX(PBI_GDP!$C$8:$R$29,MATCH($A1939,PBI_GDP!$B$8:$B$29,0),MATCH($B1939,PBI_GDP!$C$7:$R$7,0)))</f>
        <v>1.6756071182792796</v>
      </c>
    </row>
    <row r="1940" spans="1:8" x14ac:dyDescent="0.25">
      <c r="A1940" s="51" t="s">
        <v>17</v>
      </c>
      <c r="B1940" s="52">
        <v>2011</v>
      </c>
      <c r="C1940" s="51" t="s">
        <v>10</v>
      </c>
      <c r="D1940" s="51" t="s">
        <v>41</v>
      </c>
      <c r="E1940" s="51" t="s">
        <v>40</v>
      </c>
      <c r="F1940" s="78">
        <v>7480.2851901299991</v>
      </c>
      <c r="G1940" s="78">
        <f>+IF(F1940=0," ", +F1940/INDEX(TdC_ExRate!$C$8:$R$29,MATCH(A1940,TdC_ExRate!$B$8:$B$29,0),MATCH(B1940,TdC_ExRate!$C$7:$R$7,0)))</f>
        <v>961.58372106522438</v>
      </c>
      <c r="H1940" s="78">
        <f>+IF(F1940=0,"",+G1940*100/INDEX(PBI_GDP!$C$8:$R$29,MATCH($A1940,PBI_GDP!$B$8:$B$29,0),MATCH($B1940,PBI_GDP!$C$7:$R$7,0)))</f>
        <v>2.027041992827709</v>
      </c>
    </row>
    <row r="1941" spans="1:8" x14ac:dyDescent="0.25">
      <c r="A1941" s="51" t="s">
        <v>17</v>
      </c>
      <c r="B1941" s="52">
        <v>2012</v>
      </c>
      <c r="C1941" s="51" t="s">
        <v>10</v>
      </c>
      <c r="D1941" s="51" t="s">
        <v>41</v>
      </c>
      <c r="E1941" s="51" t="s">
        <v>40</v>
      </c>
      <c r="F1941" s="78">
        <v>4976.3672957999997</v>
      </c>
      <c r="G1941" s="78">
        <f>+IF(F1941=0," ", +F1941/INDEX(TdC_ExRate!$C$8:$R$29,MATCH(A1941,TdC_ExRate!$B$8:$B$29,0),MATCH(B1941,TdC_ExRate!$C$7:$R$7,0)))</f>
        <v>635.28093137872361</v>
      </c>
      <c r="H1941" s="78">
        <f>+IF(F1941=0,"",+G1941*100/INDEX(PBI_GDP!$C$8:$R$29,MATCH($A1941,PBI_GDP!$B$8:$B$29,0),MATCH($B1941,PBI_GDP!$C$7:$R$7,0)))</f>
        <v>1.2730218501807367</v>
      </c>
    </row>
    <row r="1942" spans="1:8" x14ac:dyDescent="0.25">
      <c r="A1942" s="51" t="s">
        <v>17</v>
      </c>
      <c r="B1942" s="52">
        <v>2013</v>
      </c>
      <c r="C1942" s="51" t="s">
        <v>10</v>
      </c>
      <c r="D1942" s="51" t="s">
        <v>41</v>
      </c>
      <c r="E1942" s="51" t="s">
        <v>40</v>
      </c>
      <c r="F1942" s="78">
        <v>4187.6401882299997</v>
      </c>
      <c r="G1942" s="78">
        <f>+IF(F1942=0," ", +F1942/INDEX(TdC_ExRate!$C$8:$R$29,MATCH(A1942,TdC_ExRate!$B$8:$B$29,0),MATCH(B1942,TdC_ExRate!$C$7:$R$7,0)))</f>
        <v>532.77864990203557</v>
      </c>
      <c r="H1942" s="78">
        <f>+IF(F1942=0,"",+G1942*100/INDEX(PBI_GDP!$C$8:$R$29,MATCH($A1942,PBI_GDP!$B$8:$B$29,0),MATCH($B1942,PBI_GDP!$C$7:$R$7,0)))</f>
        <v>1.005359015867374</v>
      </c>
    </row>
    <row r="1943" spans="1:8" x14ac:dyDescent="0.25">
      <c r="A1943" s="51" t="s">
        <v>17</v>
      </c>
      <c r="B1943" s="52">
        <v>2014</v>
      </c>
      <c r="C1943" s="51" t="s">
        <v>10</v>
      </c>
      <c r="D1943" s="51" t="s">
        <v>41</v>
      </c>
      <c r="E1943" s="51" t="s">
        <v>40</v>
      </c>
      <c r="F1943" s="78">
        <v>4935.5624405600001</v>
      </c>
      <c r="G1943" s="78">
        <f>+IF(F1943=0," ", +F1943/INDEX(TdC_ExRate!$C$8:$R$29,MATCH(A1943,TdC_ExRate!$B$8:$B$29,0),MATCH(B1943,TdC_ExRate!$C$7:$R$7,0)))</f>
        <v>638.15051488761958</v>
      </c>
      <c r="H1943" s="78">
        <f>+IF(F1943=0,"",+G1943*100/INDEX(PBI_GDP!$C$8:$R$29,MATCH($A1943,PBI_GDP!$B$8:$B$29,0),MATCH($B1943,PBI_GDP!$C$7:$R$7,0)))</f>
        <v>1.1027580158556129</v>
      </c>
    </row>
    <row r="1944" spans="1:8" x14ac:dyDescent="0.25">
      <c r="A1944" s="51" t="s">
        <v>17</v>
      </c>
      <c r="B1944" s="52">
        <v>2015</v>
      </c>
      <c r="C1944" s="51" t="s">
        <v>10</v>
      </c>
      <c r="D1944" s="51" t="s">
        <v>41</v>
      </c>
      <c r="E1944" s="51" t="s">
        <v>40</v>
      </c>
      <c r="F1944" s="78">
        <v>2487.6955424200005</v>
      </c>
      <c r="G1944" s="78">
        <f>+IF(F1944=0," ", +F1944/INDEX(TdC_ExRate!$C$8:$R$29,MATCH(A1944,TdC_ExRate!$B$8:$B$29,0),MATCH(B1944,TdC_ExRate!$C$7:$R$7,0)))</f>
        <v>324.79976617386563</v>
      </c>
      <c r="H1944" s="78">
        <f>+IF(F1944=0,"",+G1944*100/INDEX(PBI_GDP!$C$8:$R$29,MATCH($A1944,PBI_GDP!$B$8:$B$29,0),MATCH($B1944,PBI_GDP!$C$7:$R$7,0)))</f>
        <v>0.52228830974463269</v>
      </c>
    </row>
    <row r="1945" spans="1:8" x14ac:dyDescent="0.25">
      <c r="A1945" s="51" t="s">
        <v>17</v>
      </c>
      <c r="B1945" s="52">
        <v>2016</v>
      </c>
      <c r="C1945" s="51" t="s">
        <v>10</v>
      </c>
      <c r="D1945" s="51" t="s">
        <v>41</v>
      </c>
      <c r="E1945" s="51" t="s">
        <v>40</v>
      </c>
      <c r="F1945" s="78">
        <v>2453.1614821700005</v>
      </c>
      <c r="G1945" s="78">
        <f>+IF(F1945=0," ", +F1945/INDEX(TdC_ExRate!$C$8:$R$29,MATCH(A1945,TdC_ExRate!$B$8:$B$29,0),MATCH(B1945,TdC_ExRate!$C$7:$R$7,0)))</f>
        <v>322.60753738126022</v>
      </c>
      <c r="H1945" s="78">
        <f>+IF(F1945=0,"",+G1945*100/INDEX(PBI_GDP!$C$8:$R$29,MATCH($A1945,PBI_GDP!$B$8:$B$29,0),MATCH($B1945,PBI_GDP!$C$7:$R$7,0)))</f>
        <v>0.48825193904781622</v>
      </c>
    </row>
    <row r="1946" spans="1:8" x14ac:dyDescent="0.25">
      <c r="A1946" s="51" t="s">
        <v>17</v>
      </c>
      <c r="B1946" s="52">
        <v>2017</v>
      </c>
      <c r="C1946" s="51" t="s">
        <v>10</v>
      </c>
      <c r="D1946" s="51" t="s">
        <v>41</v>
      </c>
      <c r="E1946" s="51" t="s">
        <v>40</v>
      </c>
      <c r="F1946" s="78">
        <v>2773.1169484299999</v>
      </c>
      <c r="G1946" s="78">
        <f>+IF(F1946=0," ", +F1946/INDEX(TdC_ExRate!$C$8:$R$29,MATCH(A1946,TdC_ExRate!$B$8:$B$29,0),MATCH(B1946,TdC_ExRate!$C$7:$R$7,0)))</f>
        <v>377.29482291564625</v>
      </c>
      <c r="H1946" s="78">
        <f>+IF(F1946=0,"",+G1946*100/INDEX(PBI_GDP!$C$8:$R$29,MATCH($A1946,PBI_GDP!$B$8:$B$29,0),MATCH($B1946,PBI_GDP!$C$7:$R$7,0)))</f>
        <v>0.52653853855241117</v>
      </c>
    </row>
    <row r="1947" spans="1:8" x14ac:dyDescent="0.25">
      <c r="A1947" s="51" t="s">
        <v>17</v>
      </c>
      <c r="B1947" s="52">
        <v>2018</v>
      </c>
      <c r="C1947" s="51" t="s">
        <v>10</v>
      </c>
      <c r="D1947" s="51" t="s">
        <v>41</v>
      </c>
      <c r="E1947" s="51" t="s">
        <v>40</v>
      </c>
      <c r="F1947" s="78">
        <v>4214.5265104999999</v>
      </c>
      <c r="G1947" s="78">
        <f>+IF(F1947=0," ", +F1947/INDEX(TdC_ExRate!$C$8:$R$29,MATCH(A1947,TdC_ExRate!$B$8:$B$29,0),MATCH(B1947,TdC_ExRate!$C$7:$R$7,0)))</f>
        <v>560.38025624376746</v>
      </c>
      <c r="H1947" s="78">
        <f>+IF(F1947=0,"",+G1947*100/INDEX(PBI_GDP!$C$8:$R$29,MATCH($A1947,PBI_GDP!$B$8:$B$29,0),MATCH($B1947,PBI_GDP!$C$7:$R$7,0)))</f>
        <v>0.7642248561896996</v>
      </c>
    </row>
    <row r="1948" spans="1:8" x14ac:dyDescent="0.25">
      <c r="A1948" s="51" t="s">
        <v>17</v>
      </c>
      <c r="B1948" s="52">
        <v>2019</v>
      </c>
      <c r="C1948" s="51" t="s">
        <v>10</v>
      </c>
      <c r="D1948" s="51" t="s">
        <v>41</v>
      </c>
      <c r="E1948" s="51" t="s">
        <v>40</v>
      </c>
      <c r="F1948" s="78">
        <v>5373.9177099300014</v>
      </c>
      <c r="G1948" s="78">
        <f>+IF(F1948=0," ", +F1948/INDEX(TdC_ExRate!$C$8:$R$29,MATCH(A1948,TdC_ExRate!$B$8:$B$29,0),MATCH(B1948,TdC_ExRate!$C$7:$R$7,0)))</f>
        <v>698.06248667633736</v>
      </c>
      <c r="H1948" s="78">
        <f>+IF(F1948=0,"",+G1948*100/INDEX(PBI_GDP!$C$8:$R$29,MATCH($A1948,PBI_GDP!$B$8:$B$29,0),MATCH($B1948,PBI_GDP!$C$7:$R$7,0)))</f>
        <v>0.90457859375025496</v>
      </c>
    </row>
    <row r="1949" spans="1:8" x14ac:dyDescent="0.25">
      <c r="A1949" s="51" t="s">
        <v>17</v>
      </c>
      <c r="B1949" s="52">
        <v>2020</v>
      </c>
      <c r="C1949" s="51" t="s">
        <v>10</v>
      </c>
      <c r="D1949" s="51" t="s">
        <v>41</v>
      </c>
      <c r="E1949" s="51" t="s">
        <v>40</v>
      </c>
      <c r="F1949" s="78">
        <v>4621.6454890099994</v>
      </c>
      <c r="G1949" s="78">
        <f>+IF(F1949=0," ", +F1949/INDEX(TdC_ExRate!$C$8:$R$29,MATCH(A1949,TdC_ExRate!$B$8:$B$29,0),MATCH(B1949,TdC_ExRate!$C$7:$R$7,0)))</f>
        <v>598.46493868695359</v>
      </c>
      <c r="H1949" s="78">
        <f>+IF(F1949=0,"",+G1949*100/INDEX(PBI_GDP!$C$8:$R$29,MATCH($A1949,PBI_GDP!$B$8:$B$29,0),MATCH($B1949,PBI_GDP!$C$7:$R$7,0)))</f>
        <v>0.77017449519980552</v>
      </c>
    </row>
    <row r="1950" spans="1:8" x14ac:dyDescent="0.25">
      <c r="A1950" s="51" t="s">
        <v>17</v>
      </c>
      <c r="B1950" s="52">
        <v>2021</v>
      </c>
      <c r="C1950" s="51" t="s">
        <v>10</v>
      </c>
      <c r="D1950" s="51" t="s">
        <v>41</v>
      </c>
      <c r="E1950" s="51" t="s">
        <v>40</v>
      </c>
      <c r="F1950" s="78">
        <v>5460.9233968400004</v>
      </c>
      <c r="G1950" s="78">
        <f>+IF(F1950=0," ", +F1950/INDEX(TdC_ExRate!$C$8:$R$29,MATCH(A1950,TdC_ExRate!$B$8:$B$29,0),MATCH(B1950,TdC_ExRate!$C$7:$R$7,0)))</f>
        <v>705.62162982750056</v>
      </c>
      <c r="H1950" s="78">
        <f>+IF(F1950=0,"",+G1950*100/INDEX(PBI_GDP!$C$8:$R$29,MATCH($A1950,PBI_GDP!$B$8:$B$29,0),MATCH($B1950,PBI_GDP!$C$7:$R$7,0)))</f>
        <v>0.81593677080199245</v>
      </c>
    </row>
    <row r="1951" spans="1:8" x14ac:dyDescent="0.25">
      <c r="A1951" s="51" t="s">
        <v>17</v>
      </c>
      <c r="B1951" s="52">
        <v>2022</v>
      </c>
      <c r="C1951" s="51" t="s">
        <v>10</v>
      </c>
      <c r="D1951" s="51" t="s">
        <v>41</v>
      </c>
      <c r="E1951" s="51" t="s">
        <v>40</v>
      </c>
      <c r="F1951" s="78">
        <v>5926.7400311700003</v>
      </c>
      <c r="G1951" s="78">
        <f>+IF(F1951=0," ", +F1951/INDEX(TdC_ExRate!$C$8:$R$29,MATCH(A1951,TdC_ExRate!$B$8:$B$29,0),MATCH(B1951,TdC_ExRate!$C$7:$R$7,0)))</f>
        <v>764.41186988435015</v>
      </c>
      <c r="H1951" s="78">
        <f>+IF(F1951=0,"",+G1951*100/INDEX(PBI_GDP!$C$8:$R$29,MATCH($A1951,PBI_GDP!$B$8:$B$29,0),MATCH($B1951,PBI_GDP!$C$7:$R$7,0)))</f>
        <v>0.79952542761431566</v>
      </c>
    </row>
    <row r="1952" spans="1:8" x14ac:dyDescent="0.25">
      <c r="A1952" s="51" t="s">
        <v>17</v>
      </c>
      <c r="B1952" s="52">
        <v>2023</v>
      </c>
      <c r="C1952" s="51" t="s">
        <v>10</v>
      </c>
      <c r="D1952" s="51" t="s">
        <v>41</v>
      </c>
      <c r="E1952" s="51" t="s">
        <v>40</v>
      </c>
      <c r="F1952" s="78">
        <v>6155.6450737300001</v>
      </c>
      <c r="G1952" s="78">
        <f>+IF(F1952=0," ", +F1952/INDEX(TdC_ExRate!$C$8:$R$29,MATCH(A1952,TdC_ExRate!$B$8:$B$29,0),MATCH(B1952,TdC_ExRate!$C$7:$R$7,0)))</f>
        <v>785.82703068893647</v>
      </c>
      <c r="H1952" s="78">
        <f>+IF(F1952=0,"",+G1952*100/INDEX(PBI_GDP!$C$8:$R$29,MATCH($A1952,PBI_GDP!$B$8:$B$29,0),MATCH($B1952,PBI_GDP!$C$7:$R$7,0)))</f>
        <v>0.75122069708066119</v>
      </c>
    </row>
    <row r="1953" spans="1:8" x14ac:dyDescent="0.25">
      <c r="A1953" s="51" t="s">
        <v>17</v>
      </c>
      <c r="B1953" s="52">
        <v>2008</v>
      </c>
      <c r="C1953" s="51" t="s">
        <v>10</v>
      </c>
      <c r="D1953" s="51" t="s">
        <v>25</v>
      </c>
      <c r="E1953" s="51" t="s">
        <v>26</v>
      </c>
      <c r="F1953" s="79">
        <v>585.79058031</v>
      </c>
      <c r="G1953" s="78">
        <f>+IF(F1953=0," ", +F1953/INDEX(TdC_ExRate!$C$8:$R$29,MATCH(A1953,TdC_ExRate!$B$8:$B$29,0),MATCH(B1953,TdC_ExRate!$C$7:$R$7,0)))</f>
        <v>77.264090610243983</v>
      </c>
      <c r="H1953" s="78">
        <f>+IF(F1953=0,"",+G1953*100/INDEX(PBI_GDP!$C$8:$R$29,MATCH($A1953,PBI_GDP!$B$8:$B$29,0),MATCH($B1953,PBI_GDP!$C$7:$R$7,0)))</f>
        <v>0.19192208914799394</v>
      </c>
    </row>
    <row r="1954" spans="1:8" x14ac:dyDescent="0.25">
      <c r="A1954" s="51" t="s">
        <v>17</v>
      </c>
      <c r="B1954" s="52">
        <v>2008</v>
      </c>
      <c r="C1954" s="51" t="s">
        <v>10</v>
      </c>
      <c r="D1954" s="51" t="s">
        <v>25</v>
      </c>
      <c r="E1954" s="51" t="s">
        <v>27</v>
      </c>
      <c r="F1954" s="79"/>
      <c r="G1954" s="78" t="str">
        <f>+IF(F1954=0," ", +F1954/INDEX(TdC_ExRate!$C$8:$R$29,MATCH(A1954,TdC_ExRate!$B$8:$B$29,0),MATCH(B1954,TdC_ExRate!$C$7:$R$7,0)))</f>
        <v xml:space="preserve"> </v>
      </c>
      <c r="H1954" s="78" t="str">
        <f>+IF(F1954=0,"",+G1954*100/INDEX(PBI_GDP!$C$8:$R$29,MATCH($A1954,PBI_GDP!$B$8:$B$29,0),MATCH($B1954,PBI_GDP!$C$7:$R$7,0)))</f>
        <v/>
      </c>
    </row>
    <row r="1955" spans="1:8" x14ac:dyDescent="0.25">
      <c r="A1955" s="51" t="s">
        <v>17</v>
      </c>
      <c r="B1955" s="52">
        <v>2008</v>
      </c>
      <c r="C1955" s="51" t="s">
        <v>10</v>
      </c>
      <c r="D1955" s="51" t="s">
        <v>25</v>
      </c>
      <c r="E1955" s="51" t="s">
        <v>28</v>
      </c>
      <c r="F1955" s="79"/>
      <c r="G1955" s="78" t="str">
        <f>+IF(F1955=0," ", +F1955/INDEX(TdC_ExRate!$C$8:$R$29,MATCH(A1955,TdC_ExRate!$B$8:$B$29,0),MATCH(B1955,TdC_ExRate!$C$7:$R$7,0)))</f>
        <v xml:space="preserve"> </v>
      </c>
      <c r="H1955" s="78" t="str">
        <f>+IF(F1955=0,"",+G1955*100/INDEX(PBI_GDP!$C$8:$R$29,MATCH($A1955,PBI_GDP!$B$8:$B$29,0),MATCH($B1955,PBI_GDP!$C$7:$R$7,0)))</f>
        <v/>
      </c>
    </row>
    <row r="1956" spans="1:8" x14ac:dyDescent="0.25">
      <c r="A1956" s="51" t="s">
        <v>17</v>
      </c>
      <c r="B1956" s="52">
        <v>2008</v>
      </c>
      <c r="C1956" s="51" t="s">
        <v>10</v>
      </c>
      <c r="D1956" s="51" t="s">
        <v>25</v>
      </c>
      <c r="E1956" s="51" t="s">
        <v>40</v>
      </c>
      <c r="F1956" s="79">
        <v>585.79058031</v>
      </c>
      <c r="G1956" s="78">
        <f>+IF(F1956=0," ", +F1956/INDEX(TdC_ExRate!$C$8:$R$29,MATCH(A1956,TdC_ExRate!$B$8:$B$29,0),MATCH(B1956,TdC_ExRate!$C$7:$R$7,0)))</f>
        <v>77.264090610243983</v>
      </c>
      <c r="H1956" s="78">
        <f>+IF(F1956=0,"",+G1956*100/INDEX(PBI_GDP!$C$8:$R$29,MATCH($A1956,PBI_GDP!$B$8:$B$29,0),MATCH($B1956,PBI_GDP!$C$7:$R$7,0)))</f>
        <v>0.19192208914799394</v>
      </c>
    </row>
    <row r="1957" spans="1:8" x14ac:dyDescent="0.25">
      <c r="A1957" s="51" t="s">
        <v>17</v>
      </c>
      <c r="B1957" s="52">
        <v>2009</v>
      </c>
      <c r="C1957" s="51" t="s">
        <v>10</v>
      </c>
      <c r="D1957" s="51" t="s">
        <v>25</v>
      </c>
      <c r="E1957" s="51" t="s">
        <v>26</v>
      </c>
      <c r="F1957" s="79">
        <v>680.68529569000009</v>
      </c>
      <c r="G1957" s="78">
        <f>+IF(F1957=0," ", +F1957/INDEX(TdC_ExRate!$C$8:$R$29,MATCH(A1957,TdC_ExRate!$B$8:$B$29,0),MATCH(B1957,TdC_ExRate!$C$7:$R$7,0)))</f>
        <v>83.58804286000823</v>
      </c>
      <c r="H1957" s="78">
        <f>+IF(F1957=0,"",+G1957*100/INDEX(PBI_GDP!$C$8:$R$29,MATCH($A1957,PBI_GDP!$B$8:$B$29,0),MATCH($B1957,PBI_GDP!$C$7:$R$7,0)))</f>
        <v>0.22004056817549805</v>
      </c>
    </row>
    <row r="1958" spans="1:8" x14ac:dyDescent="0.25">
      <c r="A1958" s="51" t="s">
        <v>17</v>
      </c>
      <c r="B1958" s="52">
        <v>2009</v>
      </c>
      <c r="C1958" s="51" t="s">
        <v>10</v>
      </c>
      <c r="D1958" s="51" t="s">
        <v>25</v>
      </c>
      <c r="E1958" s="51" t="s">
        <v>27</v>
      </c>
      <c r="F1958" s="79"/>
      <c r="G1958" s="78" t="str">
        <f>+IF(F1958=0," ", +F1958/INDEX(TdC_ExRate!$C$8:$R$29,MATCH(A1958,TdC_ExRate!$B$8:$B$29,0),MATCH(B1958,TdC_ExRate!$C$7:$R$7,0)))</f>
        <v xml:space="preserve"> </v>
      </c>
      <c r="H1958" s="78" t="str">
        <f>+IF(F1958=0,"",+G1958*100/INDEX(PBI_GDP!$C$8:$R$29,MATCH($A1958,PBI_GDP!$B$8:$B$29,0),MATCH($B1958,PBI_GDP!$C$7:$R$7,0)))</f>
        <v/>
      </c>
    </row>
    <row r="1959" spans="1:8" x14ac:dyDescent="0.25">
      <c r="A1959" s="51" t="s">
        <v>17</v>
      </c>
      <c r="B1959" s="52">
        <v>2009</v>
      </c>
      <c r="C1959" s="51" t="s">
        <v>10</v>
      </c>
      <c r="D1959" s="51" t="s">
        <v>25</v>
      </c>
      <c r="E1959" s="51" t="s">
        <v>28</v>
      </c>
      <c r="F1959" s="79"/>
      <c r="G1959" s="78" t="str">
        <f>+IF(F1959=0," ", +F1959/INDEX(TdC_ExRate!$C$8:$R$29,MATCH(A1959,TdC_ExRate!$B$8:$B$29,0),MATCH(B1959,TdC_ExRate!$C$7:$R$7,0)))</f>
        <v xml:space="preserve"> </v>
      </c>
      <c r="H1959" s="78" t="str">
        <f>+IF(F1959=0,"",+G1959*100/INDEX(PBI_GDP!$C$8:$R$29,MATCH($A1959,PBI_GDP!$B$8:$B$29,0),MATCH($B1959,PBI_GDP!$C$7:$R$7,0)))</f>
        <v/>
      </c>
    </row>
    <row r="1960" spans="1:8" x14ac:dyDescent="0.25">
      <c r="A1960" s="51" t="s">
        <v>17</v>
      </c>
      <c r="B1960" s="52">
        <v>2009</v>
      </c>
      <c r="C1960" s="51" t="s">
        <v>10</v>
      </c>
      <c r="D1960" s="51" t="s">
        <v>25</v>
      </c>
      <c r="E1960" s="51" t="s">
        <v>40</v>
      </c>
      <c r="F1960" s="79">
        <v>680.68529569000009</v>
      </c>
      <c r="G1960" s="78">
        <f>+IF(F1960=0," ", +F1960/INDEX(TdC_ExRate!$C$8:$R$29,MATCH(A1960,TdC_ExRate!$B$8:$B$29,0),MATCH(B1960,TdC_ExRate!$C$7:$R$7,0)))</f>
        <v>83.58804286000823</v>
      </c>
      <c r="H1960" s="78">
        <f>+IF(F1960=0,"",+G1960*100/INDEX(PBI_GDP!$C$8:$R$29,MATCH($A1960,PBI_GDP!$B$8:$B$29,0),MATCH($B1960,PBI_GDP!$C$7:$R$7,0)))</f>
        <v>0.22004056817549805</v>
      </c>
    </row>
    <row r="1961" spans="1:8" x14ac:dyDescent="0.25">
      <c r="A1961" s="51" t="s">
        <v>17</v>
      </c>
      <c r="B1961" s="52">
        <v>2010</v>
      </c>
      <c r="C1961" s="51" t="s">
        <v>10</v>
      </c>
      <c r="D1961" s="51" t="s">
        <v>25</v>
      </c>
      <c r="E1961" s="51" t="s">
        <v>26</v>
      </c>
      <c r="F1961" s="79">
        <v>663.81011772999989</v>
      </c>
      <c r="G1961" s="78">
        <f>+IF(F1961=0," ", +F1961/INDEX(TdC_ExRate!$C$8:$R$29,MATCH(A1961,TdC_ExRate!$B$8:$B$29,0),MATCH(B1961,TdC_ExRate!$C$7:$R$7,0)))</f>
        <v>82.3585754007444</v>
      </c>
      <c r="H1961" s="78">
        <f>+IF(F1961=0,"",+G1961*100/INDEX(PBI_GDP!$C$8:$R$29,MATCH($A1961,PBI_GDP!$B$8:$B$29,0),MATCH($B1961,PBI_GDP!$C$7:$R$7,0)))</f>
        <v>0.19841887440572542</v>
      </c>
    </row>
    <row r="1962" spans="1:8" x14ac:dyDescent="0.25">
      <c r="A1962" s="51" t="s">
        <v>17</v>
      </c>
      <c r="B1962" s="52">
        <v>2010</v>
      </c>
      <c r="C1962" s="51" t="s">
        <v>10</v>
      </c>
      <c r="D1962" s="51" t="s">
        <v>25</v>
      </c>
      <c r="E1962" s="51" t="s">
        <v>27</v>
      </c>
      <c r="F1962" s="79"/>
      <c r="G1962" s="78" t="str">
        <f>+IF(F1962=0," ", +F1962/INDEX(TdC_ExRate!$C$8:$R$29,MATCH(A1962,TdC_ExRate!$B$8:$B$29,0),MATCH(B1962,TdC_ExRate!$C$7:$R$7,0)))</f>
        <v xml:space="preserve"> </v>
      </c>
      <c r="H1962" s="78" t="str">
        <f>+IF(F1962=0,"",+G1962*100/INDEX(PBI_GDP!$C$8:$R$29,MATCH($A1962,PBI_GDP!$B$8:$B$29,0),MATCH($B1962,PBI_GDP!$C$7:$R$7,0)))</f>
        <v/>
      </c>
    </row>
    <row r="1963" spans="1:8" x14ac:dyDescent="0.25">
      <c r="A1963" s="51" t="s">
        <v>17</v>
      </c>
      <c r="B1963" s="52">
        <v>2010</v>
      </c>
      <c r="C1963" s="51" t="s">
        <v>10</v>
      </c>
      <c r="D1963" s="51" t="s">
        <v>25</v>
      </c>
      <c r="E1963" s="51" t="s">
        <v>28</v>
      </c>
      <c r="F1963" s="79">
        <v>28.485607229999999</v>
      </c>
      <c r="G1963" s="78">
        <f>+IF(F1963=0," ", +F1963/INDEX(TdC_ExRate!$C$8:$R$29,MATCH(A1963,TdC_ExRate!$B$8:$B$29,0),MATCH(B1963,TdC_ExRate!$C$7:$R$7,0)))</f>
        <v>3.5341944454094292</v>
      </c>
      <c r="H1963" s="78">
        <f>+IF(F1963=0,"",+G1963*100/INDEX(PBI_GDP!$C$8:$R$29,MATCH($A1963,PBI_GDP!$B$8:$B$29,0),MATCH($B1963,PBI_GDP!$C$7:$R$7,0)))</f>
        <v>8.5146067713887108E-3</v>
      </c>
    </row>
    <row r="1964" spans="1:8" x14ac:dyDescent="0.25">
      <c r="A1964" s="51" t="s">
        <v>17</v>
      </c>
      <c r="B1964" s="52">
        <v>2010</v>
      </c>
      <c r="C1964" s="51" t="s">
        <v>10</v>
      </c>
      <c r="D1964" s="51" t="s">
        <v>25</v>
      </c>
      <c r="E1964" s="51" t="s">
        <v>40</v>
      </c>
      <c r="F1964" s="79">
        <v>692.29572495999992</v>
      </c>
      <c r="G1964" s="78">
        <f>+IF(F1964=0," ", +F1964/INDEX(TdC_ExRate!$C$8:$R$29,MATCH(A1964,TdC_ExRate!$B$8:$B$29,0),MATCH(B1964,TdC_ExRate!$C$7:$R$7,0)))</f>
        <v>85.892769846153826</v>
      </c>
      <c r="H1964" s="78">
        <f>+IF(F1964=0,"",+G1964*100/INDEX(PBI_GDP!$C$8:$R$29,MATCH($A1964,PBI_GDP!$B$8:$B$29,0),MATCH($B1964,PBI_GDP!$C$7:$R$7,0)))</f>
        <v>0.20693348117711413</v>
      </c>
    </row>
    <row r="1965" spans="1:8" x14ac:dyDescent="0.25">
      <c r="A1965" s="51" t="s">
        <v>17</v>
      </c>
      <c r="B1965" s="52">
        <v>2011</v>
      </c>
      <c r="C1965" s="51" t="s">
        <v>10</v>
      </c>
      <c r="D1965" s="51" t="s">
        <v>25</v>
      </c>
      <c r="E1965" s="51" t="s">
        <v>26</v>
      </c>
      <c r="F1965" s="79">
        <v>457.38938578</v>
      </c>
      <c r="G1965" s="78">
        <f>+IF(F1965=0," ", +F1965/INDEX(TdC_ExRate!$C$8:$R$29,MATCH(A1965,TdC_ExRate!$B$8:$B$29,0),MATCH(B1965,TdC_ExRate!$C$7:$R$7,0)))</f>
        <v>58.796981181198291</v>
      </c>
      <c r="H1965" s="78">
        <f>+IF(F1965=0,"",+G1965*100/INDEX(PBI_GDP!$C$8:$R$29,MATCH($A1965,PBI_GDP!$B$8:$B$29,0),MATCH($B1965,PBI_GDP!$C$7:$R$7,0)))</f>
        <v>0.12394547379999293</v>
      </c>
    </row>
    <row r="1966" spans="1:8" x14ac:dyDescent="0.25">
      <c r="A1966" s="51" t="s">
        <v>17</v>
      </c>
      <c r="B1966" s="52">
        <v>2011</v>
      </c>
      <c r="C1966" s="51" t="s">
        <v>10</v>
      </c>
      <c r="D1966" s="51" t="s">
        <v>25</v>
      </c>
      <c r="E1966" s="51" t="s">
        <v>27</v>
      </c>
      <c r="F1966" s="79"/>
      <c r="G1966" s="78" t="str">
        <f>+IF(F1966=0," ", +F1966/INDEX(TdC_ExRate!$C$8:$R$29,MATCH(A1966,TdC_ExRate!$B$8:$B$29,0),MATCH(B1966,TdC_ExRate!$C$7:$R$7,0)))</f>
        <v xml:space="preserve"> </v>
      </c>
      <c r="H1966" s="78" t="str">
        <f>+IF(F1966=0,"",+G1966*100/INDEX(PBI_GDP!$C$8:$R$29,MATCH($A1966,PBI_GDP!$B$8:$B$29,0),MATCH($B1966,PBI_GDP!$C$7:$R$7,0)))</f>
        <v/>
      </c>
    </row>
    <row r="1967" spans="1:8" x14ac:dyDescent="0.25">
      <c r="A1967" s="51" t="s">
        <v>17</v>
      </c>
      <c r="B1967" s="52">
        <v>2011</v>
      </c>
      <c r="C1967" s="51" t="s">
        <v>10</v>
      </c>
      <c r="D1967" s="51" t="s">
        <v>25</v>
      </c>
      <c r="E1967" s="51" t="s">
        <v>28</v>
      </c>
      <c r="F1967" s="79"/>
      <c r="G1967" s="78" t="str">
        <f>+IF(F1967=0," ", +F1967/INDEX(TdC_ExRate!$C$8:$R$29,MATCH(A1967,TdC_ExRate!$B$8:$B$29,0),MATCH(B1967,TdC_ExRate!$C$7:$R$7,0)))</f>
        <v xml:space="preserve"> </v>
      </c>
      <c r="H1967" s="78" t="str">
        <f>+IF(F1967=0,"",+G1967*100/INDEX(PBI_GDP!$C$8:$R$29,MATCH($A1967,PBI_GDP!$B$8:$B$29,0),MATCH($B1967,PBI_GDP!$C$7:$R$7,0)))</f>
        <v/>
      </c>
    </row>
    <row r="1968" spans="1:8" x14ac:dyDescent="0.25">
      <c r="A1968" s="51" t="s">
        <v>17</v>
      </c>
      <c r="B1968" s="52">
        <v>2011</v>
      </c>
      <c r="C1968" s="51" t="s">
        <v>10</v>
      </c>
      <c r="D1968" s="51" t="s">
        <v>25</v>
      </c>
      <c r="E1968" s="51" t="s">
        <v>40</v>
      </c>
      <c r="F1968" s="79">
        <v>457.38938578</v>
      </c>
      <c r="G1968" s="78">
        <f>+IF(F1968=0," ", +F1968/INDEX(TdC_ExRate!$C$8:$R$29,MATCH(A1968,TdC_ExRate!$B$8:$B$29,0),MATCH(B1968,TdC_ExRate!$C$7:$R$7,0)))</f>
        <v>58.796981181198291</v>
      </c>
      <c r="H1968" s="78">
        <f>+IF(F1968=0,"",+G1968*100/INDEX(PBI_GDP!$C$8:$R$29,MATCH($A1968,PBI_GDP!$B$8:$B$29,0),MATCH($B1968,PBI_GDP!$C$7:$R$7,0)))</f>
        <v>0.12394547379999293</v>
      </c>
    </row>
    <row r="1969" spans="1:8" x14ac:dyDescent="0.25">
      <c r="A1969" s="51" t="s">
        <v>17</v>
      </c>
      <c r="B1969" s="52">
        <v>2012</v>
      </c>
      <c r="C1969" s="51" t="s">
        <v>10</v>
      </c>
      <c r="D1969" s="51" t="s">
        <v>25</v>
      </c>
      <c r="E1969" s="51" t="s">
        <v>26</v>
      </c>
      <c r="F1969" s="79">
        <v>451.93182067999999</v>
      </c>
      <c r="G1969" s="78">
        <f>+IF(F1969=0," ", +F1969/INDEX(TdC_ExRate!$C$8:$R$29,MATCH(A1969,TdC_ExRate!$B$8:$B$29,0),MATCH(B1969,TdC_ExRate!$C$7:$R$7,0)))</f>
        <v>57.693423916595762</v>
      </c>
      <c r="H1969" s="78">
        <f>+IF(F1969=0,"",+G1969*100/INDEX(PBI_GDP!$C$8:$R$29,MATCH($A1969,PBI_GDP!$B$8:$B$29,0),MATCH($B1969,PBI_GDP!$C$7:$R$7,0)))</f>
        <v>0.11561025308625542</v>
      </c>
    </row>
    <row r="1970" spans="1:8" x14ac:dyDescent="0.25">
      <c r="A1970" s="51" t="s">
        <v>17</v>
      </c>
      <c r="B1970" s="52">
        <v>2012</v>
      </c>
      <c r="C1970" s="51" t="s">
        <v>10</v>
      </c>
      <c r="D1970" s="51" t="s">
        <v>25</v>
      </c>
      <c r="E1970" s="51" t="s">
        <v>27</v>
      </c>
      <c r="F1970" s="79"/>
      <c r="G1970" s="78" t="str">
        <f>+IF(F1970=0," ", +F1970/INDEX(TdC_ExRate!$C$8:$R$29,MATCH(A1970,TdC_ExRate!$B$8:$B$29,0),MATCH(B1970,TdC_ExRate!$C$7:$R$7,0)))</f>
        <v xml:space="preserve"> </v>
      </c>
      <c r="H1970" s="78" t="str">
        <f>+IF(F1970=0,"",+G1970*100/INDEX(PBI_GDP!$C$8:$R$29,MATCH($A1970,PBI_GDP!$B$8:$B$29,0),MATCH($B1970,PBI_GDP!$C$7:$R$7,0)))</f>
        <v/>
      </c>
    </row>
    <row r="1971" spans="1:8" x14ac:dyDescent="0.25">
      <c r="A1971" s="51" t="s">
        <v>17</v>
      </c>
      <c r="B1971" s="52">
        <v>2012</v>
      </c>
      <c r="C1971" s="51" t="s">
        <v>10</v>
      </c>
      <c r="D1971" s="51" t="s">
        <v>25</v>
      </c>
      <c r="E1971" s="51" t="s">
        <v>28</v>
      </c>
      <c r="F1971" s="79"/>
      <c r="G1971" s="78" t="str">
        <f>+IF(F1971=0," ", +F1971/INDEX(TdC_ExRate!$C$8:$R$29,MATCH(A1971,TdC_ExRate!$B$8:$B$29,0),MATCH(B1971,TdC_ExRate!$C$7:$R$7,0)))</f>
        <v xml:space="preserve"> </v>
      </c>
      <c r="H1971" s="78" t="str">
        <f>+IF(F1971=0,"",+G1971*100/INDEX(PBI_GDP!$C$8:$R$29,MATCH($A1971,PBI_GDP!$B$8:$B$29,0),MATCH($B1971,PBI_GDP!$C$7:$R$7,0)))</f>
        <v/>
      </c>
    </row>
    <row r="1972" spans="1:8" x14ac:dyDescent="0.25">
      <c r="A1972" s="51" t="s">
        <v>17</v>
      </c>
      <c r="B1972" s="52">
        <v>2012</v>
      </c>
      <c r="C1972" s="51" t="s">
        <v>10</v>
      </c>
      <c r="D1972" s="51" t="s">
        <v>25</v>
      </c>
      <c r="E1972" s="51" t="s">
        <v>40</v>
      </c>
      <c r="F1972" s="79">
        <v>451.93182067999999</v>
      </c>
      <c r="G1972" s="78">
        <f>+IF(F1972=0," ", +F1972/INDEX(TdC_ExRate!$C$8:$R$29,MATCH(A1972,TdC_ExRate!$B$8:$B$29,0),MATCH(B1972,TdC_ExRate!$C$7:$R$7,0)))</f>
        <v>57.693423916595762</v>
      </c>
      <c r="H1972" s="78">
        <f>+IF(F1972=0,"",+G1972*100/INDEX(PBI_GDP!$C$8:$R$29,MATCH($A1972,PBI_GDP!$B$8:$B$29,0),MATCH($B1972,PBI_GDP!$C$7:$R$7,0)))</f>
        <v>0.11561025308625542</v>
      </c>
    </row>
    <row r="1973" spans="1:8" x14ac:dyDescent="0.25">
      <c r="A1973" s="51" t="s">
        <v>17</v>
      </c>
      <c r="B1973" s="52">
        <v>2013</v>
      </c>
      <c r="C1973" s="51" t="s">
        <v>10</v>
      </c>
      <c r="D1973" s="51" t="s">
        <v>25</v>
      </c>
      <c r="E1973" s="51" t="s">
        <v>26</v>
      </c>
      <c r="F1973" s="79">
        <v>258.37482604000002</v>
      </c>
      <c r="G1973" s="78">
        <f>+IF(F1973=0," ", +F1973/INDEX(TdC_ExRate!$C$8:$R$29,MATCH(A1973,TdC_ExRate!$B$8:$B$29,0),MATCH(B1973,TdC_ExRate!$C$7:$R$7,0)))</f>
        <v>32.872115272264629</v>
      </c>
      <c r="H1973" s="78">
        <f>+IF(F1973=0,"",+G1973*100/INDEX(PBI_GDP!$C$8:$R$29,MATCH($A1973,PBI_GDP!$B$8:$B$29,0),MATCH($B1973,PBI_GDP!$C$7:$R$7,0)))</f>
        <v>6.2030033421345949E-2</v>
      </c>
    </row>
    <row r="1974" spans="1:8" x14ac:dyDescent="0.25">
      <c r="A1974" s="51" t="s">
        <v>17</v>
      </c>
      <c r="B1974" s="52">
        <v>2013</v>
      </c>
      <c r="C1974" s="51" t="s">
        <v>10</v>
      </c>
      <c r="D1974" s="51" t="s">
        <v>25</v>
      </c>
      <c r="E1974" s="51" t="s">
        <v>27</v>
      </c>
      <c r="F1974" s="79"/>
      <c r="G1974" s="78" t="str">
        <f>+IF(F1974=0," ", +F1974/INDEX(TdC_ExRate!$C$8:$R$29,MATCH(A1974,TdC_ExRate!$B$8:$B$29,0),MATCH(B1974,TdC_ExRate!$C$7:$R$7,0)))</f>
        <v xml:space="preserve"> </v>
      </c>
      <c r="H1974" s="78" t="str">
        <f>+IF(F1974=0,"",+G1974*100/INDEX(PBI_GDP!$C$8:$R$29,MATCH($A1974,PBI_GDP!$B$8:$B$29,0),MATCH($B1974,PBI_GDP!$C$7:$R$7,0)))</f>
        <v/>
      </c>
    </row>
    <row r="1975" spans="1:8" x14ac:dyDescent="0.25">
      <c r="A1975" s="51" t="s">
        <v>17</v>
      </c>
      <c r="B1975" s="52">
        <v>2013</v>
      </c>
      <c r="C1975" s="51" t="s">
        <v>10</v>
      </c>
      <c r="D1975" s="51" t="s">
        <v>25</v>
      </c>
      <c r="E1975" s="51" t="s">
        <v>28</v>
      </c>
      <c r="F1975" s="79"/>
      <c r="G1975" s="78" t="str">
        <f>+IF(F1975=0," ", +F1975/INDEX(TdC_ExRate!$C$8:$R$29,MATCH(A1975,TdC_ExRate!$B$8:$B$29,0),MATCH(B1975,TdC_ExRate!$C$7:$R$7,0)))</f>
        <v xml:space="preserve"> </v>
      </c>
      <c r="H1975" s="78" t="str">
        <f>+IF(F1975=0,"",+G1975*100/INDEX(PBI_GDP!$C$8:$R$29,MATCH($A1975,PBI_GDP!$B$8:$B$29,0),MATCH($B1975,PBI_GDP!$C$7:$R$7,0)))</f>
        <v/>
      </c>
    </row>
    <row r="1976" spans="1:8" x14ac:dyDescent="0.25">
      <c r="A1976" s="51" t="s">
        <v>17</v>
      </c>
      <c r="B1976" s="52">
        <v>2013</v>
      </c>
      <c r="C1976" s="51" t="s">
        <v>10</v>
      </c>
      <c r="D1976" s="51" t="s">
        <v>25</v>
      </c>
      <c r="E1976" s="51" t="s">
        <v>40</v>
      </c>
      <c r="F1976" s="79">
        <v>258.37482604000002</v>
      </c>
      <c r="G1976" s="78">
        <f>+IF(F1976=0," ", +F1976/INDEX(TdC_ExRate!$C$8:$R$29,MATCH(A1976,TdC_ExRate!$B$8:$B$29,0),MATCH(B1976,TdC_ExRate!$C$7:$R$7,0)))</f>
        <v>32.872115272264629</v>
      </c>
      <c r="H1976" s="78">
        <f>+IF(F1976=0,"",+G1976*100/INDEX(PBI_GDP!$C$8:$R$29,MATCH($A1976,PBI_GDP!$B$8:$B$29,0),MATCH($B1976,PBI_GDP!$C$7:$R$7,0)))</f>
        <v>6.2030033421345949E-2</v>
      </c>
    </row>
    <row r="1977" spans="1:8" x14ac:dyDescent="0.25">
      <c r="A1977" s="51" t="s">
        <v>17</v>
      </c>
      <c r="B1977" s="52">
        <v>2014</v>
      </c>
      <c r="C1977" s="51" t="s">
        <v>10</v>
      </c>
      <c r="D1977" s="51" t="s">
        <v>25</v>
      </c>
      <c r="E1977" s="51" t="s">
        <v>26</v>
      </c>
      <c r="F1977" s="79">
        <v>402.05516557999999</v>
      </c>
      <c r="G1977" s="78">
        <f>+IF(F1977=0," ", +F1977/INDEX(TdC_ExRate!$C$8:$R$29,MATCH(A1977,TdC_ExRate!$B$8:$B$29,0),MATCH(B1977,TdC_ExRate!$C$7:$R$7,0)))</f>
        <v>51.984290345436889</v>
      </c>
      <c r="H1977" s="78">
        <f>+IF(F1977=0,"",+G1977*100/INDEX(PBI_GDP!$C$8:$R$29,MATCH($A1977,PBI_GDP!$B$8:$B$29,0),MATCH($B1977,PBI_GDP!$C$7:$R$7,0)))</f>
        <v>8.9831617368656982E-2</v>
      </c>
    </row>
    <row r="1978" spans="1:8" x14ac:dyDescent="0.25">
      <c r="A1978" s="51" t="s">
        <v>17</v>
      </c>
      <c r="B1978" s="52">
        <v>2014</v>
      </c>
      <c r="C1978" s="51" t="s">
        <v>10</v>
      </c>
      <c r="D1978" s="51" t="s">
        <v>25</v>
      </c>
      <c r="E1978" s="51" t="s">
        <v>27</v>
      </c>
      <c r="F1978" s="79"/>
      <c r="G1978" s="78" t="str">
        <f>+IF(F1978=0," ", +F1978/INDEX(TdC_ExRate!$C$8:$R$29,MATCH(A1978,TdC_ExRate!$B$8:$B$29,0),MATCH(B1978,TdC_ExRate!$C$7:$R$7,0)))</f>
        <v xml:space="preserve"> </v>
      </c>
      <c r="H1978" s="78" t="str">
        <f>+IF(F1978=0,"",+G1978*100/INDEX(PBI_GDP!$C$8:$R$29,MATCH($A1978,PBI_GDP!$B$8:$B$29,0),MATCH($B1978,PBI_GDP!$C$7:$R$7,0)))</f>
        <v/>
      </c>
    </row>
    <row r="1979" spans="1:8" x14ac:dyDescent="0.25">
      <c r="A1979" s="51" t="s">
        <v>17</v>
      </c>
      <c r="B1979" s="52">
        <v>2014</v>
      </c>
      <c r="C1979" s="51" t="s">
        <v>10</v>
      </c>
      <c r="D1979" s="51" t="s">
        <v>25</v>
      </c>
      <c r="E1979" s="51" t="s">
        <v>28</v>
      </c>
      <c r="F1979" s="79"/>
      <c r="G1979" s="78" t="str">
        <f>+IF(F1979=0," ", +F1979/INDEX(TdC_ExRate!$C$8:$R$29,MATCH(A1979,TdC_ExRate!$B$8:$B$29,0),MATCH(B1979,TdC_ExRate!$C$7:$R$7,0)))</f>
        <v xml:space="preserve"> </v>
      </c>
      <c r="H1979" s="78" t="str">
        <f>+IF(F1979=0,"",+G1979*100/INDEX(PBI_GDP!$C$8:$R$29,MATCH($A1979,PBI_GDP!$B$8:$B$29,0),MATCH($B1979,PBI_GDP!$C$7:$R$7,0)))</f>
        <v/>
      </c>
    </row>
    <row r="1980" spans="1:8" x14ac:dyDescent="0.25">
      <c r="A1980" s="51" t="s">
        <v>17</v>
      </c>
      <c r="B1980" s="52">
        <v>2014</v>
      </c>
      <c r="C1980" s="51" t="s">
        <v>10</v>
      </c>
      <c r="D1980" s="51" t="s">
        <v>25</v>
      </c>
      <c r="E1980" s="51" t="s">
        <v>40</v>
      </c>
      <c r="F1980" s="79">
        <v>402.05516557999999</v>
      </c>
      <c r="G1980" s="78">
        <f>+IF(F1980=0," ", +F1980/INDEX(TdC_ExRate!$C$8:$R$29,MATCH(A1980,TdC_ExRate!$B$8:$B$29,0),MATCH(B1980,TdC_ExRate!$C$7:$R$7,0)))</f>
        <v>51.984290345436889</v>
      </c>
      <c r="H1980" s="78">
        <f>+IF(F1980=0,"",+G1980*100/INDEX(PBI_GDP!$C$8:$R$29,MATCH($A1980,PBI_GDP!$B$8:$B$29,0),MATCH($B1980,PBI_GDP!$C$7:$R$7,0)))</f>
        <v>8.9831617368656982E-2</v>
      </c>
    </row>
    <row r="1981" spans="1:8" x14ac:dyDescent="0.25">
      <c r="A1981" s="51" t="s">
        <v>17</v>
      </c>
      <c r="B1981" s="52">
        <v>2015</v>
      </c>
      <c r="C1981" s="51" t="s">
        <v>10</v>
      </c>
      <c r="D1981" s="51" t="s">
        <v>25</v>
      </c>
      <c r="E1981" s="51" t="s">
        <v>26</v>
      </c>
      <c r="F1981" s="79">
        <v>133.83902628000001</v>
      </c>
      <c r="G1981" s="78">
        <f>+IF(F1981=0," ", +F1981/INDEX(TdC_ExRate!$C$8:$R$29,MATCH(A1981,TdC_ExRate!$B$8:$B$29,0),MATCH(B1981,TdC_ExRate!$C$7:$R$7,0)))</f>
        <v>17.474358778805346</v>
      </c>
      <c r="H1981" s="78">
        <f>+IF(F1981=0,"",+G1981*100/INDEX(PBI_GDP!$C$8:$R$29,MATCH($A1981,PBI_GDP!$B$8:$B$29,0),MATCH($B1981,PBI_GDP!$C$7:$R$7,0)))</f>
        <v>2.8099322293132507E-2</v>
      </c>
    </row>
    <row r="1982" spans="1:8" x14ac:dyDescent="0.25">
      <c r="A1982" s="51" t="s">
        <v>17</v>
      </c>
      <c r="B1982" s="52">
        <v>2015</v>
      </c>
      <c r="C1982" s="51" t="s">
        <v>10</v>
      </c>
      <c r="D1982" s="51" t="s">
        <v>25</v>
      </c>
      <c r="E1982" s="51" t="s">
        <v>27</v>
      </c>
      <c r="F1982" s="79"/>
      <c r="G1982" s="78" t="str">
        <f>+IF(F1982=0," ", +F1982/INDEX(TdC_ExRate!$C$8:$R$29,MATCH(A1982,TdC_ExRate!$B$8:$B$29,0),MATCH(B1982,TdC_ExRate!$C$7:$R$7,0)))</f>
        <v xml:space="preserve"> </v>
      </c>
      <c r="H1982" s="78" t="str">
        <f>+IF(F1982=0,"",+G1982*100/INDEX(PBI_GDP!$C$8:$R$29,MATCH($A1982,PBI_GDP!$B$8:$B$29,0),MATCH($B1982,PBI_GDP!$C$7:$R$7,0)))</f>
        <v/>
      </c>
    </row>
    <row r="1983" spans="1:8" x14ac:dyDescent="0.25">
      <c r="A1983" s="51" t="s">
        <v>17</v>
      </c>
      <c r="B1983" s="52">
        <v>2015</v>
      </c>
      <c r="C1983" s="51" t="s">
        <v>10</v>
      </c>
      <c r="D1983" s="51" t="s">
        <v>25</v>
      </c>
      <c r="E1983" s="51" t="s">
        <v>28</v>
      </c>
      <c r="F1983" s="79"/>
      <c r="G1983" s="78" t="str">
        <f>+IF(F1983=0," ", +F1983/INDEX(TdC_ExRate!$C$8:$R$29,MATCH(A1983,TdC_ExRate!$B$8:$B$29,0),MATCH(B1983,TdC_ExRate!$C$7:$R$7,0)))</f>
        <v xml:space="preserve"> </v>
      </c>
      <c r="H1983" s="78" t="str">
        <f>+IF(F1983=0,"",+G1983*100/INDEX(PBI_GDP!$C$8:$R$29,MATCH($A1983,PBI_GDP!$B$8:$B$29,0),MATCH($B1983,PBI_GDP!$C$7:$R$7,0)))</f>
        <v/>
      </c>
    </row>
    <row r="1984" spans="1:8" x14ac:dyDescent="0.25">
      <c r="A1984" s="51" t="s">
        <v>17</v>
      </c>
      <c r="B1984" s="52">
        <v>2015</v>
      </c>
      <c r="C1984" s="51" t="s">
        <v>10</v>
      </c>
      <c r="D1984" s="51" t="s">
        <v>25</v>
      </c>
      <c r="E1984" s="51" t="s">
        <v>40</v>
      </c>
      <c r="F1984" s="79">
        <v>133.83902628000001</v>
      </c>
      <c r="G1984" s="78">
        <f>+IF(F1984=0," ", +F1984/INDEX(TdC_ExRate!$C$8:$R$29,MATCH(A1984,TdC_ExRate!$B$8:$B$29,0),MATCH(B1984,TdC_ExRate!$C$7:$R$7,0)))</f>
        <v>17.474358778805346</v>
      </c>
      <c r="H1984" s="78">
        <f>+IF(F1984=0,"",+G1984*100/INDEX(PBI_GDP!$C$8:$R$29,MATCH($A1984,PBI_GDP!$B$8:$B$29,0),MATCH($B1984,PBI_GDP!$C$7:$R$7,0)))</f>
        <v>2.8099322293132507E-2</v>
      </c>
    </row>
    <row r="1985" spans="1:8" x14ac:dyDescent="0.25">
      <c r="A1985" s="51" t="s">
        <v>17</v>
      </c>
      <c r="B1985" s="52">
        <v>2016</v>
      </c>
      <c r="C1985" s="51" t="s">
        <v>10</v>
      </c>
      <c r="D1985" s="51" t="s">
        <v>25</v>
      </c>
      <c r="E1985" s="51" t="s">
        <v>26</v>
      </c>
      <c r="F1985" s="79">
        <v>416.55724334999996</v>
      </c>
      <c r="G1985" s="78">
        <f>+IF(F1985=0," ", +F1985/INDEX(TdC_ExRate!$C$8:$R$29,MATCH(A1985,TdC_ExRate!$B$8:$B$29,0),MATCH(B1985,TdC_ExRate!$C$7:$R$7,0)))</f>
        <v>54.780130632328742</v>
      </c>
      <c r="H1985" s="78">
        <f>+IF(F1985=0,"",+G1985*100/INDEX(PBI_GDP!$C$8:$R$29,MATCH($A1985,PBI_GDP!$B$8:$B$29,0),MATCH($B1985,PBI_GDP!$C$7:$R$7,0)))</f>
        <v>8.2907253871498818E-2</v>
      </c>
    </row>
    <row r="1986" spans="1:8" x14ac:dyDescent="0.25">
      <c r="A1986" s="51" t="s">
        <v>17</v>
      </c>
      <c r="B1986" s="52">
        <v>2016</v>
      </c>
      <c r="C1986" s="51" t="s">
        <v>10</v>
      </c>
      <c r="D1986" s="51" t="s">
        <v>25</v>
      </c>
      <c r="E1986" s="51" t="s">
        <v>27</v>
      </c>
      <c r="F1986" s="79"/>
      <c r="G1986" s="78" t="str">
        <f>+IF(F1986=0," ", +F1986/INDEX(TdC_ExRate!$C$8:$R$29,MATCH(A1986,TdC_ExRate!$B$8:$B$29,0),MATCH(B1986,TdC_ExRate!$C$7:$R$7,0)))</f>
        <v xml:space="preserve"> </v>
      </c>
      <c r="H1986" s="78" t="str">
        <f>+IF(F1986=0,"",+G1986*100/INDEX(PBI_GDP!$C$8:$R$29,MATCH($A1986,PBI_GDP!$B$8:$B$29,0),MATCH($B1986,PBI_GDP!$C$7:$R$7,0)))</f>
        <v/>
      </c>
    </row>
    <row r="1987" spans="1:8" x14ac:dyDescent="0.25">
      <c r="A1987" s="51" t="s">
        <v>17</v>
      </c>
      <c r="B1987" s="52">
        <v>2016</v>
      </c>
      <c r="C1987" s="51" t="s">
        <v>10</v>
      </c>
      <c r="D1987" s="51" t="s">
        <v>25</v>
      </c>
      <c r="E1987" s="51" t="s">
        <v>28</v>
      </c>
      <c r="F1987" s="79"/>
      <c r="G1987" s="78" t="str">
        <f>+IF(F1987=0," ", +F1987/INDEX(TdC_ExRate!$C$8:$R$29,MATCH(A1987,TdC_ExRate!$B$8:$B$29,0),MATCH(B1987,TdC_ExRate!$C$7:$R$7,0)))</f>
        <v xml:space="preserve"> </v>
      </c>
      <c r="H1987" s="78" t="str">
        <f>+IF(F1987=0,"",+G1987*100/INDEX(PBI_GDP!$C$8:$R$29,MATCH($A1987,PBI_GDP!$B$8:$B$29,0),MATCH($B1987,PBI_GDP!$C$7:$R$7,0)))</f>
        <v/>
      </c>
    </row>
    <row r="1988" spans="1:8" x14ac:dyDescent="0.25">
      <c r="A1988" s="51" t="s">
        <v>17</v>
      </c>
      <c r="B1988" s="52">
        <v>2016</v>
      </c>
      <c r="C1988" s="51" t="s">
        <v>10</v>
      </c>
      <c r="D1988" s="51" t="s">
        <v>25</v>
      </c>
      <c r="E1988" s="51" t="s">
        <v>40</v>
      </c>
      <c r="F1988" s="79">
        <v>416.55724334999996</v>
      </c>
      <c r="G1988" s="78">
        <f>+IF(F1988=0," ", +F1988/INDEX(TdC_ExRate!$C$8:$R$29,MATCH(A1988,TdC_ExRate!$B$8:$B$29,0),MATCH(B1988,TdC_ExRate!$C$7:$R$7,0)))</f>
        <v>54.780130632328742</v>
      </c>
      <c r="H1988" s="78">
        <f>+IF(F1988=0,"",+G1988*100/INDEX(PBI_GDP!$C$8:$R$29,MATCH($A1988,PBI_GDP!$B$8:$B$29,0),MATCH($B1988,PBI_GDP!$C$7:$R$7,0)))</f>
        <v>8.2907253871498818E-2</v>
      </c>
    </row>
    <row r="1989" spans="1:8" x14ac:dyDescent="0.25">
      <c r="A1989" s="51" t="s">
        <v>17</v>
      </c>
      <c r="B1989" s="52">
        <v>2017</v>
      </c>
      <c r="C1989" s="51" t="s">
        <v>10</v>
      </c>
      <c r="D1989" s="51" t="s">
        <v>25</v>
      </c>
      <c r="E1989" s="51" t="s">
        <v>26</v>
      </c>
      <c r="F1989" s="79">
        <v>864.61635566000007</v>
      </c>
      <c r="G1989" s="78">
        <f>+IF(F1989=0," ", +F1989/INDEX(TdC_ExRate!$C$8:$R$29,MATCH(A1989,TdC_ExRate!$B$8:$B$29,0),MATCH(B1989,TdC_ExRate!$C$7:$R$7,0)))</f>
        <v>117.63487832108845</v>
      </c>
      <c r="H1989" s="78">
        <f>+IF(F1989=0,"",+G1989*100/INDEX(PBI_GDP!$C$8:$R$29,MATCH($A1989,PBI_GDP!$B$8:$B$29,0),MATCH($B1989,PBI_GDP!$C$7:$R$7,0)))</f>
        <v>0.1641668349311666</v>
      </c>
    </row>
    <row r="1990" spans="1:8" x14ac:dyDescent="0.25">
      <c r="A1990" s="51" t="s">
        <v>17</v>
      </c>
      <c r="B1990" s="52">
        <v>2017</v>
      </c>
      <c r="C1990" s="51" t="s">
        <v>10</v>
      </c>
      <c r="D1990" s="51" t="s">
        <v>25</v>
      </c>
      <c r="E1990" s="51" t="s">
        <v>27</v>
      </c>
      <c r="F1990" s="79"/>
      <c r="G1990" s="78" t="str">
        <f>+IF(F1990=0," ", +F1990/INDEX(TdC_ExRate!$C$8:$R$29,MATCH(A1990,TdC_ExRate!$B$8:$B$29,0),MATCH(B1990,TdC_ExRate!$C$7:$R$7,0)))</f>
        <v xml:space="preserve"> </v>
      </c>
      <c r="H1990" s="78" t="str">
        <f>+IF(F1990=0,"",+G1990*100/INDEX(PBI_GDP!$C$8:$R$29,MATCH($A1990,PBI_GDP!$B$8:$B$29,0),MATCH($B1990,PBI_GDP!$C$7:$R$7,0)))</f>
        <v/>
      </c>
    </row>
    <row r="1991" spans="1:8" x14ac:dyDescent="0.25">
      <c r="A1991" s="51" t="s">
        <v>17</v>
      </c>
      <c r="B1991" s="52">
        <v>2017</v>
      </c>
      <c r="C1991" s="51" t="s">
        <v>10</v>
      </c>
      <c r="D1991" s="51" t="s">
        <v>25</v>
      </c>
      <c r="E1991" s="51" t="s">
        <v>28</v>
      </c>
      <c r="F1991" s="79"/>
      <c r="G1991" s="78" t="str">
        <f>+IF(F1991=0," ", +F1991/INDEX(TdC_ExRate!$C$8:$R$29,MATCH(A1991,TdC_ExRate!$B$8:$B$29,0),MATCH(B1991,TdC_ExRate!$C$7:$R$7,0)))</f>
        <v xml:space="preserve"> </v>
      </c>
      <c r="H1991" s="78" t="str">
        <f>+IF(F1991=0,"",+G1991*100/INDEX(PBI_GDP!$C$8:$R$29,MATCH($A1991,PBI_GDP!$B$8:$B$29,0),MATCH($B1991,PBI_GDP!$C$7:$R$7,0)))</f>
        <v/>
      </c>
    </row>
    <row r="1992" spans="1:8" x14ac:dyDescent="0.25">
      <c r="A1992" s="51" t="s">
        <v>17</v>
      </c>
      <c r="B1992" s="52">
        <v>2017</v>
      </c>
      <c r="C1992" s="51" t="s">
        <v>10</v>
      </c>
      <c r="D1992" s="51" t="s">
        <v>25</v>
      </c>
      <c r="E1992" s="51" t="s">
        <v>40</v>
      </c>
      <c r="F1992" s="79">
        <v>864.61635566000007</v>
      </c>
      <c r="G1992" s="78">
        <f>+IF(F1992=0," ", +F1992/INDEX(TdC_ExRate!$C$8:$R$29,MATCH(A1992,TdC_ExRate!$B$8:$B$29,0),MATCH(B1992,TdC_ExRate!$C$7:$R$7,0)))</f>
        <v>117.63487832108845</v>
      </c>
      <c r="H1992" s="78">
        <f>+IF(F1992=0,"",+G1992*100/INDEX(PBI_GDP!$C$8:$R$29,MATCH($A1992,PBI_GDP!$B$8:$B$29,0),MATCH($B1992,PBI_GDP!$C$7:$R$7,0)))</f>
        <v>0.1641668349311666</v>
      </c>
    </row>
    <row r="1993" spans="1:8" x14ac:dyDescent="0.25">
      <c r="A1993" s="51" t="s">
        <v>17</v>
      </c>
      <c r="B1993" s="52">
        <v>2018</v>
      </c>
      <c r="C1993" s="51" t="s">
        <v>10</v>
      </c>
      <c r="D1993" s="51" t="s">
        <v>25</v>
      </c>
      <c r="E1993" s="51" t="s">
        <v>26</v>
      </c>
      <c r="F1993" s="79">
        <v>1065.94768337</v>
      </c>
      <c r="G1993" s="78">
        <f>+IF(F1993=0," ", +F1993/INDEX(TdC_ExRate!$C$8:$R$29,MATCH(A1993,TdC_ExRate!$B$8:$B$29,0),MATCH(B1993,TdC_ExRate!$C$7:$R$7,0)))</f>
        <v>141.73265596055407</v>
      </c>
      <c r="H1993" s="78">
        <f>+IF(F1993=0,"",+G1993*100/INDEX(PBI_GDP!$C$8:$R$29,MATCH($A1993,PBI_GDP!$B$8:$B$29,0),MATCH($B1993,PBI_GDP!$C$7:$R$7,0)))</f>
        <v>0.19328949835755976</v>
      </c>
    </row>
    <row r="1994" spans="1:8" x14ac:dyDescent="0.25">
      <c r="A1994" s="51" t="s">
        <v>17</v>
      </c>
      <c r="B1994" s="52">
        <v>2018</v>
      </c>
      <c r="C1994" s="51" t="s">
        <v>10</v>
      </c>
      <c r="D1994" s="51" t="s">
        <v>25</v>
      </c>
      <c r="E1994" s="51" t="s">
        <v>27</v>
      </c>
      <c r="F1994" s="79"/>
      <c r="G1994" s="78" t="str">
        <f>+IF(F1994=0," ", +F1994/INDEX(TdC_ExRate!$C$8:$R$29,MATCH(A1994,TdC_ExRate!$B$8:$B$29,0),MATCH(B1994,TdC_ExRate!$C$7:$R$7,0)))</f>
        <v xml:space="preserve"> </v>
      </c>
      <c r="H1994" s="78" t="str">
        <f>+IF(F1994=0,"",+G1994*100/INDEX(PBI_GDP!$C$8:$R$29,MATCH($A1994,PBI_GDP!$B$8:$B$29,0),MATCH($B1994,PBI_GDP!$C$7:$R$7,0)))</f>
        <v/>
      </c>
    </row>
    <row r="1995" spans="1:8" x14ac:dyDescent="0.25">
      <c r="A1995" s="51" t="s">
        <v>17</v>
      </c>
      <c r="B1995" s="52">
        <v>2018</v>
      </c>
      <c r="C1995" s="51" t="s">
        <v>10</v>
      </c>
      <c r="D1995" s="51" t="s">
        <v>25</v>
      </c>
      <c r="E1995" s="51" t="s">
        <v>28</v>
      </c>
      <c r="F1995" s="79"/>
      <c r="G1995" s="78" t="str">
        <f>+IF(F1995=0," ", +F1995/INDEX(TdC_ExRate!$C$8:$R$29,MATCH(A1995,TdC_ExRate!$B$8:$B$29,0),MATCH(B1995,TdC_ExRate!$C$7:$R$7,0)))</f>
        <v xml:space="preserve"> </v>
      </c>
      <c r="H1995" s="78" t="str">
        <f>+IF(F1995=0,"",+G1995*100/INDEX(PBI_GDP!$C$8:$R$29,MATCH($A1995,PBI_GDP!$B$8:$B$29,0),MATCH($B1995,PBI_GDP!$C$7:$R$7,0)))</f>
        <v/>
      </c>
    </row>
    <row r="1996" spans="1:8" x14ac:dyDescent="0.25">
      <c r="A1996" s="51" t="s">
        <v>17</v>
      </c>
      <c r="B1996" s="52">
        <v>2018</v>
      </c>
      <c r="C1996" s="51" t="s">
        <v>10</v>
      </c>
      <c r="D1996" s="51" t="s">
        <v>25</v>
      </c>
      <c r="E1996" s="51" t="s">
        <v>40</v>
      </c>
      <c r="F1996" s="79">
        <v>1065.94768337</v>
      </c>
      <c r="G1996" s="78">
        <f>+IF(F1996=0," ", +F1996/INDEX(TdC_ExRate!$C$8:$R$29,MATCH(A1996,TdC_ExRate!$B$8:$B$29,0),MATCH(B1996,TdC_ExRate!$C$7:$R$7,0)))</f>
        <v>141.73265596055407</v>
      </c>
      <c r="H1996" s="78">
        <f>+IF(F1996=0,"",+G1996*100/INDEX(PBI_GDP!$C$8:$R$29,MATCH($A1996,PBI_GDP!$B$8:$B$29,0),MATCH($B1996,PBI_GDP!$C$7:$R$7,0)))</f>
        <v>0.19328949835755976</v>
      </c>
    </row>
    <row r="1997" spans="1:8" x14ac:dyDescent="0.25">
      <c r="A1997" s="51" t="s">
        <v>17</v>
      </c>
      <c r="B1997" s="52">
        <v>2019</v>
      </c>
      <c r="C1997" s="51" t="s">
        <v>10</v>
      </c>
      <c r="D1997" s="51" t="s">
        <v>25</v>
      </c>
      <c r="E1997" s="51" t="s">
        <v>26</v>
      </c>
      <c r="F1997" s="79">
        <v>994.37003327999992</v>
      </c>
      <c r="G1997" s="78">
        <f>+IF(F1997=0," ", +F1997/INDEX(TdC_ExRate!$C$8:$R$29,MATCH(A1997,TdC_ExRate!$B$8:$B$29,0),MATCH(B1997,TdC_ExRate!$C$7:$R$7,0)))</f>
        <v>129.16692356960385</v>
      </c>
      <c r="H1997" s="78">
        <f>+IF(F1997=0,"",+G1997*100/INDEX(PBI_GDP!$C$8:$R$29,MATCH($A1997,PBI_GDP!$B$8:$B$29,0),MATCH($B1997,PBI_GDP!$C$7:$R$7,0)))</f>
        <v>0.16737990697359095</v>
      </c>
    </row>
    <row r="1998" spans="1:8" x14ac:dyDescent="0.25">
      <c r="A1998" s="51" t="s">
        <v>17</v>
      </c>
      <c r="B1998" s="52">
        <v>2019</v>
      </c>
      <c r="C1998" s="51" t="s">
        <v>10</v>
      </c>
      <c r="D1998" s="51" t="s">
        <v>25</v>
      </c>
      <c r="E1998" s="51" t="s">
        <v>27</v>
      </c>
      <c r="F1998" s="79"/>
      <c r="G1998" s="78" t="str">
        <f>+IF(F1998=0," ", +F1998/INDEX(TdC_ExRate!$C$8:$R$29,MATCH(A1998,TdC_ExRate!$B$8:$B$29,0),MATCH(B1998,TdC_ExRate!$C$7:$R$7,0)))</f>
        <v xml:space="preserve"> </v>
      </c>
      <c r="H1998" s="78" t="str">
        <f>+IF(F1998=0,"",+G1998*100/INDEX(PBI_GDP!$C$8:$R$29,MATCH($A1998,PBI_GDP!$B$8:$B$29,0),MATCH($B1998,PBI_GDP!$C$7:$R$7,0)))</f>
        <v/>
      </c>
    </row>
    <row r="1999" spans="1:8" x14ac:dyDescent="0.25">
      <c r="A1999" s="51" t="s">
        <v>17</v>
      </c>
      <c r="B1999" s="52">
        <v>2019</v>
      </c>
      <c r="C1999" s="51" t="s">
        <v>10</v>
      </c>
      <c r="D1999" s="51" t="s">
        <v>25</v>
      </c>
      <c r="E1999" s="51" t="s">
        <v>28</v>
      </c>
      <c r="F1999" s="79"/>
      <c r="G1999" s="78" t="str">
        <f>+IF(F1999=0," ", +F1999/INDEX(TdC_ExRate!$C$8:$R$29,MATCH(A1999,TdC_ExRate!$B$8:$B$29,0),MATCH(B1999,TdC_ExRate!$C$7:$R$7,0)))</f>
        <v xml:space="preserve"> </v>
      </c>
      <c r="H1999" s="78" t="str">
        <f>+IF(F1999=0,"",+G1999*100/INDEX(PBI_GDP!$C$8:$R$29,MATCH($A1999,PBI_GDP!$B$8:$B$29,0),MATCH($B1999,PBI_GDP!$C$7:$R$7,0)))</f>
        <v/>
      </c>
    </row>
    <row r="2000" spans="1:8" x14ac:dyDescent="0.25">
      <c r="A2000" s="51" t="s">
        <v>17</v>
      </c>
      <c r="B2000" s="52">
        <v>2019</v>
      </c>
      <c r="C2000" s="51" t="s">
        <v>10</v>
      </c>
      <c r="D2000" s="51" t="s">
        <v>25</v>
      </c>
      <c r="E2000" s="51" t="s">
        <v>40</v>
      </c>
      <c r="F2000" s="79">
        <v>994.37003327999992</v>
      </c>
      <c r="G2000" s="78">
        <f>+IF(F2000=0," ", +F2000/INDEX(TdC_ExRate!$C$8:$R$29,MATCH(A2000,TdC_ExRate!$B$8:$B$29,0),MATCH(B2000,TdC_ExRate!$C$7:$R$7,0)))</f>
        <v>129.16692356960385</v>
      </c>
      <c r="H2000" s="78">
        <f>+IF(F2000=0,"",+G2000*100/INDEX(PBI_GDP!$C$8:$R$29,MATCH($A2000,PBI_GDP!$B$8:$B$29,0),MATCH($B2000,PBI_GDP!$C$7:$R$7,0)))</f>
        <v>0.16737990697359095</v>
      </c>
    </row>
    <row r="2001" spans="1:8" x14ac:dyDescent="0.25">
      <c r="A2001" s="51" t="s">
        <v>17</v>
      </c>
      <c r="B2001" s="52">
        <v>2020</v>
      </c>
      <c r="C2001" s="51" t="s">
        <v>10</v>
      </c>
      <c r="D2001" s="51" t="s">
        <v>25</v>
      </c>
      <c r="E2001" s="51" t="s">
        <v>26</v>
      </c>
      <c r="F2001" s="79">
        <v>1067.8468196200001</v>
      </c>
      <c r="G2001" s="78">
        <f>+IF(F2001=0," ", +F2001/INDEX(TdC_ExRate!$C$8:$R$29,MATCH(A2001,TdC_ExRate!$B$8:$B$29,0),MATCH(B2001,TdC_ExRate!$C$7:$R$7,0)))</f>
        <v>138.27734795985756</v>
      </c>
      <c r="H2001" s="78">
        <f>+IF(F2001=0,"",+G2001*100/INDEX(PBI_GDP!$C$8:$R$29,MATCH($A2001,PBI_GDP!$B$8:$B$29,0),MATCH($B2001,PBI_GDP!$C$7:$R$7,0)))</f>
        <v>0.17795142167594585</v>
      </c>
    </row>
    <row r="2002" spans="1:8" x14ac:dyDescent="0.25">
      <c r="A2002" s="51" t="s">
        <v>17</v>
      </c>
      <c r="B2002" s="52">
        <v>2020</v>
      </c>
      <c r="C2002" s="51" t="s">
        <v>10</v>
      </c>
      <c r="D2002" s="51" t="s">
        <v>25</v>
      </c>
      <c r="E2002" s="51" t="s">
        <v>27</v>
      </c>
      <c r="F2002" s="79">
        <v>0</v>
      </c>
      <c r="G2002" s="78" t="str">
        <f>+IF(F2002=0," ", +F2002/INDEX(TdC_ExRate!$C$8:$R$29,MATCH(A2002,TdC_ExRate!$B$8:$B$29,0),MATCH(B2002,TdC_ExRate!$C$7:$R$7,0)))</f>
        <v xml:space="preserve"> </v>
      </c>
      <c r="H2002" s="78" t="str">
        <f>+IF(F2002=0,"",+G2002*100/INDEX(PBI_GDP!$C$8:$R$29,MATCH($A2002,PBI_GDP!$B$8:$B$29,0),MATCH($B2002,PBI_GDP!$C$7:$R$7,0)))</f>
        <v/>
      </c>
    </row>
    <row r="2003" spans="1:8" x14ac:dyDescent="0.25">
      <c r="A2003" s="51" t="s">
        <v>17</v>
      </c>
      <c r="B2003" s="52">
        <v>2020</v>
      </c>
      <c r="C2003" s="51" t="s">
        <v>10</v>
      </c>
      <c r="D2003" s="51" t="s">
        <v>25</v>
      </c>
      <c r="E2003" s="51" t="s">
        <v>28</v>
      </c>
      <c r="F2003" s="79">
        <v>0</v>
      </c>
      <c r="G2003" s="78" t="str">
        <f>+IF(F2003=0," ", +F2003/INDEX(TdC_ExRate!$C$8:$R$29,MATCH(A2003,TdC_ExRate!$B$8:$B$29,0),MATCH(B2003,TdC_ExRate!$C$7:$R$7,0)))</f>
        <v xml:space="preserve"> </v>
      </c>
      <c r="H2003" s="78" t="str">
        <f>+IF(F2003=0,"",+G2003*100/INDEX(PBI_GDP!$C$8:$R$29,MATCH($A2003,PBI_GDP!$B$8:$B$29,0),MATCH($B2003,PBI_GDP!$C$7:$R$7,0)))</f>
        <v/>
      </c>
    </row>
    <row r="2004" spans="1:8" x14ac:dyDescent="0.25">
      <c r="A2004" s="51" t="s">
        <v>17</v>
      </c>
      <c r="B2004" s="52">
        <v>2020</v>
      </c>
      <c r="C2004" s="51" t="s">
        <v>10</v>
      </c>
      <c r="D2004" s="51" t="s">
        <v>25</v>
      </c>
      <c r="E2004" s="51" t="s">
        <v>40</v>
      </c>
      <c r="F2004" s="79">
        <v>1067.8468196200001</v>
      </c>
      <c r="G2004" s="78">
        <f>+IF(F2004=0," ", +F2004/INDEX(TdC_ExRate!$C$8:$R$29,MATCH(A2004,TdC_ExRate!$B$8:$B$29,0),MATCH(B2004,TdC_ExRate!$C$7:$R$7,0)))</f>
        <v>138.27734795985756</v>
      </c>
      <c r="H2004" s="78">
        <f>+IF(F2004=0,"",+G2004*100/INDEX(PBI_GDP!$C$8:$R$29,MATCH($A2004,PBI_GDP!$B$8:$B$29,0),MATCH($B2004,PBI_GDP!$C$7:$R$7,0)))</f>
        <v>0.17795142167594585</v>
      </c>
    </row>
    <row r="2005" spans="1:8" x14ac:dyDescent="0.25">
      <c r="A2005" s="51" t="s">
        <v>17</v>
      </c>
      <c r="B2005" s="52">
        <v>2021</v>
      </c>
      <c r="C2005" s="51" t="s">
        <v>10</v>
      </c>
      <c r="D2005" s="51" t="s">
        <v>25</v>
      </c>
      <c r="E2005" s="51" t="s">
        <v>26</v>
      </c>
      <c r="F2005" s="79">
        <v>1037.1156161999997</v>
      </c>
      <c r="G2005" s="78">
        <f>+IF(F2005=0," ", +F2005/INDEX(TdC_ExRate!$C$8:$R$29,MATCH(A2005,TdC_ExRate!$B$8:$B$29,0),MATCH(B2005,TdC_ExRate!$C$7:$R$7,0)))</f>
        <v>134.00869381285659</v>
      </c>
      <c r="H2005" s="78">
        <f>+IF(F2005=0,"",+G2005*100/INDEX(PBI_GDP!$C$8:$R$29,MATCH($A2005,PBI_GDP!$B$8:$B$29,0),MATCH($B2005,PBI_GDP!$C$7:$R$7,0)))</f>
        <v>0.15495928167024237</v>
      </c>
    </row>
    <row r="2006" spans="1:8" x14ac:dyDescent="0.25">
      <c r="A2006" s="51" t="s">
        <v>17</v>
      </c>
      <c r="B2006" s="52">
        <v>2021</v>
      </c>
      <c r="C2006" s="51" t="s">
        <v>10</v>
      </c>
      <c r="D2006" s="51" t="s">
        <v>25</v>
      </c>
      <c r="E2006" s="51" t="s">
        <v>27</v>
      </c>
      <c r="F2006" s="79">
        <v>0</v>
      </c>
      <c r="G2006" s="78" t="str">
        <f>+IF(F2006=0," ", +F2006/INDEX(TdC_ExRate!$C$8:$R$29,MATCH(A2006,TdC_ExRate!$B$8:$B$29,0),MATCH(B2006,TdC_ExRate!$C$7:$R$7,0)))</f>
        <v xml:space="preserve"> </v>
      </c>
      <c r="H2006" s="78" t="str">
        <f>+IF(F2006=0,"",+G2006*100/INDEX(PBI_GDP!$C$8:$R$29,MATCH($A2006,PBI_GDP!$B$8:$B$29,0),MATCH($B2006,PBI_GDP!$C$7:$R$7,0)))</f>
        <v/>
      </c>
    </row>
    <row r="2007" spans="1:8" x14ac:dyDescent="0.25">
      <c r="A2007" s="51" t="s">
        <v>17</v>
      </c>
      <c r="B2007" s="52">
        <v>2021</v>
      </c>
      <c r="C2007" s="51" t="s">
        <v>10</v>
      </c>
      <c r="D2007" s="51" t="s">
        <v>25</v>
      </c>
      <c r="E2007" s="51" t="s">
        <v>28</v>
      </c>
      <c r="F2007" s="79">
        <v>0</v>
      </c>
      <c r="G2007" s="78" t="str">
        <f>+IF(F2007=0," ", +F2007/INDEX(TdC_ExRate!$C$8:$R$29,MATCH(A2007,TdC_ExRate!$B$8:$B$29,0),MATCH(B2007,TdC_ExRate!$C$7:$R$7,0)))</f>
        <v xml:space="preserve"> </v>
      </c>
      <c r="H2007" s="78" t="str">
        <f>+IF(F2007=0,"",+G2007*100/INDEX(PBI_GDP!$C$8:$R$29,MATCH($A2007,PBI_GDP!$B$8:$B$29,0),MATCH($B2007,PBI_GDP!$C$7:$R$7,0)))</f>
        <v/>
      </c>
    </row>
    <row r="2008" spans="1:8" x14ac:dyDescent="0.25">
      <c r="A2008" s="51" t="s">
        <v>17</v>
      </c>
      <c r="B2008" s="52">
        <v>2021</v>
      </c>
      <c r="C2008" s="51" t="s">
        <v>10</v>
      </c>
      <c r="D2008" s="51" t="s">
        <v>25</v>
      </c>
      <c r="E2008" s="51" t="s">
        <v>40</v>
      </c>
      <c r="F2008" s="79">
        <v>1037.1156161999997</v>
      </c>
      <c r="G2008" s="78">
        <f>+IF(F2008=0," ", +F2008/INDEX(TdC_ExRate!$C$8:$R$29,MATCH(A2008,TdC_ExRate!$B$8:$B$29,0),MATCH(B2008,TdC_ExRate!$C$7:$R$7,0)))</f>
        <v>134.00869381285659</v>
      </c>
      <c r="H2008" s="78">
        <f>+IF(F2008=0,"",+G2008*100/INDEX(PBI_GDP!$C$8:$R$29,MATCH($A2008,PBI_GDP!$B$8:$B$29,0),MATCH($B2008,PBI_GDP!$C$7:$R$7,0)))</f>
        <v>0.15495928167024237</v>
      </c>
    </row>
    <row r="2009" spans="1:8" x14ac:dyDescent="0.25">
      <c r="A2009" s="51" t="s">
        <v>17</v>
      </c>
      <c r="B2009" s="52">
        <v>2022</v>
      </c>
      <c r="C2009" s="51" t="s">
        <v>10</v>
      </c>
      <c r="D2009" s="51" t="s">
        <v>25</v>
      </c>
      <c r="E2009" s="51" t="s">
        <v>26</v>
      </c>
      <c r="F2009" s="79">
        <v>1742.13318639</v>
      </c>
      <c r="G2009" s="78">
        <f>+IF(F2009=0," ", +F2009/INDEX(TdC_ExRate!$C$8:$R$29,MATCH(A2009,TdC_ExRate!$B$8:$B$29,0),MATCH(B2009,TdC_ExRate!$C$7:$R$7,0)))</f>
        <v>224.69473599183127</v>
      </c>
      <c r="H2009" s="78">
        <f>+IF(F2009=0,"",+G2009*100/INDEX(PBI_GDP!$C$8:$R$29,MATCH($A2009,PBI_GDP!$B$8:$B$29,0),MATCH($B2009,PBI_GDP!$C$7:$R$7,0)))</f>
        <v>0.23501617642820519</v>
      </c>
    </row>
    <row r="2010" spans="1:8" x14ac:dyDescent="0.25">
      <c r="A2010" s="51" t="s">
        <v>17</v>
      </c>
      <c r="B2010" s="52">
        <v>2022</v>
      </c>
      <c r="C2010" s="51" t="s">
        <v>10</v>
      </c>
      <c r="D2010" s="51" t="s">
        <v>25</v>
      </c>
      <c r="E2010" s="51" t="s">
        <v>27</v>
      </c>
      <c r="F2010" s="79">
        <v>0</v>
      </c>
      <c r="G2010" s="78" t="str">
        <f>+IF(F2010=0," ", +F2010/INDEX(TdC_ExRate!$C$8:$R$29,MATCH(A2010,TdC_ExRate!$B$8:$B$29,0),MATCH(B2010,TdC_ExRate!$C$7:$R$7,0)))</f>
        <v xml:space="preserve"> </v>
      </c>
      <c r="H2010" s="78" t="str">
        <f>+IF(F2010=0,"",+G2010*100/INDEX(PBI_GDP!$C$8:$R$29,MATCH($A2010,PBI_GDP!$B$8:$B$29,0),MATCH($B2010,PBI_GDP!$C$7:$R$7,0)))</f>
        <v/>
      </c>
    </row>
    <row r="2011" spans="1:8" x14ac:dyDescent="0.25">
      <c r="A2011" s="51" t="s">
        <v>17</v>
      </c>
      <c r="B2011" s="52">
        <v>2022</v>
      </c>
      <c r="C2011" s="51" t="s">
        <v>10</v>
      </c>
      <c r="D2011" s="51" t="s">
        <v>25</v>
      </c>
      <c r="E2011" s="51" t="s">
        <v>28</v>
      </c>
      <c r="F2011" s="79">
        <v>32.966844780000002</v>
      </c>
      <c r="G2011" s="78">
        <f>+IF(F2011=0," ", +F2011/INDEX(TdC_ExRate!$C$8:$R$29,MATCH(A2011,TdC_ExRate!$B$8:$B$29,0),MATCH(B2011,TdC_ExRate!$C$7:$R$7,0)))</f>
        <v>4.2519576242476322</v>
      </c>
      <c r="H2011" s="78">
        <f>+IF(F2011=0,"",+G2011*100/INDEX(PBI_GDP!$C$8:$R$29,MATCH($A2011,PBI_GDP!$B$8:$B$29,0),MATCH($B2011,PBI_GDP!$C$7:$R$7,0)))</f>
        <v>4.4472729580178607E-3</v>
      </c>
    </row>
    <row r="2012" spans="1:8" x14ac:dyDescent="0.25">
      <c r="A2012" s="51" t="s">
        <v>17</v>
      </c>
      <c r="B2012" s="52">
        <v>2022</v>
      </c>
      <c r="C2012" s="51" t="s">
        <v>10</v>
      </c>
      <c r="D2012" s="51" t="s">
        <v>25</v>
      </c>
      <c r="E2012" s="51" t="s">
        <v>40</v>
      </c>
      <c r="F2012" s="79">
        <v>1775.10003117</v>
      </c>
      <c r="G2012" s="78">
        <f>+IF(F2012=0," ", +F2012/INDEX(TdC_ExRate!$C$8:$R$29,MATCH(A2012,TdC_ExRate!$B$8:$B$29,0),MATCH(B2012,TdC_ExRate!$C$7:$R$7,0)))</f>
        <v>228.9466936160789</v>
      </c>
      <c r="H2012" s="78">
        <f>+IF(F2012=0,"",+G2012*100/INDEX(PBI_GDP!$C$8:$R$29,MATCH($A2012,PBI_GDP!$B$8:$B$29,0),MATCH($B2012,PBI_GDP!$C$7:$R$7,0)))</f>
        <v>0.23946344938622308</v>
      </c>
    </row>
    <row r="2013" spans="1:8" x14ac:dyDescent="0.25">
      <c r="A2013" s="51" t="s">
        <v>17</v>
      </c>
      <c r="B2013" s="52">
        <v>2023</v>
      </c>
      <c r="C2013" s="51" t="s">
        <v>10</v>
      </c>
      <c r="D2013" s="51" t="s">
        <v>25</v>
      </c>
      <c r="E2013" s="51" t="s">
        <v>26</v>
      </c>
      <c r="F2013" s="79">
        <v>1352.4931100600002</v>
      </c>
      <c r="G2013" s="78">
        <f>+IF(F2013=0," ", +F2013/INDEX(TdC_ExRate!$C$8:$R$29,MATCH(A2013,TdC_ExRate!$B$8:$B$29,0),MATCH(B2013,TdC_ExRate!$C$7:$R$7,0)))</f>
        <v>172.65869490127668</v>
      </c>
      <c r="H2013" s="78">
        <f>+IF(F2013=0,"",+G2013*100/INDEX(PBI_GDP!$C$8:$R$29,MATCH($A2013,PBI_GDP!$B$8:$B$29,0),MATCH($B2013,PBI_GDP!$C$7:$R$7,0)))</f>
        <v>0.16505513309597122</v>
      </c>
    </row>
    <row r="2014" spans="1:8" x14ac:dyDescent="0.25">
      <c r="A2014" s="51" t="s">
        <v>17</v>
      </c>
      <c r="B2014" s="52">
        <v>2023</v>
      </c>
      <c r="C2014" s="51" t="s">
        <v>10</v>
      </c>
      <c r="D2014" s="51" t="s">
        <v>25</v>
      </c>
      <c r="E2014" s="51" t="s">
        <v>27</v>
      </c>
      <c r="F2014" s="79">
        <v>0</v>
      </c>
      <c r="G2014" s="78" t="str">
        <f>+IF(F2014=0," ", +F2014/INDEX(TdC_ExRate!$C$8:$R$29,MATCH(A2014,TdC_ExRate!$B$8:$B$29,0),MATCH(B2014,TdC_ExRate!$C$7:$R$7,0)))</f>
        <v xml:space="preserve"> </v>
      </c>
      <c r="H2014" s="78" t="str">
        <f>+IF(F2014=0,"",+G2014*100/INDEX(PBI_GDP!$C$8:$R$29,MATCH($A2014,PBI_GDP!$B$8:$B$29,0),MATCH($B2014,PBI_GDP!$C$7:$R$7,0)))</f>
        <v/>
      </c>
    </row>
    <row r="2015" spans="1:8" x14ac:dyDescent="0.25">
      <c r="A2015" s="51" t="s">
        <v>17</v>
      </c>
      <c r="B2015" s="52">
        <v>2023</v>
      </c>
      <c r="C2015" s="51" t="s">
        <v>10</v>
      </c>
      <c r="D2015" s="51" t="s">
        <v>25</v>
      </c>
      <c r="E2015" s="51" t="s">
        <v>28</v>
      </c>
      <c r="F2015" s="79">
        <v>38.543516290000007</v>
      </c>
      <c r="G2015" s="78">
        <f>+IF(F2015=0," ", +F2015/INDEX(TdC_ExRate!$C$8:$R$29,MATCH(A2015,TdC_ExRate!$B$8:$B$29,0),MATCH(B2015,TdC_ExRate!$C$7:$R$7,0)))</f>
        <v>4.9204488880851089</v>
      </c>
      <c r="H2015" s="78">
        <f>+IF(F2015=0,"",+G2015*100/INDEX(PBI_GDP!$C$8:$R$29,MATCH($A2015,PBI_GDP!$B$8:$B$29,0),MATCH($B2015,PBI_GDP!$C$7:$R$7,0)))</f>
        <v>4.7037616413073326E-3</v>
      </c>
    </row>
    <row r="2016" spans="1:8" x14ac:dyDescent="0.25">
      <c r="A2016" s="51" t="s">
        <v>17</v>
      </c>
      <c r="B2016" s="52">
        <v>2023</v>
      </c>
      <c r="C2016" s="51" t="s">
        <v>10</v>
      </c>
      <c r="D2016" s="51" t="s">
        <v>25</v>
      </c>
      <c r="E2016" s="51" t="s">
        <v>40</v>
      </c>
      <c r="F2016" s="79">
        <v>1391.0366263500002</v>
      </c>
      <c r="G2016" s="78">
        <f>+IF(F2016=0," ", +F2016/INDEX(TdC_ExRate!$C$8:$R$29,MATCH(A2016,TdC_ExRate!$B$8:$B$29,0),MATCH(B2016,TdC_ExRate!$C$7:$R$7,0)))</f>
        <v>177.57914378936181</v>
      </c>
      <c r="H2016" s="78">
        <f>+IF(F2016=0,"",+G2016*100/INDEX(PBI_GDP!$C$8:$R$29,MATCH($A2016,PBI_GDP!$B$8:$B$29,0),MATCH($B2016,PBI_GDP!$C$7:$R$7,0)))</f>
        <v>0.16975889473727857</v>
      </c>
    </row>
    <row r="2017" spans="1:8" x14ac:dyDescent="0.25">
      <c r="A2017" s="51" t="s">
        <v>17</v>
      </c>
      <c r="B2017" s="52">
        <v>2009</v>
      </c>
      <c r="C2017" s="51" t="s">
        <v>10</v>
      </c>
      <c r="D2017" s="51" t="s">
        <v>30</v>
      </c>
      <c r="E2017" s="51" t="s">
        <v>31</v>
      </c>
      <c r="F2017" s="79">
        <v>70.130413439999998</v>
      </c>
      <c r="G2017" s="78">
        <f>+IF(F2017=0," ", +F2017/INDEX(TdC_ExRate!$C$8:$R$29,MATCH(A2017,TdC_ExRate!$B$8:$B$29,0),MATCH(B2017,TdC_ExRate!$C$7:$R$7,0)))</f>
        <v>8.6120032877609525</v>
      </c>
      <c r="H2017" s="78">
        <f>+IF(F2017=0,"",+G2017*100/INDEX(PBI_GDP!$C$8:$R$29,MATCH($A2017,PBI_GDP!$B$8:$B$29,0),MATCH($B2017,PBI_GDP!$C$7:$R$7,0)))</f>
        <v>2.2670588181396629E-2</v>
      </c>
    </row>
    <row r="2018" spans="1:8" x14ac:dyDescent="0.25">
      <c r="A2018" s="51" t="s">
        <v>17</v>
      </c>
      <c r="B2018" s="52">
        <v>2009</v>
      </c>
      <c r="C2018" s="51" t="s">
        <v>10</v>
      </c>
      <c r="D2018" s="51" t="s">
        <v>30</v>
      </c>
      <c r="E2018" s="51" t="s">
        <v>32</v>
      </c>
      <c r="F2018" s="79"/>
      <c r="G2018" s="78" t="str">
        <f>+IF(F2018=0," ", +F2018/INDEX(TdC_ExRate!$C$8:$R$29,MATCH(A2018,TdC_ExRate!$B$8:$B$29,0),MATCH(B2018,TdC_ExRate!$C$7:$R$7,0)))</f>
        <v xml:space="preserve"> </v>
      </c>
      <c r="H2018" s="78" t="str">
        <f>+IF(F2018=0,"",+G2018*100/INDEX(PBI_GDP!$C$8:$R$29,MATCH($A2018,PBI_GDP!$B$8:$B$29,0),MATCH($B2018,PBI_GDP!$C$7:$R$7,0)))</f>
        <v/>
      </c>
    </row>
    <row r="2019" spans="1:8" x14ac:dyDescent="0.25">
      <c r="A2019" s="51" t="s">
        <v>17</v>
      </c>
      <c r="B2019" s="52">
        <v>2009</v>
      </c>
      <c r="C2019" s="51" t="s">
        <v>10</v>
      </c>
      <c r="D2019" s="51" t="s">
        <v>30</v>
      </c>
      <c r="E2019" s="51" t="s">
        <v>40</v>
      </c>
      <c r="F2019" s="79">
        <v>70.130413439999998</v>
      </c>
      <c r="G2019" s="78">
        <f>+IF(F2019=0," ", +F2019/INDEX(TdC_ExRate!$C$8:$R$29,MATCH(A2019,TdC_ExRate!$B$8:$B$29,0),MATCH(B2019,TdC_ExRate!$C$7:$R$7,0)))</f>
        <v>8.6120032877609525</v>
      </c>
      <c r="H2019" s="78">
        <f>+IF(F2019=0,"",+G2019*100/INDEX(PBI_GDP!$C$8:$R$29,MATCH($A2019,PBI_GDP!$B$8:$B$29,0),MATCH($B2019,PBI_GDP!$C$7:$R$7,0)))</f>
        <v>2.2670588181396629E-2</v>
      </c>
    </row>
    <row r="2020" spans="1:8" x14ac:dyDescent="0.25">
      <c r="A2020" s="51" t="s">
        <v>17</v>
      </c>
      <c r="B2020" s="52">
        <v>2010</v>
      </c>
      <c r="C2020" s="51" t="s">
        <v>10</v>
      </c>
      <c r="D2020" s="51" t="s">
        <v>30</v>
      </c>
      <c r="E2020" s="51" t="s">
        <v>31</v>
      </c>
      <c r="F2020" s="79">
        <v>167.38725543000001</v>
      </c>
      <c r="G2020" s="78">
        <f>+IF(F2020=0," ", +F2020/INDEX(TdC_ExRate!$C$8:$R$29,MATCH(A2020,TdC_ExRate!$B$8:$B$29,0),MATCH(B2020,TdC_ExRate!$C$7:$R$7,0)))</f>
        <v>20.767649557071959</v>
      </c>
      <c r="H2020" s="78">
        <f>+IF(F2020=0,"",+G2020*100/INDEX(PBI_GDP!$C$8:$R$29,MATCH($A2020,PBI_GDP!$B$8:$B$29,0),MATCH($B2020,PBI_GDP!$C$7:$R$7,0)))</f>
        <v>5.0033571235491958E-2</v>
      </c>
    </row>
    <row r="2021" spans="1:8" x14ac:dyDescent="0.25">
      <c r="A2021" s="51" t="s">
        <v>17</v>
      </c>
      <c r="B2021" s="52">
        <v>2010</v>
      </c>
      <c r="C2021" s="51" t="s">
        <v>10</v>
      </c>
      <c r="D2021" s="51" t="s">
        <v>30</v>
      </c>
      <c r="E2021" s="51" t="s">
        <v>32</v>
      </c>
      <c r="F2021" s="79"/>
      <c r="G2021" s="78" t="str">
        <f>+IF(F2021=0," ", +F2021/INDEX(TdC_ExRate!$C$8:$R$29,MATCH(A2021,TdC_ExRate!$B$8:$B$29,0),MATCH(B2021,TdC_ExRate!$C$7:$R$7,0)))</f>
        <v xml:space="preserve"> </v>
      </c>
      <c r="H2021" s="78" t="str">
        <f>+IF(F2021=0,"",+G2021*100/INDEX(PBI_GDP!$C$8:$R$29,MATCH($A2021,PBI_GDP!$B$8:$B$29,0),MATCH($B2021,PBI_GDP!$C$7:$R$7,0)))</f>
        <v/>
      </c>
    </row>
    <row r="2022" spans="1:8" x14ac:dyDescent="0.25">
      <c r="A2022" s="51" t="s">
        <v>17</v>
      </c>
      <c r="B2022" s="52">
        <v>2010</v>
      </c>
      <c r="C2022" s="51" t="s">
        <v>10</v>
      </c>
      <c r="D2022" s="51" t="s">
        <v>30</v>
      </c>
      <c r="E2022" s="51" t="s">
        <v>40</v>
      </c>
      <c r="F2022" s="79">
        <v>167.38725543000001</v>
      </c>
      <c r="G2022" s="78">
        <f>+IF(F2022=0," ", +F2022/INDEX(TdC_ExRate!$C$8:$R$29,MATCH(A2022,TdC_ExRate!$B$8:$B$29,0),MATCH(B2022,TdC_ExRate!$C$7:$R$7,0)))</f>
        <v>20.767649557071959</v>
      </c>
      <c r="H2022" s="78">
        <f>+IF(F2022=0,"",+G2022*100/INDEX(PBI_GDP!$C$8:$R$29,MATCH($A2022,PBI_GDP!$B$8:$B$29,0),MATCH($B2022,PBI_GDP!$C$7:$R$7,0)))</f>
        <v>5.0033571235491958E-2</v>
      </c>
    </row>
    <row r="2023" spans="1:8" x14ac:dyDescent="0.25">
      <c r="A2023" s="51" t="s">
        <v>17</v>
      </c>
      <c r="B2023" s="52">
        <v>2011</v>
      </c>
      <c r="C2023" s="51" t="s">
        <v>10</v>
      </c>
      <c r="D2023" s="51" t="s">
        <v>30</v>
      </c>
      <c r="E2023" s="51" t="s">
        <v>31</v>
      </c>
      <c r="F2023" s="79">
        <v>99.567687469999996</v>
      </c>
      <c r="G2023" s="78">
        <f>+IF(F2023=0," ", +F2023/INDEX(TdC_ExRate!$C$8:$R$29,MATCH(A2023,TdC_ExRate!$B$8:$B$29,0),MATCH(B2023,TdC_ExRate!$C$7:$R$7,0)))</f>
        <v>12.799333846467691</v>
      </c>
      <c r="H2023" s="78">
        <f>+IF(F2023=0,"",+G2023*100/INDEX(PBI_GDP!$C$8:$R$29,MATCH($A2023,PBI_GDP!$B$8:$B$29,0),MATCH($B2023,PBI_GDP!$C$7:$R$7,0)))</f>
        <v>2.6981308666779287E-2</v>
      </c>
    </row>
    <row r="2024" spans="1:8" x14ac:dyDescent="0.25">
      <c r="A2024" s="51" t="s">
        <v>17</v>
      </c>
      <c r="B2024" s="52">
        <v>2011</v>
      </c>
      <c r="C2024" s="51" t="s">
        <v>10</v>
      </c>
      <c r="D2024" s="51" t="s">
        <v>30</v>
      </c>
      <c r="E2024" s="51" t="s">
        <v>32</v>
      </c>
      <c r="F2024" s="79"/>
      <c r="G2024" s="78" t="str">
        <f>+IF(F2024=0," ", +F2024/INDEX(TdC_ExRate!$C$8:$R$29,MATCH(A2024,TdC_ExRate!$B$8:$B$29,0),MATCH(B2024,TdC_ExRate!$C$7:$R$7,0)))</f>
        <v xml:space="preserve"> </v>
      </c>
      <c r="H2024" s="78" t="str">
        <f>+IF(F2024=0,"",+G2024*100/INDEX(PBI_GDP!$C$8:$R$29,MATCH($A2024,PBI_GDP!$B$8:$B$29,0),MATCH($B2024,PBI_GDP!$C$7:$R$7,0)))</f>
        <v/>
      </c>
    </row>
    <row r="2025" spans="1:8" x14ac:dyDescent="0.25">
      <c r="A2025" s="51" t="s">
        <v>17</v>
      </c>
      <c r="B2025" s="52">
        <v>2011</v>
      </c>
      <c r="C2025" s="51" t="s">
        <v>10</v>
      </c>
      <c r="D2025" s="51" t="s">
        <v>30</v>
      </c>
      <c r="E2025" s="51" t="s">
        <v>40</v>
      </c>
      <c r="F2025" s="79">
        <v>99.567687469999996</v>
      </c>
      <c r="G2025" s="78">
        <f>+IF(F2025=0," ", +F2025/INDEX(TdC_ExRate!$C$8:$R$29,MATCH(A2025,TdC_ExRate!$B$8:$B$29,0),MATCH(B2025,TdC_ExRate!$C$7:$R$7,0)))</f>
        <v>12.799333846467691</v>
      </c>
      <c r="H2025" s="78">
        <f>+IF(F2025=0,"",+G2025*100/INDEX(PBI_GDP!$C$8:$R$29,MATCH($A2025,PBI_GDP!$B$8:$B$29,0),MATCH($B2025,PBI_GDP!$C$7:$R$7,0)))</f>
        <v>2.6981308666779287E-2</v>
      </c>
    </row>
    <row r="2026" spans="1:8" x14ac:dyDescent="0.25">
      <c r="A2026" s="51" t="s">
        <v>17</v>
      </c>
      <c r="B2026" s="52">
        <v>2012</v>
      </c>
      <c r="C2026" s="51" t="s">
        <v>10</v>
      </c>
      <c r="D2026" s="51" t="s">
        <v>30</v>
      </c>
      <c r="E2026" s="51" t="s">
        <v>31</v>
      </c>
      <c r="F2026" s="79">
        <v>142.09387883999997</v>
      </c>
      <c r="G2026" s="78">
        <f>+IF(F2026=0," ", +F2026/INDEX(TdC_ExRate!$C$8:$R$29,MATCH(A2026,TdC_ExRate!$B$8:$B$29,0),MATCH(B2026,TdC_ExRate!$C$7:$R$7,0)))</f>
        <v>18.139644107234044</v>
      </c>
      <c r="H2026" s="78">
        <f>+IF(F2026=0,"",+G2026*100/INDEX(PBI_GDP!$C$8:$R$29,MATCH($A2026,PBI_GDP!$B$8:$B$29,0),MATCH($B2026,PBI_GDP!$C$7:$R$7,0)))</f>
        <v>3.6349530046329619E-2</v>
      </c>
    </row>
    <row r="2027" spans="1:8" x14ac:dyDescent="0.25">
      <c r="A2027" s="51" t="s">
        <v>17</v>
      </c>
      <c r="B2027" s="52">
        <v>2012</v>
      </c>
      <c r="C2027" s="51" t="s">
        <v>10</v>
      </c>
      <c r="D2027" s="51" t="s">
        <v>30</v>
      </c>
      <c r="E2027" s="51" t="s">
        <v>32</v>
      </c>
      <c r="F2027" s="79"/>
      <c r="G2027" s="78" t="str">
        <f>+IF(F2027=0," ", +F2027/INDEX(TdC_ExRate!$C$8:$R$29,MATCH(A2027,TdC_ExRate!$B$8:$B$29,0),MATCH(B2027,TdC_ExRate!$C$7:$R$7,0)))</f>
        <v xml:space="preserve"> </v>
      </c>
      <c r="H2027" s="78" t="str">
        <f>+IF(F2027=0,"",+G2027*100/INDEX(PBI_GDP!$C$8:$R$29,MATCH($A2027,PBI_GDP!$B$8:$B$29,0),MATCH($B2027,PBI_GDP!$C$7:$R$7,0)))</f>
        <v/>
      </c>
    </row>
    <row r="2028" spans="1:8" x14ac:dyDescent="0.25">
      <c r="A2028" s="51" t="s">
        <v>17</v>
      </c>
      <c r="B2028" s="52">
        <v>2012</v>
      </c>
      <c r="C2028" s="51" t="s">
        <v>10</v>
      </c>
      <c r="D2028" s="51" t="s">
        <v>30</v>
      </c>
      <c r="E2028" s="51" t="s">
        <v>40</v>
      </c>
      <c r="F2028" s="79">
        <v>142.09387883999997</v>
      </c>
      <c r="G2028" s="78">
        <f>+IF(F2028=0," ", +F2028/INDEX(TdC_ExRate!$C$8:$R$29,MATCH(A2028,TdC_ExRate!$B$8:$B$29,0),MATCH(B2028,TdC_ExRate!$C$7:$R$7,0)))</f>
        <v>18.139644107234044</v>
      </c>
      <c r="H2028" s="78">
        <f>+IF(F2028=0,"",+G2028*100/INDEX(PBI_GDP!$C$8:$R$29,MATCH($A2028,PBI_GDP!$B$8:$B$29,0),MATCH($B2028,PBI_GDP!$C$7:$R$7,0)))</f>
        <v>3.6349530046329619E-2</v>
      </c>
    </row>
    <row r="2029" spans="1:8" x14ac:dyDescent="0.25">
      <c r="A2029" s="51" t="s">
        <v>17</v>
      </c>
      <c r="B2029" s="52">
        <v>2013</v>
      </c>
      <c r="C2029" s="51" t="s">
        <v>10</v>
      </c>
      <c r="D2029" s="51" t="s">
        <v>30</v>
      </c>
      <c r="E2029" s="51" t="s">
        <v>31</v>
      </c>
      <c r="F2029" s="79">
        <v>134.77317363999998</v>
      </c>
      <c r="G2029" s="78">
        <f>+IF(F2029=0," ", +F2029/INDEX(TdC_ExRate!$C$8:$R$29,MATCH(A2029,TdC_ExRate!$B$8:$B$29,0),MATCH(B2029,TdC_ExRate!$C$7:$R$7,0)))</f>
        <v>17.14671420356234</v>
      </c>
      <c r="H2029" s="78">
        <f>+IF(F2029=0,"",+G2029*100/INDEX(PBI_GDP!$C$8:$R$29,MATCH($A2029,PBI_GDP!$B$8:$B$29,0),MATCH($B2029,PBI_GDP!$C$7:$R$7,0)))</f>
        <v>3.2356033261134426E-2</v>
      </c>
    </row>
    <row r="2030" spans="1:8" x14ac:dyDescent="0.25">
      <c r="A2030" s="51" t="s">
        <v>17</v>
      </c>
      <c r="B2030" s="52">
        <v>2013</v>
      </c>
      <c r="C2030" s="51" t="s">
        <v>10</v>
      </c>
      <c r="D2030" s="51" t="s">
        <v>30</v>
      </c>
      <c r="E2030" s="51" t="s">
        <v>32</v>
      </c>
      <c r="F2030" s="79"/>
      <c r="G2030" s="78" t="str">
        <f>+IF(F2030=0," ", +F2030/INDEX(TdC_ExRate!$C$8:$R$29,MATCH(A2030,TdC_ExRate!$B$8:$B$29,0),MATCH(B2030,TdC_ExRate!$C$7:$R$7,0)))</f>
        <v xml:space="preserve"> </v>
      </c>
      <c r="H2030" s="78" t="str">
        <f>+IF(F2030=0,"",+G2030*100/INDEX(PBI_GDP!$C$8:$R$29,MATCH($A2030,PBI_GDP!$B$8:$B$29,0),MATCH($B2030,PBI_GDP!$C$7:$R$7,0)))</f>
        <v/>
      </c>
    </row>
    <row r="2031" spans="1:8" x14ac:dyDescent="0.25">
      <c r="A2031" s="51" t="s">
        <v>17</v>
      </c>
      <c r="B2031" s="52">
        <v>2013</v>
      </c>
      <c r="C2031" s="51" t="s">
        <v>10</v>
      </c>
      <c r="D2031" s="51" t="s">
        <v>30</v>
      </c>
      <c r="E2031" s="51" t="s">
        <v>40</v>
      </c>
      <c r="F2031" s="79">
        <v>134.77317363999998</v>
      </c>
      <c r="G2031" s="78">
        <f>+IF(F2031=0," ", +F2031/INDEX(TdC_ExRate!$C$8:$R$29,MATCH(A2031,TdC_ExRate!$B$8:$B$29,0),MATCH(B2031,TdC_ExRate!$C$7:$R$7,0)))</f>
        <v>17.14671420356234</v>
      </c>
      <c r="H2031" s="78">
        <f>+IF(F2031=0,"",+G2031*100/INDEX(PBI_GDP!$C$8:$R$29,MATCH($A2031,PBI_GDP!$B$8:$B$29,0),MATCH($B2031,PBI_GDP!$C$7:$R$7,0)))</f>
        <v>3.2356033261134426E-2</v>
      </c>
    </row>
    <row r="2032" spans="1:8" x14ac:dyDescent="0.25">
      <c r="A2032" s="51" t="s">
        <v>17</v>
      </c>
      <c r="B2032" s="52">
        <v>2014</v>
      </c>
      <c r="C2032" s="51" t="s">
        <v>10</v>
      </c>
      <c r="D2032" s="51" t="s">
        <v>30</v>
      </c>
      <c r="E2032" s="51" t="s">
        <v>31</v>
      </c>
      <c r="F2032" s="79">
        <v>164.25162903000003</v>
      </c>
      <c r="G2032" s="78">
        <f>+IF(F2032=0," ", +F2032/INDEX(TdC_ExRate!$C$8:$R$29,MATCH(A2032,TdC_ExRate!$B$8:$B$29,0),MATCH(B2032,TdC_ExRate!$C$7:$R$7,0)))</f>
        <v>21.237146302769091</v>
      </c>
      <c r="H2032" s="78">
        <f>+IF(F2032=0,"",+G2032*100/INDEX(PBI_GDP!$C$8:$R$29,MATCH($A2032,PBI_GDP!$B$8:$B$29,0),MATCH($B2032,PBI_GDP!$C$7:$R$7,0)))</f>
        <v>3.6698917846052746E-2</v>
      </c>
    </row>
    <row r="2033" spans="1:8" x14ac:dyDescent="0.25">
      <c r="A2033" s="51" t="s">
        <v>17</v>
      </c>
      <c r="B2033" s="52">
        <v>2014</v>
      </c>
      <c r="C2033" s="51" t="s">
        <v>10</v>
      </c>
      <c r="D2033" s="51" t="s">
        <v>30</v>
      </c>
      <c r="E2033" s="51" t="s">
        <v>32</v>
      </c>
      <c r="F2033" s="79"/>
      <c r="G2033" s="78" t="str">
        <f>+IF(F2033=0," ", +F2033/INDEX(TdC_ExRate!$C$8:$R$29,MATCH(A2033,TdC_ExRate!$B$8:$B$29,0),MATCH(B2033,TdC_ExRate!$C$7:$R$7,0)))</f>
        <v xml:space="preserve"> </v>
      </c>
      <c r="H2033" s="78" t="str">
        <f>+IF(F2033=0,"",+G2033*100/INDEX(PBI_GDP!$C$8:$R$29,MATCH($A2033,PBI_GDP!$B$8:$B$29,0),MATCH($B2033,PBI_GDP!$C$7:$R$7,0)))</f>
        <v/>
      </c>
    </row>
    <row r="2034" spans="1:8" x14ac:dyDescent="0.25">
      <c r="A2034" s="51" t="s">
        <v>17</v>
      </c>
      <c r="B2034" s="52">
        <v>2014</v>
      </c>
      <c r="C2034" s="51" t="s">
        <v>10</v>
      </c>
      <c r="D2034" s="51" t="s">
        <v>30</v>
      </c>
      <c r="E2034" s="51" t="s">
        <v>40</v>
      </c>
      <c r="F2034" s="79">
        <v>164.25162903000003</v>
      </c>
      <c r="G2034" s="78">
        <f>+IF(F2034=0," ", +F2034/INDEX(TdC_ExRate!$C$8:$R$29,MATCH(A2034,TdC_ExRate!$B$8:$B$29,0),MATCH(B2034,TdC_ExRate!$C$7:$R$7,0)))</f>
        <v>21.237146302769091</v>
      </c>
      <c r="H2034" s="78">
        <f>+IF(F2034=0,"",+G2034*100/INDEX(PBI_GDP!$C$8:$R$29,MATCH($A2034,PBI_GDP!$B$8:$B$29,0),MATCH($B2034,PBI_GDP!$C$7:$R$7,0)))</f>
        <v>3.6698917846052746E-2</v>
      </c>
    </row>
    <row r="2035" spans="1:8" x14ac:dyDescent="0.25">
      <c r="A2035" s="51" t="s">
        <v>17</v>
      </c>
      <c r="B2035" s="52">
        <v>2015</v>
      </c>
      <c r="C2035" s="51" t="s">
        <v>10</v>
      </c>
      <c r="D2035" s="51" t="s">
        <v>30</v>
      </c>
      <c r="E2035" s="51" t="s">
        <v>31</v>
      </c>
      <c r="F2035" s="79">
        <v>111.77853690000002</v>
      </c>
      <c r="G2035" s="78">
        <f>+IF(F2035=0," ", +F2035/INDEX(TdC_ExRate!$C$8:$R$29,MATCH(A2035,TdC_ExRate!$B$8:$B$29,0),MATCH(B2035,TdC_ExRate!$C$7:$R$7,0)))</f>
        <v>14.594085984114891</v>
      </c>
      <c r="H2035" s="78">
        <f>+IF(F2035=0,"",+G2035*100/INDEX(PBI_GDP!$C$8:$R$29,MATCH($A2035,PBI_GDP!$B$8:$B$29,0),MATCH($B2035,PBI_GDP!$C$7:$R$7,0)))</f>
        <v>2.3467752426985938E-2</v>
      </c>
    </row>
    <row r="2036" spans="1:8" x14ac:dyDescent="0.25">
      <c r="A2036" s="51" t="s">
        <v>17</v>
      </c>
      <c r="B2036" s="52">
        <v>2015</v>
      </c>
      <c r="C2036" s="51" t="s">
        <v>10</v>
      </c>
      <c r="D2036" s="51" t="s">
        <v>30</v>
      </c>
      <c r="E2036" s="51" t="s">
        <v>32</v>
      </c>
      <c r="F2036" s="79"/>
      <c r="G2036" s="78" t="str">
        <f>+IF(F2036=0," ", +F2036/INDEX(TdC_ExRate!$C$8:$R$29,MATCH(A2036,TdC_ExRate!$B$8:$B$29,0),MATCH(B2036,TdC_ExRate!$C$7:$R$7,0)))</f>
        <v xml:space="preserve"> </v>
      </c>
      <c r="H2036" s="78" t="str">
        <f>+IF(F2036=0,"",+G2036*100/INDEX(PBI_GDP!$C$8:$R$29,MATCH($A2036,PBI_GDP!$B$8:$B$29,0),MATCH($B2036,PBI_GDP!$C$7:$R$7,0)))</f>
        <v/>
      </c>
    </row>
    <row r="2037" spans="1:8" x14ac:dyDescent="0.25">
      <c r="A2037" s="51" t="s">
        <v>17</v>
      </c>
      <c r="B2037" s="52">
        <v>2015</v>
      </c>
      <c r="C2037" s="51" t="s">
        <v>10</v>
      </c>
      <c r="D2037" s="51" t="s">
        <v>30</v>
      </c>
      <c r="E2037" s="51" t="s">
        <v>40</v>
      </c>
      <c r="F2037" s="79">
        <v>111.77853690000002</v>
      </c>
      <c r="G2037" s="78">
        <f>+IF(F2037=0," ", +F2037/INDEX(TdC_ExRate!$C$8:$R$29,MATCH(A2037,TdC_ExRate!$B$8:$B$29,0),MATCH(B2037,TdC_ExRate!$C$7:$R$7,0)))</f>
        <v>14.594085984114891</v>
      </c>
      <c r="H2037" s="78">
        <f>+IF(F2037=0,"",+G2037*100/INDEX(PBI_GDP!$C$8:$R$29,MATCH($A2037,PBI_GDP!$B$8:$B$29,0),MATCH($B2037,PBI_GDP!$C$7:$R$7,0)))</f>
        <v>2.3467752426985938E-2</v>
      </c>
    </row>
    <row r="2038" spans="1:8" x14ac:dyDescent="0.25">
      <c r="A2038" s="51" t="s">
        <v>17</v>
      </c>
      <c r="B2038" s="52">
        <v>2016</v>
      </c>
      <c r="C2038" s="51" t="s">
        <v>10</v>
      </c>
      <c r="D2038" s="51" t="s">
        <v>30</v>
      </c>
      <c r="E2038" s="51" t="s">
        <v>31</v>
      </c>
      <c r="F2038" s="79">
        <v>155.03548678000001</v>
      </c>
      <c r="G2038" s="78">
        <f>+IF(F2038=0," ", +F2038/INDEX(TdC_ExRate!$C$8:$R$29,MATCH(A2038,TdC_ExRate!$B$8:$B$29,0),MATCH(B2038,TdC_ExRate!$C$7:$R$7,0)))</f>
        <v>20.388228398465746</v>
      </c>
      <c r="H2038" s="78">
        <f>+IF(F2038=0,"",+G2038*100/INDEX(PBI_GDP!$C$8:$R$29,MATCH($A2038,PBI_GDP!$B$8:$B$29,0),MATCH($B2038,PBI_GDP!$C$7:$R$7,0)))</f>
        <v>3.0856662959911674E-2</v>
      </c>
    </row>
    <row r="2039" spans="1:8" x14ac:dyDescent="0.25">
      <c r="A2039" s="51" t="s">
        <v>17</v>
      </c>
      <c r="B2039" s="52">
        <v>2016</v>
      </c>
      <c r="C2039" s="51" t="s">
        <v>10</v>
      </c>
      <c r="D2039" s="51" t="s">
        <v>30</v>
      </c>
      <c r="E2039" s="51" t="s">
        <v>32</v>
      </c>
      <c r="F2039" s="79"/>
      <c r="G2039" s="78" t="str">
        <f>+IF(F2039=0," ", +F2039/INDEX(TdC_ExRate!$C$8:$R$29,MATCH(A2039,TdC_ExRate!$B$8:$B$29,0),MATCH(B2039,TdC_ExRate!$C$7:$R$7,0)))</f>
        <v xml:space="preserve"> </v>
      </c>
      <c r="H2039" s="78" t="str">
        <f>+IF(F2039=0,"",+G2039*100/INDEX(PBI_GDP!$C$8:$R$29,MATCH($A2039,PBI_GDP!$B$8:$B$29,0),MATCH($B2039,PBI_GDP!$C$7:$R$7,0)))</f>
        <v/>
      </c>
    </row>
    <row r="2040" spans="1:8" x14ac:dyDescent="0.25">
      <c r="A2040" s="51" t="s">
        <v>17</v>
      </c>
      <c r="B2040" s="52">
        <v>2016</v>
      </c>
      <c r="C2040" s="51" t="s">
        <v>10</v>
      </c>
      <c r="D2040" s="51" t="s">
        <v>30</v>
      </c>
      <c r="E2040" s="51" t="s">
        <v>40</v>
      </c>
      <c r="F2040" s="79">
        <v>155.03548678000001</v>
      </c>
      <c r="G2040" s="78">
        <f>+IF(F2040=0," ", +F2040/INDEX(TdC_ExRate!$C$8:$R$29,MATCH(A2040,TdC_ExRate!$B$8:$B$29,0),MATCH(B2040,TdC_ExRate!$C$7:$R$7,0)))</f>
        <v>20.388228398465746</v>
      </c>
      <c r="H2040" s="78">
        <f>+IF(F2040=0,"",+G2040*100/INDEX(PBI_GDP!$C$8:$R$29,MATCH($A2040,PBI_GDP!$B$8:$B$29,0),MATCH($B2040,PBI_GDP!$C$7:$R$7,0)))</f>
        <v>3.0856662959911674E-2</v>
      </c>
    </row>
    <row r="2041" spans="1:8" x14ac:dyDescent="0.25">
      <c r="A2041" s="51" t="s">
        <v>17</v>
      </c>
      <c r="B2041" s="52">
        <v>2017</v>
      </c>
      <c r="C2041" s="51" t="s">
        <v>10</v>
      </c>
      <c r="D2041" s="51" t="s">
        <v>30</v>
      </c>
      <c r="E2041" s="51" t="s">
        <v>31</v>
      </c>
      <c r="F2041" s="79">
        <v>29.026209359999999</v>
      </c>
      <c r="G2041" s="78">
        <f>+IF(F2041=0," ", +F2041/INDEX(TdC_ExRate!$C$8:$R$29,MATCH(A2041,TdC_ExRate!$B$8:$B$29,0),MATCH(B2041,TdC_ExRate!$C$7:$R$7,0)))</f>
        <v>3.949144130612245</v>
      </c>
      <c r="H2041" s="78">
        <f>+IF(F2041=0,"",+G2041*100/INDEX(PBI_GDP!$C$8:$R$29,MATCH($A2041,PBI_GDP!$B$8:$B$29,0),MATCH($B2041,PBI_GDP!$C$7:$R$7,0)))</f>
        <v>5.5112777933088702E-3</v>
      </c>
    </row>
    <row r="2042" spans="1:8" x14ac:dyDescent="0.25">
      <c r="A2042" s="51" t="s">
        <v>17</v>
      </c>
      <c r="B2042" s="52">
        <v>2017</v>
      </c>
      <c r="C2042" s="51" t="s">
        <v>10</v>
      </c>
      <c r="D2042" s="51" t="s">
        <v>30</v>
      </c>
      <c r="E2042" s="51" t="s">
        <v>32</v>
      </c>
      <c r="F2042" s="79"/>
      <c r="G2042" s="78" t="str">
        <f>+IF(F2042=0," ", +F2042/INDEX(TdC_ExRate!$C$8:$R$29,MATCH(A2042,TdC_ExRate!$B$8:$B$29,0),MATCH(B2042,TdC_ExRate!$C$7:$R$7,0)))</f>
        <v xml:space="preserve"> </v>
      </c>
      <c r="H2042" s="78" t="str">
        <f>+IF(F2042=0,"",+G2042*100/INDEX(PBI_GDP!$C$8:$R$29,MATCH($A2042,PBI_GDP!$B$8:$B$29,0),MATCH($B2042,PBI_GDP!$C$7:$R$7,0)))</f>
        <v/>
      </c>
    </row>
    <row r="2043" spans="1:8" x14ac:dyDescent="0.25">
      <c r="A2043" s="51" t="s">
        <v>17</v>
      </c>
      <c r="B2043" s="52">
        <v>2017</v>
      </c>
      <c r="C2043" s="51" t="s">
        <v>10</v>
      </c>
      <c r="D2043" s="51" t="s">
        <v>30</v>
      </c>
      <c r="E2043" s="51" t="s">
        <v>40</v>
      </c>
      <c r="F2043" s="79">
        <v>29.026209359999999</v>
      </c>
      <c r="G2043" s="78">
        <f>+IF(F2043=0," ", +F2043/INDEX(TdC_ExRate!$C$8:$R$29,MATCH(A2043,TdC_ExRate!$B$8:$B$29,0),MATCH(B2043,TdC_ExRate!$C$7:$R$7,0)))</f>
        <v>3.949144130612245</v>
      </c>
      <c r="H2043" s="78">
        <f>+IF(F2043=0,"",+G2043*100/INDEX(PBI_GDP!$C$8:$R$29,MATCH($A2043,PBI_GDP!$B$8:$B$29,0),MATCH($B2043,PBI_GDP!$C$7:$R$7,0)))</f>
        <v>5.5112777933088702E-3</v>
      </c>
    </row>
    <row r="2044" spans="1:8" x14ac:dyDescent="0.25">
      <c r="A2044" s="51" t="s">
        <v>17</v>
      </c>
      <c r="B2044" s="52">
        <v>2018</v>
      </c>
      <c r="C2044" s="51" t="s">
        <v>10</v>
      </c>
      <c r="D2044" s="51" t="s">
        <v>30</v>
      </c>
      <c r="E2044" s="51" t="s">
        <v>31</v>
      </c>
      <c r="F2044" s="79">
        <v>68.122798810000006</v>
      </c>
      <c r="G2044" s="78">
        <f>+IF(F2044=0," ", +F2044/INDEX(TdC_ExRate!$C$8:$R$29,MATCH(A2044,TdC_ExRate!$B$8:$B$29,0),MATCH(B2044,TdC_ExRate!$C$7:$R$7,0)))</f>
        <v>9.0578790661495887</v>
      </c>
      <c r="H2044" s="78">
        <f>+IF(F2044=0,"",+G2044*100/INDEX(PBI_GDP!$C$8:$R$29,MATCH($A2044,PBI_GDP!$B$8:$B$29,0),MATCH($B2044,PBI_GDP!$C$7:$R$7,0)))</f>
        <v>1.2352784113258717E-2</v>
      </c>
    </row>
    <row r="2045" spans="1:8" x14ac:dyDescent="0.25">
      <c r="A2045" s="51" t="s">
        <v>17</v>
      </c>
      <c r="B2045" s="52">
        <v>2018</v>
      </c>
      <c r="C2045" s="51" t="s">
        <v>10</v>
      </c>
      <c r="D2045" s="51" t="s">
        <v>30</v>
      </c>
      <c r="E2045" s="51" t="s">
        <v>32</v>
      </c>
      <c r="F2045" s="79"/>
      <c r="G2045" s="78" t="str">
        <f>+IF(F2045=0," ", +F2045/INDEX(TdC_ExRate!$C$8:$R$29,MATCH(A2045,TdC_ExRate!$B$8:$B$29,0),MATCH(B2045,TdC_ExRate!$C$7:$R$7,0)))</f>
        <v xml:space="preserve"> </v>
      </c>
      <c r="H2045" s="78" t="str">
        <f>+IF(F2045=0,"",+G2045*100/INDEX(PBI_GDP!$C$8:$R$29,MATCH($A2045,PBI_GDP!$B$8:$B$29,0),MATCH($B2045,PBI_GDP!$C$7:$R$7,0)))</f>
        <v/>
      </c>
    </row>
    <row r="2046" spans="1:8" x14ac:dyDescent="0.25">
      <c r="A2046" s="51" t="s">
        <v>17</v>
      </c>
      <c r="B2046" s="52">
        <v>2018</v>
      </c>
      <c r="C2046" s="51" t="s">
        <v>10</v>
      </c>
      <c r="D2046" s="51" t="s">
        <v>30</v>
      </c>
      <c r="E2046" s="51" t="s">
        <v>40</v>
      </c>
      <c r="F2046" s="79">
        <v>68.122798810000006</v>
      </c>
      <c r="G2046" s="78">
        <f>+IF(F2046=0," ", +F2046/INDEX(TdC_ExRate!$C$8:$R$29,MATCH(A2046,TdC_ExRate!$B$8:$B$29,0),MATCH(B2046,TdC_ExRate!$C$7:$R$7,0)))</f>
        <v>9.0578790661495887</v>
      </c>
      <c r="H2046" s="78">
        <f>+IF(F2046=0,"",+G2046*100/INDEX(PBI_GDP!$C$8:$R$29,MATCH($A2046,PBI_GDP!$B$8:$B$29,0),MATCH($B2046,PBI_GDP!$C$7:$R$7,0)))</f>
        <v>1.2352784113258717E-2</v>
      </c>
    </row>
    <row r="2047" spans="1:8" x14ac:dyDescent="0.25">
      <c r="A2047" s="51" t="s">
        <v>17</v>
      </c>
      <c r="B2047" s="52">
        <v>2019</v>
      </c>
      <c r="C2047" s="51" t="s">
        <v>10</v>
      </c>
      <c r="D2047" s="51" t="s">
        <v>30</v>
      </c>
      <c r="E2047" s="51" t="s">
        <v>31</v>
      </c>
      <c r="F2047" s="79">
        <v>97.272120260000008</v>
      </c>
      <c r="G2047" s="78">
        <f>+IF(F2047=0," ", +F2047/INDEX(TdC_ExRate!$C$8:$R$29,MATCH(A2047,TdC_ExRate!$B$8:$B$29,0),MATCH(B2047,TdC_ExRate!$C$7:$R$7,0)))</f>
        <v>12.635477842823128</v>
      </c>
      <c r="H2047" s="78">
        <f>+IF(F2047=0,"",+G2047*100/INDEX(PBI_GDP!$C$8:$R$29,MATCH($A2047,PBI_GDP!$B$8:$B$29,0),MATCH($B2047,PBI_GDP!$C$7:$R$7,0)))</f>
        <v>1.6373581157245264E-2</v>
      </c>
    </row>
    <row r="2048" spans="1:8" x14ac:dyDescent="0.25">
      <c r="A2048" s="51" t="s">
        <v>17</v>
      </c>
      <c r="B2048" s="52">
        <v>2019</v>
      </c>
      <c r="C2048" s="51" t="s">
        <v>10</v>
      </c>
      <c r="D2048" s="51" t="s">
        <v>30</v>
      </c>
      <c r="E2048" s="51" t="s">
        <v>32</v>
      </c>
      <c r="F2048" s="79"/>
      <c r="G2048" s="78" t="str">
        <f>+IF(F2048=0," ", +F2048/INDEX(TdC_ExRate!$C$8:$R$29,MATCH(A2048,TdC_ExRate!$B$8:$B$29,0),MATCH(B2048,TdC_ExRate!$C$7:$R$7,0)))</f>
        <v xml:space="preserve"> </v>
      </c>
      <c r="H2048" s="78" t="str">
        <f>+IF(F2048=0,"",+G2048*100/INDEX(PBI_GDP!$C$8:$R$29,MATCH($A2048,PBI_GDP!$B$8:$B$29,0),MATCH($B2048,PBI_GDP!$C$7:$R$7,0)))</f>
        <v/>
      </c>
    </row>
    <row r="2049" spans="1:8" x14ac:dyDescent="0.25">
      <c r="A2049" s="51" t="s">
        <v>17</v>
      </c>
      <c r="B2049" s="52">
        <v>2019</v>
      </c>
      <c r="C2049" s="51" t="s">
        <v>10</v>
      </c>
      <c r="D2049" s="51" t="s">
        <v>30</v>
      </c>
      <c r="E2049" s="51" t="s">
        <v>40</v>
      </c>
      <c r="F2049" s="79">
        <v>97.272120260000008</v>
      </c>
      <c r="G2049" s="78">
        <f>+IF(F2049=0," ", +F2049/INDEX(TdC_ExRate!$C$8:$R$29,MATCH(A2049,TdC_ExRate!$B$8:$B$29,0),MATCH(B2049,TdC_ExRate!$C$7:$R$7,0)))</f>
        <v>12.635477842823128</v>
      </c>
      <c r="H2049" s="78">
        <f>+IF(F2049=0,"",+G2049*100/INDEX(PBI_GDP!$C$8:$R$29,MATCH($A2049,PBI_GDP!$B$8:$B$29,0),MATCH($B2049,PBI_GDP!$C$7:$R$7,0)))</f>
        <v>1.6373581157245264E-2</v>
      </c>
    </row>
    <row r="2050" spans="1:8" x14ac:dyDescent="0.25">
      <c r="A2050" s="51" t="s">
        <v>17</v>
      </c>
      <c r="B2050" s="52">
        <v>2020</v>
      </c>
      <c r="C2050" s="51" t="s">
        <v>10</v>
      </c>
      <c r="D2050" s="51" t="s">
        <v>30</v>
      </c>
      <c r="E2050" s="51" t="s">
        <v>31</v>
      </c>
      <c r="F2050" s="79">
        <v>67.403918669999996</v>
      </c>
      <c r="G2050" s="78">
        <f>+IF(F2050=0," ", +F2050/INDEX(TdC_ExRate!$C$8:$R$29,MATCH(A2050,TdC_ExRate!$B$8:$B$29,0),MATCH(B2050,TdC_ExRate!$C$7:$R$7,0)))</f>
        <v>8.7282510417610872</v>
      </c>
      <c r="H2050" s="78">
        <f>+IF(F2050=0,"",+G2050*100/INDEX(PBI_GDP!$C$8:$R$29,MATCH($A2050,PBI_GDP!$B$8:$B$29,0),MATCH($B2050,PBI_GDP!$C$7:$R$7,0)))</f>
        <v>1.1232531607974158E-2</v>
      </c>
    </row>
    <row r="2051" spans="1:8" x14ac:dyDescent="0.25">
      <c r="A2051" s="51" t="s">
        <v>17</v>
      </c>
      <c r="B2051" s="52">
        <v>2020</v>
      </c>
      <c r="C2051" s="51" t="s">
        <v>10</v>
      </c>
      <c r="D2051" s="51" t="s">
        <v>30</v>
      </c>
      <c r="E2051" s="51" t="s">
        <v>32</v>
      </c>
      <c r="F2051" s="79">
        <v>0</v>
      </c>
      <c r="G2051" s="78" t="str">
        <f>+IF(F2051=0," ", +F2051/INDEX(TdC_ExRate!$C$8:$R$29,MATCH(A2051,TdC_ExRate!$B$8:$B$29,0),MATCH(B2051,TdC_ExRate!$C$7:$R$7,0)))</f>
        <v xml:space="preserve"> </v>
      </c>
      <c r="H2051" s="78" t="str">
        <f>+IF(F2051=0,"",+G2051*100/INDEX(PBI_GDP!$C$8:$R$29,MATCH($A2051,PBI_GDP!$B$8:$B$29,0),MATCH($B2051,PBI_GDP!$C$7:$R$7,0)))</f>
        <v/>
      </c>
    </row>
    <row r="2052" spans="1:8" x14ac:dyDescent="0.25">
      <c r="A2052" s="51" t="s">
        <v>17</v>
      </c>
      <c r="B2052" s="52">
        <v>2020</v>
      </c>
      <c r="C2052" s="51" t="s">
        <v>10</v>
      </c>
      <c r="D2052" s="51" t="s">
        <v>30</v>
      </c>
      <c r="E2052" s="51" t="s">
        <v>40</v>
      </c>
      <c r="F2052" s="79">
        <v>67.403918669999996</v>
      </c>
      <c r="G2052" s="78">
        <f>+IF(F2052=0," ", +F2052/INDEX(TdC_ExRate!$C$8:$R$29,MATCH(A2052,TdC_ExRate!$B$8:$B$29,0),MATCH(B2052,TdC_ExRate!$C$7:$R$7,0)))</f>
        <v>8.7282510417610872</v>
      </c>
      <c r="H2052" s="78">
        <f>+IF(F2052=0,"",+G2052*100/INDEX(PBI_GDP!$C$8:$R$29,MATCH($A2052,PBI_GDP!$B$8:$B$29,0),MATCH($B2052,PBI_GDP!$C$7:$R$7,0)))</f>
        <v>1.1232531607974158E-2</v>
      </c>
    </row>
    <row r="2053" spans="1:8" x14ac:dyDescent="0.25">
      <c r="A2053" s="51" t="s">
        <v>17</v>
      </c>
      <c r="B2053" s="52">
        <v>2021</v>
      </c>
      <c r="C2053" s="51" t="s">
        <v>10</v>
      </c>
      <c r="D2053" s="51" t="s">
        <v>30</v>
      </c>
      <c r="E2053" s="51" t="s">
        <v>31</v>
      </c>
      <c r="F2053" s="79">
        <v>144.92307072</v>
      </c>
      <c r="G2053" s="78">
        <f>+IF(F2053=0," ", +F2053/INDEX(TdC_ExRate!$C$8:$R$29,MATCH(A2053,TdC_ExRate!$B$8:$B$29,0),MATCH(B2053,TdC_ExRate!$C$7:$R$7,0)))</f>
        <v>18.725927087757071</v>
      </c>
      <c r="H2053" s="78">
        <f>+IF(F2053=0,"",+G2053*100/INDEX(PBI_GDP!$C$8:$R$29,MATCH($A2053,PBI_GDP!$B$8:$B$29,0),MATCH($B2053,PBI_GDP!$C$7:$R$7,0)))</f>
        <v>2.1653492229246542E-2</v>
      </c>
    </row>
    <row r="2054" spans="1:8" x14ac:dyDescent="0.25">
      <c r="A2054" s="51" t="s">
        <v>17</v>
      </c>
      <c r="B2054" s="52">
        <v>2021</v>
      </c>
      <c r="C2054" s="51" t="s">
        <v>10</v>
      </c>
      <c r="D2054" s="51" t="s">
        <v>30</v>
      </c>
      <c r="E2054" s="51" t="s">
        <v>32</v>
      </c>
      <c r="F2054" s="79">
        <v>0</v>
      </c>
      <c r="G2054" s="78" t="str">
        <f>+IF(F2054=0," ", +F2054/INDEX(TdC_ExRate!$C$8:$R$29,MATCH(A2054,TdC_ExRate!$B$8:$B$29,0),MATCH(B2054,TdC_ExRate!$C$7:$R$7,0)))</f>
        <v xml:space="preserve"> </v>
      </c>
      <c r="H2054" s="78" t="str">
        <f>+IF(F2054=0,"",+G2054*100/INDEX(PBI_GDP!$C$8:$R$29,MATCH($A2054,PBI_GDP!$B$8:$B$29,0),MATCH($B2054,PBI_GDP!$C$7:$R$7,0)))</f>
        <v/>
      </c>
    </row>
    <row r="2055" spans="1:8" x14ac:dyDescent="0.25">
      <c r="A2055" s="51" t="s">
        <v>17</v>
      </c>
      <c r="B2055" s="52">
        <v>2021</v>
      </c>
      <c r="C2055" s="51" t="s">
        <v>10</v>
      </c>
      <c r="D2055" s="51" t="s">
        <v>30</v>
      </c>
      <c r="E2055" s="51" t="s">
        <v>40</v>
      </c>
      <c r="F2055" s="79">
        <v>144.92307072</v>
      </c>
      <c r="G2055" s="78">
        <f>+IF(F2055=0," ", +F2055/INDEX(TdC_ExRate!$C$8:$R$29,MATCH(A2055,TdC_ExRate!$B$8:$B$29,0),MATCH(B2055,TdC_ExRate!$C$7:$R$7,0)))</f>
        <v>18.725927087757071</v>
      </c>
      <c r="H2055" s="78">
        <f>+IF(F2055=0,"",+G2055*100/INDEX(PBI_GDP!$C$8:$R$29,MATCH($A2055,PBI_GDP!$B$8:$B$29,0),MATCH($B2055,PBI_GDP!$C$7:$R$7,0)))</f>
        <v>2.1653492229246542E-2</v>
      </c>
    </row>
    <row r="2056" spans="1:8" x14ac:dyDescent="0.25">
      <c r="A2056" s="51" t="s">
        <v>17</v>
      </c>
      <c r="B2056" s="52">
        <v>2022</v>
      </c>
      <c r="C2056" s="51" t="s">
        <v>10</v>
      </c>
      <c r="D2056" s="51" t="s">
        <v>30</v>
      </c>
      <c r="E2056" s="51" t="s">
        <v>31</v>
      </c>
      <c r="F2056" s="79">
        <v>117.47</v>
      </c>
      <c r="G2056" s="78">
        <f>+IF(F2056=0," ", +F2056/INDEX(TdC_ExRate!$C$8:$R$29,MATCH(A2056,TdC_ExRate!$B$8:$B$29,0),MATCH(B2056,TdC_ExRate!$C$7:$R$7,0)))</f>
        <v>15.150902837489239</v>
      </c>
      <c r="H2056" s="78">
        <f>+IF(F2056=0,"",+G2056*100/INDEX(PBI_GDP!$C$8:$R$29,MATCH($A2056,PBI_GDP!$B$8:$B$29,0),MATCH($B2056,PBI_GDP!$C$7:$R$7,0)))</f>
        <v>1.5846865475439596E-2</v>
      </c>
    </row>
    <row r="2057" spans="1:8" x14ac:dyDescent="0.25">
      <c r="A2057" s="51" t="s">
        <v>17</v>
      </c>
      <c r="B2057" s="52">
        <v>2022</v>
      </c>
      <c r="C2057" s="51" t="s">
        <v>10</v>
      </c>
      <c r="D2057" s="51" t="s">
        <v>30</v>
      </c>
      <c r="E2057" s="51" t="s">
        <v>32</v>
      </c>
      <c r="F2057" s="79">
        <v>0</v>
      </c>
      <c r="G2057" s="78" t="str">
        <f>+IF(F2057=0," ", +F2057/INDEX(TdC_ExRate!$C$8:$R$29,MATCH(A2057,TdC_ExRate!$B$8:$B$29,0),MATCH(B2057,TdC_ExRate!$C$7:$R$7,0)))</f>
        <v xml:space="preserve"> </v>
      </c>
      <c r="H2057" s="78" t="str">
        <f>+IF(F2057=0,"",+G2057*100/INDEX(PBI_GDP!$C$8:$R$29,MATCH($A2057,PBI_GDP!$B$8:$B$29,0),MATCH($B2057,PBI_GDP!$C$7:$R$7,0)))</f>
        <v/>
      </c>
    </row>
    <row r="2058" spans="1:8" x14ac:dyDescent="0.25">
      <c r="A2058" s="51" t="s">
        <v>17</v>
      </c>
      <c r="B2058" s="52">
        <v>2022</v>
      </c>
      <c r="C2058" s="51" t="s">
        <v>10</v>
      </c>
      <c r="D2058" s="51" t="s">
        <v>30</v>
      </c>
      <c r="E2058" s="51" t="s">
        <v>40</v>
      </c>
      <c r="F2058" s="79">
        <v>117.47</v>
      </c>
      <c r="G2058" s="78">
        <f>+IF(F2058=0," ", +F2058/INDEX(TdC_ExRate!$C$8:$R$29,MATCH(A2058,TdC_ExRate!$B$8:$B$29,0),MATCH(B2058,TdC_ExRate!$C$7:$R$7,0)))</f>
        <v>15.150902837489239</v>
      </c>
      <c r="H2058" s="78">
        <f>+IF(F2058=0,"",+G2058*100/INDEX(PBI_GDP!$C$8:$R$29,MATCH($A2058,PBI_GDP!$B$8:$B$29,0),MATCH($B2058,PBI_GDP!$C$7:$R$7,0)))</f>
        <v>1.5846865475439596E-2</v>
      </c>
    </row>
    <row r="2059" spans="1:8" x14ac:dyDescent="0.25">
      <c r="A2059" s="51" t="s">
        <v>17</v>
      </c>
      <c r="B2059" s="52">
        <v>2023</v>
      </c>
      <c r="C2059" s="51" t="s">
        <v>10</v>
      </c>
      <c r="D2059" s="51" t="s">
        <v>30</v>
      </c>
      <c r="E2059" s="51" t="s">
        <v>31</v>
      </c>
      <c r="F2059" s="79">
        <v>157.39370387</v>
      </c>
      <c r="G2059" s="78">
        <f>+IF(F2059=0," ", +F2059/INDEX(TdC_ExRate!$C$8:$R$29,MATCH(A2059,TdC_ExRate!$B$8:$B$29,0),MATCH(B2059,TdC_ExRate!$C$7:$R$7,0)))</f>
        <v>20.092813260000007</v>
      </c>
      <c r="H2059" s="78">
        <f>+IF(F2059=0,"",+G2059*100/INDEX(PBI_GDP!$C$8:$R$29,MATCH($A2059,PBI_GDP!$B$8:$B$29,0),MATCH($B2059,PBI_GDP!$C$7:$R$7,0)))</f>
        <v>1.9207963831755305E-2</v>
      </c>
    </row>
    <row r="2060" spans="1:8" x14ac:dyDescent="0.25">
      <c r="A2060" s="51" t="s">
        <v>17</v>
      </c>
      <c r="B2060" s="52">
        <v>2023</v>
      </c>
      <c r="C2060" s="51" t="s">
        <v>10</v>
      </c>
      <c r="D2060" s="51" t="s">
        <v>30</v>
      </c>
      <c r="E2060" s="51" t="s">
        <v>32</v>
      </c>
      <c r="F2060" s="79">
        <v>0</v>
      </c>
      <c r="G2060" s="78" t="str">
        <f>+IF(F2060=0," ", +F2060/INDEX(TdC_ExRate!$C$8:$R$29,MATCH(A2060,TdC_ExRate!$B$8:$B$29,0),MATCH(B2060,TdC_ExRate!$C$7:$R$7,0)))</f>
        <v xml:space="preserve"> </v>
      </c>
      <c r="H2060" s="78" t="str">
        <f>+IF(F2060=0,"",+G2060*100/INDEX(PBI_GDP!$C$8:$R$29,MATCH($A2060,PBI_GDP!$B$8:$B$29,0),MATCH($B2060,PBI_GDP!$C$7:$R$7,0)))</f>
        <v/>
      </c>
    </row>
    <row r="2061" spans="1:8" x14ac:dyDescent="0.25">
      <c r="A2061" s="51" t="s">
        <v>17</v>
      </c>
      <c r="B2061" s="52">
        <v>2023</v>
      </c>
      <c r="C2061" s="51" t="s">
        <v>10</v>
      </c>
      <c r="D2061" s="51" t="s">
        <v>30</v>
      </c>
      <c r="E2061" s="51" t="s">
        <v>40</v>
      </c>
      <c r="F2061" s="79">
        <v>157.39370387</v>
      </c>
      <c r="G2061" s="78">
        <f>+IF(F2061=0," ", +F2061/INDEX(TdC_ExRate!$C$8:$R$29,MATCH(A2061,TdC_ExRate!$B$8:$B$29,0),MATCH(B2061,TdC_ExRate!$C$7:$R$7,0)))</f>
        <v>20.092813260000007</v>
      </c>
      <c r="H2061" s="78">
        <f>+IF(F2061=0,"",+G2061*100/INDEX(PBI_GDP!$C$8:$R$29,MATCH($A2061,PBI_GDP!$B$8:$B$29,0),MATCH($B2061,PBI_GDP!$C$7:$R$7,0)))</f>
        <v>1.9207963831755305E-2</v>
      </c>
    </row>
    <row r="2062" spans="1:8" x14ac:dyDescent="0.25">
      <c r="A2062" s="51" t="s">
        <v>17</v>
      </c>
      <c r="B2062" s="52">
        <v>2008</v>
      </c>
      <c r="C2062" s="51" t="s">
        <v>10</v>
      </c>
      <c r="D2062" s="51" t="s">
        <v>33</v>
      </c>
      <c r="E2062" s="51" t="s">
        <v>34</v>
      </c>
      <c r="F2062" s="79">
        <v>62.895618210000002</v>
      </c>
      <c r="G2062" s="78">
        <f>+IF(F2062=0," ", +F2062/INDEX(TdC_ExRate!$C$8:$R$29,MATCH(A2062,TdC_ExRate!$B$8:$B$29,0),MATCH(B2062,TdC_ExRate!$C$7:$R$7,0)))</f>
        <v>8.2957509180039537</v>
      </c>
      <c r="H2062" s="78">
        <f>+IF(F2062=0,"",+G2062*100/INDEX(PBI_GDP!$C$8:$R$29,MATCH($A2062,PBI_GDP!$B$8:$B$29,0),MATCH($B2062,PBI_GDP!$C$7:$R$7,0)))</f>
        <v>2.0606439998966549E-2</v>
      </c>
    </row>
    <row r="2063" spans="1:8" x14ac:dyDescent="0.25">
      <c r="A2063" s="51" t="s">
        <v>17</v>
      </c>
      <c r="B2063" s="52">
        <v>2008</v>
      </c>
      <c r="C2063" s="51" t="s">
        <v>10</v>
      </c>
      <c r="D2063" s="51" t="s">
        <v>33</v>
      </c>
      <c r="E2063" s="51" t="s">
        <v>35</v>
      </c>
      <c r="F2063" s="79">
        <v>4260.0644260800009</v>
      </c>
      <c r="G2063" s="78">
        <f>+IF(F2063=0," ", +F2063/INDEX(TdC_ExRate!$C$8:$R$29,MATCH(A2063,TdC_ExRate!$B$8:$B$29,0),MATCH(B2063,TdC_ExRate!$C$7:$R$7,0)))</f>
        <v>561.89022986326654</v>
      </c>
      <c r="H2063" s="78">
        <f>+IF(F2063=0,"",+G2063*100/INDEX(PBI_GDP!$C$8:$R$29,MATCH($A2063,PBI_GDP!$B$8:$B$29,0),MATCH($B2063,PBI_GDP!$C$7:$R$7,0)))</f>
        <v>1.3957214268035003</v>
      </c>
    </row>
    <row r="2064" spans="1:8" x14ac:dyDescent="0.25">
      <c r="A2064" s="51" t="s">
        <v>17</v>
      </c>
      <c r="B2064" s="52">
        <v>2008</v>
      </c>
      <c r="C2064" s="51" t="s">
        <v>10</v>
      </c>
      <c r="D2064" s="51" t="s">
        <v>33</v>
      </c>
      <c r="E2064" s="51" t="s">
        <v>36</v>
      </c>
      <c r="F2064" s="79"/>
      <c r="G2064" s="78" t="str">
        <f>+IF(F2064=0," ", +F2064/INDEX(TdC_ExRate!$C$8:$R$29,MATCH(A2064,TdC_ExRate!$B$8:$B$29,0),MATCH(B2064,TdC_ExRate!$C$7:$R$7,0)))</f>
        <v xml:space="preserve"> </v>
      </c>
      <c r="H2064" s="78" t="str">
        <f>+IF(F2064=0,"",+G2064*100/INDEX(PBI_GDP!$C$8:$R$29,MATCH($A2064,PBI_GDP!$B$8:$B$29,0),MATCH($B2064,PBI_GDP!$C$7:$R$7,0)))</f>
        <v/>
      </c>
    </row>
    <row r="2065" spans="1:8" x14ac:dyDescent="0.25">
      <c r="A2065" s="51" t="s">
        <v>17</v>
      </c>
      <c r="B2065" s="52">
        <v>2008</v>
      </c>
      <c r="C2065" s="51" t="s">
        <v>10</v>
      </c>
      <c r="D2065" s="51" t="s">
        <v>33</v>
      </c>
      <c r="E2065" s="51" t="s">
        <v>42</v>
      </c>
      <c r="F2065" s="79">
        <v>123.43322440999999</v>
      </c>
      <c r="G2065" s="78">
        <f>+IF(F2065=0," ", +F2065/INDEX(TdC_ExRate!$C$8:$R$29,MATCH(A2065,TdC_ExRate!$B$8:$B$29,0),MATCH(B2065,TdC_ExRate!$C$7:$R$7,0)))</f>
        <v>16.280486842382935</v>
      </c>
      <c r="H2065" s="78">
        <f>+IF(F2065=0,"",+G2065*100/INDEX(PBI_GDP!$C$8:$R$29,MATCH($A2065,PBI_GDP!$B$8:$B$29,0),MATCH($B2065,PBI_GDP!$C$7:$R$7,0)))</f>
        <v>4.0440326449947113E-2</v>
      </c>
    </row>
    <row r="2066" spans="1:8" x14ac:dyDescent="0.25">
      <c r="A2066" s="51" t="s">
        <v>17</v>
      </c>
      <c r="B2066" s="52">
        <v>2008</v>
      </c>
      <c r="C2066" s="51" t="s">
        <v>10</v>
      </c>
      <c r="D2066" s="51" t="s">
        <v>33</v>
      </c>
      <c r="E2066" s="51" t="s">
        <v>40</v>
      </c>
      <c r="F2066" s="79">
        <v>4446.3932687000006</v>
      </c>
      <c r="G2066" s="78">
        <f>+IF(F2066=0," ", +F2066/INDEX(TdC_ExRate!$C$8:$R$29,MATCH(A2066,TdC_ExRate!$B$8:$B$29,0),MATCH(B2066,TdC_ExRate!$C$7:$R$7,0)))</f>
        <v>586.46646762365344</v>
      </c>
      <c r="H2066" s="78">
        <f>+IF(F2066=0,"",+G2066*100/INDEX(PBI_GDP!$C$8:$R$29,MATCH($A2066,PBI_GDP!$B$8:$B$29,0),MATCH($B2066,PBI_GDP!$C$7:$R$7,0)))</f>
        <v>1.4567681932524139</v>
      </c>
    </row>
    <row r="2067" spans="1:8" x14ac:dyDescent="0.25">
      <c r="A2067" s="51" t="s">
        <v>17</v>
      </c>
      <c r="B2067" s="52">
        <v>2009</v>
      </c>
      <c r="C2067" s="51" t="s">
        <v>10</v>
      </c>
      <c r="D2067" s="51" t="s">
        <v>33</v>
      </c>
      <c r="E2067" s="51" t="s">
        <v>34</v>
      </c>
      <c r="F2067" s="79">
        <v>145.38204926</v>
      </c>
      <c r="G2067" s="78">
        <f>+IF(F2067=0," ", +F2067/INDEX(TdC_ExRate!$C$8:$R$29,MATCH(A2067,TdC_ExRate!$B$8:$B$29,0),MATCH(B2067,TdC_ExRate!$C$7:$R$7,0)))</f>
        <v>17.852891845272211</v>
      </c>
      <c r="H2067" s="78">
        <f>+IF(F2067=0,"",+G2067*100/INDEX(PBI_GDP!$C$8:$R$29,MATCH($A2067,PBI_GDP!$B$8:$B$29,0),MATCH($B2067,PBI_GDP!$C$7:$R$7,0)))</f>
        <v>4.6996679558445484E-2</v>
      </c>
    </row>
    <row r="2068" spans="1:8" x14ac:dyDescent="0.25">
      <c r="A2068" s="51" t="s">
        <v>17</v>
      </c>
      <c r="B2068" s="52">
        <v>2009</v>
      </c>
      <c r="C2068" s="51" t="s">
        <v>10</v>
      </c>
      <c r="D2068" s="51" t="s">
        <v>33</v>
      </c>
      <c r="E2068" s="51" t="s">
        <v>35</v>
      </c>
      <c r="F2068" s="79">
        <v>4022.7564017199998</v>
      </c>
      <c r="G2068" s="78">
        <f>+IF(F2068=0," ", +F2068/INDEX(TdC_ExRate!$C$8:$R$29,MATCH(A2068,TdC_ExRate!$B$8:$B$29,0),MATCH(B2068,TdC_ExRate!$C$7:$R$7,0)))</f>
        <v>493.99382747277951</v>
      </c>
      <c r="H2068" s="78">
        <f>+IF(F2068=0,"",+G2068*100/INDEX(PBI_GDP!$C$8:$R$29,MATCH($A2068,PBI_GDP!$B$8:$B$29,0),MATCH($B2068,PBI_GDP!$C$7:$R$7,0)))</f>
        <v>1.3004094695020674</v>
      </c>
    </row>
    <row r="2069" spans="1:8" x14ac:dyDescent="0.25">
      <c r="A2069" s="51" t="s">
        <v>17</v>
      </c>
      <c r="B2069" s="52">
        <v>2009</v>
      </c>
      <c r="C2069" s="51" t="s">
        <v>10</v>
      </c>
      <c r="D2069" s="51" t="s">
        <v>33</v>
      </c>
      <c r="E2069" s="51" t="s">
        <v>36</v>
      </c>
      <c r="F2069" s="79"/>
      <c r="G2069" s="78" t="str">
        <f>+IF(F2069=0," ", +F2069/INDEX(TdC_ExRate!$C$8:$R$29,MATCH(A2069,TdC_ExRate!$B$8:$B$29,0),MATCH(B2069,TdC_ExRate!$C$7:$R$7,0)))</f>
        <v xml:space="preserve"> </v>
      </c>
      <c r="H2069" s="78" t="str">
        <f>+IF(F2069=0,"",+G2069*100/INDEX(PBI_GDP!$C$8:$R$29,MATCH($A2069,PBI_GDP!$B$8:$B$29,0),MATCH($B2069,PBI_GDP!$C$7:$R$7,0)))</f>
        <v/>
      </c>
    </row>
    <row r="2070" spans="1:8" x14ac:dyDescent="0.25">
      <c r="A2070" s="51" t="s">
        <v>17</v>
      </c>
      <c r="B2070" s="52">
        <v>2009</v>
      </c>
      <c r="C2070" s="51" t="s">
        <v>10</v>
      </c>
      <c r="D2070" s="51" t="s">
        <v>33</v>
      </c>
      <c r="E2070" s="51" t="s">
        <v>42</v>
      </c>
      <c r="F2070" s="79">
        <v>135.91585222</v>
      </c>
      <c r="G2070" s="78">
        <f>+IF(F2070=0," ", +F2070/INDEX(TdC_ExRate!$C$8:$R$29,MATCH(A2070,TdC_ExRate!$B$8:$B$29,0),MATCH(B2070,TdC_ExRate!$C$7:$R$7,0)))</f>
        <v>16.69044439869014</v>
      </c>
      <c r="H2070" s="78">
        <f>+IF(F2070=0,"",+G2070*100/INDEX(PBI_GDP!$C$8:$R$29,MATCH($A2070,PBI_GDP!$B$8:$B$29,0),MATCH($B2070,PBI_GDP!$C$7:$R$7,0)))</f>
        <v>4.3936605559004423E-2</v>
      </c>
    </row>
    <row r="2071" spans="1:8" x14ac:dyDescent="0.25">
      <c r="A2071" s="51" t="s">
        <v>17</v>
      </c>
      <c r="B2071" s="52">
        <v>2009</v>
      </c>
      <c r="C2071" s="51" t="s">
        <v>10</v>
      </c>
      <c r="D2071" s="51" t="s">
        <v>33</v>
      </c>
      <c r="E2071" s="51" t="s">
        <v>40</v>
      </c>
      <c r="F2071" s="79">
        <v>4304.0543031999996</v>
      </c>
      <c r="G2071" s="78">
        <f>+IF(F2071=0," ", +F2071/INDEX(TdC_ExRate!$C$8:$R$29,MATCH(A2071,TdC_ExRate!$B$8:$B$29,0),MATCH(B2071,TdC_ExRate!$C$7:$R$7,0)))</f>
        <v>528.53716371674182</v>
      </c>
      <c r="H2071" s="78">
        <f>+IF(F2071=0,"",+G2071*100/INDEX(PBI_GDP!$C$8:$R$29,MATCH($A2071,PBI_GDP!$B$8:$B$29,0),MATCH($B2071,PBI_GDP!$C$7:$R$7,0)))</f>
        <v>1.391342754619517</v>
      </c>
    </row>
    <row r="2072" spans="1:8" x14ac:dyDescent="0.25">
      <c r="A2072" s="51" t="s">
        <v>17</v>
      </c>
      <c r="B2072" s="52">
        <v>2010</v>
      </c>
      <c r="C2072" s="51" t="s">
        <v>10</v>
      </c>
      <c r="D2072" s="51" t="s">
        <v>33</v>
      </c>
      <c r="E2072" s="51" t="s">
        <v>34</v>
      </c>
      <c r="F2072" s="79">
        <v>21.156517999999998</v>
      </c>
      <c r="G2072" s="78">
        <f>+IF(F2072=0," ", +F2072/INDEX(TdC_ExRate!$C$8:$R$29,MATCH(A2072,TdC_ExRate!$B$8:$B$29,0),MATCH(B2072,TdC_ExRate!$C$7:$R$7,0)))</f>
        <v>2.624878163771712</v>
      </c>
      <c r="H2072" s="78">
        <f>+IF(F2072=0,"",+G2072*100/INDEX(PBI_GDP!$C$8:$R$29,MATCH($A2072,PBI_GDP!$B$8:$B$29,0),MATCH($B2072,PBI_GDP!$C$7:$R$7,0)))</f>
        <v>6.3238754212720759E-3</v>
      </c>
    </row>
    <row r="2073" spans="1:8" x14ac:dyDescent="0.25">
      <c r="A2073" s="51" t="s">
        <v>17</v>
      </c>
      <c r="B2073" s="52">
        <v>2010</v>
      </c>
      <c r="C2073" s="51" t="s">
        <v>10</v>
      </c>
      <c r="D2073" s="51" t="s">
        <v>33</v>
      </c>
      <c r="E2073" s="51" t="s">
        <v>35</v>
      </c>
      <c r="F2073" s="79">
        <v>4464.5466155500008</v>
      </c>
      <c r="G2073" s="78">
        <f>+IF(F2073=0," ", +F2073/INDEX(TdC_ExRate!$C$8:$R$29,MATCH(A2073,TdC_ExRate!$B$8:$B$29,0),MATCH(B2073,TdC_ExRate!$C$7:$R$7,0)))</f>
        <v>553.91397215260554</v>
      </c>
      <c r="H2073" s="78">
        <f>+IF(F2073=0,"",+G2073*100/INDEX(PBI_GDP!$C$8:$R$29,MATCH($A2073,PBI_GDP!$B$8:$B$29,0),MATCH($B2073,PBI_GDP!$C$7:$R$7,0)))</f>
        <v>1.3344935404398817</v>
      </c>
    </row>
    <row r="2074" spans="1:8" x14ac:dyDescent="0.25">
      <c r="A2074" s="51" t="s">
        <v>17</v>
      </c>
      <c r="B2074" s="52">
        <v>2010</v>
      </c>
      <c r="C2074" s="51" t="s">
        <v>10</v>
      </c>
      <c r="D2074" s="51" t="s">
        <v>33</v>
      </c>
      <c r="E2074" s="51" t="s">
        <v>36</v>
      </c>
      <c r="F2074" s="79"/>
      <c r="G2074" s="78" t="str">
        <f>+IF(F2074=0," ", +F2074/INDEX(TdC_ExRate!$C$8:$R$29,MATCH(A2074,TdC_ExRate!$B$8:$B$29,0),MATCH(B2074,TdC_ExRate!$C$7:$R$7,0)))</f>
        <v xml:space="preserve"> </v>
      </c>
      <c r="H2074" s="78" t="str">
        <f>+IF(F2074=0,"",+G2074*100/INDEX(PBI_GDP!$C$8:$R$29,MATCH($A2074,PBI_GDP!$B$8:$B$29,0),MATCH($B2074,PBI_GDP!$C$7:$R$7,0)))</f>
        <v/>
      </c>
    </row>
    <row r="2075" spans="1:8" x14ac:dyDescent="0.25">
      <c r="A2075" s="51" t="s">
        <v>17</v>
      </c>
      <c r="B2075" s="52">
        <v>2010</v>
      </c>
      <c r="C2075" s="51" t="s">
        <v>10</v>
      </c>
      <c r="D2075" s="51" t="s">
        <v>33</v>
      </c>
      <c r="E2075" s="51" t="s">
        <v>42</v>
      </c>
      <c r="F2075" s="79">
        <v>250.70471567000001</v>
      </c>
      <c r="G2075" s="78">
        <f>+IF(F2075=0," ", +F2075/INDEX(TdC_ExRate!$C$8:$R$29,MATCH(A2075,TdC_ExRate!$B$8:$B$29,0),MATCH(B2075,TdC_ExRate!$C$7:$R$7,0)))</f>
        <v>31.104803433002481</v>
      </c>
      <c r="H2075" s="78">
        <f>+IF(F2075=0,"",+G2075*100/INDEX(PBI_GDP!$C$8:$R$29,MATCH($A2075,PBI_GDP!$B$8:$B$29,0),MATCH($B2075,PBI_GDP!$C$7:$R$7,0)))</f>
        <v>7.4937916977761518E-2</v>
      </c>
    </row>
    <row r="2076" spans="1:8" x14ac:dyDescent="0.25">
      <c r="A2076" s="51" t="s">
        <v>17</v>
      </c>
      <c r="B2076" s="52">
        <v>2010</v>
      </c>
      <c r="C2076" s="51" t="s">
        <v>10</v>
      </c>
      <c r="D2076" s="51" t="s">
        <v>33</v>
      </c>
      <c r="E2076" s="51" t="s">
        <v>40</v>
      </c>
      <c r="F2076" s="79">
        <v>4736.4078492200006</v>
      </c>
      <c r="G2076" s="78">
        <f>+IF(F2076=0," ", +F2076/INDEX(TdC_ExRate!$C$8:$R$29,MATCH(A2076,TdC_ExRate!$B$8:$B$29,0),MATCH(B2076,TdC_ExRate!$C$7:$R$7,0)))</f>
        <v>587.64365374937972</v>
      </c>
      <c r="H2076" s="78">
        <f>+IF(F2076=0,"",+G2076*100/INDEX(PBI_GDP!$C$8:$R$29,MATCH($A2076,PBI_GDP!$B$8:$B$29,0),MATCH($B2076,PBI_GDP!$C$7:$R$7,0)))</f>
        <v>1.4157553328389152</v>
      </c>
    </row>
    <row r="2077" spans="1:8" x14ac:dyDescent="0.25">
      <c r="A2077" s="51" t="s">
        <v>17</v>
      </c>
      <c r="B2077" s="52">
        <v>2011</v>
      </c>
      <c r="C2077" s="51" t="s">
        <v>10</v>
      </c>
      <c r="D2077" s="51" t="s">
        <v>33</v>
      </c>
      <c r="E2077" s="51" t="s">
        <v>34</v>
      </c>
      <c r="F2077" s="79">
        <v>1.0112346800000001</v>
      </c>
      <c r="G2077" s="78">
        <f>+IF(F2077=0," ", +F2077/INDEX(TdC_ExRate!$C$8:$R$29,MATCH(A2077,TdC_ExRate!$B$8:$B$29,0),MATCH(B2077,TdC_ExRate!$C$7:$R$7,0)))</f>
        <v>0.12999327990163201</v>
      </c>
      <c r="H2077" s="78">
        <f>+IF(F2077=0,"",+G2077*100/INDEX(PBI_GDP!$C$8:$R$29,MATCH($A2077,PBI_GDP!$B$8:$B$29,0),MATCH($B2077,PBI_GDP!$C$7:$R$7,0)))</f>
        <v>2.7402901211151114E-4</v>
      </c>
    </row>
    <row r="2078" spans="1:8" x14ac:dyDescent="0.25">
      <c r="A2078" s="51" t="s">
        <v>17</v>
      </c>
      <c r="B2078" s="52">
        <v>2011</v>
      </c>
      <c r="C2078" s="51" t="s">
        <v>10</v>
      </c>
      <c r="D2078" s="51" t="s">
        <v>33</v>
      </c>
      <c r="E2078" s="51" t="s">
        <v>35</v>
      </c>
      <c r="F2078" s="79">
        <v>6619.9661016700002</v>
      </c>
      <c r="G2078" s="78">
        <f>+IF(F2078=0," ", +F2078/INDEX(TdC_ExRate!$C$8:$R$29,MATCH(A2078,TdC_ExRate!$B$8:$B$29,0),MATCH(B2078,TdC_ExRate!$C$7:$R$7,0)))</f>
        <v>850.99050043824036</v>
      </c>
      <c r="H2078" s="78">
        <f>+IF(F2078=0,"",+G2078*100/INDEX(PBI_GDP!$C$8:$R$29,MATCH($A2078,PBI_GDP!$B$8:$B$29,0),MATCH($B2078,PBI_GDP!$C$7:$R$7,0)))</f>
        <v>1.7939087799602773</v>
      </c>
    </row>
    <row r="2079" spans="1:8" x14ac:dyDescent="0.25">
      <c r="A2079" s="51" t="s">
        <v>17</v>
      </c>
      <c r="B2079" s="52">
        <v>2011</v>
      </c>
      <c r="C2079" s="51" t="s">
        <v>10</v>
      </c>
      <c r="D2079" s="51" t="s">
        <v>33</v>
      </c>
      <c r="E2079" s="51" t="s">
        <v>36</v>
      </c>
      <c r="F2079" s="79"/>
      <c r="G2079" s="78" t="str">
        <f>+IF(F2079=0," ", +F2079/INDEX(TdC_ExRate!$C$8:$R$29,MATCH(A2079,TdC_ExRate!$B$8:$B$29,0),MATCH(B2079,TdC_ExRate!$C$7:$R$7,0)))</f>
        <v xml:space="preserve"> </v>
      </c>
      <c r="H2079" s="78" t="str">
        <f>+IF(F2079=0,"",+G2079*100/INDEX(PBI_GDP!$C$8:$R$29,MATCH($A2079,PBI_GDP!$B$8:$B$29,0),MATCH($B2079,PBI_GDP!$C$7:$R$7,0)))</f>
        <v/>
      </c>
    </row>
    <row r="2080" spans="1:8" x14ac:dyDescent="0.25">
      <c r="A2080" s="51" t="s">
        <v>17</v>
      </c>
      <c r="B2080" s="52">
        <v>2011</v>
      </c>
      <c r="C2080" s="51" t="s">
        <v>10</v>
      </c>
      <c r="D2080" s="51" t="s">
        <v>33</v>
      </c>
      <c r="E2080" s="51" t="s">
        <v>42</v>
      </c>
      <c r="F2080" s="79">
        <v>271.21568358000002</v>
      </c>
      <c r="G2080" s="78">
        <f>+IF(F2080=0," ", +F2080/INDEX(TdC_ExRate!$C$8:$R$29,MATCH(A2080,TdC_ExRate!$B$8:$B$29,0),MATCH(B2080,TdC_ExRate!$C$7:$R$7,0)))</f>
        <v>34.864524493293089</v>
      </c>
      <c r="H2080" s="78">
        <f>+IF(F2080=0,"",+G2080*100/INDEX(PBI_GDP!$C$8:$R$29,MATCH($A2080,PBI_GDP!$B$8:$B$29,0),MATCH($B2080,PBI_GDP!$C$7:$R$7,0)))</f>
        <v>7.3495270000605184E-2</v>
      </c>
    </row>
    <row r="2081" spans="1:8" x14ac:dyDescent="0.25">
      <c r="A2081" s="51" t="s">
        <v>17</v>
      </c>
      <c r="B2081" s="52">
        <v>2011</v>
      </c>
      <c r="C2081" s="51" t="s">
        <v>10</v>
      </c>
      <c r="D2081" s="51" t="s">
        <v>33</v>
      </c>
      <c r="E2081" s="51" t="s">
        <v>40</v>
      </c>
      <c r="F2081" s="79">
        <v>6892.1930199299995</v>
      </c>
      <c r="G2081" s="78">
        <f>+IF(F2081=0," ", +F2081/INDEX(TdC_ExRate!$C$8:$R$29,MATCH(A2081,TdC_ExRate!$B$8:$B$29,0),MATCH(B2081,TdC_ExRate!$C$7:$R$7,0)))</f>
        <v>885.98501821143509</v>
      </c>
      <c r="H2081" s="78">
        <f>+IF(F2081=0,"",+G2081*100/INDEX(PBI_GDP!$C$8:$R$29,MATCH($A2081,PBI_GDP!$B$8:$B$29,0),MATCH($B2081,PBI_GDP!$C$7:$R$7,0)))</f>
        <v>1.8676780789729939</v>
      </c>
    </row>
    <row r="2082" spans="1:8" x14ac:dyDescent="0.25">
      <c r="A2082" s="51" t="s">
        <v>17</v>
      </c>
      <c r="B2082" s="52">
        <v>2012</v>
      </c>
      <c r="C2082" s="51" t="s">
        <v>10</v>
      </c>
      <c r="D2082" s="51" t="s">
        <v>33</v>
      </c>
      <c r="E2082" s="51" t="s">
        <v>34</v>
      </c>
      <c r="F2082" s="79"/>
      <c r="G2082" s="78" t="str">
        <f>+IF(F2082=0," ", +F2082/INDEX(TdC_ExRate!$C$8:$R$29,MATCH(A2082,TdC_ExRate!$B$8:$B$29,0),MATCH(B2082,TdC_ExRate!$C$7:$R$7,0)))</f>
        <v xml:space="preserve"> </v>
      </c>
      <c r="H2082" s="78" t="str">
        <f>+IF(F2082=0,"",+G2082*100/INDEX(PBI_GDP!$C$8:$R$29,MATCH($A2082,PBI_GDP!$B$8:$B$29,0),MATCH($B2082,PBI_GDP!$C$7:$R$7,0)))</f>
        <v/>
      </c>
    </row>
    <row r="2083" spans="1:8" x14ac:dyDescent="0.25">
      <c r="A2083" s="51" t="s">
        <v>17</v>
      </c>
      <c r="B2083" s="52">
        <v>2012</v>
      </c>
      <c r="C2083" s="51" t="s">
        <v>10</v>
      </c>
      <c r="D2083" s="51" t="s">
        <v>33</v>
      </c>
      <c r="E2083" s="51" t="s">
        <v>35</v>
      </c>
      <c r="F2083" s="79">
        <v>4356.4198625600002</v>
      </c>
      <c r="G2083" s="78">
        <f>+IF(F2083=0," ", +F2083/INDEX(TdC_ExRate!$C$8:$R$29,MATCH(A2083,TdC_ExRate!$B$8:$B$29,0),MATCH(B2083,TdC_ExRate!$C$7:$R$7,0)))</f>
        <v>556.1387058587236</v>
      </c>
      <c r="H2083" s="78">
        <f>+IF(F2083=0,"",+G2083*100/INDEX(PBI_GDP!$C$8:$R$29,MATCH($A2083,PBI_GDP!$B$8:$B$29,0),MATCH($B2083,PBI_GDP!$C$7:$R$7,0)))</f>
        <v>1.1144309380621586</v>
      </c>
    </row>
    <row r="2084" spans="1:8" x14ac:dyDescent="0.25">
      <c r="A2084" s="51" t="s">
        <v>17</v>
      </c>
      <c r="B2084" s="52">
        <v>2012</v>
      </c>
      <c r="C2084" s="51" t="s">
        <v>10</v>
      </c>
      <c r="D2084" s="51" t="s">
        <v>33</v>
      </c>
      <c r="E2084" s="51" t="s">
        <v>36</v>
      </c>
      <c r="F2084" s="79">
        <v>0.10505347999999999</v>
      </c>
      <c r="G2084" s="78">
        <f>+IF(F2084=0," ", +F2084/INDEX(TdC_ExRate!$C$8:$R$29,MATCH(A2084,TdC_ExRate!$B$8:$B$29,0),MATCH(B2084,TdC_ExRate!$C$7:$R$7,0)))</f>
        <v>1.3411082553191494E-2</v>
      </c>
      <c r="H2084" s="78">
        <f>+IF(F2084=0,"",+G2084*100/INDEX(PBI_GDP!$C$8:$R$29,MATCH($A2084,PBI_GDP!$B$8:$B$29,0),MATCH($B2084,PBI_GDP!$C$7:$R$7,0)))</f>
        <v>2.6874096610673455E-5</v>
      </c>
    </row>
    <row r="2085" spans="1:8" x14ac:dyDescent="0.25">
      <c r="A2085" s="51" t="s">
        <v>17</v>
      </c>
      <c r="B2085" s="52">
        <v>2012</v>
      </c>
      <c r="C2085" s="51" t="s">
        <v>10</v>
      </c>
      <c r="D2085" s="51" t="s">
        <v>33</v>
      </c>
      <c r="E2085" s="51" t="s">
        <v>42</v>
      </c>
      <c r="F2085" s="79">
        <v>25.527611320000002</v>
      </c>
      <c r="G2085" s="78">
        <f>+IF(F2085=0," ", +F2085/INDEX(TdC_ExRate!$C$8:$R$29,MATCH(A2085,TdC_ExRate!$B$8:$B$29,0),MATCH(B2085,TdC_ExRate!$C$7:$R$7,0)))</f>
        <v>3.2588439982978739</v>
      </c>
      <c r="H2085" s="78">
        <f>+IF(F2085=0,"",+G2085*100/INDEX(PBI_GDP!$C$8:$R$29,MATCH($A2085,PBI_GDP!$B$8:$B$29,0),MATCH($B2085,PBI_GDP!$C$7:$R$7,0)))</f>
        <v>6.5303071621558989E-3</v>
      </c>
    </row>
    <row r="2086" spans="1:8" x14ac:dyDescent="0.25">
      <c r="A2086" s="51" t="s">
        <v>17</v>
      </c>
      <c r="B2086" s="52">
        <v>2012</v>
      </c>
      <c r="C2086" s="51" t="s">
        <v>10</v>
      </c>
      <c r="D2086" s="51" t="s">
        <v>33</v>
      </c>
      <c r="E2086" s="51" t="s">
        <v>40</v>
      </c>
      <c r="F2086" s="79">
        <v>4382.0525273599997</v>
      </c>
      <c r="G2086" s="78">
        <f>+IF(F2086=0," ", +F2086/INDEX(TdC_ExRate!$C$8:$R$29,MATCH(A2086,TdC_ExRate!$B$8:$B$29,0),MATCH(B2086,TdC_ExRate!$C$7:$R$7,0)))</f>
        <v>559.41096093957458</v>
      </c>
      <c r="H2086" s="78">
        <f>+IF(F2086=0,"",+G2086*100/INDEX(PBI_GDP!$C$8:$R$29,MATCH($A2086,PBI_GDP!$B$8:$B$29,0),MATCH($B2086,PBI_GDP!$C$7:$R$7,0)))</f>
        <v>1.120988119320925</v>
      </c>
    </row>
    <row r="2087" spans="1:8" x14ac:dyDescent="0.25">
      <c r="A2087" s="51" t="s">
        <v>17</v>
      </c>
      <c r="B2087" s="52">
        <v>2013</v>
      </c>
      <c r="C2087" s="51" t="s">
        <v>10</v>
      </c>
      <c r="D2087" s="51" t="s">
        <v>33</v>
      </c>
      <c r="E2087" s="51" t="s">
        <v>34</v>
      </c>
      <c r="F2087" s="79"/>
      <c r="G2087" s="78" t="str">
        <f>+IF(F2087=0," ", +F2087/INDEX(TdC_ExRate!$C$8:$R$29,MATCH(A2087,TdC_ExRate!$B$8:$B$29,0),MATCH(B2087,TdC_ExRate!$C$7:$R$7,0)))</f>
        <v xml:space="preserve"> </v>
      </c>
      <c r="H2087" s="78" t="str">
        <f>+IF(F2087=0,"",+G2087*100/INDEX(PBI_GDP!$C$8:$R$29,MATCH($A2087,PBI_GDP!$B$8:$B$29,0),MATCH($B2087,PBI_GDP!$C$7:$R$7,0)))</f>
        <v/>
      </c>
    </row>
    <row r="2088" spans="1:8" x14ac:dyDescent="0.25">
      <c r="A2088" s="51" t="s">
        <v>17</v>
      </c>
      <c r="B2088" s="52">
        <v>2013</v>
      </c>
      <c r="C2088" s="51" t="s">
        <v>10</v>
      </c>
      <c r="D2088" s="51" t="s">
        <v>33</v>
      </c>
      <c r="E2088" s="51" t="s">
        <v>35</v>
      </c>
      <c r="F2088" s="79">
        <v>3693.6140201899998</v>
      </c>
      <c r="G2088" s="78">
        <f>+IF(F2088=0," ", +F2088/INDEX(TdC_ExRate!$C$8:$R$29,MATCH(A2088,TdC_ExRate!$B$8:$B$29,0),MATCH(B2088,TdC_ExRate!$C$7:$R$7,0)))</f>
        <v>469.92544786132311</v>
      </c>
      <c r="H2088" s="78">
        <f>+IF(F2088=0,"",+G2088*100/INDEX(PBI_GDP!$C$8:$R$29,MATCH($A2088,PBI_GDP!$B$8:$B$29,0),MATCH($B2088,PBI_GDP!$C$7:$R$7,0)))</f>
        <v>0.88675435076042397</v>
      </c>
    </row>
    <row r="2089" spans="1:8" x14ac:dyDescent="0.25">
      <c r="A2089" s="51" t="s">
        <v>17</v>
      </c>
      <c r="B2089" s="52">
        <v>2013</v>
      </c>
      <c r="C2089" s="51" t="s">
        <v>10</v>
      </c>
      <c r="D2089" s="51" t="s">
        <v>33</v>
      </c>
      <c r="E2089" s="51" t="s">
        <v>36</v>
      </c>
      <c r="F2089" s="79">
        <v>0.13035764999999999</v>
      </c>
      <c r="G2089" s="78">
        <f>+IF(F2089=0," ", +F2089/INDEX(TdC_ExRate!$C$8:$R$29,MATCH(A2089,TdC_ExRate!$B$8:$B$29,0),MATCH(B2089,TdC_ExRate!$C$7:$R$7,0)))</f>
        <v>1.6584942748091601E-2</v>
      </c>
      <c r="H2089" s="78">
        <f>+IF(F2089=0,"",+G2089*100/INDEX(PBI_GDP!$C$8:$R$29,MATCH($A2089,PBI_GDP!$B$8:$B$29,0),MATCH($B2089,PBI_GDP!$C$7:$R$7,0)))</f>
        <v>3.1295964510785114E-5</v>
      </c>
    </row>
    <row r="2090" spans="1:8" x14ac:dyDescent="0.25">
      <c r="A2090" s="51" t="s">
        <v>17</v>
      </c>
      <c r="B2090" s="52">
        <v>2013</v>
      </c>
      <c r="C2090" s="51" t="s">
        <v>10</v>
      </c>
      <c r="D2090" s="51" t="s">
        <v>33</v>
      </c>
      <c r="E2090" s="51" t="s">
        <v>42</v>
      </c>
      <c r="F2090" s="79">
        <v>100.39938035999999</v>
      </c>
      <c r="G2090" s="78">
        <f>+IF(F2090=0," ", +F2090/INDEX(TdC_ExRate!$C$8:$R$29,MATCH(A2090,TdC_ExRate!$B$8:$B$29,0),MATCH(B2090,TdC_ExRate!$C$7:$R$7,0)))</f>
        <v>12.773458061068702</v>
      </c>
      <c r="H2090" s="78">
        <f>+IF(F2090=0,"",+G2090*100/INDEX(PBI_GDP!$C$8:$R$29,MATCH($A2090,PBI_GDP!$B$8:$B$29,0),MATCH($B2090,PBI_GDP!$C$7:$R$7,0)))</f>
        <v>2.4103652103665388E-2</v>
      </c>
    </row>
    <row r="2091" spans="1:8" x14ac:dyDescent="0.25">
      <c r="A2091" s="51" t="s">
        <v>17</v>
      </c>
      <c r="B2091" s="52">
        <v>2013</v>
      </c>
      <c r="C2091" s="51" t="s">
        <v>10</v>
      </c>
      <c r="D2091" s="51" t="s">
        <v>33</v>
      </c>
      <c r="E2091" s="51" t="s">
        <v>40</v>
      </c>
      <c r="F2091" s="79">
        <v>3794.1437581999999</v>
      </c>
      <c r="G2091" s="78">
        <f>+IF(F2091=0," ", +F2091/INDEX(TdC_ExRate!$C$8:$R$29,MATCH(A2091,TdC_ExRate!$B$8:$B$29,0),MATCH(B2091,TdC_ExRate!$C$7:$R$7,0)))</f>
        <v>482.71549086513988</v>
      </c>
      <c r="H2091" s="78">
        <f>+IF(F2091=0,"",+G2091*100/INDEX(PBI_GDP!$C$8:$R$29,MATCH($A2091,PBI_GDP!$B$8:$B$29,0),MATCH($B2091,PBI_GDP!$C$7:$R$7,0)))</f>
        <v>0.91088929882860004</v>
      </c>
    </row>
    <row r="2092" spans="1:8" x14ac:dyDescent="0.25">
      <c r="A2092" s="51" t="s">
        <v>17</v>
      </c>
      <c r="B2092" s="52">
        <v>2014</v>
      </c>
      <c r="C2092" s="51" t="s">
        <v>10</v>
      </c>
      <c r="D2092" s="51" t="s">
        <v>33</v>
      </c>
      <c r="E2092" s="51" t="s">
        <v>34</v>
      </c>
      <c r="F2092" s="79"/>
      <c r="G2092" s="78" t="str">
        <f>+IF(F2092=0," ", +F2092/INDEX(TdC_ExRate!$C$8:$R$29,MATCH(A2092,TdC_ExRate!$B$8:$B$29,0),MATCH(B2092,TdC_ExRate!$C$7:$R$7,0)))</f>
        <v xml:space="preserve"> </v>
      </c>
      <c r="H2092" s="78" t="str">
        <f>+IF(F2092=0,"",+G2092*100/INDEX(PBI_GDP!$C$8:$R$29,MATCH($A2092,PBI_GDP!$B$8:$B$29,0),MATCH($B2092,PBI_GDP!$C$7:$R$7,0)))</f>
        <v/>
      </c>
    </row>
    <row r="2093" spans="1:8" x14ac:dyDescent="0.25">
      <c r="A2093" s="51" t="s">
        <v>17</v>
      </c>
      <c r="B2093" s="52">
        <v>2014</v>
      </c>
      <c r="C2093" s="51" t="s">
        <v>10</v>
      </c>
      <c r="D2093" s="51" t="s">
        <v>33</v>
      </c>
      <c r="E2093" s="51" t="s">
        <v>35</v>
      </c>
      <c r="F2093" s="79">
        <v>4078.6412073399997</v>
      </c>
      <c r="G2093" s="78">
        <f>+IF(F2093=0," ", +F2093/INDEX(TdC_ExRate!$C$8:$R$29,MATCH(A2093,TdC_ExRate!$B$8:$B$29,0),MATCH(B2093,TdC_ExRate!$C$7:$R$7,0)))</f>
        <v>527.35367404460692</v>
      </c>
      <c r="H2093" s="78">
        <f>+IF(F2093=0,"",+G2093*100/INDEX(PBI_GDP!$C$8:$R$29,MATCH($A2093,PBI_GDP!$B$8:$B$29,0),MATCH($B2093,PBI_GDP!$C$7:$R$7,0)))</f>
        <v>0.91129518456317482</v>
      </c>
    </row>
    <row r="2094" spans="1:8" x14ac:dyDescent="0.25">
      <c r="A2094" s="51" t="s">
        <v>17</v>
      </c>
      <c r="B2094" s="52">
        <v>2014</v>
      </c>
      <c r="C2094" s="51" t="s">
        <v>10</v>
      </c>
      <c r="D2094" s="51" t="s">
        <v>33</v>
      </c>
      <c r="E2094" s="51" t="s">
        <v>36</v>
      </c>
      <c r="F2094" s="79">
        <v>0.12164293000000001</v>
      </c>
      <c r="G2094" s="78">
        <f>+IF(F2094=0," ", +F2094/INDEX(TdC_ExRate!$C$8:$R$29,MATCH(A2094,TdC_ExRate!$B$8:$B$29,0),MATCH(B2094,TdC_ExRate!$C$7:$R$7,0)))</f>
        <v>1.5727994397155474E-2</v>
      </c>
      <c r="H2094" s="78">
        <f>+IF(F2094=0,"",+G2094*100/INDEX(PBI_GDP!$C$8:$R$29,MATCH($A2094,PBI_GDP!$B$8:$B$29,0),MATCH($B2094,PBI_GDP!$C$7:$R$7,0)))</f>
        <v>2.7178810468952976E-5</v>
      </c>
    </row>
    <row r="2095" spans="1:8" x14ac:dyDescent="0.25">
      <c r="A2095" s="51" t="s">
        <v>17</v>
      </c>
      <c r="B2095" s="52">
        <v>2014</v>
      </c>
      <c r="C2095" s="51" t="s">
        <v>10</v>
      </c>
      <c r="D2095" s="51" t="s">
        <v>33</v>
      </c>
      <c r="E2095" s="51" t="s">
        <v>42</v>
      </c>
      <c r="F2095" s="79">
        <v>288.72789181999997</v>
      </c>
      <c r="G2095" s="78">
        <f>+IF(F2095=0," ", +F2095/INDEX(TdC_ExRate!$C$8:$R$29,MATCH(A2095,TdC_ExRate!$B$8:$B$29,0),MATCH(B2095,TdC_ExRate!$C$7:$R$7,0)))</f>
        <v>37.331480463743112</v>
      </c>
      <c r="H2095" s="78">
        <f>+IF(F2095=0,"",+G2095*100/INDEX(PBI_GDP!$C$8:$R$29,MATCH($A2095,PBI_GDP!$B$8:$B$29,0),MATCH($B2095,PBI_GDP!$C$7:$R$7,0)))</f>
        <v>6.4510782902681946E-2</v>
      </c>
    </row>
    <row r="2096" spans="1:8" x14ac:dyDescent="0.25">
      <c r="A2096" s="51" t="s">
        <v>17</v>
      </c>
      <c r="B2096" s="52">
        <v>2014</v>
      </c>
      <c r="C2096" s="51" t="s">
        <v>10</v>
      </c>
      <c r="D2096" s="51" t="s">
        <v>33</v>
      </c>
      <c r="E2096" s="51" t="s">
        <v>40</v>
      </c>
      <c r="F2096" s="79">
        <v>4367.4907420899999</v>
      </c>
      <c r="G2096" s="78">
        <f>+IF(F2096=0," ", +F2096/INDEX(TdC_ExRate!$C$8:$R$29,MATCH(A2096,TdC_ExRate!$B$8:$B$29,0),MATCH(B2096,TdC_ExRate!$C$7:$R$7,0)))</f>
        <v>564.70088250274728</v>
      </c>
      <c r="H2096" s="78">
        <f>+IF(F2096=0,"",+G2096*100/INDEX(PBI_GDP!$C$8:$R$29,MATCH($A2096,PBI_GDP!$B$8:$B$29,0),MATCH($B2096,PBI_GDP!$C$7:$R$7,0)))</f>
        <v>0.97583314627632589</v>
      </c>
    </row>
    <row r="2097" spans="1:8" x14ac:dyDescent="0.25">
      <c r="A2097" s="51" t="s">
        <v>17</v>
      </c>
      <c r="B2097" s="52">
        <v>2015</v>
      </c>
      <c r="C2097" s="51" t="s">
        <v>10</v>
      </c>
      <c r="D2097" s="51" t="s">
        <v>33</v>
      </c>
      <c r="E2097" s="51" t="s">
        <v>34</v>
      </c>
      <c r="F2097" s="79">
        <v>0.43798280000000001</v>
      </c>
      <c r="G2097" s="78">
        <f>+IF(F2097=0," ", +F2097/INDEX(TdC_ExRate!$C$8:$R$29,MATCH(A2097,TdC_ExRate!$B$8:$B$29,0),MATCH(B2097,TdC_ExRate!$C$7:$R$7,0)))</f>
        <v>5.7184132303340199E-2</v>
      </c>
      <c r="H2097" s="78">
        <f>+IF(F2097=0,"",+G2097*100/INDEX(PBI_GDP!$C$8:$R$29,MATCH($A2097,PBI_GDP!$B$8:$B$29,0),MATCH($B2097,PBI_GDP!$C$7:$R$7,0)))</f>
        <v>9.1953895647010352E-5</v>
      </c>
    </row>
    <row r="2098" spans="1:8" x14ac:dyDescent="0.25">
      <c r="A2098" s="51" t="s">
        <v>17</v>
      </c>
      <c r="B2098" s="52">
        <v>2015</v>
      </c>
      <c r="C2098" s="51" t="s">
        <v>10</v>
      </c>
      <c r="D2098" s="51" t="s">
        <v>33</v>
      </c>
      <c r="E2098" s="51" t="s">
        <v>35</v>
      </c>
      <c r="F2098" s="79">
        <v>2168.2566419</v>
      </c>
      <c r="G2098" s="78">
        <f>+IF(F2098=0," ", +F2098/INDEX(TdC_ExRate!$C$8:$R$29,MATCH(A2098,TdC_ExRate!$B$8:$B$29,0),MATCH(B2098,TdC_ExRate!$C$7:$R$7,0)))</f>
        <v>283.09302255249685</v>
      </c>
      <c r="H2098" s="78">
        <f>+IF(F2098=0,"",+G2098*100/INDEX(PBI_GDP!$C$8:$R$29,MATCH($A2098,PBI_GDP!$B$8:$B$29,0),MATCH($B2098,PBI_GDP!$C$7:$R$7,0)))</f>
        <v>0.45522254523513173</v>
      </c>
    </row>
    <row r="2099" spans="1:8" x14ac:dyDescent="0.25">
      <c r="A2099" s="51" t="s">
        <v>17</v>
      </c>
      <c r="B2099" s="52">
        <v>2015</v>
      </c>
      <c r="C2099" s="51" t="s">
        <v>10</v>
      </c>
      <c r="D2099" s="51" t="s">
        <v>33</v>
      </c>
      <c r="E2099" s="51" t="s">
        <v>36</v>
      </c>
      <c r="F2099" s="79">
        <v>6.5029680000000006E-2</v>
      </c>
      <c r="G2099" s="78">
        <f>+IF(F2099=0," ", +F2099/INDEX(TdC_ExRate!$C$8:$R$29,MATCH(A2099,TdC_ExRate!$B$8:$B$29,0),MATCH(B2099,TdC_ExRate!$C$7:$R$7,0)))</f>
        <v>8.4904380372103107E-3</v>
      </c>
      <c r="H2099" s="78">
        <f>+IF(F2099=0,"",+G2099*100/INDEX(PBI_GDP!$C$8:$R$29,MATCH($A2099,PBI_GDP!$B$8:$B$29,0),MATCH($B2099,PBI_GDP!$C$7:$R$7,0)))</f>
        <v>1.365289323845246E-5</v>
      </c>
    </row>
    <row r="2100" spans="1:8" x14ac:dyDescent="0.25">
      <c r="A2100" s="51" t="s">
        <v>17</v>
      </c>
      <c r="B2100" s="52">
        <v>2015</v>
      </c>
      <c r="C2100" s="51" t="s">
        <v>10</v>
      </c>
      <c r="D2100" s="51" t="s">
        <v>33</v>
      </c>
      <c r="E2100" s="51" t="s">
        <v>42</v>
      </c>
      <c r="F2100" s="79">
        <v>73.249380860000016</v>
      </c>
      <c r="G2100" s="78">
        <f>+IF(F2100=0," ", +F2100/INDEX(TdC_ExRate!$C$8:$R$29,MATCH(A2100,TdC_ExRate!$B$8:$B$29,0),MATCH(B2100,TdC_ExRate!$C$7:$R$7,0)))</f>
        <v>9.563622786639101</v>
      </c>
      <c r="H2100" s="78">
        <f>+IF(F2100=0,"",+G2100*100/INDEX(PBI_GDP!$C$8:$R$29,MATCH($A2100,PBI_GDP!$B$8:$B$29,0),MATCH($B2100,PBI_GDP!$C$7:$R$7,0)))</f>
        <v>1.537860830107611E-2</v>
      </c>
    </row>
    <row r="2101" spans="1:8" x14ac:dyDescent="0.25">
      <c r="A2101" s="51" t="s">
        <v>17</v>
      </c>
      <c r="B2101" s="52">
        <v>2015</v>
      </c>
      <c r="C2101" s="51" t="s">
        <v>10</v>
      </c>
      <c r="D2101" s="51" t="s">
        <v>33</v>
      </c>
      <c r="E2101" s="51" t="s">
        <v>40</v>
      </c>
      <c r="F2101" s="79">
        <v>2242.0090352400002</v>
      </c>
      <c r="G2101" s="78">
        <f>+IF(F2101=0," ", +F2101/INDEX(TdC_ExRate!$C$8:$R$29,MATCH(A2101,TdC_ExRate!$B$8:$B$29,0),MATCH(B2101,TdC_ExRate!$C$7:$R$7,0)))</f>
        <v>292.72231990947654</v>
      </c>
      <c r="H2101" s="78">
        <f>+IF(F2101=0,"",+G2101*100/INDEX(PBI_GDP!$C$8:$R$29,MATCH($A2101,PBI_GDP!$B$8:$B$29,0),MATCH($B2101,PBI_GDP!$C$7:$R$7,0)))</f>
        <v>0.4707067603250934</v>
      </c>
    </row>
    <row r="2102" spans="1:8" x14ac:dyDescent="0.25">
      <c r="A2102" s="51" t="s">
        <v>17</v>
      </c>
      <c r="B2102" s="52">
        <v>2016</v>
      </c>
      <c r="C2102" s="51" t="s">
        <v>10</v>
      </c>
      <c r="D2102" s="51" t="s">
        <v>33</v>
      </c>
      <c r="E2102" s="51" t="s">
        <v>34</v>
      </c>
      <c r="F2102" s="79">
        <v>0.5741714</v>
      </c>
      <c r="G2102" s="78">
        <f>+IF(F2102=0," ", +F2102/INDEX(TdC_ExRate!$C$8:$R$29,MATCH(A2102,TdC_ExRate!$B$8:$B$29,0),MATCH(B2102,TdC_ExRate!$C$7:$R$7,0)))</f>
        <v>7.5507471780821886E-2</v>
      </c>
      <c r="H2102" s="78">
        <f>+IF(F2102=0,"",+G2102*100/INDEX(PBI_GDP!$C$8:$R$29,MATCH($A2102,PBI_GDP!$B$8:$B$29,0),MATCH($B2102,PBI_GDP!$C$7:$R$7,0)))</f>
        <v>1.1427714866443191E-4</v>
      </c>
    </row>
    <row r="2103" spans="1:8" x14ac:dyDescent="0.25">
      <c r="A2103" s="51" t="s">
        <v>17</v>
      </c>
      <c r="B2103" s="52">
        <v>2016</v>
      </c>
      <c r="C2103" s="51" t="s">
        <v>10</v>
      </c>
      <c r="D2103" s="51" t="s">
        <v>33</v>
      </c>
      <c r="E2103" s="51" t="s">
        <v>35</v>
      </c>
      <c r="F2103" s="79">
        <v>1872.7775906900001</v>
      </c>
      <c r="G2103" s="78">
        <f>+IF(F2103=0," ", +F2103/INDEX(TdC_ExRate!$C$8:$R$29,MATCH(A2103,TdC_ExRate!$B$8:$B$29,0),MATCH(B2103,TdC_ExRate!$C$7:$R$7,0)))</f>
        <v>246.28308041950677</v>
      </c>
      <c r="H2103" s="78">
        <f>+IF(F2103=0,"",+G2103*100/INDEX(PBI_GDP!$C$8:$R$29,MATCH($A2103,PBI_GDP!$B$8:$B$29,0),MATCH($B2103,PBI_GDP!$C$7:$R$7,0)))</f>
        <v>0.37273832020664521</v>
      </c>
    </row>
    <row r="2104" spans="1:8" x14ac:dyDescent="0.25">
      <c r="A2104" s="51" t="s">
        <v>17</v>
      </c>
      <c r="B2104" s="52">
        <v>2016</v>
      </c>
      <c r="C2104" s="51" t="s">
        <v>10</v>
      </c>
      <c r="D2104" s="51" t="s">
        <v>33</v>
      </c>
      <c r="E2104" s="51" t="s">
        <v>36</v>
      </c>
      <c r="F2104" s="79"/>
      <c r="G2104" s="78" t="str">
        <f>+IF(F2104=0," ", +F2104/INDEX(TdC_ExRate!$C$8:$R$29,MATCH(A2104,TdC_ExRate!$B$8:$B$29,0),MATCH(B2104,TdC_ExRate!$C$7:$R$7,0)))</f>
        <v xml:space="preserve"> </v>
      </c>
      <c r="H2104" s="78" t="str">
        <f>+IF(F2104=0,"",+G2104*100/INDEX(PBI_GDP!$C$8:$R$29,MATCH($A2104,PBI_GDP!$B$8:$B$29,0),MATCH($B2104,PBI_GDP!$C$7:$R$7,0)))</f>
        <v/>
      </c>
    </row>
    <row r="2105" spans="1:8" x14ac:dyDescent="0.25">
      <c r="A2105" s="51" t="s">
        <v>17</v>
      </c>
      <c r="B2105" s="52">
        <v>2016</v>
      </c>
      <c r="C2105" s="51" t="s">
        <v>10</v>
      </c>
      <c r="D2105" s="51" t="s">
        <v>33</v>
      </c>
      <c r="E2105" s="51" t="s">
        <v>42</v>
      </c>
      <c r="F2105" s="79">
        <v>8.1480459500000002</v>
      </c>
      <c r="G2105" s="78">
        <f>+IF(F2105=0," ", +F2105/INDEX(TdC_ExRate!$C$8:$R$29,MATCH(A2105,TdC_ExRate!$B$8:$B$29,0),MATCH(B2105,TdC_ExRate!$C$7:$R$7,0)))</f>
        <v>1.0715238509589038</v>
      </c>
      <c r="H2105" s="78">
        <f>+IF(F2105=0,"",+G2105*100/INDEX(PBI_GDP!$C$8:$R$29,MATCH($A2105,PBI_GDP!$B$8:$B$29,0),MATCH($B2105,PBI_GDP!$C$7:$R$7,0)))</f>
        <v>1.6217029589993032E-3</v>
      </c>
    </row>
    <row r="2106" spans="1:8" x14ac:dyDescent="0.25">
      <c r="A2106" s="51" t="s">
        <v>17</v>
      </c>
      <c r="B2106" s="52">
        <v>2016</v>
      </c>
      <c r="C2106" s="51" t="s">
        <v>10</v>
      </c>
      <c r="D2106" s="51" t="s">
        <v>33</v>
      </c>
      <c r="E2106" s="51" t="s">
        <v>40</v>
      </c>
      <c r="F2106" s="79">
        <v>1881.4998080400003</v>
      </c>
      <c r="G2106" s="78">
        <f>+IF(F2106=0," ", +F2106/INDEX(TdC_ExRate!$C$8:$R$29,MATCH(A2106,TdC_ExRate!$B$8:$B$29,0),MATCH(B2106,TdC_ExRate!$C$7:$R$7,0)))</f>
        <v>247.43011174224651</v>
      </c>
      <c r="H2106" s="78">
        <f>+IF(F2106=0,"",+G2106*100/INDEX(PBI_GDP!$C$8:$R$29,MATCH($A2106,PBI_GDP!$B$8:$B$29,0),MATCH($B2106,PBI_GDP!$C$7:$R$7,0)))</f>
        <v>0.37447430031430901</v>
      </c>
    </row>
    <row r="2107" spans="1:8" x14ac:dyDescent="0.25">
      <c r="A2107" s="51" t="s">
        <v>17</v>
      </c>
      <c r="B2107" s="52">
        <v>2017</v>
      </c>
      <c r="C2107" s="51" t="s">
        <v>10</v>
      </c>
      <c r="D2107" s="51" t="s">
        <v>33</v>
      </c>
      <c r="E2107" s="51" t="s">
        <v>34</v>
      </c>
      <c r="F2107" s="79">
        <v>18.61065842</v>
      </c>
      <c r="G2107" s="78">
        <f>+IF(F2107=0," ", +F2107/INDEX(TdC_ExRate!$C$8:$R$29,MATCH(A2107,TdC_ExRate!$B$8:$B$29,0),MATCH(B2107,TdC_ExRate!$C$7:$R$7,0)))</f>
        <v>2.5320623700680271</v>
      </c>
      <c r="H2107" s="78">
        <f>+IF(F2107=0,"",+G2107*100/INDEX(PBI_GDP!$C$8:$R$29,MATCH($A2107,PBI_GDP!$B$8:$B$29,0),MATCH($B2107,PBI_GDP!$C$7:$R$7,0)))</f>
        <v>3.5336515077421305E-3</v>
      </c>
    </row>
    <row r="2108" spans="1:8" x14ac:dyDescent="0.25">
      <c r="A2108" s="51" t="s">
        <v>17</v>
      </c>
      <c r="B2108" s="52">
        <v>2017</v>
      </c>
      <c r="C2108" s="51" t="s">
        <v>10</v>
      </c>
      <c r="D2108" s="51" t="s">
        <v>33</v>
      </c>
      <c r="E2108" s="51" t="s">
        <v>35</v>
      </c>
      <c r="F2108" s="79">
        <v>1844.7089188799998</v>
      </c>
      <c r="G2108" s="78">
        <f>+IF(F2108=0," ", +F2108/INDEX(TdC_ExRate!$C$8:$R$29,MATCH(A2108,TdC_ExRate!$B$8:$B$29,0),MATCH(B2108,TdC_ExRate!$C$7:$R$7,0)))</f>
        <v>250.98080528979591</v>
      </c>
      <c r="H2108" s="78">
        <f>+IF(F2108=0,"",+G2108*100/INDEX(PBI_GDP!$C$8:$R$29,MATCH($A2108,PBI_GDP!$B$8:$B$29,0),MATCH($B2108,PBI_GDP!$C$7:$R$7,0)))</f>
        <v>0.35025942153344125</v>
      </c>
    </row>
    <row r="2109" spans="1:8" x14ac:dyDescent="0.25">
      <c r="A2109" s="51" t="s">
        <v>17</v>
      </c>
      <c r="B2109" s="52">
        <v>2017</v>
      </c>
      <c r="C2109" s="51" t="s">
        <v>10</v>
      </c>
      <c r="D2109" s="51" t="s">
        <v>33</v>
      </c>
      <c r="E2109" s="51" t="s">
        <v>36</v>
      </c>
      <c r="F2109" s="79">
        <v>0.25643981999999999</v>
      </c>
      <c r="G2109" s="78">
        <f>+IF(F2109=0," ", +F2109/INDEX(TdC_ExRate!$C$8:$R$29,MATCH(A2109,TdC_ExRate!$B$8:$B$29,0),MATCH(B2109,TdC_ExRate!$C$7:$R$7,0)))</f>
        <v>3.4889771428571428E-2</v>
      </c>
      <c r="H2109" s="78">
        <f>+IF(F2109=0,"",+G2109*100/INDEX(PBI_GDP!$C$8:$R$29,MATCH($A2109,PBI_GDP!$B$8:$B$29,0),MATCH($B2109,PBI_GDP!$C$7:$R$7,0)))</f>
        <v>4.8690859621296545E-5</v>
      </c>
    </row>
    <row r="2110" spans="1:8" x14ac:dyDescent="0.25">
      <c r="A2110" s="51" t="s">
        <v>17</v>
      </c>
      <c r="B2110" s="52">
        <v>2017</v>
      </c>
      <c r="C2110" s="51" t="s">
        <v>10</v>
      </c>
      <c r="D2110" s="51" t="s">
        <v>33</v>
      </c>
      <c r="E2110" s="51" t="s">
        <v>42</v>
      </c>
      <c r="F2110" s="79">
        <v>15.829422289999997</v>
      </c>
      <c r="G2110" s="78">
        <f>+IF(F2110=0," ", +F2110/INDEX(TdC_ExRate!$C$8:$R$29,MATCH(A2110,TdC_ExRate!$B$8:$B$29,0),MATCH(B2110,TdC_ExRate!$C$7:$R$7,0)))</f>
        <v>2.1536628965986391</v>
      </c>
      <c r="H2110" s="78">
        <f>+IF(F2110=0,"",+G2110*100/INDEX(PBI_GDP!$C$8:$R$29,MATCH($A2110,PBI_GDP!$B$8:$B$29,0),MATCH($B2110,PBI_GDP!$C$7:$R$7,0)))</f>
        <v>3.0055713602068989E-3</v>
      </c>
    </row>
    <row r="2111" spans="1:8" x14ac:dyDescent="0.25">
      <c r="A2111" s="51" t="s">
        <v>17</v>
      </c>
      <c r="B2111" s="52">
        <v>2017</v>
      </c>
      <c r="C2111" s="51" t="s">
        <v>10</v>
      </c>
      <c r="D2111" s="51" t="s">
        <v>33</v>
      </c>
      <c r="E2111" s="51" t="s">
        <v>40</v>
      </c>
      <c r="F2111" s="79">
        <v>1879.4054394099996</v>
      </c>
      <c r="G2111" s="78">
        <f>+IF(F2111=0," ", +F2111/INDEX(TdC_ExRate!$C$8:$R$29,MATCH(A2111,TdC_ExRate!$B$8:$B$29,0),MATCH(B2111,TdC_ExRate!$C$7:$R$7,0)))</f>
        <v>255.70142032789113</v>
      </c>
      <c r="H2111" s="78">
        <f>+IF(F2111=0,"",+G2111*100/INDEX(PBI_GDP!$C$8:$R$29,MATCH($A2111,PBI_GDP!$B$8:$B$29,0),MATCH($B2111,PBI_GDP!$C$7:$R$7,0)))</f>
        <v>0.35684733526101153</v>
      </c>
    </row>
    <row r="2112" spans="1:8" x14ac:dyDescent="0.25">
      <c r="A2112" s="51" t="s">
        <v>17</v>
      </c>
      <c r="B2112" s="52">
        <v>2018</v>
      </c>
      <c r="C2112" s="51" t="s">
        <v>10</v>
      </c>
      <c r="D2112" s="51" t="s">
        <v>33</v>
      </c>
      <c r="E2112" s="51" t="s">
        <v>34</v>
      </c>
      <c r="F2112" s="79">
        <v>2.0270656900000001</v>
      </c>
      <c r="G2112" s="78">
        <f>+IF(F2112=0," ", +F2112/INDEX(TdC_ExRate!$C$8:$R$29,MATCH(A2112,TdC_ExRate!$B$8:$B$29,0),MATCH(B2112,TdC_ExRate!$C$7:$R$7,0)))</f>
        <v>0.26952673994459847</v>
      </c>
      <c r="H2112" s="78">
        <f>+IF(F2112=0,"",+G2112*100/INDEX(PBI_GDP!$C$8:$R$29,MATCH($A2112,PBI_GDP!$B$8:$B$29,0),MATCH($B2112,PBI_GDP!$C$7:$R$7,0)))</f>
        <v>3.6757011293388198E-4</v>
      </c>
    </row>
    <row r="2113" spans="1:8" x14ac:dyDescent="0.25">
      <c r="A2113" s="51" t="s">
        <v>17</v>
      </c>
      <c r="B2113" s="52">
        <v>2018</v>
      </c>
      <c r="C2113" s="51" t="s">
        <v>10</v>
      </c>
      <c r="D2113" s="51" t="s">
        <v>33</v>
      </c>
      <c r="E2113" s="51" t="s">
        <v>35</v>
      </c>
      <c r="F2113" s="79">
        <v>3008.00651737</v>
      </c>
      <c r="G2113" s="78">
        <f>+IF(F2113=0," ", +F2113/INDEX(TdC_ExRate!$C$8:$R$29,MATCH(A2113,TdC_ExRate!$B$8:$B$29,0),MATCH(B2113,TdC_ExRate!$C$7:$R$7,0)))</f>
        <v>399.95654524587275</v>
      </c>
      <c r="H2113" s="78">
        <f>+IF(F2113=0,"",+G2113*100/INDEX(PBI_GDP!$C$8:$R$29,MATCH($A2113,PBI_GDP!$B$8:$B$29,0),MATCH($B2113,PBI_GDP!$C$7:$R$7,0)))</f>
        <v>0.54544522200242262</v>
      </c>
    </row>
    <row r="2114" spans="1:8" x14ac:dyDescent="0.25">
      <c r="A2114" s="51" t="s">
        <v>17</v>
      </c>
      <c r="B2114" s="52">
        <v>2018</v>
      </c>
      <c r="C2114" s="51" t="s">
        <v>10</v>
      </c>
      <c r="D2114" s="51" t="s">
        <v>33</v>
      </c>
      <c r="E2114" s="51" t="s">
        <v>36</v>
      </c>
      <c r="F2114" s="79">
        <v>0.14330891000000001</v>
      </c>
      <c r="G2114" s="78">
        <f>+IF(F2114=0," ", +F2114/INDEX(TdC_ExRate!$C$8:$R$29,MATCH(A2114,TdC_ExRate!$B$8:$B$29,0),MATCH(B2114,TdC_ExRate!$C$7:$R$7,0)))</f>
        <v>1.9054924321329648E-2</v>
      </c>
      <c r="H2114" s="78">
        <f>+IF(F2114=0,"",+G2114*100/INDEX(PBI_GDP!$C$8:$R$29,MATCH($A2114,PBI_GDP!$B$8:$B$29,0),MATCH($B2114,PBI_GDP!$C$7:$R$7,0)))</f>
        <v>2.5986366644650534E-5</v>
      </c>
    </row>
    <row r="2115" spans="1:8" x14ac:dyDescent="0.25">
      <c r="A2115" s="51" t="s">
        <v>17</v>
      </c>
      <c r="B2115" s="52">
        <v>2018</v>
      </c>
      <c r="C2115" s="51" t="s">
        <v>10</v>
      </c>
      <c r="D2115" s="51" t="s">
        <v>33</v>
      </c>
      <c r="E2115" s="51" t="s">
        <v>42</v>
      </c>
      <c r="F2115" s="79">
        <v>69.114170579999993</v>
      </c>
      <c r="G2115" s="78">
        <f>+IF(F2115=0," ", +F2115/INDEX(TdC_ExRate!$C$8:$R$29,MATCH(A2115,TdC_ExRate!$B$8:$B$29,0),MATCH(B2115,TdC_ExRate!$C$7:$R$7,0)))</f>
        <v>9.1896958111911378</v>
      </c>
      <c r="H2115" s="78">
        <f>+IF(F2115=0,"",+G2115*100/INDEX(PBI_GDP!$C$8:$R$29,MATCH($A2115,PBI_GDP!$B$8:$B$29,0),MATCH($B2115,PBI_GDP!$C$7:$R$7,0)))</f>
        <v>1.2532550676945342E-2</v>
      </c>
    </row>
    <row r="2116" spans="1:8" x14ac:dyDescent="0.25">
      <c r="A2116" s="51" t="s">
        <v>17</v>
      </c>
      <c r="B2116" s="52">
        <v>2018</v>
      </c>
      <c r="C2116" s="51" t="s">
        <v>10</v>
      </c>
      <c r="D2116" s="51" t="s">
        <v>33</v>
      </c>
      <c r="E2116" s="51" t="s">
        <v>40</v>
      </c>
      <c r="F2116" s="79">
        <v>3079.2910625500003</v>
      </c>
      <c r="G2116" s="78">
        <f>+IF(F2116=0," ", +F2116/INDEX(TdC_ExRate!$C$8:$R$29,MATCH(A2116,TdC_ExRate!$B$8:$B$29,0),MATCH(B2116,TdC_ExRate!$C$7:$R$7,0)))</f>
        <v>409.43482272132985</v>
      </c>
      <c r="H2116" s="78">
        <f>+IF(F2116=0,"",+G2116*100/INDEX(PBI_GDP!$C$8:$R$29,MATCH($A2116,PBI_GDP!$B$8:$B$29,0),MATCH($B2116,PBI_GDP!$C$7:$R$7,0)))</f>
        <v>0.55837132915894649</v>
      </c>
    </row>
    <row r="2117" spans="1:8" x14ac:dyDescent="0.25">
      <c r="A2117" s="51" t="s">
        <v>17</v>
      </c>
      <c r="B2117" s="52">
        <v>2019</v>
      </c>
      <c r="C2117" s="51" t="s">
        <v>10</v>
      </c>
      <c r="D2117" s="51" t="s">
        <v>33</v>
      </c>
      <c r="E2117" s="51" t="s">
        <v>34</v>
      </c>
      <c r="F2117" s="79">
        <v>1.5921131899999998</v>
      </c>
      <c r="G2117" s="78">
        <f>+IF(F2117=0," ", +F2117/INDEX(TdC_ExRate!$C$8:$R$29,MATCH(A2117,TdC_ExRate!$B$8:$B$29,0),MATCH(B2117,TdC_ExRate!$C$7:$R$7,0)))</f>
        <v>0.20681271140939606</v>
      </c>
      <c r="H2117" s="78">
        <f>+IF(F2117=0,"",+G2117*100/INDEX(PBI_GDP!$C$8:$R$29,MATCH($A2117,PBI_GDP!$B$8:$B$29,0),MATCH($B2117,PBI_GDP!$C$7:$R$7,0)))</f>
        <v>2.6799656940042574E-4</v>
      </c>
    </row>
    <row r="2118" spans="1:8" x14ac:dyDescent="0.25">
      <c r="A2118" s="51" t="s">
        <v>17</v>
      </c>
      <c r="B2118" s="52">
        <v>2019</v>
      </c>
      <c r="C2118" s="51" t="s">
        <v>10</v>
      </c>
      <c r="D2118" s="51" t="s">
        <v>33</v>
      </c>
      <c r="E2118" s="51" t="s">
        <v>35</v>
      </c>
      <c r="F2118" s="79">
        <v>3966.7737007300002</v>
      </c>
      <c r="G2118" s="78">
        <f>+IF(F2118=0," ", +F2118/INDEX(TdC_ExRate!$C$8:$R$29,MATCH(A2118,TdC_ExRate!$B$8:$B$29,0),MATCH(B2118,TdC_ExRate!$C$7:$R$7,0)))</f>
        <v>515.27694748603619</v>
      </c>
      <c r="H2118" s="78">
        <f>+IF(F2118=0,"",+G2118*100/INDEX(PBI_GDP!$C$8:$R$29,MATCH($A2118,PBI_GDP!$B$8:$B$29,0),MATCH($B2118,PBI_GDP!$C$7:$R$7,0)))</f>
        <v>0.66771743997891952</v>
      </c>
    </row>
    <row r="2119" spans="1:8" x14ac:dyDescent="0.25">
      <c r="A2119" s="51" t="s">
        <v>17</v>
      </c>
      <c r="B2119" s="52">
        <v>2019</v>
      </c>
      <c r="C2119" s="51" t="s">
        <v>10</v>
      </c>
      <c r="D2119" s="51" t="s">
        <v>33</v>
      </c>
      <c r="E2119" s="51" t="s">
        <v>36</v>
      </c>
      <c r="F2119" s="79">
        <v>0.48179711999999997</v>
      </c>
      <c r="G2119" s="78">
        <f>+IF(F2119=0," ", +F2119/INDEX(TdC_ExRate!$C$8:$R$29,MATCH(A2119,TdC_ExRate!$B$8:$B$29,0),MATCH(B2119,TdC_ExRate!$C$7:$R$7,0)))</f>
        <v>6.2584600995886586E-2</v>
      </c>
      <c r="H2119" s="78">
        <f>+IF(F2119=0,"",+G2119*100/INDEX(PBI_GDP!$C$8:$R$29,MATCH($A2119,PBI_GDP!$B$8:$B$29,0),MATCH($B2119,PBI_GDP!$C$7:$R$7,0)))</f>
        <v>8.1099745996705941E-5</v>
      </c>
    </row>
    <row r="2120" spans="1:8" x14ac:dyDescent="0.25">
      <c r="A2120" s="51" t="s">
        <v>17</v>
      </c>
      <c r="B2120" s="52">
        <v>2019</v>
      </c>
      <c r="C2120" s="51" t="s">
        <v>10</v>
      </c>
      <c r="D2120" s="51" t="s">
        <v>33</v>
      </c>
      <c r="E2120" s="51" t="s">
        <v>42</v>
      </c>
      <c r="F2120" s="79">
        <v>312.61534458999995</v>
      </c>
      <c r="G2120" s="78">
        <f>+IF(F2120=0," ", +F2120/INDEX(TdC_ExRate!$C$8:$R$29,MATCH(A2120,TdC_ExRate!$B$8:$B$29,0),MATCH(B2120,TdC_ExRate!$C$7:$R$7,0)))</f>
        <v>40.608185051742815</v>
      </c>
      <c r="H2120" s="78">
        <f>+IF(F2120=0,"",+G2120*100/INDEX(PBI_GDP!$C$8:$R$29,MATCH($A2120,PBI_GDP!$B$8:$B$29,0),MATCH($B2120,PBI_GDP!$C$7:$R$7,0)))</f>
        <v>5.2621786201050146E-2</v>
      </c>
    </row>
    <row r="2121" spans="1:8" x14ac:dyDescent="0.25">
      <c r="A2121" s="51" t="s">
        <v>17</v>
      </c>
      <c r="B2121" s="52">
        <v>2019</v>
      </c>
      <c r="C2121" s="51" t="s">
        <v>10</v>
      </c>
      <c r="D2121" s="51" t="s">
        <v>33</v>
      </c>
      <c r="E2121" s="51" t="s">
        <v>40</v>
      </c>
      <c r="F2121" s="79">
        <v>4281.4629556300006</v>
      </c>
      <c r="G2121" s="78">
        <f>+IF(F2121=0," ", +F2121/INDEX(TdC_ExRate!$C$8:$R$29,MATCH(A2121,TdC_ExRate!$B$8:$B$29,0),MATCH(B2121,TdC_ExRate!$C$7:$R$7,0)))</f>
        <v>556.1545298501843</v>
      </c>
      <c r="H2121" s="78">
        <f>+IF(F2121=0,"",+G2121*100/INDEX(PBI_GDP!$C$8:$R$29,MATCH($A2121,PBI_GDP!$B$8:$B$29,0),MATCH($B2121,PBI_GDP!$C$7:$R$7,0)))</f>
        <v>0.72068832249536674</v>
      </c>
    </row>
    <row r="2122" spans="1:8" x14ac:dyDescent="0.25">
      <c r="A2122" s="51" t="s">
        <v>17</v>
      </c>
      <c r="B2122" s="52">
        <v>2020</v>
      </c>
      <c r="C2122" s="51" t="s">
        <v>10</v>
      </c>
      <c r="D2122" s="51" t="s">
        <v>33</v>
      </c>
      <c r="E2122" s="51" t="s">
        <v>34</v>
      </c>
      <c r="F2122" s="79">
        <v>0.44103142000000001</v>
      </c>
      <c r="G2122" s="78">
        <f>+IF(F2122=0," ", +F2122/INDEX(TdC_ExRate!$C$8:$R$29,MATCH(A2122,TdC_ExRate!$B$8:$B$29,0),MATCH(B2122,TdC_ExRate!$C$7:$R$7,0)))</f>
        <v>5.7109928132081579E-2</v>
      </c>
      <c r="H2122" s="78">
        <f>+IF(F2122=0,"",+G2122*100/INDEX(PBI_GDP!$C$8:$R$29,MATCH($A2122,PBI_GDP!$B$8:$B$29,0),MATCH($B2122,PBI_GDP!$C$7:$R$7,0)))</f>
        <v>7.3495717504397815E-5</v>
      </c>
    </row>
    <row r="2123" spans="1:8" x14ac:dyDescent="0.25">
      <c r="A2123" s="51" t="s">
        <v>17</v>
      </c>
      <c r="B2123" s="52">
        <v>2020</v>
      </c>
      <c r="C2123" s="51" t="s">
        <v>10</v>
      </c>
      <c r="D2123" s="51" t="s">
        <v>33</v>
      </c>
      <c r="E2123" s="51" t="s">
        <v>35</v>
      </c>
      <c r="F2123" s="79">
        <v>3433.40020865</v>
      </c>
      <c r="G2123" s="78">
        <f>+IF(F2123=0," ", +F2123/INDEX(TdC_ExRate!$C$8:$R$29,MATCH(A2123,TdC_ExRate!$B$8:$B$29,0),MATCH(B2123,TdC_ExRate!$C$7:$R$7,0)))</f>
        <v>444.59698396244738</v>
      </c>
      <c r="H2123" s="78">
        <f>+IF(F2123=0,"",+G2123*100/INDEX(PBI_GDP!$C$8:$R$29,MATCH($A2123,PBI_GDP!$B$8:$B$29,0),MATCH($B2123,PBI_GDP!$C$7:$R$7,0)))</f>
        <v>0.5721592620645507</v>
      </c>
    </row>
    <row r="2124" spans="1:8" x14ac:dyDescent="0.25">
      <c r="A2124" s="51" t="s">
        <v>17</v>
      </c>
      <c r="B2124" s="52">
        <v>2020</v>
      </c>
      <c r="C2124" s="51" t="s">
        <v>10</v>
      </c>
      <c r="D2124" s="51" t="s">
        <v>33</v>
      </c>
      <c r="E2124" s="51" t="s">
        <v>36</v>
      </c>
      <c r="F2124" s="79">
        <v>0.11176597000000001</v>
      </c>
      <c r="G2124" s="78">
        <f>+IF(F2124=0," ", +F2124/INDEX(TdC_ExRate!$C$8:$R$29,MATCH(A2124,TdC_ExRate!$B$8:$B$29,0),MATCH(B2124,TdC_ExRate!$C$7:$R$7,0)))</f>
        <v>1.4472770475882163E-2</v>
      </c>
      <c r="H2124" s="78">
        <f>+IF(F2124=0,"",+G2124*100/INDEX(PBI_GDP!$C$8:$R$29,MATCH($A2124,PBI_GDP!$B$8:$B$29,0),MATCH($B2124,PBI_GDP!$C$7:$R$7,0)))</f>
        <v>1.8625249325150124E-5</v>
      </c>
    </row>
    <row r="2125" spans="1:8" x14ac:dyDescent="0.25">
      <c r="A2125" s="51" t="s">
        <v>17</v>
      </c>
      <c r="B2125" s="52">
        <v>2020</v>
      </c>
      <c r="C2125" s="51" t="s">
        <v>10</v>
      </c>
      <c r="D2125" s="51" t="s">
        <v>33</v>
      </c>
      <c r="E2125" s="51" t="s">
        <v>42</v>
      </c>
      <c r="F2125" s="79">
        <v>51.446898079999997</v>
      </c>
      <c r="G2125" s="78">
        <f>+IF(F2125=0," ", +F2125/INDEX(TdC_ExRate!$C$8:$R$29,MATCH(A2125,TdC_ExRate!$B$8:$B$29,0),MATCH(B2125,TdC_ExRate!$C$7:$R$7,0)))</f>
        <v>6.6619486021366132</v>
      </c>
      <c r="H2125" s="78">
        <f>+IF(F2125=0,"",+G2125*100/INDEX(PBI_GDP!$C$8:$R$29,MATCH($A2125,PBI_GDP!$B$8:$B$29,0),MATCH($B2125,PBI_GDP!$C$7:$R$7,0)))</f>
        <v>8.5733725904726388E-3</v>
      </c>
    </row>
    <row r="2126" spans="1:8" x14ac:dyDescent="0.25">
      <c r="A2126" s="51" t="s">
        <v>17</v>
      </c>
      <c r="B2126" s="52">
        <v>2020</v>
      </c>
      <c r="C2126" s="51" t="s">
        <v>10</v>
      </c>
      <c r="D2126" s="51" t="s">
        <v>33</v>
      </c>
      <c r="E2126" s="51" t="s">
        <v>40</v>
      </c>
      <c r="F2126" s="79">
        <v>3485.39990412</v>
      </c>
      <c r="G2126" s="78">
        <f>+IF(F2126=0," ", +F2126/INDEX(TdC_ExRate!$C$8:$R$29,MATCH(A2126,TdC_ExRate!$B$8:$B$29,0),MATCH(B2126,TdC_ExRate!$C$7:$R$7,0)))</f>
        <v>451.33051526319196</v>
      </c>
      <c r="H2126" s="78">
        <f>+IF(F2126=0,"",+G2126*100/INDEX(PBI_GDP!$C$8:$R$29,MATCH($A2126,PBI_GDP!$B$8:$B$29,0),MATCH($B2126,PBI_GDP!$C$7:$R$7,0)))</f>
        <v>0.58082475562185276</v>
      </c>
    </row>
    <row r="2127" spans="1:8" x14ac:dyDescent="0.25">
      <c r="A2127" s="51" t="s">
        <v>17</v>
      </c>
      <c r="B2127" s="52">
        <v>2021</v>
      </c>
      <c r="C2127" s="51" t="s">
        <v>10</v>
      </c>
      <c r="D2127" s="51" t="s">
        <v>33</v>
      </c>
      <c r="E2127" s="51" t="s">
        <v>34</v>
      </c>
      <c r="F2127" s="79">
        <v>7.3691611399999992</v>
      </c>
      <c r="G2127" s="78">
        <f>+IF(F2127=0," ", +F2127/INDEX(TdC_ExRate!$C$8:$R$29,MATCH(A2127,TdC_ExRate!$B$8:$B$29,0),MATCH(B2127,TdC_ExRate!$C$7:$R$7,0)))</f>
        <v>0.95219052094325352</v>
      </c>
      <c r="H2127" s="78">
        <f>+IF(F2127=0,"",+G2127*100/INDEX(PBI_GDP!$C$8:$R$29,MATCH($A2127,PBI_GDP!$B$8:$B$29,0),MATCH($B2127,PBI_GDP!$C$7:$R$7,0)))</f>
        <v>1.1010536327190484E-3</v>
      </c>
    </row>
    <row r="2128" spans="1:8" x14ac:dyDescent="0.25">
      <c r="A2128" s="51" t="s">
        <v>17</v>
      </c>
      <c r="B2128" s="52">
        <v>2021</v>
      </c>
      <c r="C2128" s="51" t="s">
        <v>10</v>
      </c>
      <c r="D2128" s="51" t="s">
        <v>33</v>
      </c>
      <c r="E2128" s="51" t="s">
        <v>35</v>
      </c>
      <c r="F2128" s="79">
        <v>4241.7153306</v>
      </c>
      <c r="G2128" s="78">
        <f>+IF(F2128=0," ", +F2128/INDEX(TdC_ExRate!$C$8:$R$29,MATCH(A2128,TdC_ExRate!$B$8:$B$29,0),MATCH(B2128,TdC_ExRate!$C$7:$R$7,0)))</f>
        <v>548.08424644341528</v>
      </c>
      <c r="H2128" s="78">
        <f>+IF(F2128=0,"",+G2128*100/INDEX(PBI_GDP!$C$8:$R$29,MATCH($A2128,PBI_GDP!$B$8:$B$29,0),MATCH($B2128,PBI_GDP!$C$7:$R$7,0)))</f>
        <v>0.63377038240708217</v>
      </c>
    </row>
    <row r="2129" spans="1:8" x14ac:dyDescent="0.25">
      <c r="A2129" s="51" t="s">
        <v>17</v>
      </c>
      <c r="B2129" s="52">
        <v>2021</v>
      </c>
      <c r="C2129" s="51" t="s">
        <v>10</v>
      </c>
      <c r="D2129" s="51" t="s">
        <v>33</v>
      </c>
      <c r="E2129" s="51" t="s">
        <v>36</v>
      </c>
      <c r="F2129" s="79">
        <v>0</v>
      </c>
      <c r="G2129" s="78" t="str">
        <f>+IF(F2129=0," ", +F2129/INDEX(TdC_ExRate!$C$8:$R$29,MATCH(A2129,TdC_ExRate!$B$8:$B$29,0),MATCH(B2129,TdC_ExRate!$C$7:$R$7,0)))</f>
        <v xml:space="preserve"> </v>
      </c>
      <c r="H2129" s="78" t="str">
        <f>+IF(F2129=0,"",+G2129*100/INDEX(PBI_GDP!$C$8:$R$29,MATCH($A2129,PBI_GDP!$B$8:$B$29,0),MATCH($B2129,PBI_GDP!$C$7:$R$7,0)))</f>
        <v/>
      </c>
    </row>
    <row r="2130" spans="1:8" x14ac:dyDescent="0.25">
      <c r="A2130" s="51" t="s">
        <v>17</v>
      </c>
      <c r="B2130" s="52">
        <v>2021</v>
      </c>
      <c r="C2130" s="51" t="s">
        <v>10</v>
      </c>
      <c r="D2130" s="51" t="s">
        <v>33</v>
      </c>
      <c r="E2130" s="51" t="s">
        <v>42</v>
      </c>
      <c r="F2130" s="79">
        <v>27.53060894</v>
      </c>
      <c r="G2130" s="78">
        <f>+IF(F2130=0," ", +F2130/INDEX(TdC_ExRate!$C$8:$R$29,MATCH(A2130,TdC_ExRate!$B$8:$B$29,0),MATCH(B2130,TdC_ExRate!$C$7:$R$7,0)))</f>
        <v>3.5573092202002785</v>
      </c>
      <c r="H2130" s="78">
        <f>+IF(F2130=0,"",+G2130*100/INDEX(PBI_GDP!$C$8:$R$29,MATCH($A2130,PBI_GDP!$B$8:$B$29,0),MATCH($B2130,PBI_GDP!$C$7:$R$7,0)))</f>
        <v>4.1134501483237364E-3</v>
      </c>
    </row>
    <row r="2131" spans="1:8" x14ac:dyDescent="0.25">
      <c r="A2131" s="51" t="s">
        <v>17</v>
      </c>
      <c r="B2131" s="52">
        <v>2021</v>
      </c>
      <c r="C2131" s="51" t="s">
        <v>10</v>
      </c>
      <c r="D2131" s="51" t="s">
        <v>33</v>
      </c>
      <c r="E2131" s="51" t="s">
        <v>40</v>
      </c>
      <c r="F2131" s="79">
        <v>4276.6151006800001</v>
      </c>
      <c r="G2131" s="78">
        <f>+IF(F2131=0," ", +F2131/INDEX(TdC_ExRate!$C$8:$R$29,MATCH(A2131,TdC_ExRate!$B$8:$B$29,0),MATCH(B2131,TdC_ExRate!$C$7:$R$7,0)))</f>
        <v>552.59374618455877</v>
      </c>
      <c r="H2131" s="78">
        <f>+IF(F2131=0,"",+G2131*100/INDEX(PBI_GDP!$C$8:$R$29,MATCH($A2131,PBI_GDP!$B$8:$B$29,0),MATCH($B2131,PBI_GDP!$C$7:$R$7,0)))</f>
        <v>0.63898488618812499</v>
      </c>
    </row>
    <row r="2132" spans="1:8" x14ac:dyDescent="0.25">
      <c r="A2132" s="51" t="s">
        <v>17</v>
      </c>
      <c r="B2132" s="52">
        <v>2022</v>
      </c>
      <c r="C2132" s="51" t="s">
        <v>10</v>
      </c>
      <c r="D2132" s="51" t="s">
        <v>33</v>
      </c>
      <c r="E2132" s="51" t="s">
        <v>34</v>
      </c>
      <c r="F2132" s="79">
        <v>27.903112640000003</v>
      </c>
      <c r="G2132" s="78">
        <f>+IF(F2132=0," ", +F2132/INDEX(TdC_ExRate!$C$8:$R$29,MATCH(A2132,TdC_ExRate!$B$8:$B$29,0),MATCH(B2132,TdC_ExRate!$C$7:$R$7,0)))</f>
        <v>3.5988537368873574</v>
      </c>
      <c r="H2132" s="78">
        <f>+IF(F2132=0,"",+G2132*100/INDEX(PBI_GDP!$C$8:$R$29,MATCH($A2132,PBI_GDP!$B$8:$B$29,0),MATCH($B2132,PBI_GDP!$C$7:$R$7,0)))</f>
        <v>3.7641684885683E-3</v>
      </c>
    </row>
    <row r="2133" spans="1:8" x14ac:dyDescent="0.25">
      <c r="A2133" s="51" t="s">
        <v>17</v>
      </c>
      <c r="B2133" s="52">
        <v>2022</v>
      </c>
      <c r="C2133" s="51" t="s">
        <v>10</v>
      </c>
      <c r="D2133" s="51" t="s">
        <v>33</v>
      </c>
      <c r="E2133" s="51" t="s">
        <v>35</v>
      </c>
      <c r="F2133" s="79">
        <v>3954.7568873599998</v>
      </c>
      <c r="G2133" s="78">
        <f>+IF(F2133=0," ", +F2133/INDEX(TdC_ExRate!$C$8:$R$29,MATCH(A2133,TdC_ExRate!$B$8:$B$29,0),MATCH(B2133,TdC_ExRate!$C$7:$R$7,0)))</f>
        <v>510.07182554084221</v>
      </c>
      <c r="H2133" s="78">
        <f>+IF(F2133=0,"",+G2133*100/INDEX(PBI_GDP!$C$8:$R$29,MATCH($A2133,PBI_GDP!$B$8:$B$29,0),MATCH($B2133,PBI_GDP!$C$7:$R$7,0)))</f>
        <v>0.53350217401942746</v>
      </c>
    </row>
    <row r="2134" spans="1:8" x14ac:dyDescent="0.25">
      <c r="A2134" s="51" t="s">
        <v>17</v>
      </c>
      <c r="B2134" s="52">
        <v>2022</v>
      </c>
      <c r="C2134" s="51" t="s">
        <v>10</v>
      </c>
      <c r="D2134" s="51" t="s">
        <v>33</v>
      </c>
      <c r="E2134" s="51" t="s">
        <v>36</v>
      </c>
      <c r="F2134" s="79">
        <v>0</v>
      </c>
      <c r="G2134" s="78" t="str">
        <f>+IF(F2134=0," ", +F2134/INDEX(TdC_ExRate!$C$8:$R$29,MATCH(A2134,TdC_ExRate!$B$8:$B$29,0),MATCH(B2134,TdC_ExRate!$C$7:$R$7,0)))</f>
        <v xml:space="preserve"> </v>
      </c>
      <c r="H2134" s="78" t="str">
        <f>+IF(F2134=0,"",+G2134*100/INDEX(PBI_GDP!$C$8:$R$29,MATCH($A2134,PBI_GDP!$B$8:$B$29,0),MATCH($B2134,PBI_GDP!$C$7:$R$7,0)))</f>
        <v/>
      </c>
    </row>
    <row r="2135" spans="1:8" x14ac:dyDescent="0.25">
      <c r="A2135" s="51" t="s">
        <v>17</v>
      </c>
      <c r="B2135" s="52">
        <v>2022</v>
      </c>
      <c r="C2135" s="51" t="s">
        <v>10</v>
      </c>
      <c r="D2135" s="51" t="s">
        <v>33</v>
      </c>
      <c r="E2135" s="51" t="s">
        <v>42</v>
      </c>
      <c r="F2135" s="79">
        <v>51.51</v>
      </c>
      <c r="G2135" s="78">
        <f>+IF(F2135=0," ", +F2135/INDEX(TdC_ExRate!$C$8:$R$29,MATCH(A2135,TdC_ExRate!$B$8:$B$29,0),MATCH(B2135,TdC_ExRate!$C$7:$R$7,0)))</f>
        <v>6.6435941530524447</v>
      </c>
      <c r="H2135" s="78">
        <f>+IF(F2135=0,"",+G2135*100/INDEX(PBI_GDP!$C$8:$R$29,MATCH($A2135,PBI_GDP!$B$8:$B$29,0),MATCH($B2135,PBI_GDP!$C$7:$R$7,0)))</f>
        <v>6.9487702446573048E-3</v>
      </c>
    </row>
    <row r="2136" spans="1:8" x14ac:dyDescent="0.25">
      <c r="A2136" s="51" t="s">
        <v>17</v>
      </c>
      <c r="B2136" s="52">
        <v>2022</v>
      </c>
      <c r="C2136" s="51" t="s">
        <v>10</v>
      </c>
      <c r="D2136" s="51" t="s">
        <v>33</v>
      </c>
      <c r="E2136" s="51" t="s">
        <v>40</v>
      </c>
      <c r="F2136" s="79">
        <v>4034.17</v>
      </c>
      <c r="G2136" s="78">
        <f>+IF(F2136=0," ", +F2136/INDEX(TdC_ExRate!$C$8:$R$29,MATCH(A2136,TdC_ExRate!$B$8:$B$29,0),MATCH(B2136,TdC_ExRate!$C$7:$R$7,0)))</f>
        <v>520.31427343078201</v>
      </c>
      <c r="H2136" s="78">
        <f>+IF(F2136=0,"",+G2136*100/INDEX(PBI_GDP!$C$8:$R$29,MATCH($A2136,PBI_GDP!$B$8:$B$29,0),MATCH($B2136,PBI_GDP!$C$7:$R$7,0)))</f>
        <v>0.544215112752653</v>
      </c>
    </row>
    <row r="2137" spans="1:8" x14ac:dyDescent="0.25">
      <c r="A2137" s="51" t="s">
        <v>17</v>
      </c>
      <c r="B2137" s="52">
        <v>2023</v>
      </c>
      <c r="C2137" s="51" t="s">
        <v>10</v>
      </c>
      <c r="D2137" s="51" t="s">
        <v>33</v>
      </c>
      <c r="E2137" s="51" t="s">
        <v>34</v>
      </c>
      <c r="F2137" s="79">
        <v>111.97453954000001</v>
      </c>
      <c r="G2137" s="78">
        <f>+IF(F2137=0," ", +F2137/INDEX(TdC_ExRate!$C$8:$R$29,MATCH(A2137,TdC_ExRate!$B$8:$B$29,0),MATCH(B2137,TdC_ExRate!$C$7:$R$7,0)))</f>
        <v>14.294622068936176</v>
      </c>
      <c r="H2137" s="78">
        <f>+IF(F2137=0,"",+G2137*100/INDEX(PBI_GDP!$C$8:$R$29,MATCH($A2137,PBI_GDP!$B$8:$B$29,0),MATCH($B2137,PBI_GDP!$C$7:$R$7,0)))</f>
        <v>1.3665113995527032E-2</v>
      </c>
    </row>
    <row r="2138" spans="1:8" x14ac:dyDescent="0.25">
      <c r="A2138" s="51" t="s">
        <v>17</v>
      </c>
      <c r="B2138" s="52">
        <v>2023</v>
      </c>
      <c r="C2138" s="51" t="s">
        <v>10</v>
      </c>
      <c r="D2138" s="51" t="s">
        <v>33</v>
      </c>
      <c r="E2138" s="51" t="s">
        <v>35</v>
      </c>
      <c r="F2138" s="79">
        <v>4392.0978425699996</v>
      </c>
      <c r="G2138" s="78">
        <f>+IF(F2138=0," ", +F2138/INDEX(TdC_ExRate!$C$8:$R$29,MATCH(A2138,TdC_ExRate!$B$8:$B$29,0),MATCH(B2138,TdC_ExRate!$C$7:$R$7,0)))</f>
        <v>560.693341604681</v>
      </c>
      <c r="H2138" s="78">
        <f>+IF(F2138=0,"",+G2138*100/INDEX(PBI_GDP!$C$8:$R$29,MATCH($A2138,PBI_GDP!$B$8:$B$29,0),MATCH($B2138,PBI_GDP!$C$7:$R$7,0)))</f>
        <v>0.53600146912671442</v>
      </c>
    </row>
    <row r="2139" spans="1:8" x14ac:dyDescent="0.25">
      <c r="A2139" s="51" t="s">
        <v>17</v>
      </c>
      <c r="B2139" s="52">
        <v>2023</v>
      </c>
      <c r="C2139" s="51" t="s">
        <v>10</v>
      </c>
      <c r="D2139" s="51" t="s">
        <v>33</v>
      </c>
      <c r="E2139" s="51" t="s">
        <v>36</v>
      </c>
      <c r="F2139" s="79">
        <v>0</v>
      </c>
      <c r="G2139" s="78" t="str">
        <f>+IF(F2139=0," ", +F2139/INDEX(TdC_ExRate!$C$8:$R$29,MATCH(A2139,TdC_ExRate!$B$8:$B$29,0),MATCH(B2139,TdC_ExRate!$C$7:$R$7,0)))</f>
        <v xml:space="preserve"> </v>
      </c>
      <c r="H2139" s="78" t="str">
        <f>+IF(F2139=0,"",+G2139*100/INDEX(PBI_GDP!$C$8:$R$29,MATCH($A2139,PBI_GDP!$B$8:$B$29,0),MATCH($B2139,PBI_GDP!$C$7:$R$7,0)))</f>
        <v/>
      </c>
    </row>
    <row r="2140" spans="1:8" x14ac:dyDescent="0.25">
      <c r="A2140" s="51" t="s">
        <v>17</v>
      </c>
      <c r="B2140" s="52">
        <v>2023</v>
      </c>
      <c r="C2140" s="51" t="s">
        <v>10</v>
      </c>
      <c r="D2140" s="51" t="s">
        <v>33</v>
      </c>
      <c r="E2140" s="51" t="s">
        <v>42</v>
      </c>
      <c r="F2140" s="79">
        <v>103.1423614</v>
      </c>
      <c r="G2140" s="78">
        <f>+IF(F2140=0," ", +F2140/INDEX(TdC_ExRate!$C$8:$R$29,MATCH(A2140,TdC_ExRate!$B$8:$B$29,0),MATCH(B2140,TdC_ExRate!$C$7:$R$7,0)))</f>
        <v>13.167109965957451</v>
      </c>
      <c r="H2140" s="78">
        <f>+IF(F2140=0,"",+G2140*100/INDEX(PBI_GDP!$C$8:$R$29,MATCH($A2140,PBI_GDP!$B$8:$B$29,0),MATCH($B2140,PBI_GDP!$C$7:$R$7,0)))</f>
        <v>1.2587255389385699E-2</v>
      </c>
    </row>
    <row r="2141" spans="1:8" x14ac:dyDescent="0.25">
      <c r="A2141" s="51" t="s">
        <v>17</v>
      </c>
      <c r="B2141" s="52">
        <v>2023</v>
      </c>
      <c r="C2141" s="51" t="s">
        <v>10</v>
      </c>
      <c r="D2141" s="51" t="s">
        <v>33</v>
      </c>
      <c r="E2141" s="51" t="s">
        <v>40</v>
      </c>
      <c r="F2141" s="79">
        <v>4607.2147435099996</v>
      </c>
      <c r="G2141" s="78">
        <f>+IF(F2141=0," ", +F2141/INDEX(TdC_ExRate!$C$8:$R$29,MATCH(A2141,TdC_ExRate!$B$8:$B$29,0),MATCH(B2141,TdC_ExRate!$C$7:$R$7,0)))</f>
        <v>588.15507363957465</v>
      </c>
      <c r="H2141" s="78">
        <f>+IF(F2141=0,"",+G2141*100/INDEX(PBI_GDP!$C$8:$R$29,MATCH($A2141,PBI_GDP!$B$8:$B$29,0),MATCH($B2141,PBI_GDP!$C$7:$R$7,0)))</f>
        <v>0.56225383851162725</v>
      </c>
    </row>
    <row r="2142" spans="1:8" x14ac:dyDescent="0.25">
      <c r="A2142" s="51" t="s">
        <v>17</v>
      </c>
      <c r="B2142" s="52">
        <v>2008</v>
      </c>
      <c r="C2142" s="51" t="s">
        <v>10</v>
      </c>
      <c r="D2142" s="51" t="s">
        <v>37</v>
      </c>
      <c r="E2142" s="51" t="s">
        <v>40</v>
      </c>
      <c r="F2142" s="79">
        <v>9.5001670499999982</v>
      </c>
      <c r="G2142" s="78">
        <f>+IF(F2142=0,0,+F2142/INDEX(TdC_ExRate!$C$8:$R$29,MATCH(A2142,TdC_ExRate!$B$8:$B$29,0),MATCH(B2142,TdC_ExRate!$C$7:$R$7,0)))</f>
        <v>1.2530446757529119</v>
      </c>
      <c r="H2142" s="78">
        <f>+IF(F2142=0,0,+G2142*100/INDEX(PBI_GDP!$C$8:$R$29,MATCH($A2142,PBI_GDP!$B$8:$B$29,0),MATCH($B2142,PBI_GDP!$C$7:$R$7,0)))</f>
        <v>3.1125319675267722E-3</v>
      </c>
    </row>
    <row r="2143" spans="1:8" x14ac:dyDescent="0.25">
      <c r="A2143" s="51" t="s">
        <v>17</v>
      </c>
      <c r="B2143" s="52">
        <v>2009</v>
      </c>
      <c r="C2143" s="51" t="s">
        <v>10</v>
      </c>
      <c r="D2143" s="51" t="s">
        <v>37</v>
      </c>
      <c r="E2143" s="51" t="s">
        <v>40</v>
      </c>
      <c r="F2143" s="79">
        <v>1.43251324</v>
      </c>
      <c r="G2143" s="78">
        <f>+IF(F2143=0,0,+F2143/INDEX(TdC_ExRate!$C$8:$R$29,MATCH(A2143,TdC_ExRate!$B$8:$B$29,0),MATCH(B2143,TdC_ExRate!$C$7:$R$7,0)))</f>
        <v>0.17591239132214495</v>
      </c>
      <c r="H2143" s="78">
        <f>+IF(F2143=0,0,+G2143*100/INDEX(PBI_GDP!$C$8:$R$29,MATCH($A2143,PBI_GDP!$B$8:$B$29,0),MATCH($B2143,PBI_GDP!$C$7:$R$7,0)))</f>
        <v>4.6307894300698686E-4</v>
      </c>
    </row>
    <row r="2144" spans="1:8" x14ac:dyDescent="0.25">
      <c r="A2144" s="51" t="s">
        <v>17</v>
      </c>
      <c r="B2144" s="52">
        <v>2010</v>
      </c>
      <c r="C2144" s="51" t="s">
        <v>10</v>
      </c>
      <c r="D2144" s="51" t="s">
        <v>37</v>
      </c>
      <c r="E2144" s="51" t="s">
        <v>40</v>
      </c>
      <c r="F2144" s="79">
        <v>9.650871050000001</v>
      </c>
      <c r="G2144" s="78">
        <f>+IF(F2144=0,0,+F2144/INDEX(TdC_ExRate!$C$8:$R$29,MATCH(A2144,TdC_ExRate!$B$8:$B$29,0),MATCH(B2144,TdC_ExRate!$C$7:$R$7,0)))</f>
        <v>1.1973785421836229</v>
      </c>
      <c r="H2144" s="78">
        <f>+IF(F2144=0,0,+G2144*100/INDEX(PBI_GDP!$C$8:$R$29,MATCH($A2144,PBI_GDP!$B$8:$B$29,0),MATCH($B2144,PBI_GDP!$C$7:$R$7,0)))</f>
        <v>2.884733027758218E-3</v>
      </c>
    </row>
    <row r="2145" spans="1:8" x14ac:dyDescent="0.25">
      <c r="A2145" s="51" t="s">
        <v>17</v>
      </c>
      <c r="B2145" s="52">
        <v>2011</v>
      </c>
      <c r="C2145" s="51" t="s">
        <v>10</v>
      </c>
      <c r="D2145" s="51" t="s">
        <v>37</v>
      </c>
      <c r="E2145" s="51" t="s">
        <v>40</v>
      </c>
      <c r="F2145" s="79">
        <v>31.135096949999998</v>
      </c>
      <c r="G2145" s="78">
        <f>+IF(F2145=0,0,+F2145/INDEX(TdC_ExRate!$C$8:$R$29,MATCH(A2145,TdC_ExRate!$B$8:$B$29,0),MATCH(B2145,TdC_ExRate!$C$7:$R$7,0)))</f>
        <v>4.0023878261234058</v>
      </c>
      <c r="H2145" s="78">
        <f>+IF(F2145=0,0,+G2145*100/INDEX(PBI_GDP!$C$8:$R$29,MATCH($A2145,PBI_GDP!$B$8:$B$29,0),MATCH($B2145,PBI_GDP!$C$7:$R$7,0)))</f>
        <v>8.4371313879431243E-3</v>
      </c>
    </row>
    <row r="2146" spans="1:8" x14ac:dyDescent="0.25">
      <c r="A2146" s="51" t="s">
        <v>17</v>
      </c>
      <c r="B2146" s="52">
        <v>2012</v>
      </c>
      <c r="C2146" s="51" t="s">
        <v>10</v>
      </c>
      <c r="D2146" s="51" t="s">
        <v>37</v>
      </c>
      <c r="E2146" s="51" t="s">
        <v>40</v>
      </c>
      <c r="F2146" s="79">
        <v>0.28906892000000006</v>
      </c>
      <c r="G2146" s="78">
        <f>+IF(F2146=0,0,+F2146/INDEX(TdC_ExRate!$C$8:$R$29,MATCH(A2146,TdC_ExRate!$B$8:$B$29,0),MATCH(B2146,TdC_ExRate!$C$7:$R$7,0)))</f>
        <v>3.6902415319148958E-2</v>
      </c>
      <c r="H2146" s="78">
        <f>+IF(F2146=0,0,+G2146*100/INDEX(PBI_GDP!$C$8:$R$29,MATCH($A2146,PBI_GDP!$B$8:$B$29,0),MATCH($B2146,PBI_GDP!$C$7:$R$7,0)))</f>
        <v>7.3947727226390206E-5</v>
      </c>
    </row>
    <row r="2147" spans="1:8" x14ac:dyDescent="0.25">
      <c r="A2147" s="51" t="s">
        <v>17</v>
      </c>
      <c r="B2147" s="52">
        <v>2013</v>
      </c>
      <c r="C2147" s="51" t="s">
        <v>10</v>
      </c>
      <c r="D2147" s="51" t="s">
        <v>37</v>
      </c>
      <c r="E2147" s="51" t="s">
        <v>40</v>
      </c>
      <c r="F2147" s="79">
        <v>0.34843035</v>
      </c>
      <c r="G2147" s="78">
        <f>+IF(F2147=0,0,+F2147/INDEX(TdC_ExRate!$C$8:$R$29,MATCH(A2147,TdC_ExRate!$B$8:$B$29,0),MATCH(B2147,TdC_ExRate!$C$7:$R$7,0)))</f>
        <v>4.432956106870229E-2</v>
      </c>
      <c r="H2147" s="78">
        <f>+IF(F2147=0,0,+G2147*100/INDEX(PBI_GDP!$C$8:$R$29,MATCH($A2147,PBI_GDP!$B$8:$B$29,0),MATCH($B2147,PBI_GDP!$C$7:$R$7,0)))</f>
        <v>8.365035629347751E-5</v>
      </c>
    </row>
    <row r="2148" spans="1:8" x14ac:dyDescent="0.25">
      <c r="A2148" s="51" t="s">
        <v>17</v>
      </c>
      <c r="B2148" s="52">
        <v>2014</v>
      </c>
      <c r="C2148" s="51" t="s">
        <v>10</v>
      </c>
      <c r="D2148" s="51" t="s">
        <v>37</v>
      </c>
      <c r="E2148" s="51" t="s">
        <v>40</v>
      </c>
      <c r="F2148" s="79">
        <v>1.7649038600000002</v>
      </c>
      <c r="G2148" s="78">
        <f>+IF(F2148=0,0,+F2148/INDEX(TdC_ExRate!$C$8:$R$29,MATCH(A2148,TdC_ExRate!$B$8:$B$29,0),MATCH(B2148,TdC_ExRate!$C$7:$R$7,0)))</f>
        <v>0.22819573666630744</v>
      </c>
      <c r="H2148" s="78">
        <f>+IF(F2148=0,0,+G2148*100/INDEX(PBI_GDP!$C$8:$R$29,MATCH($A2148,PBI_GDP!$B$8:$B$29,0),MATCH($B2148,PBI_GDP!$C$7:$R$7,0)))</f>
        <v>3.9433436457723866E-4</v>
      </c>
    </row>
    <row r="2149" spans="1:8" x14ac:dyDescent="0.25">
      <c r="A2149" s="51" t="s">
        <v>17</v>
      </c>
      <c r="B2149" s="52">
        <v>2015</v>
      </c>
      <c r="C2149" s="51" t="s">
        <v>10</v>
      </c>
      <c r="D2149" s="51" t="s">
        <v>37</v>
      </c>
      <c r="E2149" s="51" t="s">
        <v>40</v>
      </c>
      <c r="F2149" s="79">
        <v>6.8944000000000005E-2</v>
      </c>
      <c r="G2149" s="78">
        <f>+IF(F2149=0,0,+F2149/INDEX(TdC_ExRate!$C$8:$R$29,MATCH(A2149,TdC_ExRate!$B$8:$B$29,0),MATCH(B2149,TdC_ExRate!$C$7:$R$7,0)))</f>
        <v>9.0015014688281988E-3</v>
      </c>
      <c r="H2149" s="78">
        <f>+IF(F2149=0,0,+G2149*100/INDEX(PBI_GDP!$C$8:$R$29,MATCH($A2149,PBI_GDP!$B$8:$B$29,0),MATCH($B2149,PBI_GDP!$C$7:$R$7,0)))</f>
        <v>1.4474699420816257E-5</v>
      </c>
    </row>
    <row r="2150" spans="1:8" x14ac:dyDescent="0.25">
      <c r="A2150" s="51" t="s">
        <v>17</v>
      </c>
      <c r="B2150" s="52">
        <v>2016</v>
      </c>
      <c r="C2150" s="51" t="s">
        <v>10</v>
      </c>
      <c r="D2150" s="51" t="s">
        <v>37</v>
      </c>
      <c r="E2150" s="51" t="s">
        <v>40</v>
      </c>
      <c r="F2150" s="79">
        <v>6.8944000000000005E-2</v>
      </c>
      <c r="G2150" s="78">
        <f>+IF(F2150=0,0,+F2150/INDEX(TdC_ExRate!$C$8:$R$29,MATCH(A2150,TdC_ExRate!$B$8:$B$29,0),MATCH(B2150,TdC_ExRate!$C$7:$R$7,0)))</f>
        <v>9.0666082191780788E-3</v>
      </c>
      <c r="H2150" s="78">
        <f>+IF(F2150=0,0,+G2150*100/INDEX(PBI_GDP!$C$8:$R$29,MATCH($A2150,PBI_GDP!$B$8:$B$29,0),MATCH($B2150,PBI_GDP!$C$7:$R$7,0)))</f>
        <v>1.3721902096692023E-5</v>
      </c>
    </row>
    <row r="2151" spans="1:8" x14ac:dyDescent="0.25">
      <c r="A2151" s="51" t="s">
        <v>17</v>
      </c>
      <c r="B2151" s="52">
        <v>2017</v>
      </c>
      <c r="C2151" s="51" t="s">
        <v>10</v>
      </c>
      <c r="D2151" s="51" t="s">
        <v>37</v>
      </c>
      <c r="E2151" s="51" t="s">
        <v>40</v>
      </c>
      <c r="F2151" s="79">
        <v>6.8944000000000005E-2</v>
      </c>
      <c r="G2151" s="78">
        <f>+IF(F2151=0,0,+F2151/INDEX(TdC_ExRate!$C$8:$R$29,MATCH(A2151,TdC_ExRate!$B$8:$B$29,0),MATCH(B2151,TdC_ExRate!$C$7:$R$7,0)))</f>
        <v>9.3801360544217699E-3</v>
      </c>
      <c r="H2151" s="78">
        <f>+IF(F2151=0,0,+G2151*100/INDEX(PBI_GDP!$C$8:$R$29,MATCH($A2151,PBI_GDP!$B$8:$B$29,0),MATCH($B2151,PBI_GDP!$C$7:$R$7,0)))</f>
        <v>1.3090566924164389E-5</v>
      </c>
    </row>
    <row r="2152" spans="1:8" x14ac:dyDescent="0.25">
      <c r="A2152" s="51" t="s">
        <v>17</v>
      </c>
      <c r="B2152" s="52">
        <v>2018</v>
      </c>
      <c r="C2152" s="51" t="s">
        <v>10</v>
      </c>
      <c r="D2152" s="51" t="s">
        <v>37</v>
      </c>
      <c r="E2152" s="51" t="s">
        <v>40</v>
      </c>
      <c r="F2152" s="79">
        <v>1.16496577</v>
      </c>
      <c r="G2152" s="78">
        <f>+IF(F2152=0,0,+F2152/INDEX(TdC_ExRate!$C$8:$R$29,MATCH(A2152,TdC_ExRate!$B$8:$B$29,0),MATCH(B2152,TdC_ExRate!$C$7:$R$7,0)))</f>
        <v>0.15489849573407208</v>
      </c>
      <c r="H2152" s="78">
        <f>+IF(F2152=0,0,+G2152*100/INDEX(PBI_GDP!$C$8:$R$29,MATCH($A2152,PBI_GDP!$B$8:$B$29,0),MATCH($B2152,PBI_GDP!$C$7:$R$7,0)))</f>
        <v>2.1124455993481233E-4</v>
      </c>
    </row>
    <row r="2153" spans="1:8" x14ac:dyDescent="0.25">
      <c r="A2153" s="51" t="s">
        <v>17</v>
      </c>
      <c r="B2153" s="52">
        <v>2019</v>
      </c>
      <c r="C2153" s="51" t="s">
        <v>10</v>
      </c>
      <c r="D2153" s="51" t="s">
        <v>37</v>
      </c>
      <c r="E2153" s="51" t="s">
        <v>40</v>
      </c>
      <c r="F2153" s="79">
        <v>0.81260076000000003</v>
      </c>
      <c r="G2153" s="78">
        <f>+IF(F2153=0,0,+F2153/INDEX(TdC_ExRate!$C$8:$R$29,MATCH(A2153,TdC_ExRate!$B$8:$B$29,0),MATCH(B2153,TdC_ExRate!$C$7:$R$7,0)))</f>
        <v>0.10555541372591476</v>
      </c>
      <c r="H2153" s="78">
        <f>+IF(F2153=0,0,+G2153*100/INDEX(PBI_GDP!$C$8:$R$29,MATCH($A2153,PBI_GDP!$B$8:$B$29,0),MATCH($B2153,PBI_GDP!$C$7:$R$7,0)))</f>
        <v>1.3678312405173825E-4</v>
      </c>
    </row>
    <row r="2154" spans="1:8" x14ac:dyDescent="0.25">
      <c r="A2154" s="51" t="s">
        <v>17</v>
      </c>
      <c r="B2154" s="52">
        <v>2020</v>
      </c>
      <c r="C2154" s="51" t="s">
        <v>10</v>
      </c>
      <c r="D2154" s="51" t="s">
        <v>37</v>
      </c>
      <c r="E2154" s="51" t="s">
        <v>40</v>
      </c>
      <c r="F2154" s="79">
        <v>0.99484660000000003</v>
      </c>
      <c r="G2154" s="78">
        <f>+IF(F2154=0,0,+F2154/INDEX(TdC_ExRate!$C$8:$R$29,MATCH(A2154,TdC_ExRate!$B$8:$B$29,0),MATCH(B2154,TdC_ExRate!$C$7:$R$7,0)))</f>
        <v>0.12882442214308837</v>
      </c>
      <c r="H2154" s="78">
        <f>+IF(F2154=0,0,+G2154*100/INDEX(PBI_GDP!$C$8:$R$29,MATCH($A2154,PBI_GDP!$B$8:$B$29,0),MATCH($B2154,PBI_GDP!$C$7:$R$7,0)))</f>
        <v>1.6578629403277129E-4</v>
      </c>
    </row>
    <row r="2155" spans="1:8" x14ac:dyDescent="0.25">
      <c r="A2155" s="51" t="s">
        <v>17</v>
      </c>
      <c r="B2155" s="52">
        <v>2021</v>
      </c>
      <c r="C2155" s="51" t="s">
        <v>10</v>
      </c>
      <c r="D2155" s="51" t="s">
        <v>37</v>
      </c>
      <c r="E2155" s="51" t="s">
        <v>40</v>
      </c>
      <c r="F2155" s="79">
        <v>2.2696092399999999</v>
      </c>
      <c r="G2155" s="78">
        <f>+IF(F2155=0,0,+F2155/INDEX(TdC_ExRate!$C$8:$R$29,MATCH(A2155,TdC_ExRate!$B$8:$B$29,0),MATCH(B2155,TdC_ExRate!$C$7:$R$7,0)))</f>
        <v>0.29326274232798522</v>
      </c>
      <c r="H2155" s="78">
        <f>+IF(F2155=0,0,+G2155*100/INDEX(PBI_GDP!$C$8:$R$29,MATCH($A2155,PBI_GDP!$B$8:$B$29,0),MATCH($B2155,PBI_GDP!$C$7:$R$7,0)))</f>
        <v>3.3911071437836939E-4</v>
      </c>
    </row>
    <row r="2156" spans="1:8" x14ac:dyDescent="0.25">
      <c r="A2156" s="51" t="s">
        <v>17</v>
      </c>
      <c r="B2156" s="52">
        <v>2022</v>
      </c>
      <c r="C2156" s="51" t="s">
        <v>10</v>
      </c>
      <c r="D2156" s="51" t="s">
        <v>37</v>
      </c>
      <c r="E2156" s="51" t="s">
        <v>40</v>
      </c>
      <c r="F2156" s="79">
        <v>0</v>
      </c>
      <c r="G2156" s="78">
        <f>+IF(F2156=0,0,+F2156/INDEX(TdC_ExRate!$C$8:$R$29,MATCH(A2156,TdC_ExRate!$B$8:$B$29,0),MATCH(B2156,TdC_ExRate!$C$7:$R$7,0)))</f>
        <v>0</v>
      </c>
      <c r="H2156" s="78">
        <f>+IF(F2156=0,0,+G2156*100/INDEX(PBI_GDP!$C$8:$R$29,MATCH($A2156,PBI_GDP!$B$8:$B$29,0),MATCH($B2156,PBI_GDP!$C$7:$R$7,0)))</f>
        <v>0</v>
      </c>
    </row>
    <row r="2157" spans="1:8" x14ac:dyDescent="0.25">
      <c r="A2157" s="51" t="s">
        <v>17</v>
      </c>
      <c r="B2157" s="52">
        <v>2023</v>
      </c>
      <c r="C2157" s="51" t="s">
        <v>10</v>
      </c>
      <c r="D2157" s="51" t="s">
        <v>37</v>
      </c>
      <c r="E2157" s="51" t="s">
        <v>40</v>
      </c>
      <c r="F2157" s="79">
        <v>0</v>
      </c>
      <c r="G2157" s="78">
        <f>+IF(F2157=0,0,+F2157/INDEX(TdC_ExRate!$C$8:$R$29,MATCH(A2157,TdC_ExRate!$B$8:$B$29,0),MATCH(B2157,TdC_ExRate!$C$7:$R$7,0)))</f>
        <v>0</v>
      </c>
      <c r="H2157" s="78">
        <f>+IF(F2157=0,0,+G2157*100/INDEX(PBI_GDP!$C$8:$R$29,MATCH($A2157,PBI_GDP!$B$8:$B$29,0),MATCH($B2157,PBI_GDP!$C$7:$R$7,0)))</f>
        <v>0</v>
      </c>
    </row>
    <row r="2158" spans="1:8" x14ac:dyDescent="0.25">
      <c r="A2158" s="8" t="s">
        <v>18</v>
      </c>
      <c r="B2158" s="8">
        <v>2008</v>
      </c>
      <c r="C2158" s="8" t="s">
        <v>10</v>
      </c>
      <c r="D2158" s="8" t="s">
        <v>41</v>
      </c>
      <c r="E2158" s="8" t="s">
        <v>40</v>
      </c>
      <c r="F2158" s="78">
        <v>12902.721000000001</v>
      </c>
      <c r="G2158" s="78">
        <f>+IF(F2158=0," ", +F2158/INDEX(TdC_ExRate!$C$8:$R$29,MATCH(A2158,TdC_ExRate!$B$8:$B$29,0),MATCH(B2158,TdC_ExRate!$C$7:$R$7,0)))</f>
        <v>63.137728662888009</v>
      </c>
      <c r="H2158" s="78">
        <f>+IF(F2158=0,"",+G2158*100/INDEX(PBI_GDP!$C$8:$R$29,MATCH($A2158,PBI_GDP!$B$8:$B$29,0),MATCH($B2158,PBI_GDP!$C$7:$R$7,0)))</f>
        <v>2.087515082058363</v>
      </c>
    </row>
    <row r="2159" spans="1:8" x14ac:dyDescent="0.25">
      <c r="A2159" s="8" t="s">
        <v>18</v>
      </c>
      <c r="B2159" s="8">
        <v>2009</v>
      </c>
      <c r="C2159" s="8" t="s">
        <v>10</v>
      </c>
      <c r="D2159" s="8" t="s">
        <v>41</v>
      </c>
      <c r="E2159" s="8" t="s">
        <v>40</v>
      </c>
      <c r="F2159" s="78">
        <v>15060.037</v>
      </c>
      <c r="G2159" s="78">
        <f>+IF(F2159=0," ", +F2159/INDEX(TdC_ExRate!$C$8:$R$29,MATCH(A2159,TdC_ExRate!$B$8:$B$29,0),MATCH(B2159,TdC_ExRate!$C$7:$R$7,0)))</f>
        <v>73.537431486085509</v>
      </c>
      <c r="H2159" s="78">
        <f>+IF(F2159=0,"",+G2159*100/INDEX(PBI_GDP!$C$8:$R$29,MATCH($A2159,PBI_GDP!$B$8:$B$29,0),MATCH($B2159,PBI_GDP!$C$7:$R$7,0)))</f>
        <v>2.3227090001353594</v>
      </c>
    </row>
    <row r="2160" spans="1:8" x14ac:dyDescent="0.25">
      <c r="A2160" s="8" t="s">
        <v>18</v>
      </c>
      <c r="B2160" s="8">
        <v>2010</v>
      </c>
      <c r="C2160" s="8" t="s">
        <v>10</v>
      </c>
      <c r="D2160" s="8" t="s">
        <v>41</v>
      </c>
      <c r="E2160" s="8" t="s">
        <v>40</v>
      </c>
      <c r="F2160" s="78">
        <v>12995.694</v>
      </c>
      <c r="G2160" s="78">
        <f>+IF(F2160=0," ", +F2160/INDEX(TdC_ExRate!$C$8:$R$29,MATCH(A2160,TdC_ExRate!$B$8:$B$29,0),MATCH(B2160,TdC_ExRate!$C$7:$R$7,0)))</f>
        <v>63.593457490406948</v>
      </c>
      <c r="H2160" s="78">
        <f>+IF(F2160=0,"",+G2160*100/INDEX(PBI_GDP!$C$8:$R$29,MATCH($A2160,PBI_GDP!$B$8:$B$29,0),MATCH($B2160,PBI_GDP!$C$7:$R$7,0)))</f>
        <v>1.8522761891149211</v>
      </c>
    </row>
    <row r="2161" spans="1:8" x14ac:dyDescent="0.25">
      <c r="A2161" s="8" t="s">
        <v>18</v>
      </c>
      <c r="B2161" s="8">
        <v>2011</v>
      </c>
      <c r="C2161" s="8" t="s">
        <v>10</v>
      </c>
      <c r="D2161" s="8" t="s">
        <v>41</v>
      </c>
      <c r="E2161" s="8" t="s">
        <v>40</v>
      </c>
      <c r="F2161" s="78">
        <v>26271.82</v>
      </c>
      <c r="G2161" s="78">
        <f>+IF(F2161=0," ", +F2161/INDEX(TdC_ExRate!$C$8:$R$29,MATCH(A2161,TdC_ExRate!$B$8:$B$29,0),MATCH(B2161,TdC_ExRate!$C$7:$R$7,0)))</f>
        <v>128.72609174515213</v>
      </c>
      <c r="H2161" s="78">
        <f>+IF(F2161=0,"",+G2161*100/INDEX(PBI_GDP!$C$8:$R$29,MATCH($A2161,PBI_GDP!$B$8:$B$29,0),MATCH($B2161,PBI_GDP!$C$7:$R$7,0)))</f>
        <v>3.487434552608466</v>
      </c>
    </row>
    <row r="2162" spans="1:8" x14ac:dyDescent="0.25">
      <c r="A2162" s="8" t="s">
        <v>18</v>
      </c>
      <c r="B2162" s="8">
        <v>2012</v>
      </c>
      <c r="C2162" s="8" t="s">
        <v>10</v>
      </c>
      <c r="D2162" s="8" t="s">
        <v>41</v>
      </c>
      <c r="E2162" s="8" t="s">
        <v>40</v>
      </c>
      <c r="F2162" s="78">
        <v>23464.713000000003</v>
      </c>
      <c r="G2162" s="78">
        <f>+IF(F2162=0," ", +F2162/INDEX(TdC_ExRate!$C$8:$R$29,MATCH(A2162,TdC_ExRate!$B$8:$B$29,0),MATCH(B2162,TdC_ExRate!$C$7:$R$7,0)))</f>
        <v>115.75603535457368</v>
      </c>
      <c r="H2162" s="78">
        <f>+IF(F2162=0,"",+G2162*100/INDEX(PBI_GDP!$C$8:$R$29,MATCH($A2162,PBI_GDP!$B$8:$B$29,0),MATCH($B2162,PBI_GDP!$C$7:$R$7,0)))</f>
        <v>2.8491058176463966</v>
      </c>
    </row>
    <row r="2163" spans="1:8" x14ac:dyDescent="0.25">
      <c r="A2163" s="8" t="s">
        <v>18</v>
      </c>
      <c r="B2163" s="8">
        <v>2013</v>
      </c>
      <c r="C2163" s="8" t="s">
        <v>10</v>
      </c>
      <c r="D2163" s="8" t="s">
        <v>41</v>
      </c>
      <c r="E2163" s="8" t="s">
        <v>40</v>
      </c>
      <c r="F2163" s="78">
        <v>17255.807000000001</v>
      </c>
      <c r="G2163" s="78">
        <f>+IF(F2163=0," ", +F2163/INDEX(TdC_ExRate!$C$8:$R$29,MATCH(A2163,TdC_ExRate!$B$8:$B$29,0),MATCH(B2163,TdC_ExRate!$C$7:$R$7,0)))</f>
        <v>82.713067861807815</v>
      </c>
      <c r="H2163" s="78">
        <f>+IF(F2163=0,"",+G2163*100/INDEX(PBI_GDP!$C$8:$R$29,MATCH($A2163,PBI_GDP!$B$8:$B$29,0),MATCH($B2163,PBI_GDP!$C$7:$R$7,0)))</f>
        <v>1.9848119372689226</v>
      </c>
    </row>
    <row r="2164" spans="1:8" x14ac:dyDescent="0.25">
      <c r="A2164" s="8" t="s">
        <v>18</v>
      </c>
      <c r="B2164" s="8">
        <v>2014</v>
      </c>
      <c r="C2164" s="8" t="s">
        <v>10</v>
      </c>
      <c r="D2164" s="8" t="s">
        <v>41</v>
      </c>
      <c r="E2164" s="8" t="s">
        <v>40</v>
      </c>
      <c r="F2164" s="78">
        <v>13680.179</v>
      </c>
      <c r="G2164" s="78">
        <f>+IF(F2164=0," ", +F2164/INDEX(TdC_ExRate!$C$8:$R$29,MATCH(A2164,TdC_ExRate!$B$8:$B$29,0),MATCH(B2164,TdC_ExRate!$C$7:$R$7,0)))</f>
        <v>65.83550482851561</v>
      </c>
      <c r="H2164" s="78">
        <f>+IF(F2164=0,"",+G2164*100/INDEX(PBI_GDP!$C$8:$R$29,MATCH($A2164,PBI_GDP!$B$8:$B$29,0),MATCH($B2164,PBI_GDP!$C$7:$R$7,0)))</f>
        <v>1.5949991721262038</v>
      </c>
    </row>
    <row r="2165" spans="1:8" x14ac:dyDescent="0.25">
      <c r="A2165" s="8" t="s">
        <v>18</v>
      </c>
      <c r="B2165" s="8">
        <v>2015</v>
      </c>
      <c r="C2165" s="8" t="s">
        <v>10</v>
      </c>
      <c r="D2165" s="8" t="s">
        <v>41</v>
      </c>
      <c r="E2165" s="8" t="s">
        <v>40</v>
      </c>
      <c r="F2165" s="78">
        <v>6961.2640000000001</v>
      </c>
      <c r="G2165" s="78">
        <f>+IF(F2165=0," ", +F2165/INDEX(TdC_ExRate!$C$8:$R$29,MATCH(A2165,TdC_ExRate!$B$8:$B$29,0),MATCH(B2165,TdC_ExRate!$C$7:$R$7,0)))</f>
        <v>33.632815028948329</v>
      </c>
      <c r="H2165" s="78">
        <f>+IF(F2165=0,"",+G2165*100/INDEX(PBI_GDP!$C$8:$R$29,MATCH($A2165,PBI_GDP!$B$8:$B$29,0),MATCH($B2165,PBI_GDP!$C$7:$R$7,0)))</f>
        <v>0.78584281255720612</v>
      </c>
    </row>
    <row r="2166" spans="1:8" x14ac:dyDescent="0.25">
      <c r="A2166" s="8" t="s">
        <v>18</v>
      </c>
      <c r="B2166" s="8">
        <v>2016</v>
      </c>
      <c r="C2166" s="8" t="s">
        <v>10</v>
      </c>
      <c r="D2166" s="8" t="s">
        <v>41</v>
      </c>
      <c r="E2166" s="8" t="s">
        <v>40</v>
      </c>
      <c r="F2166" s="78">
        <v>7062.8112951738876</v>
      </c>
      <c r="G2166" s="78">
        <f>+IF(F2166=0," ", +F2166/INDEX(TdC_ExRate!$C$8:$R$29,MATCH(A2166,TdC_ExRate!$B$8:$B$29,0),MATCH(B2166,TdC_ExRate!$C$7:$R$7,0)))</f>
        <v>34.086927100260077</v>
      </c>
      <c r="H2166" s="78">
        <f>+IF(F2166=0,"",+G2166*100/INDEX(PBI_GDP!$C$8:$R$29,MATCH($A2166,PBI_GDP!$B$8:$B$29,0),MATCH($B2166,PBI_GDP!$C$7:$R$7,0)))</f>
        <v>0.76041062529859416</v>
      </c>
    </row>
    <row r="2167" spans="1:8" x14ac:dyDescent="0.25">
      <c r="A2167" s="8" t="s">
        <v>18</v>
      </c>
      <c r="B2167" s="8">
        <v>2017</v>
      </c>
      <c r="C2167" s="8" t="s">
        <v>10</v>
      </c>
      <c r="D2167" s="8" t="s">
        <v>41</v>
      </c>
      <c r="E2167" s="8" t="s">
        <v>40</v>
      </c>
      <c r="F2167" s="78">
        <v>10002.772046394541</v>
      </c>
      <c r="G2167" s="78">
        <f>+IF(F2167=0," ", +F2167/INDEX(TdC_ExRate!$C$8:$R$29,MATCH(A2167,TdC_ExRate!$B$8:$B$29,0),MATCH(B2167,TdC_ExRate!$C$7:$R$7,0)))</f>
        <v>48.294379109108888</v>
      </c>
      <c r="H2167" s="78">
        <f>+IF(F2167=0,"",+G2167*100/INDEX(PBI_GDP!$C$8:$R$29,MATCH($A2167,PBI_GDP!$B$8:$B$29,0),MATCH($B2167,PBI_GDP!$C$7:$R$7,0)))</f>
        <v>1.0171156278968294</v>
      </c>
    </row>
    <row r="2168" spans="1:8" x14ac:dyDescent="0.25">
      <c r="A2168" s="8" t="s">
        <v>18</v>
      </c>
      <c r="B2168" s="8">
        <v>2018</v>
      </c>
      <c r="C2168" s="8" t="s">
        <v>10</v>
      </c>
      <c r="D2168" s="8" t="s">
        <v>41</v>
      </c>
      <c r="E2168" s="8" t="s">
        <v>40</v>
      </c>
      <c r="F2168" s="78">
        <v>11048.599967609873</v>
      </c>
      <c r="G2168" s="78">
        <f>+IF(F2168=0," ", +F2168/INDEX(TdC_ExRate!$C$8:$R$29,MATCH(A2168,TdC_ExRate!$B$8:$B$29,0),MATCH(B2168,TdC_ExRate!$C$7:$R$7,0)))</f>
        <v>53.147866645013956</v>
      </c>
      <c r="H2168" s="78">
        <f>+IF(F2168=0,"",+G2168*100/INDEX(PBI_GDP!$C$8:$R$29,MATCH($A2168,PBI_GDP!$B$8:$B$29,0),MATCH($B2168,PBI_GDP!$C$7:$R$7,0)))</f>
        <v>1.1100848762360025</v>
      </c>
    </row>
    <row r="2169" spans="1:8" x14ac:dyDescent="0.25">
      <c r="A2169" s="8" t="s">
        <v>18</v>
      </c>
      <c r="B2169" s="8">
        <v>2019</v>
      </c>
      <c r="C2169" s="8" t="s">
        <v>10</v>
      </c>
      <c r="D2169" s="8" t="s">
        <v>41</v>
      </c>
      <c r="E2169" s="8" t="s">
        <v>40</v>
      </c>
      <c r="F2169" s="78">
        <v>13136.815241552027</v>
      </c>
      <c r="G2169" s="78">
        <f>+IF(F2169=0," ", +F2169/INDEX(TdC_ExRate!$C$8:$R$29,MATCH(A2169,TdC_ExRate!$B$8:$B$29,0),MATCH(B2169,TdC_ExRate!$C$7:$R$7,0)))</f>
        <v>63.156247405360581</v>
      </c>
      <c r="H2169" s="78">
        <f>+IF(F2169=0,"",+G2169*100/INDEX(PBI_GDP!$C$8:$R$29,MATCH($A2169,PBI_GDP!$B$8:$B$29,0),MATCH($B2169,PBI_GDP!$C$7:$R$7,0)))</f>
        <v>1.2207030748500236</v>
      </c>
    </row>
    <row r="2170" spans="1:8" x14ac:dyDescent="0.25">
      <c r="A2170" s="8" t="s">
        <v>18</v>
      </c>
      <c r="B2170" s="8">
        <v>2020</v>
      </c>
      <c r="C2170" s="8" t="s">
        <v>10</v>
      </c>
      <c r="D2170" s="8" t="s">
        <v>41</v>
      </c>
      <c r="E2170" s="8" t="s">
        <v>40</v>
      </c>
      <c r="F2170" s="78">
        <v>21094.037930658389</v>
      </c>
      <c r="G2170" s="78">
        <f>+IF(F2170=0," ", +F2170/INDEX(TdC_ExRate!$C$8:$R$29,MATCH(A2170,TdC_ExRate!$B$8:$B$29,0),MATCH(B2170,TdC_ExRate!$C$7:$R$7,0)))</f>
        <v>100.94008285164595</v>
      </c>
      <c r="H2170" s="78">
        <f>+IF(F2170=0,"",+G2170*100/INDEX(PBI_GDP!$C$8:$R$29,MATCH($A2170,PBI_GDP!$B$8:$B$29,0),MATCH($B2170,PBI_GDP!$C$7:$R$7,0)))</f>
        <v>1.8449147518422804</v>
      </c>
    </row>
    <row r="2171" spans="1:8" x14ac:dyDescent="0.25">
      <c r="A2171" s="8" t="s">
        <v>18</v>
      </c>
      <c r="B2171" s="8">
        <v>2021</v>
      </c>
      <c r="C2171" s="8" t="s">
        <v>10</v>
      </c>
      <c r="D2171" s="8" t="s">
        <v>41</v>
      </c>
      <c r="E2171" s="8" t="s">
        <v>40</v>
      </c>
      <c r="F2171" s="78">
        <v>14504.373251150348</v>
      </c>
      <c r="G2171" s="78">
        <f>+IF(F2171=0," ", +F2171/INDEX(TdC_ExRate!$C$8:$R$29,MATCH(A2171,TdC_ExRate!$B$8:$B$29,0),MATCH(B2171,TdC_ExRate!$C$7:$R$7,0)))</f>
        <v>69.494234122482368</v>
      </c>
      <c r="H2171" s="78">
        <f>+IF(F2171=0,"",+G2171*100/INDEX(PBI_GDP!$C$8:$R$29,MATCH($A2171,PBI_GDP!$B$8:$B$29,0),MATCH($B2171,PBI_GDP!$C$7:$R$7,0)))</f>
        <v>0.86420996103249159</v>
      </c>
    </row>
    <row r="2172" spans="1:8" x14ac:dyDescent="0.25">
      <c r="A2172" s="8" t="s">
        <v>18</v>
      </c>
      <c r="B2172" s="8">
        <v>2008</v>
      </c>
      <c r="C2172" s="8" t="s">
        <v>10</v>
      </c>
      <c r="D2172" s="8" t="s">
        <v>25</v>
      </c>
      <c r="E2172" s="8" t="s">
        <v>26</v>
      </c>
      <c r="F2172" s="78">
        <v>300</v>
      </c>
      <c r="G2172" s="78">
        <f>+IF(F2172=0," ", +F2172/INDEX(TdC_ExRate!$C$8:$R$29,MATCH(A2172,TdC_ExRate!$B$8:$B$29,0),MATCH(B2172,TdC_ExRate!$C$7:$R$7,0)))</f>
        <v>1.468009623618646</v>
      </c>
      <c r="H2172" s="78">
        <f>+IF(F2172=0,"",+G2172*100/INDEX(PBI_GDP!$C$8:$R$29,MATCH($A2172,PBI_GDP!$B$8:$B$29,0),MATCH($B2172,PBI_GDP!$C$7:$R$7,0)))</f>
        <v>4.8536624531950186E-2</v>
      </c>
    </row>
    <row r="2173" spans="1:8" x14ac:dyDescent="0.25">
      <c r="A2173" s="8" t="s">
        <v>18</v>
      </c>
      <c r="B2173" s="8">
        <v>2008</v>
      </c>
      <c r="C2173" s="8" t="s">
        <v>10</v>
      </c>
      <c r="D2173" s="8" t="s">
        <v>25</v>
      </c>
      <c r="E2173" s="8" t="s">
        <v>27</v>
      </c>
      <c r="F2173" s="78"/>
      <c r="G2173" s="78" t="str">
        <f>+IF(F2173=0," ", +F2173/INDEX(TdC_ExRate!$C$8:$R$29,MATCH(A2173,TdC_ExRate!$B$8:$B$29,0),MATCH(B2173,TdC_ExRate!$C$7:$R$7,0)))</f>
        <v xml:space="preserve"> </v>
      </c>
      <c r="H2173" s="78" t="str">
        <f>+IF(F2173=0,"",+G2173*100/INDEX(PBI_GDP!$C$8:$R$29,MATCH($A2173,PBI_GDP!$B$8:$B$29,0),MATCH($B2173,PBI_GDP!$C$7:$R$7,0)))</f>
        <v/>
      </c>
    </row>
    <row r="2174" spans="1:8" x14ac:dyDescent="0.25">
      <c r="A2174" s="8" t="s">
        <v>18</v>
      </c>
      <c r="B2174" s="8">
        <v>2008</v>
      </c>
      <c r="C2174" s="8" t="s">
        <v>10</v>
      </c>
      <c r="D2174" s="8" t="s">
        <v>25</v>
      </c>
      <c r="E2174" s="8" t="s">
        <v>28</v>
      </c>
      <c r="F2174" s="78"/>
      <c r="G2174" s="78" t="str">
        <f>+IF(F2174=0," ", +F2174/INDEX(TdC_ExRate!$C$8:$R$29,MATCH(A2174,TdC_ExRate!$B$8:$B$29,0),MATCH(B2174,TdC_ExRate!$C$7:$R$7,0)))</f>
        <v xml:space="preserve"> </v>
      </c>
      <c r="H2174" s="78" t="str">
        <f>+IF(F2174=0,"",+G2174*100/INDEX(PBI_GDP!$C$8:$R$29,MATCH($A2174,PBI_GDP!$B$8:$B$29,0),MATCH($B2174,PBI_GDP!$C$7:$R$7,0)))</f>
        <v/>
      </c>
    </row>
    <row r="2175" spans="1:8" x14ac:dyDescent="0.25">
      <c r="A2175" s="8" t="s">
        <v>18</v>
      </c>
      <c r="B2175" s="8">
        <v>2008</v>
      </c>
      <c r="C2175" s="8" t="s">
        <v>10</v>
      </c>
      <c r="D2175" s="8" t="s">
        <v>25</v>
      </c>
      <c r="E2175" s="8" t="s">
        <v>40</v>
      </c>
      <c r="F2175" s="78">
        <v>300</v>
      </c>
      <c r="G2175" s="78">
        <f>+IF(F2175=0," ", +F2175/INDEX(TdC_ExRate!$C$8:$R$29,MATCH(A2175,TdC_ExRate!$B$8:$B$29,0),MATCH(B2175,TdC_ExRate!$C$7:$R$7,0)))</f>
        <v>1.468009623618646</v>
      </c>
      <c r="H2175" s="78">
        <f>+IF(F2175=0,"",+G2175*100/INDEX(PBI_GDP!$C$8:$R$29,MATCH($A2175,PBI_GDP!$B$8:$B$29,0),MATCH($B2175,PBI_GDP!$C$7:$R$7,0)))</f>
        <v>4.8536624531950186E-2</v>
      </c>
    </row>
    <row r="2176" spans="1:8" x14ac:dyDescent="0.25">
      <c r="A2176" s="8" t="s">
        <v>18</v>
      </c>
      <c r="B2176" s="8">
        <v>2009</v>
      </c>
      <c r="C2176" s="8" t="s">
        <v>10</v>
      </c>
      <c r="D2176" s="8" t="s">
        <v>25</v>
      </c>
      <c r="E2176" s="8" t="s">
        <v>26</v>
      </c>
      <c r="F2176" s="78">
        <v>1960</v>
      </c>
      <c r="G2176" s="78">
        <f>+IF(F2176=0," ", +F2176/INDEX(TdC_ExRate!$C$8:$R$29,MATCH(A2176,TdC_ExRate!$B$8:$B$29,0),MATCH(B2176,TdC_ExRate!$C$7:$R$7,0)))</f>
        <v>9.5705850996732345</v>
      </c>
      <c r="H2176" s="78">
        <f>+IF(F2176=0,"",+G2176*100/INDEX(PBI_GDP!$C$8:$R$29,MATCH($A2176,PBI_GDP!$B$8:$B$29,0),MATCH($B2176,PBI_GDP!$C$7:$R$7,0)))</f>
        <v>0.30229073409748625</v>
      </c>
    </row>
    <row r="2177" spans="1:8" x14ac:dyDescent="0.25">
      <c r="A2177" s="8" t="s">
        <v>18</v>
      </c>
      <c r="B2177" s="8">
        <v>2009</v>
      </c>
      <c r="C2177" s="8" t="s">
        <v>10</v>
      </c>
      <c r="D2177" s="8" t="s">
        <v>25</v>
      </c>
      <c r="E2177" s="8" t="s">
        <v>27</v>
      </c>
      <c r="F2177" s="78"/>
      <c r="G2177" s="78" t="str">
        <f>+IF(F2177=0," ", +F2177/INDEX(TdC_ExRate!$C$8:$R$29,MATCH(A2177,TdC_ExRate!$B$8:$B$29,0),MATCH(B2177,TdC_ExRate!$C$7:$R$7,0)))</f>
        <v xml:space="preserve"> </v>
      </c>
      <c r="H2177" s="78" t="str">
        <f>+IF(F2177=0,"",+G2177*100/INDEX(PBI_GDP!$C$8:$R$29,MATCH($A2177,PBI_GDP!$B$8:$B$29,0),MATCH($B2177,PBI_GDP!$C$7:$R$7,0)))</f>
        <v/>
      </c>
    </row>
    <row r="2178" spans="1:8" x14ac:dyDescent="0.25">
      <c r="A2178" s="8" t="s">
        <v>18</v>
      </c>
      <c r="B2178" s="8">
        <v>2009</v>
      </c>
      <c r="C2178" s="8" t="s">
        <v>10</v>
      </c>
      <c r="D2178" s="8" t="s">
        <v>25</v>
      </c>
      <c r="E2178" s="8" t="s">
        <v>28</v>
      </c>
      <c r="F2178" s="78"/>
      <c r="G2178" s="78" t="str">
        <f>+IF(F2178=0," ", +F2178/INDEX(TdC_ExRate!$C$8:$R$29,MATCH(A2178,TdC_ExRate!$B$8:$B$29,0),MATCH(B2178,TdC_ExRate!$C$7:$R$7,0)))</f>
        <v xml:space="preserve"> </v>
      </c>
      <c r="H2178" s="78" t="str">
        <f>+IF(F2178=0,"",+G2178*100/INDEX(PBI_GDP!$C$8:$R$29,MATCH($A2178,PBI_GDP!$B$8:$B$29,0),MATCH($B2178,PBI_GDP!$C$7:$R$7,0)))</f>
        <v/>
      </c>
    </row>
    <row r="2179" spans="1:8" x14ac:dyDescent="0.25">
      <c r="A2179" s="8" t="s">
        <v>18</v>
      </c>
      <c r="B2179" s="8">
        <v>2009</v>
      </c>
      <c r="C2179" s="8" t="s">
        <v>10</v>
      </c>
      <c r="D2179" s="8" t="s">
        <v>25</v>
      </c>
      <c r="E2179" s="8" t="s">
        <v>40</v>
      </c>
      <c r="F2179" s="78">
        <v>1960</v>
      </c>
      <c r="G2179" s="78">
        <f>+IF(F2179=0," ", +F2179/INDEX(TdC_ExRate!$C$8:$R$29,MATCH(A2179,TdC_ExRate!$B$8:$B$29,0),MATCH(B2179,TdC_ExRate!$C$7:$R$7,0)))</f>
        <v>9.5705850996732345</v>
      </c>
      <c r="H2179" s="78">
        <f>+IF(F2179=0,"",+G2179*100/INDEX(PBI_GDP!$C$8:$R$29,MATCH($A2179,PBI_GDP!$B$8:$B$29,0),MATCH($B2179,PBI_GDP!$C$7:$R$7,0)))</f>
        <v>0.30229073409748625</v>
      </c>
    </row>
    <row r="2180" spans="1:8" x14ac:dyDescent="0.25">
      <c r="A2180" s="8" t="s">
        <v>18</v>
      </c>
      <c r="B2180" s="8">
        <v>2010</v>
      </c>
      <c r="C2180" s="8" t="s">
        <v>10</v>
      </c>
      <c r="D2180" s="8" t="s">
        <v>25</v>
      </c>
      <c r="E2180" s="8" t="s">
        <v>26</v>
      </c>
      <c r="F2180" s="78">
        <v>3960</v>
      </c>
      <c r="G2180" s="78">
        <f>+IF(F2180=0," ", +F2180/INDEX(TdC_ExRate!$C$8:$R$29,MATCH(A2180,TdC_ExRate!$B$8:$B$29,0),MATCH(B2180,TdC_ExRate!$C$7:$R$7,0)))</f>
        <v>19.377964090414217</v>
      </c>
      <c r="H2180" s="78">
        <f>+IF(F2180=0,"",+G2180*100/INDEX(PBI_GDP!$C$8:$R$29,MATCH($A2180,PBI_GDP!$B$8:$B$29,0),MATCH($B2180,PBI_GDP!$C$7:$R$7,0)))</f>
        <v>0.56441877662671092</v>
      </c>
    </row>
    <row r="2181" spans="1:8" x14ac:dyDescent="0.25">
      <c r="A2181" s="8" t="s">
        <v>18</v>
      </c>
      <c r="B2181" s="8">
        <v>2010</v>
      </c>
      <c r="C2181" s="8" t="s">
        <v>10</v>
      </c>
      <c r="D2181" s="8" t="s">
        <v>25</v>
      </c>
      <c r="E2181" s="8" t="s">
        <v>27</v>
      </c>
      <c r="F2181" s="78"/>
      <c r="G2181" s="78" t="str">
        <f>+IF(F2181=0," ", +F2181/INDEX(TdC_ExRate!$C$8:$R$29,MATCH(A2181,TdC_ExRate!$B$8:$B$29,0),MATCH(B2181,TdC_ExRate!$C$7:$R$7,0)))</f>
        <v xml:space="preserve"> </v>
      </c>
      <c r="H2181" s="78" t="str">
        <f>+IF(F2181=0,"",+G2181*100/INDEX(PBI_GDP!$C$8:$R$29,MATCH($A2181,PBI_GDP!$B$8:$B$29,0),MATCH($B2181,PBI_GDP!$C$7:$R$7,0)))</f>
        <v/>
      </c>
    </row>
    <row r="2182" spans="1:8" x14ac:dyDescent="0.25">
      <c r="A2182" s="8" t="s">
        <v>18</v>
      </c>
      <c r="B2182" s="8">
        <v>2010</v>
      </c>
      <c r="C2182" s="8" t="s">
        <v>10</v>
      </c>
      <c r="D2182" s="8" t="s">
        <v>25</v>
      </c>
      <c r="E2182" s="8" t="s">
        <v>28</v>
      </c>
      <c r="F2182" s="78"/>
      <c r="G2182" s="78" t="str">
        <f>+IF(F2182=0," ", +F2182/INDEX(TdC_ExRate!$C$8:$R$29,MATCH(A2182,TdC_ExRate!$B$8:$B$29,0),MATCH(B2182,TdC_ExRate!$C$7:$R$7,0)))</f>
        <v xml:space="preserve"> </v>
      </c>
      <c r="H2182" s="78" t="str">
        <f>+IF(F2182=0,"",+G2182*100/INDEX(PBI_GDP!$C$8:$R$29,MATCH($A2182,PBI_GDP!$B$8:$B$29,0),MATCH($B2182,PBI_GDP!$C$7:$R$7,0)))</f>
        <v/>
      </c>
    </row>
    <row r="2183" spans="1:8" x14ac:dyDescent="0.25">
      <c r="A2183" s="8" t="s">
        <v>18</v>
      </c>
      <c r="B2183" s="8">
        <v>2010</v>
      </c>
      <c r="C2183" s="8" t="s">
        <v>10</v>
      </c>
      <c r="D2183" s="8" t="s">
        <v>25</v>
      </c>
      <c r="E2183" s="8" t="s">
        <v>40</v>
      </c>
      <c r="F2183" s="78">
        <v>3960</v>
      </c>
      <c r="G2183" s="78">
        <f>+IF(F2183=0," ", +F2183/INDEX(TdC_ExRate!$C$8:$R$29,MATCH(A2183,TdC_ExRate!$B$8:$B$29,0),MATCH(B2183,TdC_ExRate!$C$7:$R$7,0)))</f>
        <v>19.377964090414217</v>
      </c>
      <c r="H2183" s="78">
        <f>+IF(F2183=0,"",+G2183*100/INDEX(PBI_GDP!$C$8:$R$29,MATCH($A2183,PBI_GDP!$B$8:$B$29,0),MATCH($B2183,PBI_GDP!$C$7:$R$7,0)))</f>
        <v>0.56441877662671092</v>
      </c>
    </row>
    <row r="2184" spans="1:8" x14ac:dyDescent="0.25">
      <c r="A2184" s="8" t="s">
        <v>18</v>
      </c>
      <c r="B2184" s="8">
        <v>2011</v>
      </c>
      <c r="C2184" s="8" t="s">
        <v>10</v>
      </c>
      <c r="D2184" s="8" t="s">
        <v>25</v>
      </c>
      <c r="E2184" s="8" t="s">
        <v>26</v>
      </c>
      <c r="F2184" s="78">
        <v>1728</v>
      </c>
      <c r="G2184" s="78">
        <f>+IF(F2184=0," ", +F2184/INDEX(TdC_ExRate!$C$8:$R$29,MATCH(A2184,TdC_ExRate!$B$8:$B$29,0),MATCH(B2184,TdC_ExRate!$C$7:$R$7,0)))</f>
        <v>8.4668167845099003</v>
      </c>
      <c r="H2184" s="78">
        <f>+IF(F2184=0,"",+G2184*100/INDEX(PBI_GDP!$C$8:$R$29,MATCH($A2184,PBI_GDP!$B$8:$B$29,0),MATCH($B2184,PBI_GDP!$C$7:$R$7,0)))</f>
        <v>0.22938216335630457</v>
      </c>
    </row>
    <row r="2185" spans="1:8" x14ac:dyDescent="0.25">
      <c r="A2185" s="8" t="s">
        <v>18</v>
      </c>
      <c r="B2185" s="8">
        <v>2011</v>
      </c>
      <c r="C2185" s="8" t="s">
        <v>10</v>
      </c>
      <c r="D2185" s="8" t="s">
        <v>25</v>
      </c>
      <c r="E2185" s="8" t="s">
        <v>27</v>
      </c>
      <c r="F2185" s="78"/>
      <c r="G2185" s="78" t="str">
        <f>+IF(F2185=0," ", +F2185/INDEX(TdC_ExRate!$C$8:$R$29,MATCH(A2185,TdC_ExRate!$B$8:$B$29,0),MATCH(B2185,TdC_ExRate!$C$7:$R$7,0)))</f>
        <v xml:space="preserve"> </v>
      </c>
      <c r="H2185" s="78" t="str">
        <f>+IF(F2185=0,"",+G2185*100/INDEX(PBI_GDP!$C$8:$R$29,MATCH($A2185,PBI_GDP!$B$8:$B$29,0),MATCH($B2185,PBI_GDP!$C$7:$R$7,0)))</f>
        <v/>
      </c>
    </row>
    <row r="2186" spans="1:8" x14ac:dyDescent="0.25">
      <c r="A2186" s="8" t="s">
        <v>18</v>
      </c>
      <c r="B2186" s="8">
        <v>2011</v>
      </c>
      <c r="C2186" s="8" t="s">
        <v>10</v>
      </c>
      <c r="D2186" s="8" t="s">
        <v>25</v>
      </c>
      <c r="E2186" s="8" t="s">
        <v>28</v>
      </c>
      <c r="F2186" s="78"/>
      <c r="G2186" s="78" t="str">
        <f>+IF(F2186=0," ", +F2186/INDEX(TdC_ExRate!$C$8:$R$29,MATCH(A2186,TdC_ExRate!$B$8:$B$29,0),MATCH(B2186,TdC_ExRate!$C$7:$R$7,0)))</f>
        <v xml:space="preserve"> </v>
      </c>
      <c r="H2186" s="78" t="str">
        <f>+IF(F2186=0,"",+G2186*100/INDEX(PBI_GDP!$C$8:$R$29,MATCH($A2186,PBI_GDP!$B$8:$B$29,0),MATCH($B2186,PBI_GDP!$C$7:$R$7,0)))</f>
        <v/>
      </c>
    </row>
    <row r="2187" spans="1:8" x14ac:dyDescent="0.25">
      <c r="A2187" s="8" t="s">
        <v>18</v>
      </c>
      <c r="B2187" s="8">
        <v>2011</v>
      </c>
      <c r="C2187" s="8" t="s">
        <v>10</v>
      </c>
      <c r="D2187" s="8" t="s">
        <v>25</v>
      </c>
      <c r="E2187" s="8" t="s">
        <v>40</v>
      </c>
      <c r="F2187" s="78">
        <v>1728</v>
      </c>
      <c r="G2187" s="78">
        <f>+IF(F2187=0," ", +F2187/INDEX(TdC_ExRate!$C$8:$R$29,MATCH(A2187,TdC_ExRate!$B$8:$B$29,0),MATCH(B2187,TdC_ExRate!$C$7:$R$7,0)))</f>
        <v>8.4668167845099003</v>
      </c>
      <c r="H2187" s="78">
        <f>+IF(F2187=0,"",+G2187*100/INDEX(PBI_GDP!$C$8:$R$29,MATCH($A2187,PBI_GDP!$B$8:$B$29,0),MATCH($B2187,PBI_GDP!$C$7:$R$7,0)))</f>
        <v>0.22938216335630457</v>
      </c>
    </row>
    <row r="2188" spans="1:8" x14ac:dyDescent="0.25">
      <c r="A2188" s="8" t="s">
        <v>18</v>
      </c>
      <c r="B2188" s="8">
        <v>2012</v>
      </c>
      <c r="C2188" s="8" t="s">
        <v>10</v>
      </c>
      <c r="D2188" s="8" t="s">
        <v>25</v>
      </c>
      <c r="E2188" s="8" t="s">
        <v>26</v>
      </c>
      <c r="F2188" s="78">
        <v>2238</v>
      </c>
      <c r="G2188" s="78">
        <f>+IF(F2188=0," ", +F2188/INDEX(TdC_ExRate!$C$8:$R$29,MATCH(A2188,TdC_ExRate!$B$8:$B$29,0),MATCH(B2188,TdC_ExRate!$C$7:$R$7,0)))</f>
        <v>11.040493319630029</v>
      </c>
      <c r="H2188" s="78">
        <f>+IF(F2188=0,"",+G2188*100/INDEX(PBI_GDP!$C$8:$R$29,MATCH($A2188,PBI_GDP!$B$8:$B$29,0),MATCH($B2188,PBI_GDP!$C$7:$R$7,0)))</f>
        <v>0.2717399023756496</v>
      </c>
    </row>
    <row r="2189" spans="1:8" x14ac:dyDescent="0.25">
      <c r="A2189" s="8" t="s">
        <v>18</v>
      </c>
      <c r="B2189" s="8">
        <v>2012</v>
      </c>
      <c r="C2189" s="8" t="s">
        <v>10</v>
      </c>
      <c r="D2189" s="8" t="s">
        <v>25</v>
      </c>
      <c r="E2189" s="8" t="s">
        <v>27</v>
      </c>
      <c r="F2189" s="78"/>
      <c r="G2189" s="78" t="str">
        <f>+IF(F2189=0," ", +F2189/INDEX(TdC_ExRate!$C$8:$R$29,MATCH(A2189,TdC_ExRate!$B$8:$B$29,0),MATCH(B2189,TdC_ExRate!$C$7:$R$7,0)))</f>
        <v xml:space="preserve"> </v>
      </c>
      <c r="H2189" s="78" t="str">
        <f>+IF(F2189=0,"",+G2189*100/INDEX(PBI_GDP!$C$8:$R$29,MATCH($A2189,PBI_GDP!$B$8:$B$29,0),MATCH($B2189,PBI_GDP!$C$7:$R$7,0)))</f>
        <v/>
      </c>
    </row>
    <row r="2190" spans="1:8" x14ac:dyDescent="0.25">
      <c r="A2190" s="8" t="s">
        <v>18</v>
      </c>
      <c r="B2190" s="8">
        <v>2012</v>
      </c>
      <c r="C2190" s="8" t="s">
        <v>10</v>
      </c>
      <c r="D2190" s="8" t="s">
        <v>25</v>
      </c>
      <c r="E2190" s="8" t="s">
        <v>28</v>
      </c>
      <c r="F2190" s="78"/>
      <c r="G2190" s="78" t="str">
        <f>+IF(F2190=0," ", +F2190/INDEX(TdC_ExRate!$C$8:$R$29,MATCH(A2190,TdC_ExRate!$B$8:$B$29,0),MATCH(B2190,TdC_ExRate!$C$7:$R$7,0)))</f>
        <v xml:space="preserve"> </v>
      </c>
      <c r="H2190" s="78" t="str">
        <f>+IF(F2190=0,"",+G2190*100/INDEX(PBI_GDP!$C$8:$R$29,MATCH($A2190,PBI_GDP!$B$8:$B$29,0),MATCH($B2190,PBI_GDP!$C$7:$R$7,0)))</f>
        <v/>
      </c>
    </row>
    <row r="2191" spans="1:8" x14ac:dyDescent="0.25">
      <c r="A2191" s="8" t="s">
        <v>18</v>
      </c>
      <c r="B2191" s="8">
        <v>2012</v>
      </c>
      <c r="C2191" s="8" t="s">
        <v>10</v>
      </c>
      <c r="D2191" s="8" t="s">
        <v>25</v>
      </c>
      <c r="E2191" s="8" t="s">
        <v>40</v>
      </c>
      <c r="F2191" s="78">
        <v>2238</v>
      </c>
      <c r="G2191" s="78">
        <f>+IF(F2191=0," ", +F2191/INDEX(TdC_ExRate!$C$8:$R$29,MATCH(A2191,TdC_ExRate!$B$8:$B$29,0),MATCH(B2191,TdC_ExRate!$C$7:$R$7,0)))</f>
        <v>11.040493319630029</v>
      </c>
      <c r="H2191" s="78">
        <f>+IF(F2191=0,"",+G2191*100/INDEX(PBI_GDP!$C$8:$R$29,MATCH($A2191,PBI_GDP!$B$8:$B$29,0),MATCH($B2191,PBI_GDP!$C$7:$R$7,0)))</f>
        <v>0.2717399023756496</v>
      </c>
    </row>
    <row r="2192" spans="1:8" x14ac:dyDescent="0.25">
      <c r="A2192" s="8" t="s">
        <v>18</v>
      </c>
      <c r="B2192" s="8">
        <v>2013</v>
      </c>
      <c r="C2192" s="8" t="s">
        <v>10</v>
      </c>
      <c r="D2192" s="8" t="s">
        <v>25</v>
      </c>
      <c r="E2192" s="8" t="s">
        <v>26</v>
      </c>
      <c r="F2192" s="78">
        <v>2526</v>
      </c>
      <c r="G2192" s="78">
        <f>+IF(F2192=0," ", +F2192/INDEX(TdC_ExRate!$C$8:$R$29,MATCH(A2192,TdC_ExRate!$B$8:$B$29,0),MATCH(B2192,TdC_ExRate!$C$7:$R$7,0)))</f>
        <v>12.107994104183394</v>
      </c>
      <c r="H2192" s="78">
        <f>+IF(F2192=0,"",+G2192*100/INDEX(PBI_GDP!$C$8:$R$29,MATCH($A2192,PBI_GDP!$B$8:$B$29,0),MATCH($B2192,PBI_GDP!$C$7:$R$7,0)))</f>
        <v>0.29054769525072333</v>
      </c>
    </row>
    <row r="2193" spans="1:8" x14ac:dyDescent="0.25">
      <c r="A2193" s="8" t="s">
        <v>18</v>
      </c>
      <c r="B2193" s="8">
        <v>2013</v>
      </c>
      <c r="C2193" s="8" t="s">
        <v>10</v>
      </c>
      <c r="D2193" s="8" t="s">
        <v>25</v>
      </c>
      <c r="E2193" s="8" t="s">
        <v>27</v>
      </c>
      <c r="F2193" s="78"/>
      <c r="G2193" s="78" t="str">
        <f>+IF(F2193=0," ", +F2193/INDEX(TdC_ExRate!$C$8:$R$29,MATCH(A2193,TdC_ExRate!$B$8:$B$29,0),MATCH(B2193,TdC_ExRate!$C$7:$R$7,0)))</f>
        <v xml:space="preserve"> </v>
      </c>
      <c r="H2193" s="78" t="str">
        <f>+IF(F2193=0,"",+G2193*100/INDEX(PBI_GDP!$C$8:$R$29,MATCH($A2193,PBI_GDP!$B$8:$B$29,0),MATCH($B2193,PBI_GDP!$C$7:$R$7,0)))</f>
        <v/>
      </c>
    </row>
    <row r="2194" spans="1:8" x14ac:dyDescent="0.25">
      <c r="A2194" s="8" t="s">
        <v>18</v>
      </c>
      <c r="B2194" s="8">
        <v>2013</v>
      </c>
      <c r="C2194" s="8" t="s">
        <v>10</v>
      </c>
      <c r="D2194" s="8" t="s">
        <v>25</v>
      </c>
      <c r="E2194" s="8" t="s">
        <v>28</v>
      </c>
      <c r="F2194" s="78"/>
      <c r="G2194" s="78" t="str">
        <f>+IF(F2194=0," ", +F2194/INDEX(TdC_ExRate!$C$8:$R$29,MATCH(A2194,TdC_ExRate!$B$8:$B$29,0),MATCH(B2194,TdC_ExRate!$C$7:$R$7,0)))</f>
        <v xml:space="preserve"> </v>
      </c>
      <c r="H2194" s="78" t="str">
        <f>+IF(F2194=0,"",+G2194*100/INDEX(PBI_GDP!$C$8:$R$29,MATCH($A2194,PBI_GDP!$B$8:$B$29,0),MATCH($B2194,PBI_GDP!$C$7:$R$7,0)))</f>
        <v/>
      </c>
    </row>
    <row r="2195" spans="1:8" x14ac:dyDescent="0.25">
      <c r="A2195" s="8" t="s">
        <v>18</v>
      </c>
      <c r="B2195" s="8">
        <v>2013</v>
      </c>
      <c r="C2195" s="8" t="s">
        <v>10</v>
      </c>
      <c r="D2195" s="8" t="s">
        <v>25</v>
      </c>
      <c r="E2195" s="8" t="s">
        <v>40</v>
      </c>
      <c r="F2195" s="78">
        <v>2526</v>
      </c>
      <c r="G2195" s="78">
        <f>+IF(F2195=0," ", +F2195/INDEX(TdC_ExRate!$C$8:$R$29,MATCH(A2195,TdC_ExRate!$B$8:$B$29,0),MATCH(B2195,TdC_ExRate!$C$7:$R$7,0)))</f>
        <v>12.107994104183394</v>
      </c>
      <c r="H2195" s="78">
        <f>+IF(F2195=0,"",+G2195*100/INDEX(PBI_GDP!$C$8:$R$29,MATCH($A2195,PBI_GDP!$B$8:$B$29,0),MATCH($B2195,PBI_GDP!$C$7:$R$7,0)))</f>
        <v>0.29054769525072333</v>
      </c>
    </row>
    <row r="2196" spans="1:8" x14ac:dyDescent="0.25">
      <c r="A2196" s="8" t="s">
        <v>18</v>
      </c>
      <c r="B2196" s="8">
        <v>2014</v>
      </c>
      <c r="C2196" s="8" t="s">
        <v>10</v>
      </c>
      <c r="D2196" s="8" t="s">
        <v>25</v>
      </c>
      <c r="E2196" s="8" t="s">
        <v>26</v>
      </c>
      <c r="F2196" s="78">
        <v>3065</v>
      </c>
      <c r="G2196" s="78">
        <f>+IF(F2196=0," ", +F2196/INDEX(TdC_ExRate!$C$8:$R$29,MATCH(A2196,TdC_ExRate!$B$8:$B$29,0),MATCH(B2196,TdC_ExRate!$C$7:$R$7,0)))</f>
        <v>14.750232602906758</v>
      </c>
      <c r="H2196" s="78">
        <f>+IF(F2196=0,"",+G2196*100/INDEX(PBI_GDP!$C$8:$R$29,MATCH($A2196,PBI_GDP!$B$8:$B$29,0),MATCH($B2196,PBI_GDP!$C$7:$R$7,0)))</f>
        <v>0.35735442223137687</v>
      </c>
    </row>
    <row r="2197" spans="1:8" x14ac:dyDescent="0.25">
      <c r="A2197" s="8" t="s">
        <v>18</v>
      </c>
      <c r="B2197" s="8">
        <v>2014</v>
      </c>
      <c r="C2197" s="8" t="s">
        <v>10</v>
      </c>
      <c r="D2197" s="8" t="s">
        <v>25</v>
      </c>
      <c r="E2197" s="8" t="s">
        <v>27</v>
      </c>
      <c r="F2197" s="78"/>
      <c r="G2197" s="78" t="str">
        <f>+IF(F2197=0," ", +F2197/INDEX(TdC_ExRate!$C$8:$R$29,MATCH(A2197,TdC_ExRate!$B$8:$B$29,0),MATCH(B2197,TdC_ExRate!$C$7:$R$7,0)))</f>
        <v xml:space="preserve"> </v>
      </c>
      <c r="H2197" s="78" t="str">
        <f>+IF(F2197=0,"",+G2197*100/INDEX(PBI_GDP!$C$8:$R$29,MATCH($A2197,PBI_GDP!$B$8:$B$29,0),MATCH($B2197,PBI_GDP!$C$7:$R$7,0)))</f>
        <v/>
      </c>
    </row>
    <row r="2198" spans="1:8" x14ac:dyDescent="0.25">
      <c r="A2198" s="8" t="s">
        <v>18</v>
      </c>
      <c r="B2198" s="8">
        <v>2014</v>
      </c>
      <c r="C2198" s="8" t="s">
        <v>10</v>
      </c>
      <c r="D2198" s="8" t="s">
        <v>25</v>
      </c>
      <c r="E2198" s="8" t="s">
        <v>28</v>
      </c>
      <c r="F2198" s="78"/>
      <c r="G2198" s="78" t="str">
        <f>+IF(F2198=0," ", +F2198/INDEX(TdC_ExRate!$C$8:$R$29,MATCH(A2198,TdC_ExRate!$B$8:$B$29,0),MATCH(B2198,TdC_ExRate!$C$7:$R$7,0)))</f>
        <v xml:space="preserve"> </v>
      </c>
      <c r="H2198" s="78" t="str">
        <f>+IF(F2198=0,"",+G2198*100/INDEX(PBI_GDP!$C$8:$R$29,MATCH($A2198,PBI_GDP!$B$8:$B$29,0),MATCH($B2198,PBI_GDP!$C$7:$R$7,0)))</f>
        <v/>
      </c>
    </row>
    <row r="2199" spans="1:8" x14ac:dyDescent="0.25">
      <c r="A2199" s="8" t="s">
        <v>18</v>
      </c>
      <c r="B2199" s="8">
        <v>2014</v>
      </c>
      <c r="C2199" s="8" t="s">
        <v>10</v>
      </c>
      <c r="D2199" s="8" t="s">
        <v>25</v>
      </c>
      <c r="E2199" s="8" t="s">
        <v>40</v>
      </c>
      <c r="F2199" s="78">
        <v>3065</v>
      </c>
      <c r="G2199" s="78">
        <f>+IF(F2199=0," ", +F2199/INDEX(TdC_ExRate!$C$8:$R$29,MATCH(A2199,TdC_ExRate!$B$8:$B$29,0),MATCH(B2199,TdC_ExRate!$C$7:$R$7,0)))</f>
        <v>14.750232602906758</v>
      </c>
      <c r="H2199" s="78">
        <f>+IF(F2199=0,"",+G2199*100/INDEX(PBI_GDP!$C$8:$R$29,MATCH($A2199,PBI_GDP!$B$8:$B$29,0),MATCH($B2199,PBI_GDP!$C$7:$R$7,0)))</f>
        <v>0.35735442223137687</v>
      </c>
    </row>
    <row r="2200" spans="1:8" x14ac:dyDescent="0.25">
      <c r="A2200" s="8" t="s">
        <v>18</v>
      </c>
      <c r="B2200" s="8">
        <v>2015</v>
      </c>
      <c r="C2200" s="8" t="s">
        <v>10</v>
      </c>
      <c r="D2200" s="8" t="s">
        <v>25</v>
      </c>
      <c r="E2200" s="8" t="s">
        <v>26</v>
      </c>
      <c r="F2200" s="78">
        <v>1286</v>
      </c>
      <c r="G2200" s="78">
        <f>+IF(F2200=0," ", +F2200/INDEX(TdC_ExRate!$C$8:$R$29,MATCH(A2200,TdC_ExRate!$B$8:$B$29,0),MATCH(B2200,TdC_ExRate!$C$7:$R$7,0)))</f>
        <v>6.2132107225394062</v>
      </c>
      <c r="H2200" s="78">
        <f>+IF(F2200=0,"",+G2200*100/INDEX(PBI_GDP!$C$8:$R$29,MATCH($A2200,PBI_GDP!$B$8:$B$29,0),MATCH($B2200,PBI_GDP!$C$7:$R$7,0)))</f>
        <v>0.14517390188743987</v>
      </c>
    </row>
    <row r="2201" spans="1:8" x14ac:dyDescent="0.25">
      <c r="A2201" s="8" t="s">
        <v>18</v>
      </c>
      <c r="B2201" s="8">
        <v>2015</v>
      </c>
      <c r="C2201" s="8" t="s">
        <v>10</v>
      </c>
      <c r="D2201" s="8" t="s">
        <v>25</v>
      </c>
      <c r="E2201" s="8" t="s">
        <v>27</v>
      </c>
      <c r="F2201" s="78"/>
      <c r="G2201" s="78" t="str">
        <f>+IF(F2201=0," ", +F2201/INDEX(TdC_ExRate!$C$8:$R$29,MATCH(A2201,TdC_ExRate!$B$8:$B$29,0),MATCH(B2201,TdC_ExRate!$C$7:$R$7,0)))</f>
        <v xml:space="preserve"> </v>
      </c>
      <c r="H2201" s="78" t="str">
        <f>+IF(F2201=0,"",+G2201*100/INDEX(PBI_GDP!$C$8:$R$29,MATCH($A2201,PBI_GDP!$B$8:$B$29,0),MATCH($B2201,PBI_GDP!$C$7:$R$7,0)))</f>
        <v/>
      </c>
    </row>
    <row r="2202" spans="1:8" x14ac:dyDescent="0.25">
      <c r="A2202" s="8" t="s">
        <v>18</v>
      </c>
      <c r="B2202" s="8">
        <v>2015</v>
      </c>
      <c r="C2202" s="8" t="s">
        <v>10</v>
      </c>
      <c r="D2202" s="8" t="s">
        <v>25</v>
      </c>
      <c r="E2202" s="8" t="s">
        <v>28</v>
      </c>
      <c r="F2202" s="78"/>
      <c r="G2202" s="78" t="str">
        <f>+IF(F2202=0," ", +F2202/INDEX(TdC_ExRate!$C$8:$R$29,MATCH(A2202,TdC_ExRate!$B$8:$B$29,0),MATCH(B2202,TdC_ExRate!$C$7:$R$7,0)))</f>
        <v xml:space="preserve"> </v>
      </c>
      <c r="H2202" s="78" t="str">
        <f>+IF(F2202=0,"",+G2202*100/INDEX(PBI_GDP!$C$8:$R$29,MATCH($A2202,PBI_GDP!$B$8:$B$29,0),MATCH($B2202,PBI_GDP!$C$7:$R$7,0)))</f>
        <v/>
      </c>
    </row>
    <row r="2203" spans="1:8" x14ac:dyDescent="0.25">
      <c r="A2203" s="8" t="s">
        <v>18</v>
      </c>
      <c r="B2203" s="8">
        <v>2015</v>
      </c>
      <c r="C2203" s="8" t="s">
        <v>10</v>
      </c>
      <c r="D2203" s="8" t="s">
        <v>25</v>
      </c>
      <c r="E2203" s="8" t="s">
        <v>40</v>
      </c>
      <c r="F2203" s="78">
        <v>1286</v>
      </c>
      <c r="G2203" s="78">
        <f>+IF(F2203=0," ", +F2203/INDEX(TdC_ExRate!$C$8:$R$29,MATCH(A2203,TdC_ExRate!$B$8:$B$29,0),MATCH(B2203,TdC_ExRate!$C$7:$R$7,0)))</f>
        <v>6.2132107225394062</v>
      </c>
      <c r="H2203" s="78">
        <f>+IF(F2203=0,"",+G2203*100/INDEX(PBI_GDP!$C$8:$R$29,MATCH($A2203,PBI_GDP!$B$8:$B$29,0),MATCH($B2203,PBI_GDP!$C$7:$R$7,0)))</f>
        <v>0.14517390188743987</v>
      </c>
    </row>
    <row r="2204" spans="1:8" x14ac:dyDescent="0.25">
      <c r="A2204" s="8" t="s">
        <v>18</v>
      </c>
      <c r="B2204" s="8">
        <v>2016</v>
      </c>
      <c r="C2204" s="8" t="s">
        <v>10</v>
      </c>
      <c r="D2204" s="8" t="s">
        <v>25</v>
      </c>
      <c r="E2204" s="8" t="s">
        <v>26</v>
      </c>
      <c r="F2204" s="78">
        <v>1415.7218937478412</v>
      </c>
      <c r="G2204" s="78">
        <f>+IF(F2204=0," ", +F2204/INDEX(TdC_ExRate!$C$8:$R$29,MATCH(A2204,TdC_ExRate!$B$8:$B$29,0),MATCH(B2204,TdC_ExRate!$C$7:$R$7,0)))</f>
        <v>6.8326346223351413</v>
      </c>
      <c r="H2204" s="78">
        <f>+IF(F2204=0,"",+G2204*100/INDEX(PBI_GDP!$C$8:$R$29,MATCH($A2204,PBI_GDP!$B$8:$B$29,0),MATCH($B2204,PBI_GDP!$C$7:$R$7,0)))</f>
        <v>0.15242230402068266</v>
      </c>
    </row>
    <row r="2205" spans="1:8" x14ac:dyDescent="0.25">
      <c r="A2205" s="8" t="s">
        <v>18</v>
      </c>
      <c r="B2205" s="8">
        <v>2016</v>
      </c>
      <c r="C2205" s="8" t="s">
        <v>10</v>
      </c>
      <c r="D2205" s="8" t="s">
        <v>25</v>
      </c>
      <c r="E2205" s="8" t="s">
        <v>27</v>
      </c>
      <c r="F2205" s="78"/>
      <c r="G2205" s="78" t="str">
        <f>+IF(F2205=0," ", +F2205/INDEX(TdC_ExRate!$C$8:$R$29,MATCH(A2205,TdC_ExRate!$B$8:$B$29,0),MATCH(B2205,TdC_ExRate!$C$7:$R$7,0)))</f>
        <v xml:space="preserve"> </v>
      </c>
      <c r="H2205" s="78" t="str">
        <f>+IF(F2205=0,"",+G2205*100/INDEX(PBI_GDP!$C$8:$R$29,MATCH($A2205,PBI_GDP!$B$8:$B$29,0),MATCH($B2205,PBI_GDP!$C$7:$R$7,0)))</f>
        <v/>
      </c>
    </row>
    <row r="2206" spans="1:8" x14ac:dyDescent="0.25">
      <c r="A2206" s="8" t="s">
        <v>18</v>
      </c>
      <c r="B2206" s="8">
        <v>2016</v>
      </c>
      <c r="C2206" s="8" t="s">
        <v>10</v>
      </c>
      <c r="D2206" s="8" t="s">
        <v>25</v>
      </c>
      <c r="E2206" s="8" t="s">
        <v>28</v>
      </c>
      <c r="F2206" s="78"/>
      <c r="G2206" s="78" t="str">
        <f>+IF(F2206=0," ", +F2206/INDEX(TdC_ExRate!$C$8:$R$29,MATCH(A2206,TdC_ExRate!$B$8:$B$29,0),MATCH(B2206,TdC_ExRate!$C$7:$R$7,0)))</f>
        <v xml:space="preserve"> </v>
      </c>
      <c r="H2206" s="78" t="str">
        <f>+IF(F2206=0,"",+G2206*100/INDEX(PBI_GDP!$C$8:$R$29,MATCH($A2206,PBI_GDP!$B$8:$B$29,0),MATCH($B2206,PBI_GDP!$C$7:$R$7,0)))</f>
        <v/>
      </c>
    </row>
    <row r="2207" spans="1:8" x14ac:dyDescent="0.25">
      <c r="A2207" s="8" t="s">
        <v>18</v>
      </c>
      <c r="B2207" s="8">
        <v>2016</v>
      </c>
      <c r="C2207" s="8" t="s">
        <v>10</v>
      </c>
      <c r="D2207" s="8" t="s">
        <v>25</v>
      </c>
      <c r="E2207" s="8" t="s">
        <v>40</v>
      </c>
      <c r="F2207" s="78">
        <v>1415.7218937478412</v>
      </c>
      <c r="G2207" s="78">
        <f>+IF(F2207=0," ", +F2207/INDEX(TdC_ExRate!$C$8:$R$29,MATCH(A2207,TdC_ExRate!$B$8:$B$29,0),MATCH(B2207,TdC_ExRate!$C$7:$R$7,0)))</f>
        <v>6.8326346223351413</v>
      </c>
      <c r="H2207" s="78">
        <f>+IF(F2207=0,"",+G2207*100/INDEX(PBI_GDP!$C$8:$R$29,MATCH($A2207,PBI_GDP!$B$8:$B$29,0),MATCH($B2207,PBI_GDP!$C$7:$R$7,0)))</f>
        <v>0.15242230402068266</v>
      </c>
    </row>
    <row r="2208" spans="1:8" x14ac:dyDescent="0.25">
      <c r="A2208" s="8" t="s">
        <v>18</v>
      </c>
      <c r="B2208" s="8">
        <v>2017</v>
      </c>
      <c r="C2208" s="8" t="s">
        <v>10</v>
      </c>
      <c r="D2208" s="8" t="s">
        <v>25</v>
      </c>
      <c r="E2208" s="8" t="s">
        <v>26</v>
      </c>
      <c r="F2208" s="78">
        <v>1413.9811395737486</v>
      </c>
      <c r="G2208" s="78">
        <f>+IF(F2208=0," ", +F2208/INDEX(TdC_ExRate!$C$8:$R$29,MATCH(A2208,TdC_ExRate!$B$8:$B$29,0),MATCH(B2208,TdC_ExRate!$C$7:$R$7,0)))</f>
        <v>6.8268416885815491</v>
      </c>
      <c r="H2208" s="78">
        <f>+IF(F2208=0,"",+G2208*100/INDEX(PBI_GDP!$C$8:$R$29,MATCH($A2208,PBI_GDP!$B$8:$B$29,0),MATCH($B2208,PBI_GDP!$C$7:$R$7,0)))</f>
        <v>0.14377837542846084</v>
      </c>
    </row>
    <row r="2209" spans="1:8" x14ac:dyDescent="0.25">
      <c r="A2209" s="8" t="s">
        <v>18</v>
      </c>
      <c r="B2209" s="8">
        <v>2017</v>
      </c>
      <c r="C2209" s="8" t="s">
        <v>10</v>
      </c>
      <c r="D2209" s="8" t="s">
        <v>25</v>
      </c>
      <c r="E2209" s="8" t="s">
        <v>27</v>
      </c>
      <c r="F2209" s="78"/>
      <c r="G2209" s="78" t="str">
        <f>+IF(F2209=0," ", +F2209/INDEX(TdC_ExRate!$C$8:$R$29,MATCH(A2209,TdC_ExRate!$B$8:$B$29,0),MATCH(B2209,TdC_ExRate!$C$7:$R$7,0)))</f>
        <v xml:space="preserve"> </v>
      </c>
      <c r="H2209" s="78" t="str">
        <f>+IF(F2209=0,"",+G2209*100/INDEX(PBI_GDP!$C$8:$R$29,MATCH($A2209,PBI_GDP!$B$8:$B$29,0),MATCH($B2209,PBI_GDP!$C$7:$R$7,0)))</f>
        <v/>
      </c>
    </row>
    <row r="2210" spans="1:8" x14ac:dyDescent="0.25">
      <c r="A2210" s="8" t="s">
        <v>18</v>
      </c>
      <c r="B2210" s="8">
        <v>2017</v>
      </c>
      <c r="C2210" s="8" t="s">
        <v>10</v>
      </c>
      <c r="D2210" s="8" t="s">
        <v>25</v>
      </c>
      <c r="E2210" s="8" t="s">
        <v>28</v>
      </c>
      <c r="F2210" s="78"/>
      <c r="G2210" s="78" t="str">
        <f>+IF(F2210=0," ", +F2210/INDEX(TdC_ExRate!$C$8:$R$29,MATCH(A2210,TdC_ExRate!$B$8:$B$29,0),MATCH(B2210,TdC_ExRate!$C$7:$R$7,0)))</f>
        <v xml:space="preserve"> </v>
      </c>
      <c r="H2210" s="78" t="str">
        <f>+IF(F2210=0,"",+G2210*100/INDEX(PBI_GDP!$C$8:$R$29,MATCH($A2210,PBI_GDP!$B$8:$B$29,0),MATCH($B2210,PBI_GDP!$C$7:$R$7,0)))</f>
        <v/>
      </c>
    </row>
    <row r="2211" spans="1:8" x14ac:dyDescent="0.25">
      <c r="A2211" s="8" t="s">
        <v>18</v>
      </c>
      <c r="B2211" s="8">
        <v>2017</v>
      </c>
      <c r="C2211" s="8" t="s">
        <v>10</v>
      </c>
      <c r="D2211" s="8" t="s">
        <v>25</v>
      </c>
      <c r="E2211" s="8" t="s">
        <v>40</v>
      </c>
      <c r="F2211" s="78">
        <v>1413.9811395737486</v>
      </c>
      <c r="G2211" s="78">
        <f>+IF(F2211=0," ", +F2211/INDEX(TdC_ExRate!$C$8:$R$29,MATCH(A2211,TdC_ExRate!$B$8:$B$29,0),MATCH(B2211,TdC_ExRate!$C$7:$R$7,0)))</f>
        <v>6.8268416885815491</v>
      </c>
      <c r="H2211" s="78">
        <f>+IF(F2211=0,"",+G2211*100/INDEX(PBI_GDP!$C$8:$R$29,MATCH($A2211,PBI_GDP!$B$8:$B$29,0),MATCH($B2211,PBI_GDP!$C$7:$R$7,0)))</f>
        <v>0.14377837542846084</v>
      </c>
    </row>
    <row r="2212" spans="1:8" x14ac:dyDescent="0.25">
      <c r="A2212" s="8" t="s">
        <v>18</v>
      </c>
      <c r="B2212" s="8">
        <v>2018</v>
      </c>
      <c r="C2212" s="8" t="s">
        <v>10</v>
      </c>
      <c r="D2212" s="8" t="s">
        <v>25</v>
      </c>
      <c r="E2212" s="8" t="s">
        <v>26</v>
      </c>
      <c r="F2212" s="78">
        <v>1447.0577534411982</v>
      </c>
      <c r="G2212" s="78">
        <f>+IF(F2212=0," ", +F2212/INDEX(TdC_ExRate!$C$8:$R$29,MATCH(A2212,TdC_ExRate!$B$8:$B$29,0),MATCH(B2212,TdC_ExRate!$C$7:$R$7,0)))</f>
        <v>6.960884884328352</v>
      </c>
      <c r="H2212" s="78">
        <f>+IF(F2212=0,"",+G2212*100/INDEX(PBI_GDP!$C$8:$R$29,MATCH($A2212,PBI_GDP!$B$8:$B$29,0),MATCH($B2212,PBI_GDP!$C$7:$R$7,0)))</f>
        <v>0.14539008850391213</v>
      </c>
    </row>
    <row r="2213" spans="1:8" x14ac:dyDescent="0.25">
      <c r="A2213" s="8" t="s">
        <v>18</v>
      </c>
      <c r="B2213" s="8">
        <v>2018</v>
      </c>
      <c r="C2213" s="8" t="s">
        <v>10</v>
      </c>
      <c r="D2213" s="8" t="s">
        <v>25</v>
      </c>
      <c r="E2213" s="8" t="s">
        <v>27</v>
      </c>
      <c r="F2213" s="78"/>
      <c r="G2213" s="78" t="str">
        <f>+IF(F2213=0," ", +F2213/INDEX(TdC_ExRate!$C$8:$R$29,MATCH(A2213,TdC_ExRate!$B$8:$B$29,0),MATCH(B2213,TdC_ExRate!$C$7:$R$7,0)))</f>
        <v xml:space="preserve"> </v>
      </c>
      <c r="H2213" s="78" t="str">
        <f>+IF(F2213=0,"",+G2213*100/INDEX(PBI_GDP!$C$8:$R$29,MATCH($A2213,PBI_GDP!$B$8:$B$29,0),MATCH($B2213,PBI_GDP!$C$7:$R$7,0)))</f>
        <v/>
      </c>
    </row>
    <row r="2214" spans="1:8" x14ac:dyDescent="0.25">
      <c r="A2214" s="8" t="s">
        <v>18</v>
      </c>
      <c r="B2214" s="8">
        <v>2018</v>
      </c>
      <c r="C2214" s="8" t="s">
        <v>10</v>
      </c>
      <c r="D2214" s="8" t="s">
        <v>25</v>
      </c>
      <c r="E2214" s="8" t="s">
        <v>28</v>
      </c>
      <c r="F2214" s="78"/>
      <c r="G2214" s="78" t="str">
        <f>+IF(F2214=0," ", +F2214/INDEX(TdC_ExRate!$C$8:$R$29,MATCH(A2214,TdC_ExRate!$B$8:$B$29,0),MATCH(B2214,TdC_ExRate!$C$7:$R$7,0)))</f>
        <v xml:space="preserve"> </v>
      </c>
      <c r="H2214" s="78" t="str">
        <f>+IF(F2214=0,"",+G2214*100/INDEX(PBI_GDP!$C$8:$R$29,MATCH($A2214,PBI_GDP!$B$8:$B$29,0),MATCH($B2214,PBI_GDP!$C$7:$R$7,0)))</f>
        <v/>
      </c>
    </row>
    <row r="2215" spans="1:8" x14ac:dyDescent="0.25">
      <c r="A2215" s="8" t="s">
        <v>18</v>
      </c>
      <c r="B2215" s="8">
        <v>2018</v>
      </c>
      <c r="C2215" s="8" t="s">
        <v>10</v>
      </c>
      <c r="D2215" s="8" t="s">
        <v>25</v>
      </c>
      <c r="E2215" s="8" t="s">
        <v>40</v>
      </c>
      <c r="F2215" s="78">
        <v>1447.0577534411982</v>
      </c>
      <c r="G2215" s="78">
        <f>+IF(F2215=0," ", +F2215/INDEX(TdC_ExRate!$C$8:$R$29,MATCH(A2215,TdC_ExRate!$B$8:$B$29,0),MATCH(B2215,TdC_ExRate!$C$7:$R$7,0)))</f>
        <v>6.960884884328352</v>
      </c>
      <c r="H2215" s="78">
        <f>+IF(F2215=0,"",+G2215*100/INDEX(PBI_GDP!$C$8:$R$29,MATCH($A2215,PBI_GDP!$B$8:$B$29,0),MATCH($B2215,PBI_GDP!$C$7:$R$7,0)))</f>
        <v>0.14539008850391213</v>
      </c>
    </row>
    <row r="2216" spans="1:8" x14ac:dyDescent="0.25">
      <c r="A2216" s="8" t="s">
        <v>18</v>
      </c>
      <c r="B2216" s="8">
        <v>2019</v>
      </c>
      <c r="C2216" s="8" t="s">
        <v>10</v>
      </c>
      <c r="D2216" s="8" t="s">
        <v>25</v>
      </c>
      <c r="E2216" s="8" t="s">
        <v>26</v>
      </c>
      <c r="F2216" s="78">
        <v>1569.6601799101281</v>
      </c>
      <c r="G2216" s="78">
        <f>+IF(F2216=0," ", +F2216/INDEX(TdC_ExRate!$C$8:$R$29,MATCH(A2216,TdC_ExRate!$B$8:$B$29,0),MATCH(B2216,TdC_ExRate!$C$7:$R$7,0)))</f>
        <v>7.5462617721214791</v>
      </c>
      <c r="H2216" s="78">
        <f>+IF(F2216=0,"",+G2216*100/INDEX(PBI_GDP!$C$8:$R$29,MATCH($A2216,PBI_GDP!$B$8:$B$29,0),MATCH($B2216,PBI_GDP!$C$7:$R$7,0)))</f>
        <v>0.14585643269346624</v>
      </c>
    </row>
    <row r="2217" spans="1:8" x14ac:dyDescent="0.25">
      <c r="A2217" s="8" t="s">
        <v>18</v>
      </c>
      <c r="B2217" s="8">
        <v>2019</v>
      </c>
      <c r="C2217" s="8" t="s">
        <v>10</v>
      </c>
      <c r="D2217" s="8" t="s">
        <v>25</v>
      </c>
      <c r="E2217" s="8" t="s">
        <v>27</v>
      </c>
      <c r="F2217" s="78"/>
      <c r="G2217" s="78" t="str">
        <f>+IF(F2217=0," ", +F2217/INDEX(TdC_ExRate!$C$8:$R$29,MATCH(A2217,TdC_ExRate!$B$8:$B$29,0),MATCH(B2217,TdC_ExRate!$C$7:$R$7,0)))</f>
        <v xml:space="preserve"> </v>
      </c>
      <c r="H2217" s="78" t="str">
        <f>+IF(F2217=0,"",+G2217*100/INDEX(PBI_GDP!$C$8:$R$29,MATCH($A2217,PBI_GDP!$B$8:$B$29,0),MATCH($B2217,PBI_GDP!$C$7:$R$7,0)))</f>
        <v/>
      </c>
    </row>
    <row r="2218" spans="1:8" x14ac:dyDescent="0.25">
      <c r="A2218" s="8" t="s">
        <v>18</v>
      </c>
      <c r="B2218" s="8">
        <v>2019</v>
      </c>
      <c r="C2218" s="8" t="s">
        <v>10</v>
      </c>
      <c r="D2218" s="8" t="s">
        <v>25</v>
      </c>
      <c r="E2218" s="8" t="s">
        <v>28</v>
      </c>
      <c r="F2218" s="78"/>
      <c r="G2218" s="78" t="str">
        <f>+IF(F2218=0," ", +F2218/INDEX(TdC_ExRate!$C$8:$R$29,MATCH(A2218,TdC_ExRate!$B$8:$B$29,0),MATCH(B2218,TdC_ExRate!$C$7:$R$7,0)))</f>
        <v xml:space="preserve"> </v>
      </c>
      <c r="H2218" s="78" t="str">
        <f>+IF(F2218=0,"",+G2218*100/INDEX(PBI_GDP!$C$8:$R$29,MATCH($A2218,PBI_GDP!$B$8:$B$29,0),MATCH($B2218,PBI_GDP!$C$7:$R$7,0)))</f>
        <v/>
      </c>
    </row>
    <row r="2219" spans="1:8" x14ac:dyDescent="0.25">
      <c r="A2219" s="8" t="s">
        <v>18</v>
      </c>
      <c r="B2219" s="8">
        <v>2019</v>
      </c>
      <c r="C2219" s="8" t="s">
        <v>10</v>
      </c>
      <c r="D2219" s="8" t="s">
        <v>25</v>
      </c>
      <c r="E2219" s="8" t="s">
        <v>40</v>
      </c>
      <c r="F2219" s="78">
        <v>1569.6601799101281</v>
      </c>
      <c r="G2219" s="78">
        <f>+IF(F2219=0," ", +F2219/INDEX(TdC_ExRate!$C$8:$R$29,MATCH(A2219,TdC_ExRate!$B$8:$B$29,0),MATCH(B2219,TdC_ExRate!$C$7:$R$7,0)))</f>
        <v>7.5462617721214791</v>
      </c>
      <c r="H2219" s="78">
        <f>+IF(F2219=0,"",+G2219*100/INDEX(PBI_GDP!$C$8:$R$29,MATCH($A2219,PBI_GDP!$B$8:$B$29,0),MATCH($B2219,PBI_GDP!$C$7:$R$7,0)))</f>
        <v>0.14585643269346624</v>
      </c>
    </row>
    <row r="2220" spans="1:8" ht="14.1" customHeight="1" x14ac:dyDescent="0.25">
      <c r="A2220" s="8" t="s">
        <v>18</v>
      </c>
      <c r="B2220" s="8">
        <v>2020</v>
      </c>
      <c r="C2220" s="8" t="s">
        <v>10</v>
      </c>
      <c r="D2220" s="8" t="s">
        <v>25</v>
      </c>
      <c r="E2220" s="8" t="s">
        <v>26</v>
      </c>
      <c r="F2220" s="78">
        <v>1659.9177248993699</v>
      </c>
      <c r="G2220" s="78">
        <f>+IF(F2220=0," ", +F2220/INDEX(TdC_ExRate!$C$8:$R$29,MATCH(A2220,TdC_ExRate!$B$8:$B$29,0),MATCH(B2220,TdC_ExRate!$C$7:$R$7,0)))</f>
        <v>7.943108532801828</v>
      </c>
      <c r="H2220" s="78">
        <f>+IF(F2220=0,"",+G2220*100/INDEX(PBI_GDP!$C$8:$R$29,MATCH($A2220,PBI_GDP!$B$8:$B$29,0),MATCH($B2220,PBI_GDP!$C$7:$R$7,0)))</f>
        <v>0.14517878025905964</v>
      </c>
    </row>
    <row r="2221" spans="1:8" ht="14.45" customHeight="1" x14ac:dyDescent="0.25">
      <c r="A2221" s="8" t="s">
        <v>18</v>
      </c>
      <c r="B2221" s="8">
        <v>2020</v>
      </c>
      <c r="C2221" s="8" t="s">
        <v>10</v>
      </c>
      <c r="D2221" s="8" t="s">
        <v>25</v>
      </c>
      <c r="E2221" s="8" t="s">
        <v>27</v>
      </c>
      <c r="F2221" s="78"/>
      <c r="G2221" s="78" t="str">
        <f>+IF(F2221=0," ", +F2221/INDEX(TdC_ExRate!$C$8:$R$29,MATCH(A2221,TdC_ExRate!$B$8:$B$29,0),MATCH(B2221,TdC_ExRate!$C$7:$R$7,0)))</f>
        <v xml:space="preserve"> </v>
      </c>
      <c r="H2221" s="78" t="str">
        <f>+IF(F2221=0,"",+G2221*100/INDEX(PBI_GDP!$C$8:$R$29,MATCH($A2221,PBI_GDP!$B$8:$B$29,0),MATCH($B2221,PBI_GDP!$C$7:$R$7,0)))</f>
        <v/>
      </c>
    </row>
    <row r="2222" spans="1:8" ht="14.45" customHeight="1" x14ac:dyDescent="0.25">
      <c r="A2222" s="8" t="s">
        <v>18</v>
      </c>
      <c r="B2222" s="8">
        <v>2020</v>
      </c>
      <c r="C2222" s="8" t="s">
        <v>10</v>
      </c>
      <c r="D2222" s="8" t="s">
        <v>25</v>
      </c>
      <c r="E2222" s="8" t="s">
        <v>28</v>
      </c>
      <c r="F2222" s="78"/>
      <c r="G2222" s="78" t="str">
        <f>+IF(F2222=0," ", +F2222/INDEX(TdC_ExRate!$C$8:$R$29,MATCH(A2222,TdC_ExRate!$B$8:$B$29,0),MATCH(B2222,TdC_ExRate!$C$7:$R$7,0)))</f>
        <v xml:space="preserve"> </v>
      </c>
      <c r="H2222" s="78" t="str">
        <f>+IF(F2222=0,"",+G2222*100/INDEX(PBI_GDP!$C$8:$R$29,MATCH($A2222,PBI_GDP!$B$8:$B$29,0),MATCH($B2222,PBI_GDP!$C$7:$R$7,0)))</f>
        <v/>
      </c>
    </row>
    <row r="2223" spans="1:8" ht="14.45" customHeight="1" x14ac:dyDescent="0.25">
      <c r="A2223" s="8" t="s">
        <v>18</v>
      </c>
      <c r="B2223" s="8">
        <v>2020</v>
      </c>
      <c r="C2223" s="8" t="s">
        <v>10</v>
      </c>
      <c r="D2223" s="8" t="s">
        <v>25</v>
      </c>
      <c r="E2223" s="8" t="s">
        <v>40</v>
      </c>
      <c r="F2223" s="78">
        <v>1659.9177248993699</v>
      </c>
      <c r="G2223" s="78">
        <f>+IF(F2223=0," ", +F2223/INDEX(TdC_ExRate!$C$8:$R$29,MATCH(A2223,TdC_ExRate!$B$8:$B$29,0),MATCH(B2223,TdC_ExRate!$C$7:$R$7,0)))</f>
        <v>7.943108532801828</v>
      </c>
      <c r="H2223" s="78">
        <f>+IF(F2223=0,"",+G2223*100/INDEX(PBI_GDP!$C$8:$R$29,MATCH($A2223,PBI_GDP!$B$8:$B$29,0),MATCH($B2223,PBI_GDP!$C$7:$R$7,0)))</f>
        <v>0.14517878025905964</v>
      </c>
    </row>
    <row r="2224" spans="1:8" ht="14.45" customHeight="1" x14ac:dyDescent="0.25">
      <c r="A2224" s="8" t="s">
        <v>18</v>
      </c>
      <c r="B2224" s="8">
        <v>2021</v>
      </c>
      <c r="C2224" s="8" t="s">
        <v>10</v>
      </c>
      <c r="D2224" s="8" t="s">
        <v>25</v>
      </c>
      <c r="E2224" s="8" t="s">
        <v>26</v>
      </c>
      <c r="F2224" s="78">
        <v>2229.8280003605842</v>
      </c>
      <c r="G2224" s="78">
        <f>+IF(F2224=0," ", +F2224/INDEX(TdC_ExRate!$C$8:$R$29,MATCH(A2224,TdC_ExRate!$B$8:$B$29,0),MATCH(B2224,TdC_ExRate!$C$7:$R$7,0)))</f>
        <v>10.68368735599349</v>
      </c>
      <c r="H2224" s="78">
        <f>+IF(F2224=0,"",+G2224*100/INDEX(PBI_GDP!$C$8:$R$29,MATCH($A2224,PBI_GDP!$B$8:$B$29,0),MATCH($B2224,PBI_GDP!$C$7:$R$7,0)))</f>
        <v>0.13285920983507132</v>
      </c>
    </row>
    <row r="2225" spans="1:8" ht="14.45" customHeight="1" x14ac:dyDescent="0.25">
      <c r="A2225" s="8" t="s">
        <v>18</v>
      </c>
      <c r="B2225" s="8">
        <v>2021</v>
      </c>
      <c r="C2225" s="8" t="s">
        <v>10</v>
      </c>
      <c r="D2225" s="8" t="s">
        <v>25</v>
      </c>
      <c r="E2225" s="8" t="s">
        <v>27</v>
      </c>
      <c r="F2225" s="78"/>
      <c r="G2225" s="78" t="str">
        <f>+IF(F2225=0," ", +F2225/INDEX(TdC_ExRate!$C$8:$R$29,MATCH(A2225,TdC_ExRate!$B$8:$B$29,0),MATCH(B2225,TdC_ExRate!$C$7:$R$7,0)))</f>
        <v xml:space="preserve"> </v>
      </c>
      <c r="H2225" s="78" t="str">
        <f>+IF(F2225=0,"",+G2225*100/INDEX(PBI_GDP!$C$8:$R$29,MATCH($A2225,PBI_GDP!$B$8:$B$29,0),MATCH($B2225,PBI_GDP!$C$7:$R$7,0)))</f>
        <v/>
      </c>
    </row>
    <row r="2226" spans="1:8" ht="14.45" customHeight="1" x14ac:dyDescent="0.25">
      <c r="A2226" s="8" t="s">
        <v>18</v>
      </c>
      <c r="B2226" s="8">
        <v>2021</v>
      </c>
      <c r="C2226" s="8" t="s">
        <v>10</v>
      </c>
      <c r="D2226" s="8" t="s">
        <v>25</v>
      </c>
      <c r="E2226" s="8" t="s">
        <v>28</v>
      </c>
      <c r="F2226" s="78"/>
      <c r="G2226" s="78" t="str">
        <f>+IF(F2226=0," ", +F2226/INDEX(TdC_ExRate!$C$8:$R$29,MATCH(A2226,TdC_ExRate!$B$8:$B$29,0),MATCH(B2226,TdC_ExRate!$C$7:$R$7,0)))</f>
        <v xml:space="preserve"> </v>
      </c>
      <c r="H2226" s="78" t="str">
        <f>+IF(F2226=0,"",+G2226*100/INDEX(PBI_GDP!$C$8:$R$29,MATCH($A2226,PBI_GDP!$B$8:$B$29,0),MATCH($B2226,PBI_GDP!$C$7:$R$7,0)))</f>
        <v/>
      </c>
    </row>
    <row r="2227" spans="1:8" ht="14.45" customHeight="1" x14ac:dyDescent="0.25">
      <c r="A2227" s="8" t="s">
        <v>18</v>
      </c>
      <c r="B2227" s="8">
        <v>2021</v>
      </c>
      <c r="C2227" s="8" t="s">
        <v>10</v>
      </c>
      <c r="D2227" s="8" t="s">
        <v>25</v>
      </c>
      <c r="E2227" s="8" t="s">
        <v>40</v>
      </c>
      <c r="F2227" s="78">
        <v>2229.8280003605842</v>
      </c>
      <c r="G2227" s="78">
        <f>+IF(F2227=0," ", +F2227/INDEX(TdC_ExRate!$C$8:$R$29,MATCH(A2227,TdC_ExRate!$B$8:$B$29,0),MATCH(B2227,TdC_ExRate!$C$7:$R$7,0)))</f>
        <v>10.68368735599349</v>
      </c>
      <c r="H2227" s="78">
        <f>+IF(F2227=0,"",+G2227*100/INDEX(PBI_GDP!$C$8:$R$29,MATCH($A2227,PBI_GDP!$B$8:$B$29,0),MATCH($B2227,PBI_GDP!$C$7:$R$7,0)))</f>
        <v>0.13285920983507132</v>
      </c>
    </row>
    <row r="2228" spans="1:8" ht="14.45" customHeight="1" x14ac:dyDescent="0.25">
      <c r="A2228" s="8" t="s">
        <v>18</v>
      </c>
      <c r="B2228" s="8">
        <v>2008</v>
      </c>
      <c r="C2228" s="8" t="s">
        <v>10</v>
      </c>
      <c r="D2228" s="8" t="s">
        <v>30</v>
      </c>
      <c r="E2228" s="8" t="s">
        <v>31</v>
      </c>
      <c r="F2228" s="78">
        <v>9366.3770000000004</v>
      </c>
      <c r="G2228" s="78">
        <f>+IF(F2228=0," ", +F2228/INDEX(TdC_ExRate!$C$8:$R$29,MATCH(A2228,TdC_ExRate!$B$8:$B$29,0),MATCH(B2228,TdC_ExRate!$C$7:$R$7,0)))</f>
        <v>45.83310524813448</v>
      </c>
      <c r="H2228" s="78">
        <f>+IF(F2228=0,"",+G2228*100/INDEX(PBI_GDP!$C$8:$R$29,MATCH($A2228,PBI_GDP!$B$8:$B$29,0),MATCH($B2228,PBI_GDP!$C$7:$R$7,0)))</f>
        <v>1.5153744122456465</v>
      </c>
    </row>
    <row r="2229" spans="1:8" ht="14.45" customHeight="1" x14ac:dyDescent="0.25">
      <c r="A2229" s="8" t="s">
        <v>18</v>
      </c>
      <c r="B2229" s="8">
        <v>2008</v>
      </c>
      <c r="C2229" s="8" t="s">
        <v>10</v>
      </c>
      <c r="D2229" s="8" t="s">
        <v>30</v>
      </c>
      <c r="E2229" s="8" t="s">
        <v>32</v>
      </c>
      <c r="F2229" s="78"/>
      <c r="G2229" s="78" t="str">
        <f>+IF(F2229=0," ", +F2229/INDEX(TdC_ExRate!$C$8:$R$29,MATCH(A2229,TdC_ExRate!$B$8:$B$29,0),MATCH(B2229,TdC_ExRate!$C$7:$R$7,0)))</f>
        <v xml:space="preserve"> </v>
      </c>
      <c r="H2229" s="78" t="str">
        <f>+IF(F2229=0,"",+G2229*100/INDEX(PBI_GDP!$C$8:$R$29,MATCH($A2229,PBI_GDP!$B$8:$B$29,0),MATCH($B2229,PBI_GDP!$C$7:$R$7,0)))</f>
        <v/>
      </c>
    </row>
    <row r="2230" spans="1:8" ht="14.45" customHeight="1" x14ac:dyDescent="0.25">
      <c r="A2230" s="8" t="s">
        <v>18</v>
      </c>
      <c r="B2230" s="8">
        <v>2008</v>
      </c>
      <c r="C2230" s="8" t="s">
        <v>10</v>
      </c>
      <c r="D2230" s="8" t="s">
        <v>30</v>
      </c>
      <c r="E2230" s="8" t="s">
        <v>40</v>
      </c>
      <c r="F2230" s="78">
        <v>9366.3770000000004</v>
      </c>
      <c r="G2230" s="78">
        <f>+IF(F2230=0," ", +F2230/INDEX(TdC_ExRate!$C$8:$R$29,MATCH(A2230,TdC_ExRate!$B$8:$B$29,0),MATCH(B2230,TdC_ExRate!$C$7:$R$7,0)))</f>
        <v>45.83310524813448</v>
      </c>
      <c r="H2230" s="78">
        <f>+IF(F2230=0,"",+G2230*100/INDEX(PBI_GDP!$C$8:$R$29,MATCH($A2230,PBI_GDP!$B$8:$B$29,0),MATCH($B2230,PBI_GDP!$C$7:$R$7,0)))</f>
        <v>1.5153744122456465</v>
      </c>
    </row>
    <row r="2231" spans="1:8" ht="14.45" customHeight="1" x14ac:dyDescent="0.25">
      <c r="A2231" s="8" t="s">
        <v>18</v>
      </c>
      <c r="B2231" s="8">
        <v>2009</v>
      </c>
      <c r="C2231" s="8" t="s">
        <v>10</v>
      </c>
      <c r="D2231" s="8" t="s">
        <v>30</v>
      </c>
      <c r="E2231" s="8" t="s">
        <v>31</v>
      </c>
      <c r="F2231" s="78">
        <v>9161.7279999999992</v>
      </c>
      <c r="G2231" s="78">
        <f>+IF(F2231=0," ", +F2231/INDEX(TdC_ExRate!$C$8:$R$29,MATCH(A2231,TdC_ExRate!$B$8:$B$29,0),MATCH(B2231,TdC_ExRate!$C$7:$R$7,0)))</f>
        <v>44.736274226560738</v>
      </c>
      <c r="H2231" s="78">
        <f>+IF(F2231=0,"",+G2231*100/INDEX(PBI_GDP!$C$8:$R$29,MATCH($A2231,PBI_GDP!$B$8:$B$29,0),MATCH($B2231,PBI_GDP!$C$7:$R$7,0)))</f>
        <v>1.4130130013885174</v>
      </c>
    </row>
    <row r="2232" spans="1:8" ht="14.45" customHeight="1" x14ac:dyDescent="0.25">
      <c r="A2232" s="8" t="s">
        <v>18</v>
      </c>
      <c r="B2232" s="8">
        <v>2009</v>
      </c>
      <c r="C2232" s="8" t="s">
        <v>10</v>
      </c>
      <c r="D2232" s="8" t="s">
        <v>30</v>
      </c>
      <c r="E2232" s="8" t="s">
        <v>32</v>
      </c>
      <c r="F2232" s="78"/>
      <c r="G2232" s="78" t="str">
        <f>+IF(F2232=0," ", +F2232/INDEX(TdC_ExRate!$C$8:$R$29,MATCH(A2232,TdC_ExRate!$B$8:$B$29,0),MATCH(B2232,TdC_ExRate!$C$7:$R$7,0)))</f>
        <v xml:space="preserve"> </v>
      </c>
      <c r="H2232" s="78" t="str">
        <f>+IF(F2232=0,"",+G2232*100/INDEX(PBI_GDP!$C$8:$R$29,MATCH($A2232,PBI_GDP!$B$8:$B$29,0),MATCH($B2232,PBI_GDP!$C$7:$R$7,0)))</f>
        <v/>
      </c>
    </row>
    <row r="2233" spans="1:8" ht="14.45" customHeight="1" x14ac:dyDescent="0.25">
      <c r="A2233" s="8" t="s">
        <v>18</v>
      </c>
      <c r="B2233" s="8">
        <v>2009</v>
      </c>
      <c r="C2233" s="8" t="s">
        <v>10</v>
      </c>
      <c r="D2233" s="8" t="s">
        <v>30</v>
      </c>
      <c r="E2233" s="8" t="s">
        <v>40</v>
      </c>
      <c r="F2233" s="78">
        <v>9161.7279999999992</v>
      </c>
      <c r="G2233" s="78">
        <f>+IF(F2233=0," ", +F2233/INDEX(TdC_ExRate!$C$8:$R$29,MATCH(A2233,TdC_ExRate!$B$8:$B$29,0),MATCH(B2233,TdC_ExRate!$C$7:$R$7,0)))</f>
        <v>44.736274226560738</v>
      </c>
      <c r="H2233" s="78">
        <f>+IF(F2233=0,"",+G2233*100/INDEX(PBI_GDP!$C$8:$R$29,MATCH($A2233,PBI_GDP!$B$8:$B$29,0),MATCH($B2233,PBI_GDP!$C$7:$R$7,0)))</f>
        <v>1.4130130013885174</v>
      </c>
    </row>
    <row r="2234" spans="1:8" ht="14.45" customHeight="1" x14ac:dyDescent="0.25">
      <c r="A2234" s="8" t="s">
        <v>18</v>
      </c>
      <c r="B2234" s="8">
        <v>2010</v>
      </c>
      <c r="C2234" s="8" t="s">
        <v>10</v>
      </c>
      <c r="D2234" s="8" t="s">
        <v>30</v>
      </c>
      <c r="E2234" s="8" t="s">
        <v>31</v>
      </c>
      <c r="F2234" s="78">
        <v>6281.7290000000003</v>
      </c>
      <c r="G2234" s="78">
        <f>+IF(F2234=0," ", +F2234/INDEX(TdC_ExRate!$C$8:$R$29,MATCH(A2234,TdC_ExRate!$B$8:$B$29,0),MATCH(B2234,TdC_ExRate!$C$7:$R$7,0)))</f>
        <v>30.739171461543844</v>
      </c>
      <c r="H2234" s="78">
        <f>+IF(F2234=0,"",+G2234*100/INDEX(PBI_GDP!$C$8:$R$29,MATCH($A2234,PBI_GDP!$B$8:$B$29,0),MATCH($B2234,PBI_GDP!$C$7:$R$7,0)))</f>
        <v>0.89533479729306376</v>
      </c>
    </row>
    <row r="2235" spans="1:8" ht="14.45" customHeight="1" x14ac:dyDescent="0.25">
      <c r="A2235" s="8" t="s">
        <v>18</v>
      </c>
      <c r="B2235" s="8">
        <v>2010</v>
      </c>
      <c r="C2235" s="8" t="s">
        <v>10</v>
      </c>
      <c r="D2235" s="8" t="s">
        <v>30</v>
      </c>
      <c r="E2235" s="8" t="s">
        <v>32</v>
      </c>
      <c r="F2235" s="78"/>
      <c r="G2235" s="78" t="str">
        <f>+IF(F2235=0," ", +F2235/INDEX(TdC_ExRate!$C$8:$R$29,MATCH(A2235,TdC_ExRate!$B$8:$B$29,0),MATCH(B2235,TdC_ExRate!$C$7:$R$7,0)))</f>
        <v xml:space="preserve"> </v>
      </c>
      <c r="H2235" s="78" t="str">
        <f>+IF(F2235=0,"",+G2235*100/INDEX(PBI_GDP!$C$8:$R$29,MATCH($A2235,PBI_GDP!$B$8:$B$29,0),MATCH($B2235,PBI_GDP!$C$7:$R$7,0)))</f>
        <v/>
      </c>
    </row>
    <row r="2236" spans="1:8" ht="14.45" customHeight="1" x14ac:dyDescent="0.25">
      <c r="A2236" s="8" t="s">
        <v>18</v>
      </c>
      <c r="B2236" s="8">
        <v>2010</v>
      </c>
      <c r="C2236" s="8" t="s">
        <v>10</v>
      </c>
      <c r="D2236" s="8" t="s">
        <v>30</v>
      </c>
      <c r="E2236" s="8" t="s">
        <v>40</v>
      </c>
      <c r="F2236" s="78">
        <v>6281.7290000000003</v>
      </c>
      <c r="G2236" s="78">
        <f>+IF(F2236=0," ", +F2236/INDEX(TdC_ExRate!$C$8:$R$29,MATCH(A2236,TdC_ExRate!$B$8:$B$29,0),MATCH(B2236,TdC_ExRate!$C$7:$R$7,0)))</f>
        <v>30.739171461543844</v>
      </c>
      <c r="H2236" s="78">
        <f>+IF(F2236=0,"",+G2236*100/INDEX(PBI_GDP!$C$8:$R$29,MATCH($A2236,PBI_GDP!$B$8:$B$29,0),MATCH($B2236,PBI_GDP!$C$7:$R$7,0)))</f>
        <v>0.89533479729306376</v>
      </c>
    </row>
    <row r="2237" spans="1:8" ht="14.45" customHeight="1" x14ac:dyDescent="0.25">
      <c r="A2237" s="8" t="s">
        <v>18</v>
      </c>
      <c r="B2237" s="8">
        <v>2011</v>
      </c>
      <c r="C2237" s="8" t="s">
        <v>10</v>
      </c>
      <c r="D2237" s="8" t="s">
        <v>30</v>
      </c>
      <c r="E2237" s="8" t="s">
        <v>31</v>
      </c>
      <c r="F2237" s="78">
        <v>16676.532999999999</v>
      </c>
      <c r="G2237" s="78">
        <f>+IF(F2237=0," ", +F2237/INDEX(TdC_ExRate!$C$8:$R$29,MATCH(A2237,TdC_ExRate!$B$8:$B$29,0),MATCH(B2237,TdC_ExRate!$C$7:$R$7,0)))</f>
        <v>81.711313374903497</v>
      </c>
      <c r="H2237" s="78">
        <f>+IF(F2237=0,"",+G2237*100/INDEX(PBI_GDP!$C$8:$R$29,MATCH($A2237,PBI_GDP!$B$8:$B$29,0),MATCH($B2237,PBI_GDP!$C$7:$R$7,0)))</f>
        <v>2.2137148245502338</v>
      </c>
    </row>
    <row r="2238" spans="1:8" ht="14.45" customHeight="1" x14ac:dyDescent="0.25">
      <c r="A2238" s="8" t="s">
        <v>18</v>
      </c>
      <c r="B2238" s="8">
        <v>2011</v>
      </c>
      <c r="C2238" s="8" t="s">
        <v>10</v>
      </c>
      <c r="D2238" s="8" t="s">
        <v>30</v>
      </c>
      <c r="E2238" s="8" t="s">
        <v>32</v>
      </c>
      <c r="F2238" s="78"/>
      <c r="G2238" s="78" t="str">
        <f>+IF(F2238=0," ", +F2238/INDEX(TdC_ExRate!$C$8:$R$29,MATCH(A2238,TdC_ExRate!$B$8:$B$29,0),MATCH(B2238,TdC_ExRate!$C$7:$R$7,0)))</f>
        <v xml:space="preserve"> </v>
      </c>
      <c r="H2238" s="78" t="str">
        <f>+IF(F2238=0,"",+G2238*100/INDEX(PBI_GDP!$C$8:$R$29,MATCH($A2238,PBI_GDP!$B$8:$B$29,0),MATCH($B2238,PBI_GDP!$C$7:$R$7,0)))</f>
        <v/>
      </c>
    </row>
    <row r="2239" spans="1:8" ht="14.45" customHeight="1" x14ac:dyDescent="0.25">
      <c r="A2239" s="8" t="s">
        <v>18</v>
      </c>
      <c r="B2239" s="8">
        <v>2011</v>
      </c>
      <c r="C2239" s="8" t="s">
        <v>10</v>
      </c>
      <c r="D2239" s="8" t="s">
        <v>30</v>
      </c>
      <c r="E2239" s="8" t="s">
        <v>40</v>
      </c>
      <c r="F2239" s="78">
        <v>16676.532999999999</v>
      </c>
      <c r="G2239" s="78">
        <f>+IF(F2239=0," ", +F2239/INDEX(TdC_ExRate!$C$8:$R$29,MATCH(A2239,TdC_ExRate!$B$8:$B$29,0),MATCH(B2239,TdC_ExRate!$C$7:$R$7,0)))</f>
        <v>81.711313374903497</v>
      </c>
      <c r="H2239" s="78">
        <f>+IF(F2239=0,"",+G2239*100/INDEX(PBI_GDP!$C$8:$R$29,MATCH($A2239,PBI_GDP!$B$8:$B$29,0),MATCH($B2239,PBI_GDP!$C$7:$R$7,0)))</f>
        <v>2.2137148245502338</v>
      </c>
    </row>
    <row r="2240" spans="1:8" ht="14.45" customHeight="1" x14ac:dyDescent="0.25">
      <c r="A2240" s="8" t="s">
        <v>18</v>
      </c>
      <c r="B2240" s="8">
        <v>2012</v>
      </c>
      <c r="C2240" s="8" t="s">
        <v>10</v>
      </c>
      <c r="D2240" s="8" t="s">
        <v>30</v>
      </c>
      <c r="E2240" s="8" t="s">
        <v>31</v>
      </c>
      <c r="F2240" s="78">
        <v>16018.976000000001</v>
      </c>
      <c r="G2240" s="78">
        <f>+IF(F2240=0," ", +F2240/INDEX(TdC_ExRate!$C$8:$R$29,MATCH(A2240,TdC_ExRate!$B$8:$B$29,0),MATCH(B2240,TdC_ExRate!$C$7:$R$7,0)))</f>
        <v>79.024753134635276</v>
      </c>
      <c r="H2240" s="78">
        <f>+IF(F2240=0,"",+G2240*100/INDEX(PBI_GDP!$C$8:$R$29,MATCH($A2240,PBI_GDP!$B$8:$B$29,0),MATCH($B2240,PBI_GDP!$C$7:$R$7,0)))</f>
        <v>1.945037968899854</v>
      </c>
    </row>
    <row r="2241" spans="1:8" ht="14.45" customHeight="1" x14ac:dyDescent="0.25">
      <c r="A2241" s="8" t="s">
        <v>18</v>
      </c>
      <c r="B2241" s="8">
        <v>2012</v>
      </c>
      <c r="C2241" s="8" t="s">
        <v>10</v>
      </c>
      <c r="D2241" s="8" t="s">
        <v>30</v>
      </c>
      <c r="E2241" s="8" t="s">
        <v>32</v>
      </c>
      <c r="F2241" s="78"/>
      <c r="G2241" s="78" t="str">
        <f>+IF(F2241=0," ", +F2241/INDEX(TdC_ExRate!$C$8:$R$29,MATCH(A2241,TdC_ExRate!$B$8:$B$29,0),MATCH(B2241,TdC_ExRate!$C$7:$R$7,0)))</f>
        <v xml:space="preserve"> </v>
      </c>
      <c r="H2241" s="78" t="str">
        <f>+IF(F2241=0,"",+G2241*100/INDEX(PBI_GDP!$C$8:$R$29,MATCH($A2241,PBI_GDP!$B$8:$B$29,0),MATCH($B2241,PBI_GDP!$C$7:$R$7,0)))</f>
        <v/>
      </c>
    </row>
    <row r="2242" spans="1:8" ht="14.45" customHeight="1" x14ac:dyDescent="0.25">
      <c r="A2242" s="8" t="s">
        <v>18</v>
      </c>
      <c r="B2242" s="8">
        <v>2012</v>
      </c>
      <c r="C2242" s="8" t="s">
        <v>10</v>
      </c>
      <c r="D2242" s="8" t="s">
        <v>30</v>
      </c>
      <c r="E2242" s="8" t="s">
        <v>40</v>
      </c>
      <c r="F2242" s="78">
        <v>16018.976000000001</v>
      </c>
      <c r="G2242" s="78">
        <f>+IF(F2242=0," ", +F2242/INDEX(TdC_ExRate!$C$8:$R$29,MATCH(A2242,TdC_ExRate!$B$8:$B$29,0),MATCH(B2242,TdC_ExRate!$C$7:$R$7,0)))</f>
        <v>79.024753134635276</v>
      </c>
      <c r="H2242" s="78">
        <f>+IF(F2242=0,"",+G2242*100/INDEX(PBI_GDP!$C$8:$R$29,MATCH($A2242,PBI_GDP!$B$8:$B$29,0),MATCH($B2242,PBI_GDP!$C$7:$R$7,0)))</f>
        <v>1.945037968899854</v>
      </c>
    </row>
    <row r="2243" spans="1:8" ht="14.45" customHeight="1" x14ac:dyDescent="0.25">
      <c r="A2243" s="8" t="s">
        <v>18</v>
      </c>
      <c r="B2243" s="8">
        <v>2013</v>
      </c>
      <c r="C2243" s="8" t="s">
        <v>10</v>
      </c>
      <c r="D2243" s="8" t="s">
        <v>30</v>
      </c>
      <c r="E2243" s="8" t="s">
        <v>31</v>
      </c>
      <c r="F2243" s="78">
        <v>10933.846</v>
      </c>
      <c r="G2243" s="78">
        <f>+IF(F2243=0," ", +F2243/INDEX(TdC_ExRate!$C$8:$R$29,MATCH(A2243,TdC_ExRate!$B$8:$B$29,0),MATCH(B2243,TdC_ExRate!$C$7:$R$7,0)))</f>
        <v>52.409716114033721</v>
      </c>
      <c r="H2243" s="78">
        <f>+IF(F2243=0,"",+G2243*100/INDEX(PBI_GDP!$C$8:$R$29,MATCH($A2243,PBI_GDP!$B$8:$B$29,0),MATCH($B2243,PBI_GDP!$C$7:$R$7,0)))</f>
        <v>1.2576420251489866</v>
      </c>
    </row>
    <row r="2244" spans="1:8" ht="14.45" customHeight="1" x14ac:dyDescent="0.25">
      <c r="A2244" s="8" t="s">
        <v>18</v>
      </c>
      <c r="B2244" s="8">
        <v>2013</v>
      </c>
      <c r="C2244" s="8" t="s">
        <v>10</v>
      </c>
      <c r="D2244" s="8" t="s">
        <v>30</v>
      </c>
      <c r="E2244" s="8" t="s">
        <v>32</v>
      </c>
      <c r="F2244" s="78"/>
      <c r="G2244" s="78" t="str">
        <f>+IF(F2244=0," ", +F2244/INDEX(TdC_ExRate!$C$8:$R$29,MATCH(A2244,TdC_ExRate!$B$8:$B$29,0),MATCH(B2244,TdC_ExRate!$C$7:$R$7,0)))</f>
        <v xml:space="preserve"> </v>
      </c>
      <c r="H2244" s="78" t="str">
        <f>+IF(F2244=0,"",+G2244*100/INDEX(PBI_GDP!$C$8:$R$29,MATCH($A2244,PBI_GDP!$B$8:$B$29,0),MATCH($B2244,PBI_GDP!$C$7:$R$7,0)))</f>
        <v/>
      </c>
    </row>
    <row r="2245" spans="1:8" ht="14.45" customHeight="1" x14ac:dyDescent="0.25">
      <c r="A2245" s="8" t="s">
        <v>18</v>
      </c>
      <c r="B2245" s="8">
        <v>2013</v>
      </c>
      <c r="C2245" s="8" t="s">
        <v>10</v>
      </c>
      <c r="D2245" s="8" t="s">
        <v>30</v>
      </c>
      <c r="E2245" s="8" t="s">
        <v>40</v>
      </c>
      <c r="F2245" s="78">
        <v>10933.846</v>
      </c>
      <c r="G2245" s="78">
        <f>+IF(F2245=0," ", +F2245/INDEX(TdC_ExRate!$C$8:$R$29,MATCH(A2245,TdC_ExRate!$B$8:$B$29,0),MATCH(B2245,TdC_ExRate!$C$7:$R$7,0)))</f>
        <v>52.409716114033721</v>
      </c>
      <c r="H2245" s="78">
        <f>+IF(F2245=0,"",+G2245*100/INDEX(PBI_GDP!$C$8:$R$29,MATCH($A2245,PBI_GDP!$B$8:$B$29,0),MATCH($B2245,PBI_GDP!$C$7:$R$7,0)))</f>
        <v>1.2576420251489866</v>
      </c>
    </row>
    <row r="2246" spans="1:8" ht="14.45" customHeight="1" x14ac:dyDescent="0.25">
      <c r="A2246" s="8" t="s">
        <v>18</v>
      </c>
      <c r="B2246" s="8">
        <v>2014</v>
      </c>
      <c r="C2246" s="8" t="s">
        <v>10</v>
      </c>
      <c r="D2246" s="8" t="s">
        <v>30</v>
      </c>
      <c r="E2246" s="8" t="s">
        <v>31</v>
      </c>
      <c r="F2246" s="78">
        <v>8445.8880000000008</v>
      </c>
      <c r="G2246" s="78">
        <f>+IF(F2246=0," ", +F2246/INDEX(TdC_ExRate!$C$8:$R$29,MATCH(A2246,TdC_ExRate!$B$8:$B$29,0),MATCH(B2246,TdC_ExRate!$C$7:$R$7,0)))</f>
        <v>40.645615836247622</v>
      </c>
      <c r="H2246" s="78">
        <f>+IF(F2246=0,"",+G2246*100/INDEX(PBI_GDP!$C$8:$R$29,MATCH($A2246,PBI_GDP!$B$8:$B$29,0),MATCH($B2246,PBI_GDP!$C$7:$R$7,0)))</f>
        <v>0.98472281450927224</v>
      </c>
    </row>
    <row r="2247" spans="1:8" ht="14.45" customHeight="1" x14ac:dyDescent="0.25">
      <c r="A2247" s="8" t="s">
        <v>18</v>
      </c>
      <c r="B2247" s="8">
        <v>2014</v>
      </c>
      <c r="C2247" s="8" t="s">
        <v>10</v>
      </c>
      <c r="D2247" s="8" t="s">
        <v>30</v>
      </c>
      <c r="E2247" s="8" t="s">
        <v>32</v>
      </c>
      <c r="F2247" s="78"/>
      <c r="G2247" s="78" t="str">
        <f>+IF(F2247=0," ", +F2247/INDEX(TdC_ExRate!$C$8:$R$29,MATCH(A2247,TdC_ExRate!$B$8:$B$29,0),MATCH(B2247,TdC_ExRate!$C$7:$R$7,0)))</f>
        <v xml:space="preserve"> </v>
      </c>
      <c r="H2247" s="78" t="str">
        <f>+IF(F2247=0,"",+G2247*100/INDEX(PBI_GDP!$C$8:$R$29,MATCH($A2247,PBI_GDP!$B$8:$B$29,0),MATCH($B2247,PBI_GDP!$C$7:$R$7,0)))</f>
        <v/>
      </c>
    </row>
    <row r="2248" spans="1:8" ht="14.45" customHeight="1" x14ac:dyDescent="0.25">
      <c r="A2248" s="8" t="s">
        <v>18</v>
      </c>
      <c r="B2248" s="8">
        <v>2014</v>
      </c>
      <c r="C2248" s="8" t="s">
        <v>10</v>
      </c>
      <c r="D2248" s="8" t="s">
        <v>30</v>
      </c>
      <c r="E2248" s="8" t="s">
        <v>40</v>
      </c>
      <c r="F2248" s="78">
        <v>8445.8880000000008</v>
      </c>
      <c r="G2248" s="78">
        <f>+IF(F2248=0," ", +F2248/INDEX(TdC_ExRate!$C$8:$R$29,MATCH(A2248,TdC_ExRate!$B$8:$B$29,0),MATCH(B2248,TdC_ExRate!$C$7:$R$7,0)))</f>
        <v>40.645615836247622</v>
      </c>
      <c r="H2248" s="78">
        <f>+IF(F2248=0,"",+G2248*100/INDEX(PBI_GDP!$C$8:$R$29,MATCH($A2248,PBI_GDP!$B$8:$B$29,0),MATCH($B2248,PBI_GDP!$C$7:$R$7,0)))</f>
        <v>0.98472281450927224</v>
      </c>
    </row>
    <row r="2249" spans="1:8" ht="14.45" customHeight="1" x14ac:dyDescent="0.25">
      <c r="A2249" s="8" t="s">
        <v>18</v>
      </c>
      <c r="B2249" s="8">
        <v>2015</v>
      </c>
      <c r="C2249" s="8" t="s">
        <v>10</v>
      </c>
      <c r="D2249" s="8" t="s">
        <v>30</v>
      </c>
      <c r="E2249" s="8" t="s">
        <v>31</v>
      </c>
      <c r="F2249" s="78">
        <v>2162.0030000000002</v>
      </c>
      <c r="G2249" s="78">
        <f>+IF(F2249=0," ", +F2249/INDEX(TdC_ExRate!$C$8:$R$29,MATCH(A2249,TdC_ExRate!$B$8:$B$29,0),MATCH(B2249,TdC_ExRate!$C$7:$R$7,0)))</f>
        <v>10.445552271976956</v>
      </c>
      <c r="H2249" s="78">
        <f>+IF(F2249=0,"",+G2249*100/INDEX(PBI_GDP!$C$8:$R$29,MATCH($A2249,PBI_GDP!$B$8:$B$29,0),MATCH($B2249,PBI_GDP!$C$7:$R$7,0)))</f>
        <v>0.24406408351660239</v>
      </c>
    </row>
    <row r="2250" spans="1:8" ht="14.45" customHeight="1" x14ac:dyDescent="0.25">
      <c r="A2250" s="8" t="s">
        <v>18</v>
      </c>
      <c r="B2250" s="8">
        <v>2015</v>
      </c>
      <c r="C2250" s="8" t="s">
        <v>10</v>
      </c>
      <c r="D2250" s="8" t="s">
        <v>30</v>
      </c>
      <c r="E2250" s="8" t="s">
        <v>32</v>
      </c>
      <c r="F2250" s="78"/>
      <c r="G2250" s="78" t="str">
        <f>+IF(F2250=0," ", +F2250/INDEX(TdC_ExRate!$C$8:$R$29,MATCH(A2250,TdC_ExRate!$B$8:$B$29,0),MATCH(B2250,TdC_ExRate!$C$7:$R$7,0)))</f>
        <v xml:space="preserve"> </v>
      </c>
      <c r="H2250" s="78" t="str">
        <f>+IF(F2250=0,"",+G2250*100/INDEX(PBI_GDP!$C$8:$R$29,MATCH($A2250,PBI_GDP!$B$8:$B$29,0),MATCH($B2250,PBI_GDP!$C$7:$R$7,0)))</f>
        <v/>
      </c>
    </row>
    <row r="2251" spans="1:8" ht="14.45" customHeight="1" x14ac:dyDescent="0.25">
      <c r="A2251" s="8" t="s">
        <v>18</v>
      </c>
      <c r="B2251" s="8">
        <v>2015</v>
      </c>
      <c r="C2251" s="8" t="s">
        <v>10</v>
      </c>
      <c r="D2251" s="8" t="s">
        <v>30</v>
      </c>
      <c r="E2251" s="8" t="s">
        <v>40</v>
      </c>
      <c r="F2251" s="78">
        <v>2162.0030000000002</v>
      </c>
      <c r="G2251" s="78">
        <f>+IF(F2251=0," ", +F2251/INDEX(TdC_ExRate!$C$8:$R$29,MATCH(A2251,TdC_ExRate!$B$8:$B$29,0),MATCH(B2251,TdC_ExRate!$C$7:$R$7,0)))</f>
        <v>10.445552271976956</v>
      </c>
      <c r="H2251" s="78">
        <f>+IF(F2251=0,"",+G2251*100/INDEX(PBI_GDP!$C$8:$R$29,MATCH($A2251,PBI_GDP!$B$8:$B$29,0),MATCH($B2251,PBI_GDP!$C$7:$R$7,0)))</f>
        <v>0.24406408351660239</v>
      </c>
    </row>
    <row r="2252" spans="1:8" ht="14.45" customHeight="1" x14ac:dyDescent="0.25">
      <c r="A2252" s="8" t="s">
        <v>18</v>
      </c>
      <c r="B2252" s="8">
        <v>2016</v>
      </c>
      <c r="C2252" s="8" t="s">
        <v>10</v>
      </c>
      <c r="D2252" s="8" t="s">
        <v>30</v>
      </c>
      <c r="E2252" s="8" t="s">
        <v>31</v>
      </c>
      <c r="F2252" s="78">
        <v>2213.2864014260463</v>
      </c>
      <c r="G2252" s="78">
        <f>+IF(F2252=0," ", +F2252/INDEX(TdC_ExRate!$C$8:$R$29,MATCH(A2252,TdC_ExRate!$B$8:$B$29,0),MATCH(B2252,TdC_ExRate!$C$7:$R$7,0)))</f>
        <v>10.681884176766633</v>
      </c>
      <c r="H2252" s="78">
        <f>+IF(F2252=0,"",+G2252*100/INDEX(PBI_GDP!$C$8:$R$29,MATCH($A2252,PBI_GDP!$B$8:$B$29,0),MATCH($B2252,PBI_GDP!$C$7:$R$7,0)))</f>
        <v>0.23829130159873815</v>
      </c>
    </row>
    <row r="2253" spans="1:8" ht="14.45" customHeight="1" x14ac:dyDescent="0.25">
      <c r="A2253" s="8" t="s">
        <v>18</v>
      </c>
      <c r="B2253" s="8">
        <v>2016</v>
      </c>
      <c r="C2253" s="8" t="s">
        <v>10</v>
      </c>
      <c r="D2253" s="8" t="s">
        <v>30</v>
      </c>
      <c r="E2253" s="8" t="s">
        <v>32</v>
      </c>
      <c r="F2253" s="78"/>
      <c r="G2253" s="78" t="str">
        <f>+IF(F2253=0," ", +F2253/INDEX(TdC_ExRate!$C$8:$R$29,MATCH(A2253,TdC_ExRate!$B$8:$B$29,0),MATCH(B2253,TdC_ExRate!$C$7:$R$7,0)))</f>
        <v xml:space="preserve"> </v>
      </c>
      <c r="H2253" s="78" t="str">
        <f>+IF(F2253=0,"",+G2253*100/INDEX(PBI_GDP!$C$8:$R$29,MATCH($A2253,PBI_GDP!$B$8:$B$29,0),MATCH($B2253,PBI_GDP!$C$7:$R$7,0)))</f>
        <v/>
      </c>
    </row>
    <row r="2254" spans="1:8" ht="14.45" customHeight="1" x14ac:dyDescent="0.25">
      <c r="A2254" s="8" t="s">
        <v>18</v>
      </c>
      <c r="B2254" s="8">
        <v>2016</v>
      </c>
      <c r="C2254" s="8" t="s">
        <v>10</v>
      </c>
      <c r="D2254" s="8" t="s">
        <v>30</v>
      </c>
      <c r="E2254" s="8" t="s">
        <v>40</v>
      </c>
      <c r="F2254" s="78">
        <v>2213.2864014260463</v>
      </c>
      <c r="G2254" s="78">
        <f>+IF(F2254=0," ", +F2254/INDEX(TdC_ExRate!$C$8:$R$29,MATCH(A2254,TdC_ExRate!$B$8:$B$29,0),MATCH(B2254,TdC_ExRate!$C$7:$R$7,0)))</f>
        <v>10.681884176766633</v>
      </c>
      <c r="H2254" s="78">
        <f>+IF(F2254=0,"",+G2254*100/INDEX(PBI_GDP!$C$8:$R$29,MATCH($A2254,PBI_GDP!$B$8:$B$29,0),MATCH($B2254,PBI_GDP!$C$7:$R$7,0)))</f>
        <v>0.23829130159873815</v>
      </c>
    </row>
    <row r="2255" spans="1:8" ht="14.45" customHeight="1" x14ac:dyDescent="0.25">
      <c r="A2255" s="8" t="s">
        <v>18</v>
      </c>
      <c r="B2255" s="8">
        <v>2017</v>
      </c>
      <c r="C2255" s="8" t="s">
        <v>10</v>
      </c>
      <c r="D2255" s="8" t="s">
        <v>30</v>
      </c>
      <c r="E2255" s="8" t="s">
        <v>31</v>
      </c>
      <c r="F2255" s="78">
        <v>5025.7019068207919</v>
      </c>
      <c r="G2255" s="78">
        <f>+IF(F2255=0," ", +F2255/INDEX(TdC_ExRate!$C$8:$R$29,MATCH(A2255,TdC_ExRate!$B$8:$B$29,0),MATCH(B2255,TdC_ExRate!$C$7:$R$7,0)))</f>
        <v>24.264589061075299</v>
      </c>
      <c r="H2255" s="78">
        <f>+IF(F2255=0,"",+G2255*100/INDEX(PBI_GDP!$C$8:$R$29,MATCH($A2255,PBI_GDP!$B$8:$B$29,0),MATCH($B2255,PBI_GDP!$C$7:$R$7,0)))</f>
        <v>0.51103033507804685</v>
      </c>
    </row>
    <row r="2256" spans="1:8" ht="14.45" customHeight="1" x14ac:dyDescent="0.25">
      <c r="A2256" s="8" t="s">
        <v>18</v>
      </c>
      <c r="B2256" s="8">
        <v>2017</v>
      </c>
      <c r="C2256" s="8" t="s">
        <v>10</v>
      </c>
      <c r="D2256" s="8" t="s">
        <v>30</v>
      </c>
      <c r="E2256" s="8" t="s">
        <v>32</v>
      </c>
      <c r="F2256" s="78"/>
      <c r="G2256" s="78" t="str">
        <f>+IF(F2256=0," ", +F2256/INDEX(TdC_ExRate!$C$8:$R$29,MATCH(A2256,TdC_ExRate!$B$8:$B$29,0),MATCH(B2256,TdC_ExRate!$C$7:$R$7,0)))</f>
        <v xml:space="preserve"> </v>
      </c>
      <c r="H2256" s="78" t="str">
        <f>+IF(F2256=0,"",+G2256*100/INDEX(PBI_GDP!$C$8:$R$29,MATCH($A2256,PBI_GDP!$B$8:$B$29,0),MATCH($B2256,PBI_GDP!$C$7:$R$7,0)))</f>
        <v/>
      </c>
    </row>
    <row r="2257" spans="1:8" ht="14.45" customHeight="1" x14ac:dyDescent="0.25">
      <c r="A2257" s="8" t="s">
        <v>18</v>
      </c>
      <c r="B2257" s="8">
        <v>2017</v>
      </c>
      <c r="C2257" s="8" t="s">
        <v>10</v>
      </c>
      <c r="D2257" s="8" t="s">
        <v>30</v>
      </c>
      <c r="E2257" s="8" t="s">
        <v>40</v>
      </c>
      <c r="F2257" s="78">
        <v>5025.7019068207919</v>
      </c>
      <c r="G2257" s="78">
        <f>+IF(F2257=0," ", +F2257/INDEX(TdC_ExRate!$C$8:$R$29,MATCH(A2257,TdC_ExRate!$B$8:$B$29,0),MATCH(B2257,TdC_ExRate!$C$7:$R$7,0)))</f>
        <v>24.264589061075299</v>
      </c>
      <c r="H2257" s="78">
        <f>+IF(F2257=0,"",+G2257*100/INDEX(PBI_GDP!$C$8:$R$29,MATCH($A2257,PBI_GDP!$B$8:$B$29,0),MATCH($B2257,PBI_GDP!$C$7:$R$7,0)))</f>
        <v>0.51103033507804685</v>
      </c>
    </row>
    <row r="2258" spans="1:8" ht="14.45" customHeight="1" x14ac:dyDescent="0.25">
      <c r="A2258" s="8" t="s">
        <v>18</v>
      </c>
      <c r="B2258" s="8">
        <v>2018</v>
      </c>
      <c r="C2258" s="8" t="s">
        <v>10</v>
      </c>
      <c r="D2258" s="8" t="s">
        <v>30</v>
      </c>
      <c r="E2258" s="8" t="s">
        <v>31</v>
      </c>
      <c r="F2258" s="78">
        <v>4568.644214168673</v>
      </c>
      <c r="G2258" s="78">
        <f>+IF(F2258=0," ", +F2258/INDEX(TdC_ExRate!$C$8:$R$29,MATCH(A2258,TdC_ExRate!$B$8:$B$29,0),MATCH(B2258,TdC_ExRate!$C$7:$R$7,0)))</f>
        <v>21.976874369149481</v>
      </c>
      <c r="H2258" s="78">
        <f>+IF(F2258=0,"",+G2258*100/INDEX(PBI_GDP!$C$8:$R$29,MATCH($A2258,PBI_GDP!$B$8:$B$29,0),MATCH($B2258,PBI_GDP!$C$7:$R$7,0)))</f>
        <v>0.4590249318392951</v>
      </c>
    </row>
    <row r="2259" spans="1:8" ht="14.45" customHeight="1" x14ac:dyDescent="0.25">
      <c r="A2259" s="8" t="s">
        <v>18</v>
      </c>
      <c r="B2259" s="8">
        <v>2018</v>
      </c>
      <c r="C2259" s="8" t="s">
        <v>10</v>
      </c>
      <c r="D2259" s="8" t="s">
        <v>30</v>
      </c>
      <c r="E2259" s="8" t="s">
        <v>32</v>
      </c>
      <c r="F2259" s="78"/>
      <c r="G2259" s="78" t="str">
        <f>+IF(F2259=0," ", +F2259/INDEX(TdC_ExRate!$C$8:$R$29,MATCH(A2259,TdC_ExRate!$B$8:$B$29,0),MATCH(B2259,TdC_ExRate!$C$7:$R$7,0)))</f>
        <v xml:space="preserve"> </v>
      </c>
      <c r="H2259" s="78" t="str">
        <f>+IF(F2259=0,"",+G2259*100/INDEX(PBI_GDP!$C$8:$R$29,MATCH($A2259,PBI_GDP!$B$8:$B$29,0),MATCH($B2259,PBI_GDP!$C$7:$R$7,0)))</f>
        <v/>
      </c>
    </row>
    <row r="2260" spans="1:8" ht="14.45" customHeight="1" x14ac:dyDescent="0.25">
      <c r="A2260" s="8" t="s">
        <v>18</v>
      </c>
      <c r="B2260" s="8">
        <v>2018</v>
      </c>
      <c r="C2260" s="8" t="s">
        <v>10</v>
      </c>
      <c r="D2260" s="8" t="s">
        <v>30</v>
      </c>
      <c r="E2260" s="8" t="s">
        <v>40</v>
      </c>
      <c r="F2260" s="78">
        <v>4568.644214168673</v>
      </c>
      <c r="G2260" s="78">
        <f>+IF(F2260=0," ", +F2260/INDEX(TdC_ExRate!$C$8:$R$29,MATCH(A2260,TdC_ExRate!$B$8:$B$29,0),MATCH(B2260,TdC_ExRate!$C$7:$R$7,0)))</f>
        <v>21.976874369149481</v>
      </c>
      <c r="H2260" s="78">
        <f>+IF(F2260=0,"",+G2260*100/INDEX(PBI_GDP!$C$8:$R$29,MATCH($A2260,PBI_GDP!$B$8:$B$29,0),MATCH($B2260,PBI_GDP!$C$7:$R$7,0)))</f>
        <v>0.4590249318392951</v>
      </c>
    </row>
    <row r="2261" spans="1:8" ht="14.45" customHeight="1" x14ac:dyDescent="0.25">
      <c r="A2261" s="8" t="s">
        <v>18</v>
      </c>
      <c r="B2261" s="8">
        <v>2019</v>
      </c>
      <c r="C2261" s="8" t="s">
        <v>10</v>
      </c>
      <c r="D2261" s="8" t="s">
        <v>30</v>
      </c>
      <c r="E2261" s="8" t="s">
        <v>31</v>
      </c>
      <c r="F2261" s="78">
        <v>6117.9010616419</v>
      </c>
      <c r="G2261" s="78">
        <f>+IF(F2261=0," ", +F2261/INDEX(TdC_ExRate!$C$8:$R$29,MATCH(A2261,TdC_ExRate!$B$8:$B$29,0),MATCH(B2261,TdC_ExRate!$C$7:$R$7,0)))</f>
        <v>29.412278847344535</v>
      </c>
      <c r="H2261" s="78">
        <f>+IF(F2261=0,"",+G2261*100/INDEX(PBI_GDP!$C$8:$R$29,MATCH($A2261,PBI_GDP!$B$8:$B$29,0),MATCH($B2261,PBI_GDP!$C$7:$R$7,0)))</f>
        <v>0.5684894321991073</v>
      </c>
    </row>
    <row r="2262" spans="1:8" ht="14.45" customHeight="1" x14ac:dyDescent="0.25">
      <c r="A2262" s="8" t="s">
        <v>18</v>
      </c>
      <c r="B2262" s="8">
        <v>2019</v>
      </c>
      <c r="C2262" s="8" t="s">
        <v>10</v>
      </c>
      <c r="D2262" s="8" t="s">
        <v>30</v>
      </c>
      <c r="E2262" s="8" t="s">
        <v>32</v>
      </c>
      <c r="F2262" s="78"/>
      <c r="G2262" s="78" t="str">
        <f>+IF(F2262=0," ", +F2262/INDEX(TdC_ExRate!$C$8:$R$29,MATCH(A2262,TdC_ExRate!$B$8:$B$29,0),MATCH(B2262,TdC_ExRate!$C$7:$R$7,0)))</f>
        <v xml:space="preserve"> </v>
      </c>
      <c r="H2262" s="78" t="str">
        <f>+IF(F2262=0,"",+G2262*100/INDEX(PBI_GDP!$C$8:$R$29,MATCH($A2262,PBI_GDP!$B$8:$B$29,0),MATCH($B2262,PBI_GDP!$C$7:$R$7,0)))</f>
        <v/>
      </c>
    </row>
    <row r="2263" spans="1:8" ht="14.45" customHeight="1" x14ac:dyDescent="0.25">
      <c r="A2263" s="8" t="s">
        <v>18</v>
      </c>
      <c r="B2263" s="8">
        <v>2019</v>
      </c>
      <c r="C2263" s="8" t="s">
        <v>10</v>
      </c>
      <c r="D2263" s="8" t="s">
        <v>30</v>
      </c>
      <c r="E2263" s="8" t="s">
        <v>40</v>
      </c>
      <c r="F2263" s="78">
        <v>6117.9010616419</v>
      </c>
      <c r="G2263" s="78">
        <f>+IF(F2263=0," ", +F2263/INDEX(TdC_ExRate!$C$8:$R$29,MATCH(A2263,TdC_ExRate!$B$8:$B$29,0),MATCH(B2263,TdC_ExRate!$C$7:$R$7,0)))</f>
        <v>29.412278847344535</v>
      </c>
      <c r="H2263" s="78">
        <f>+IF(F2263=0,"",+G2263*100/INDEX(PBI_GDP!$C$8:$R$29,MATCH($A2263,PBI_GDP!$B$8:$B$29,0),MATCH($B2263,PBI_GDP!$C$7:$R$7,0)))</f>
        <v>0.5684894321991073</v>
      </c>
    </row>
    <row r="2264" spans="1:8" ht="14.45" customHeight="1" x14ac:dyDescent="0.25">
      <c r="A2264" s="8" t="s">
        <v>18</v>
      </c>
      <c r="B2264" s="8">
        <v>2020</v>
      </c>
      <c r="C2264" s="8" t="s">
        <v>10</v>
      </c>
      <c r="D2264" s="8" t="s">
        <v>30</v>
      </c>
      <c r="E2264" s="8" t="s">
        <v>31</v>
      </c>
      <c r="F2264" s="78">
        <v>14527.964205759019</v>
      </c>
      <c r="G2264" s="78">
        <f>+IF(F2264=0," ", +F2264/INDEX(TdC_ExRate!$C$8:$R$29,MATCH(A2264,TdC_ExRate!$B$8:$B$29,0),MATCH(B2264,TdC_ExRate!$C$7:$R$7,0)))</f>
        <v>69.519829034899772</v>
      </c>
      <c r="H2264" s="78">
        <f>+IF(F2264=0,"",+G2264*100/INDEX(PBI_GDP!$C$8:$R$29,MATCH($A2264,PBI_GDP!$B$8:$B$29,0),MATCH($B2264,PBI_GDP!$C$7:$R$7,0)))</f>
        <v>1.2706365450536032</v>
      </c>
    </row>
    <row r="2265" spans="1:8" ht="14.45" customHeight="1" x14ac:dyDescent="0.25">
      <c r="A2265" s="8" t="s">
        <v>18</v>
      </c>
      <c r="B2265" s="8">
        <v>2020</v>
      </c>
      <c r="C2265" s="8" t="s">
        <v>10</v>
      </c>
      <c r="D2265" s="8" t="s">
        <v>30</v>
      </c>
      <c r="E2265" s="8" t="s">
        <v>32</v>
      </c>
      <c r="F2265" s="78"/>
      <c r="G2265" s="78" t="str">
        <f>+IF(F2265=0," ", +F2265/INDEX(TdC_ExRate!$C$8:$R$29,MATCH(A2265,TdC_ExRate!$B$8:$B$29,0),MATCH(B2265,TdC_ExRate!$C$7:$R$7,0)))</f>
        <v xml:space="preserve"> </v>
      </c>
      <c r="H2265" s="78" t="str">
        <f>+IF(F2265=0,"",+G2265*100/INDEX(PBI_GDP!$C$8:$R$29,MATCH($A2265,PBI_GDP!$B$8:$B$29,0),MATCH($B2265,PBI_GDP!$C$7:$R$7,0)))</f>
        <v/>
      </c>
    </row>
    <row r="2266" spans="1:8" ht="14.45" customHeight="1" x14ac:dyDescent="0.25">
      <c r="A2266" s="8" t="s">
        <v>18</v>
      </c>
      <c r="B2266" s="8">
        <v>2020</v>
      </c>
      <c r="C2266" s="8" t="s">
        <v>10</v>
      </c>
      <c r="D2266" s="8" t="s">
        <v>30</v>
      </c>
      <c r="E2266" s="8" t="s">
        <v>40</v>
      </c>
      <c r="F2266" s="78">
        <v>14527.964205759019</v>
      </c>
      <c r="G2266" s="78">
        <f>+IF(F2266=0," ", +F2266/INDEX(TdC_ExRate!$C$8:$R$29,MATCH(A2266,TdC_ExRate!$B$8:$B$29,0),MATCH(B2266,TdC_ExRate!$C$7:$R$7,0)))</f>
        <v>69.519829034899772</v>
      </c>
      <c r="H2266" s="78">
        <f>+IF(F2266=0,"",+G2266*100/INDEX(PBI_GDP!$C$8:$R$29,MATCH($A2266,PBI_GDP!$B$8:$B$29,0),MATCH($B2266,PBI_GDP!$C$7:$R$7,0)))</f>
        <v>1.2706365450536032</v>
      </c>
    </row>
    <row r="2267" spans="1:8" ht="14.45" customHeight="1" x14ac:dyDescent="0.25">
      <c r="A2267" s="8" t="s">
        <v>18</v>
      </c>
      <c r="B2267" s="8">
        <v>2021</v>
      </c>
      <c r="C2267" s="8" t="s">
        <v>10</v>
      </c>
      <c r="D2267" s="8" t="s">
        <v>30</v>
      </c>
      <c r="E2267" s="8" t="s">
        <v>31</v>
      </c>
      <c r="F2267" s="78">
        <v>5550.0332507897647</v>
      </c>
      <c r="G2267" s="78">
        <f>+IF(F2267=0," ", +F2267/INDEX(TdC_ExRate!$C$8:$R$29,MATCH(A2267,TdC_ExRate!$B$8:$B$29,0),MATCH(B2267,TdC_ExRate!$C$7:$R$7,0)))</f>
        <v>26.591656422476316</v>
      </c>
      <c r="H2267" s="78">
        <f>+IF(F2267=0,"",+G2267*100/INDEX(PBI_GDP!$C$8:$R$29,MATCH($A2267,PBI_GDP!$B$8:$B$29,0),MATCH($B2267,PBI_GDP!$C$7:$R$7,0)))</f>
        <v>0.3306860583592367</v>
      </c>
    </row>
    <row r="2268" spans="1:8" ht="14.45" customHeight="1" x14ac:dyDescent="0.25">
      <c r="A2268" s="8" t="s">
        <v>18</v>
      </c>
      <c r="B2268" s="8">
        <v>2021</v>
      </c>
      <c r="C2268" s="8" t="s">
        <v>10</v>
      </c>
      <c r="D2268" s="8" t="s">
        <v>30</v>
      </c>
      <c r="E2268" s="8" t="s">
        <v>32</v>
      </c>
      <c r="F2268" s="78"/>
      <c r="G2268" s="78" t="str">
        <f>+IF(F2268=0," ", +F2268/INDEX(TdC_ExRate!$C$8:$R$29,MATCH(A2268,TdC_ExRate!$B$8:$B$29,0),MATCH(B2268,TdC_ExRate!$C$7:$R$7,0)))</f>
        <v xml:space="preserve"> </v>
      </c>
      <c r="H2268" s="78" t="str">
        <f>+IF(F2268=0,"",+G2268*100/INDEX(PBI_GDP!$C$8:$R$29,MATCH($A2268,PBI_GDP!$B$8:$B$29,0),MATCH($B2268,PBI_GDP!$C$7:$R$7,0)))</f>
        <v/>
      </c>
    </row>
    <row r="2269" spans="1:8" ht="14.45" customHeight="1" x14ac:dyDescent="0.25">
      <c r="A2269" s="8" t="s">
        <v>18</v>
      </c>
      <c r="B2269" s="8">
        <v>2021</v>
      </c>
      <c r="C2269" s="8" t="s">
        <v>10</v>
      </c>
      <c r="D2269" s="8" t="s">
        <v>30</v>
      </c>
      <c r="E2269" s="8" t="s">
        <v>40</v>
      </c>
      <c r="F2269" s="78">
        <v>5550.0332507897647</v>
      </c>
      <c r="G2269" s="78">
        <f>+IF(F2269=0," ", +F2269/INDEX(TdC_ExRate!$C$8:$R$29,MATCH(A2269,TdC_ExRate!$B$8:$B$29,0),MATCH(B2269,TdC_ExRate!$C$7:$R$7,0)))</f>
        <v>26.591656422476316</v>
      </c>
      <c r="H2269" s="78">
        <f>+IF(F2269=0,"",+G2269*100/INDEX(PBI_GDP!$C$8:$R$29,MATCH($A2269,PBI_GDP!$B$8:$B$29,0),MATCH($B2269,PBI_GDP!$C$7:$R$7,0)))</f>
        <v>0.3306860583592367</v>
      </c>
    </row>
    <row r="2270" spans="1:8" ht="14.45" customHeight="1" x14ac:dyDescent="0.25">
      <c r="A2270" s="8" t="s">
        <v>18</v>
      </c>
      <c r="B2270" s="8">
        <v>2008</v>
      </c>
      <c r="C2270" s="8" t="s">
        <v>10</v>
      </c>
      <c r="D2270" s="8" t="s">
        <v>33</v>
      </c>
      <c r="E2270" s="8" t="s">
        <v>34</v>
      </c>
      <c r="F2270" s="78"/>
      <c r="G2270" s="78" t="str">
        <f>+IF(F2270=0," ", +F2270/INDEX(TdC_ExRate!$C$8:$R$29,MATCH(A2270,TdC_ExRate!$B$8:$B$29,0),MATCH(B2270,TdC_ExRate!$C$7:$R$7,0)))</f>
        <v xml:space="preserve"> </v>
      </c>
      <c r="H2270" s="78" t="str">
        <f>+IF(F2270=0,"",+G2270*100/INDEX(PBI_GDP!$C$8:$R$29,MATCH($A2270,PBI_GDP!$B$8:$B$29,0),MATCH($B2270,PBI_GDP!$C$7:$R$7,0)))</f>
        <v/>
      </c>
    </row>
    <row r="2271" spans="1:8" ht="14.45" customHeight="1" x14ac:dyDescent="0.25">
      <c r="A2271" s="8" t="s">
        <v>18</v>
      </c>
      <c r="B2271" s="8">
        <v>2008</v>
      </c>
      <c r="C2271" s="8" t="s">
        <v>10</v>
      </c>
      <c r="D2271" s="8" t="s">
        <v>33</v>
      </c>
      <c r="E2271" s="8" t="s">
        <v>35</v>
      </c>
      <c r="F2271" s="78">
        <v>3236.3440000000001</v>
      </c>
      <c r="G2271" s="78">
        <f>+IF(F2271=0," ", +F2271/INDEX(TdC_ExRate!$C$8:$R$29,MATCH(A2271,TdC_ExRate!$B$8:$B$29,0),MATCH(B2271,TdC_ExRate!$C$7:$R$7,0)))</f>
        <v>15.836613791134878</v>
      </c>
      <c r="H2271" s="78">
        <f>+IF(F2271=0,"",+G2271*100/INDEX(PBI_GDP!$C$8:$R$29,MATCH($A2271,PBI_GDP!$B$8:$B$29,0),MATCH($B2271,PBI_GDP!$C$7:$R$7,0)))</f>
        <v>0.52360404528076598</v>
      </c>
    </row>
    <row r="2272" spans="1:8" ht="14.45" customHeight="1" x14ac:dyDescent="0.25">
      <c r="A2272" s="8" t="s">
        <v>18</v>
      </c>
      <c r="B2272" s="8">
        <v>2008</v>
      </c>
      <c r="C2272" s="8" t="s">
        <v>10</v>
      </c>
      <c r="D2272" s="8" t="s">
        <v>33</v>
      </c>
      <c r="E2272" s="8" t="s">
        <v>36</v>
      </c>
      <c r="F2272" s="78"/>
      <c r="G2272" s="78" t="str">
        <f>+IF(F2272=0," ", +F2272/INDEX(TdC_ExRate!$C$8:$R$29,MATCH(A2272,TdC_ExRate!$B$8:$B$29,0),MATCH(B2272,TdC_ExRate!$C$7:$R$7,0)))</f>
        <v xml:space="preserve"> </v>
      </c>
      <c r="H2272" s="78" t="str">
        <f>+IF(F2272=0,"",+G2272*100/INDEX(PBI_GDP!$C$8:$R$29,MATCH($A2272,PBI_GDP!$B$8:$B$29,0),MATCH($B2272,PBI_GDP!$C$7:$R$7,0)))</f>
        <v/>
      </c>
    </row>
    <row r="2273" spans="1:8" ht="14.45" customHeight="1" x14ac:dyDescent="0.25">
      <c r="A2273" s="8" t="s">
        <v>18</v>
      </c>
      <c r="B2273" s="8">
        <v>2008</v>
      </c>
      <c r="C2273" s="8" t="s">
        <v>10</v>
      </c>
      <c r="D2273" s="8" t="s">
        <v>33</v>
      </c>
      <c r="E2273" s="8" t="s">
        <v>42</v>
      </c>
      <c r="F2273" s="78"/>
      <c r="G2273" s="78" t="str">
        <f>+IF(F2273=0," ", +F2273/INDEX(TdC_ExRate!$C$8:$R$29,MATCH(A2273,TdC_ExRate!$B$8:$B$29,0),MATCH(B2273,TdC_ExRate!$C$7:$R$7,0)))</f>
        <v xml:space="preserve"> </v>
      </c>
      <c r="H2273" s="78" t="str">
        <f>+IF(F2273=0,"",+G2273*100/INDEX(PBI_GDP!$C$8:$R$29,MATCH($A2273,PBI_GDP!$B$8:$B$29,0),MATCH($B2273,PBI_GDP!$C$7:$R$7,0)))</f>
        <v/>
      </c>
    </row>
    <row r="2274" spans="1:8" ht="14.45" customHeight="1" x14ac:dyDescent="0.25">
      <c r="A2274" s="8" t="s">
        <v>18</v>
      </c>
      <c r="B2274" s="8">
        <v>2008</v>
      </c>
      <c r="C2274" s="8" t="s">
        <v>10</v>
      </c>
      <c r="D2274" s="8" t="s">
        <v>33</v>
      </c>
      <c r="E2274" s="8" t="s">
        <v>40</v>
      </c>
      <c r="F2274" s="78">
        <v>3236.3440000000001</v>
      </c>
      <c r="G2274" s="78">
        <f>+IF(F2274=0," ", +F2274/INDEX(TdC_ExRate!$C$8:$R$29,MATCH(A2274,TdC_ExRate!$B$8:$B$29,0),MATCH(B2274,TdC_ExRate!$C$7:$R$7,0)))</f>
        <v>15.836613791134878</v>
      </c>
      <c r="H2274" s="78">
        <f>+IF(F2274=0,"",+G2274*100/INDEX(PBI_GDP!$C$8:$R$29,MATCH($A2274,PBI_GDP!$B$8:$B$29,0),MATCH($B2274,PBI_GDP!$C$7:$R$7,0)))</f>
        <v>0.52360404528076598</v>
      </c>
    </row>
    <row r="2275" spans="1:8" ht="14.45" customHeight="1" x14ac:dyDescent="0.25">
      <c r="A2275" s="8" t="s">
        <v>18</v>
      </c>
      <c r="B2275" s="8">
        <v>2009</v>
      </c>
      <c r="C2275" s="8" t="s">
        <v>10</v>
      </c>
      <c r="D2275" s="8" t="s">
        <v>33</v>
      </c>
      <c r="E2275" s="8" t="s">
        <v>34</v>
      </c>
      <c r="F2275" s="78"/>
      <c r="G2275" s="78" t="str">
        <f>+IF(F2275=0," ", +F2275/INDEX(TdC_ExRate!$C$8:$R$29,MATCH(A2275,TdC_ExRate!$B$8:$B$29,0),MATCH(B2275,TdC_ExRate!$C$7:$R$7,0)))</f>
        <v xml:space="preserve"> </v>
      </c>
      <c r="H2275" s="78" t="str">
        <f>+IF(F2275=0,"",+G2275*100/INDEX(PBI_GDP!$C$8:$R$29,MATCH($A2275,PBI_GDP!$B$8:$B$29,0),MATCH($B2275,PBI_GDP!$C$7:$R$7,0)))</f>
        <v/>
      </c>
    </row>
    <row r="2276" spans="1:8" ht="14.45" customHeight="1" x14ac:dyDescent="0.25">
      <c r="A2276" s="8" t="s">
        <v>18</v>
      </c>
      <c r="B2276" s="8">
        <v>2009</v>
      </c>
      <c r="C2276" s="8" t="s">
        <v>10</v>
      </c>
      <c r="D2276" s="8" t="s">
        <v>33</v>
      </c>
      <c r="E2276" s="8" t="s">
        <v>35</v>
      </c>
      <c r="F2276" s="78">
        <v>3938.3090000000002</v>
      </c>
      <c r="G2276" s="78">
        <f>+IF(F2276=0," ", +F2276/INDEX(TdC_ExRate!$C$8:$R$29,MATCH(A2276,TdC_ExRate!$B$8:$B$29,0),MATCH(B2276,TdC_ExRate!$C$7:$R$7,0)))</f>
        <v>19.23057215985153</v>
      </c>
      <c r="H2276" s="78">
        <f>+IF(F2276=0,"",+G2276*100/INDEX(PBI_GDP!$C$8:$R$29,MATCH($A2276,PBI_GDP!$B$8:$B$29,0),MATCH($B2276,PBI_GDP!$C$7:$R$7,0)))</f>
        <v>0.60740526464935563</v>
      </c>
    </row>
    <row r="2277" spans="1:8" ht="14.45" customHeight="1" x14ac:dyDescent="0.25">
      <c r="A2277" s="8" t="s">
        <v>18</v>
      </c>
      <c r="B2277" s="8">
        <v>2009</v>
      </c>
      <c r="C2277" s="8" t="s">
        <v>10</v>
      </c>
      <c r="D2277" s="8" t="s">
        <v>33</v>
      </c>
      <c r="E2277" s="8" t="s">
        <v>36</v>
      </c>
      <c r="F2277" s="78"/>
      <c r="G2277" s="78" t="str">
        <f>+IF(F2277=0," ", +F2277/INDEX(TdC_ExRate!$C$8:$R$29,MATCH(A2277,TdC_ExRate!$B$8:$B$29,0),MATCH(B2277,TdC_ExRate!$C$7:$R$7,0)))</f>
        <v xml:space="preserve"> </v>
      </c>
      <c r="H2277" s="78" t="str">
        <f>+IF(F2277=0,"",+G2277*100/INDEX(PBI_GDP!$C$8:$R$29,MATCH($A2277,PBI_GDP!$B$8:$B$29,0),MATCH($B2277,PBI_GDP!$C$7:$R$7,0)))</f>
        <v/>
      </c>
    </row>
    <row r="2278" spans="1:8" ht="14.45" customHeight="1" x14ac:dyDescent="0.25">
      <c r="A2278" s="8" t="s">
        <v>18</v>
      </c>
      <c r="B2278" s="8">
        <v>2009</v>
      </c>
      <c r="C2278" s="8" t="s">
        <v>10</v>
      </c>
      <c r="D2278" s="8" t="s">
        <v>33</v>
      </c>
      <c r="E2278" s="8" t="s">
        <v>42</v>
      </c>
      <c r="F2278" s="78"/>
      <c r="G2278" s="78" t="str">
        <f>+IF(F2278=0," ", +F2278/INDEX(TdC_ExRate!$C$8:$R$29,MATCH(A2278,TdC_ExRate!$B$8:$B$29,0),MATCH(B2278,TdC_ExRate!$C$7:$R$7,0)))</f>
        <v xml:space="preserve"> </v>
      </c>
      <c r="H2278" s="78" t="str">
        <f>+IF(F2278=0,"",+G2278*100/INDEX(PBI_GDP!$C$8:$R$29,MATCH($A2278,PBI_GDP!$B$8:$B$29,0),MATCH($B2278,PBI_GDP!$C$7:$R$7,0)))</f>
        <v/>
      </c>
    </row>
    <row r="2279" spans="1:8" ht="14.45" customHeight="1" x14ac:dyDescent="0.25">
      <c r="A2279" s="8" t="s">
        <v>18</v>
      </c>
      <c r="B2279" s="8">
        <v>2009</v>
      </c>
      <c r="C2279" s="8" t="s">
        <v>10</v>
      </c>
      <c r="D2279" s="8" t="s">
        <v>33</v>
      </c>
      <c r="E2279" s="8" t="s">
        <v>40</v>
      </c>
      <c r="F2279" s="78">
        <v>3938.3090000000002</v>
      </c>
      <c r="G2279" s="78">
        <f>+IF(F2279=0," ", +F2279/INDEX(TdC_ExRate!$C$8:$R$29,MATCH(A2279,TdC_ExRate!$B$8:$B$29,0),MATCH(B2279,TdC_ExRate!$C$7:$R$7,0)))</f>
        <v>19.23057215985153</v>
      </c>
      <c r="H2279" s="78">
        <f>+IF(F2279=0,"",+G2279*100/INDEX(PBI_GDP!$C$8:$R$29,MATCH($A2279,PBI_GDP!$B$8:$B$29,0),MATCH($B2279,PBI_GDP!$C$7:$R$7,0)))</f>
        <v>0.60740526464935563</v>
      </c>
    </row>
    <row r="2280" spans="1:8" ht="14.45" customHeight="1" x14ac:dyDescent="0.25">
      <c r="A2280" s="8" t="s">
        <v>18</v>
      </c>
      <c r="B2280" s="8">
        <v>2010</v>
      </c>
      <c r="C2280" s="8" t="s">
        <v>10</v>
      </c>
      <c r="D2280" s="8" t="s">
        <v>33</v>
      </c>
      <c r="E2280" s="8" t="s">
        <v>34</v>
      </c>
      <c r="F2280" s="78"/>
      <c r="G2280" s="78" t="str">
        <f>+IF(F2280=0," ", +F2280/INDEX(TdC_ExRate!$C$8:$R$29,MATCH(A2280,TdC_ExRate!$B$8:$B$29,0),MATCH(B2280,TdC_ExRate!$C$7:$R$7,0)))</f>
        <v xml:space="preserve"> </v>
      </c>
      <c r="H2280" s="78" t="str">
        <f>+IF(F2280=0,"",+G2280*100/INDEX(PBI_GDP!$C$8:$R$29,MATCH($A2280,PBI_GDP!$B$8:$B$29,0),MATCH($B2280,PBI_GDP!$C$7:$R$7,0)))</f>
        <v/>
      </c>
    </row>
    <row r="2281" spans="1:8" ht="14.45" customHeight="1" x14ac:dyDescent="0.25">
      <c r="A2281" s="8" t="s">
        <v>18</v>
      </c>
      <c r="B2281" s="8">
        <v>2010</v>
      </c>
      <c r="C2281" s="8" t="s">
        <v>10</v>
      </c>
      <c r="D2281" s="8" t="s">
        <v>33</v>
      </c>
      <c r="E2281" s="8" t="s">
        <v>35</v>
      </c>
      <c r="F2281" s="78">
        <v>2753.9650000000001</v>
      </c>
      <c r="G2281" s="78">
        <f>+IF(F2281=0," ", +F2281/INDEX(TdC_ExRate!$C$8:$R$29,MATCH(A2281,TdC_ExRate!$B$8:$B$29,0),MATCH(B2281,TdC_ExRate!$C$7:$R$7,0)))</f>
        <v>13.476321938448887</v>
      </c>
      <c r="H2281" s="78">
        <f>+IF(F2281=0,"",+G2281*100/INDEX(PBI_GDP!$C$8:$R$29,MATCH($A2281,PBI_GDP!$B$8:$B$29,0),MATCH($B2281,PBI_GDP!$C$7:$R$7,0)))</f>
        <v>0.39252261519514647</v>
      </c>
    </row>
    <row r="2282" spans="1:8" ht="14.45" customHeight="1" x14ac:dyDescent="0.25">
      <c r="A2282" s="8" t="s">
        <v>18</v>
      </c>
      <c r="B2282" s="8">
        <v>2010</v>
      </c>
      <c r="C2282" s="8" t="s">
        <v>10</v>
      </c>
      <c r="D2282" s="8" t="s">
        <v>33</v>
      </c>
      <c r="E2282" s="8" t="s">
        <v>36</v>
      </c>
      <c r="F2282" s="78"/>
      <c r="G2282" s="78" t="str">
        <f>+IF(F2282=0," ", +F2282/INDEX(TdC_ExRate!$C$8:$R$29,MATCH(A2282,TdC_ExRate!$B$8:$B$29,0),MATCH(B2282,TdC_ExRate!$C$7:$R$7,0)))</f>
        <v xml:space="preserve"> </v>
      </c>
      <c r="H2282" s="78" t="str">
        <f>+IF(F2282=0,"",+G2282*100/INDEX(PBI_GDP!$C$8:$R$29,MATCH($A2282,PBI_GDP!$B$8:$B$29,0),MATCH($B2282,PBI_GDP!$C$7:$R$7,0)))</f>
        <v/>
      </c>
    </row>
    <row r="2283" spans="1:8" ht="14.45" customHeight="1" x14ac:dyDescent="0.25">
      <c r="A2283" s="8" t="s">
        <v>18</v>
      </c>
      <c r="B2283" s="8">
        <v>2010</v>
      </c>
      <c r="C2283" s="8" t="s">
        <v>10</v>
      </c>
      <c r="D2283" s="8" t="s">
        <v>33</v>
      </c>
      <c r="E2283" s="8" t="s">
        <v>42</v>
      </c>
      <c r="F2283" s="78"/>
      <c r="G2283" s="78" t="str">
        <f>+IF(F2283=0," ", +F2283/INDEX(TdC_ExRate!$C$8:$R$29,MATCH(A2283,TdC_ExRate!$B$8:$B$29,0),MATCH(B2283,TdC_ExRate!$C$7:$R$7,0)))</f>
        <v xml:space="preserve"> </v>
      </c>
      <c r="H2283" s="78" t="str">
        <f>+IF(F2283=0,"",+G2283*100/INDEX(PBI_GDP!$C$8:$R$29,MATCH($A2283,PBI_GDP!$B$8:$B$29,0),MATCH($B2283,PBI_GDP!$C$7:$R$7,0)))</f>
        <v/>
      </c>
    </row>
    <row r="2284" spans="1:8" ht="14.45" customHeight="1" x14ac:dyDescent="0.25">
      <c r="A2284" s="8" t="s">
        <v>18</v>
      </c>
      <c r="B2284" s="8">
        <v>2010</v>
      </c>
      <c r="C2284" s="8" t="s">
        <v>10</v>
      </c>
      <c r="D2284" s="8" t="s">
        <v>33</v>
      </c>
      <c r="E2284" s="8" t="s">
        <v>40</v>
      </c>
      <c r="F2284" s="78">
        <v>2753.9650000000001</v>
      </c>
      <c r="G2284" s="78">
        <f>+IF(F2284=0," ", +F2284/INDEX(TdC_ExRate!$C$8:$R$29,MATCH(A2284,TdC_ExRate!$B$8:$B$29,0),MATCH(B2284,TdC_ExRate!$C$7:$R$7,0)))</f>
        <v>13.476321938448887</v>
      </c>
      <c r="H2284" s="78">
        <f>+IF(F2284=0,"",+G2284*100/INDEX(PBI_GDP!$C$8:$R$29,MATCH($A2284,PBI_GDP!$B$8:$B$29,0),MATCH($B2284,PBI_GDP!$C$7:$R$7,0)))</f>
        <v>0.39252261519514647</v>
      </c>
    </row>
    <row r="2285" spans="1:8" ht="14.45" customHeight="1" x14ac:dyDescent="0.25">
      <c r="A2285" s="8" t="s">
        <v>18</v>
      </c>
      <c r="B2285" s="8">
        <v>2011</v>
      </c>
      <c r="C2285" s="8" t="s">
        <v>10</v>
      </c>
      <c r="D2285" s="8" t="s">
        <v>33</v>
      </c>
      <c r="E2285" s="8" t="s">
        <v>34</v>
      </c>
      <c r="F2285" s="78"/>
      <c r="G2285" s="78" t="str">
        <f>+IF(F2285=0," ", +F2285/INDEX(TdC_ExRate!$C$8:$R$29,MATCH(A2285,TdC_ExRate!$B$8:$B$29,0),MATCH(B2285,TdC_ExRate!$C$7:$R$7,0)))</f>
        <v xml:space="preserve"> </v>
      </c>
      <c r="H2285" s="78" t="str">
        <f>+IF(F2285=0,"",+G2285*100/INDEX(PBI_GDP!$C$8:$R$29,MATCH($A2285,PBI_GDP!$B$8:$B$29,0),MATCH($B2285,PBI_GDP!$C$7:$R$7,0)))</f>
        <v/>
      </c>
    </row>
    <row r="2286" spans="1:8" ht="14.45" customHeight="1" x14ac:dyDescent="0.25">
      <c r="A2286" s="8" t="s">
        <v>18</v>
      </c>
      <c r="B2286" s="8">
        <v>2011</v>
      </c>
      <c r="C2286" s="8" t="s">
        <v>10</v>
      </c>
      <c r="D2286" s="8" t="s">
        <v>33</v>
      </c>
      <c r="E2286" s="8" t="s">
        <v>35</v>
      </c>
      <c r="F2286" s="78">
        <v>7867.2870000000003</v>
      </c>
      <c r="G2286" s="78">
        <f>+IF(F2286=0," ", +F2286/INDEX(TdC_ExRate!$C$8:$R$29,MATCH(A2286,TdC_ExRate!$B$8:$B$29,0),MATCH(B2286,TdC_ExRate!$C$7:$R$7,0)))</f>
        <v>38.54796158573874</v>
      </c>
      <c r="H2286" s="78">
        <f>+IF(F2286=0,"",+G2286*100/INDEX(PBI_GDP!$C$8:$R$29,MATCH($A2286,PBI_GDP!$B$8:$B$29,0),MATCH($B2286,PBI_GDP!$C$7:$R$7,0)))</f>
        <v>1.044337564701928</v>
      </c>
    </row>
    <row r="2287" spans="1:8" ht="14.45" customHeight="1" x14ac:dyDescent="0.25">
      <c r="A2287" s="8" t="s">
        <v>18</v>
      </c>
      <c r="B2287" s="8">
        <v>2011</v>
      </c>
      <c r="C2287" s="8" t="s">
        <v>10</v>
      </c>
      <c r="D2287" s="8" t="s">
        <v>33</v>
      </c>
      <c r="E2287" s="8" t="s">
        <v>36</v>
      </c>
      <c r="F2287" s="78"/>
      <c r="G2287" s="78" t="str">
        <f>+IF(F2287=0," ", +F2287/INDEX(TdC_ExRate!$C$8:$R$29,MATCH(A2287,TdC_ExRate!$B$8:$B$29,0),MATCH(B2287,TdC_ExRate!$C$7:$R$7,0)))</f>
        <v xml:space="preserve"> </v>
      </c>
      <c r="H2287" s="78" t="str">
        <f>+IF(F2287=0,"",+G2287*100/INDEX(PBI_GDP!$C$8:$R$29,MATCH($A2287,PBI_GDP!$B$8:$B$29,0),MATCH($B2287,PBI_GDP!$C$7:$R$7,0)))</f>
        <v/>
      </c>
    </row>
    <row r="2288" spans="1:8" ht="14.45" customHeight="1" x14ac:dyDescent="0.25">
      <c r="A2288" s="8" t="s">
        <v>18</v>
      </c>
      <c r="B2288" s="8">
        <v>2011</v>
      </c>
      <c r="C2288" s="8" t="s">
        <v>10</v>
      </c>
      <c r="D2288" s="8" t="s">
        <v>33</v>
      </c>
      <c r="E2288" s="8" t="s">
        <v>42</v>
      </c>
      <c r="F2288" s="78"/>
      <c r="G2288" s="78" t="str">
        <f>+IF(F2288=0," ", +F2288/INDEX(TdC_ExRate!$C$8:$R$29,MATCH(A2288,TdC_ExRate!$B$8:$B$29,0),MATCH(B2288,TdC_ExRate!$C$7:$R$7,0)))</f>
        <v xml:space="preserve"> </v>
      </c>
      <c r="H2288" s="78" t="str">
        <f>+IF(F2288=0,"",+G2288*100/INDEX(PBI_GDP!$C$8:$R$29,MATCH($A2288,PBI_GDP!$B$8:$B$29,0),MATCH($B2288,PBI_GDP!$C$7:$R$7,0)))</f>
        <v/>
      </c>
    </row>
    <row r="2289" spans="1:8" ht="14.45" customHeight="1" x14ac:dyDescent="0.25">
      <c r="A2289" s="8" t="s">
        <v>18</v>
      </c>
      <c r="B2289" s="8">
        <v>2011</v>
      </c>
      <c r="C2289" s="8" t="s">
        <v>10</v>
      </c>
      <c r="D2289" s="8" t="s">
        <v>33</v>
      </c>
      <c r="E2289" s="8" t="s">
        <v>40</v>
      </c>
      <c r="F2289" s="78">
        <v>7867.2870000000003</v>
      </c>
      <c r="G2289" s="78">
        <f>+IF(F2289=0," ", +F2289/INDEX(TdC_ExRate!$C$8:$R$29,MATCH(A2289,TdC_ExRate!$B$8:$B$29,0),MATCH(B2289,TdC_ExRate!$C$7:$R$7,0)))</f>
        <v>38.54796158573874</v>
      </c>
      <c r="H2289" s="78">
        <f>+IF(F2289=0,"",+G2289*100/INDEX(PBI_GDP!$C$8:$R$29,MATCH($A2289,PBI_GDP!$B$8:$B$29,0),MATCH($B2289,PBI_GDP!$C$7:$R$7,0)))</f>
        <v>1.044337564701928</v>
      </c>
    </row>
    <row r="2290" spans="1:8" ht="14.45" customHeight="1" x14ac:dyDescent="0.25">
      <c r="A2290" s="8" t="s">
        <v>18</v>
      </c>
      <c r="B2290" s="8">
        <v>2012</v>
      </c>
      <c r="C2290" s="8" t="s">
        <v>10</v>
      </c>
      <c r="D2290" s="8" t="s">
        <v>33</v>
      </c>
      <c r="E2290" s="8" t="s">
        <v>34</v>
      </c>
      <c r="F2290" s="78"/>
      <c r="G2290" s="78" t="str">
        <f>+IF(F2290=0," ", +F2290/INDEX(TdC_ExRate!$C$8:$R$29,MATCH(A2290,TdC_ExRate!$B$8:$B$29,0),MATCH(B2290,TdC_ExRate!$C$7:$R$7,0)))</f>
        <v xml:space="preserve"> </v>
      </c>
      <c r="H2290" s="78" t="str">
        <f>+IF(F2290=0,"",+G2290*100/INDEX(PBI_GDP!$C$8:$R$29,MATCH($A2290,PBI_GDP!$B$8:$B$29,0),MATCH($B2290,PBI_GDP!$C$7:$R$7,0)))</f>
        <v/>
      </c>
    </row>
    <row r="2291" spans="1:8" ht="14.45" customHeight="1" x14ac:dyDescent="0.25">
      <c r="A2291" s="8" t="s">
        <v>18</v>
      </c>
      <c r="B2291" s="8">
        <v>2012</v>
      </c>
      <c r="C2291" s="8" t="s">
        <v>10</v>
      </c>
      <c r="D2291" s="8" t="s">
        <v>33</v>
      </c>
      <c r="E2291" s="8" t="s">
        <v>35</v>
      </c>
      <c r="F2291" s="78">
        <v>5207.7370000000001</v>
      </c>
      <c r="G2291" s="78">
        <f>+IF(F2291=0," ", +F2291/INDEX(TdC_ExRate!$C$8:$R$29,MATCH(A2291,TdC_ExRate!$B$8:$B$29,0),MATCH(B2291,TdC_ExRate!$C$7:$R$7,0)))</f>
        <v>25.690788900308366</v>
      </c>
      <c r="H2291" s="78">
        <f>+IF(F2291=0,"",+G2291*100/INDEX(PBI_GDP!$C$8:$R$29,MATCH($A2291,PBI_GDP!$B$8:$B$29,0),MATCH($B2291,PBI_GDP!$C$7:$R$7,0)))</f>
        <v>0.63232794637089285</v>
      </c>
    </row>
    <row r="2292" spans="1:8" ht="14.45" customHeight="1" x14ac:dyDescent="0.25">
      <c r="A2292" s="8" t="s">
        <v>18</v>
      </c>
      <c r="B2292" s="8">
        <v>2012</v>
      </c>
      <c r="C2292" s="8" t="s">
        <v>10</v>
      </c>
      <c r="D2292" s="8" t="s">
        <v>33</v>
      </c>
      <c r="E2292" s="8" t="s">
        <v>36</v>
      </c>
      <c r="F2292" s="78"/>
      <c r="G2292" s="78" t="str">
        <f>+IF(F2292=0," ", +F2292/INDEX(TdC_ExRate!$C$8:$R$29,MATCH(A2292,TdC_ExRate!$B$8:$B$29,0),MATCH(B2292,TdC_ExRate!$C$7:$R$7,0)))</f>
        <v xml:space="preserve"> </v>
      </c>
      <c r="H2292" s="78" t="str">
        <f>+IF(F2292=0,"",+G2292*100/INDEX(PBI_GDP!$C$8:$R$29,MATCH($A2292,PBI_GDP!$B$8:$B$29,0),MATCH($B2292,PBI_GDP!$C$7:$R$7,0)))</f>
        <v/>
      </c>
    </row>
    <row r="2293" spans="1:8" ht="14.45" customHeight="1" x14ac:dyDescent="0.25">
      <c r="A2293" s="8" t="s">
        <v>18</v>
      </c>
      <c r="B2293" s="8">
        <v>2012</v>
      </c>
      <c r="C2293" s="8" t="s">
        <v>10</v>
      </c>
      <c r="D2293" s="8" t="s">
        <v>33</v>
      </c>
      <c r="E2293" s="8" t="s">
        <v>42</v>
      </c>
      <c r="F2293" s="78"/>
      <c r="G2293" s="78" t="str">
        <f>+IF(F2293=0," ", +F2293/INDEX(TdC_ExRate!$C$8:$R$29,MATCH(A2293,TdC_ExRate!$B$8:$B$29,0),MATCH(B2293,TdC_ExRate!$C$7:$R$7,0)))</f>
        <v xml:space="preserve"> </v>
      </c>
      <c r="H2293" s="78" t="str">
        <f>+IF(F2293=0,"",+G2293*100/INDEX(PBI_GDP!$C$8:$R$29,MATCH($A2293,PBI_GDP!$B$8:$B$29,0),MATCH($B2293,PBI_GDP!$C$7:$R$7,0)))</f>
        <v/>
      </c>
    </row>
    <row r="2294" spans="1:8" ht="14.45" customHeight="1" x14ac:dyDescent="0.25">
      <c r="A2294" s="8" t="s">
        <v>18</v>
      </c>
      <c r="B2294" s="8">
        <v>2012</v>
      </c>
      <c r="C2294" s="8" t="s">
        <v>10</v>
      </c>
      <c r="D2294" s="8" t="s">
        <v>33</v>
      </c>
      <c r="E2294" s="8" t="s">
        <v>40</v>
      </c>
      <c r="F2294" s="78">
        <v>5207.7370000000001</v>
      </c>
      <c r="G2294" s="78">
        <f>+IF(F2294=0," ", +F2294/INDEX(TdC_ExRate!$C$8:$R$29,MATCH(A2294,TdC_ExRate!$B$8:$B$29,0),MATCH(B2294,TdC_ExRate!$C$7:$R$7,0)))</f>
        <v>25.690788900308366</v>
      </c>
      <c r="H2294" s="78">
        <f>+IF(F2294=0,"",+G2294*100/INDEX(PBI_GDP!$C$8:$R$29,MATCH($A2294,PBI_GDP!$B$8:$B$29,0),MATCH($B2294,PBI_GDP!$C$7:$R$7,0)))</f>
        <v>0.63232794637089285</v>
      </c>
    </row>
    <row r="2295" spans="1:8" ht="14.45" customHeight="1" x14ac:dyDescent="0.25">
      <c r="A2295" s="8" t="s">
        <v>18</v>
      </c>
      <c r="B2295" s="8">
        <v>2013</v>
      </c>
      <c r="C2295" s="8" t="s">
        <v>10</v>
      </c>
      <c r="D2295" s="8" t="s">
        <v>33</v>
      </c>
      <c r="E2295" s="8" t="s">
        <v>34</v>
      </c>
      <c r="F2295" s="78"/>
      <c r="G2295" s="78" t="str">
        <f>+IF(F2295=0," ", +F2295/INDEX(TdC_ExRate!$C$8:$R$29,MATCH(A2295,TdC_ExRate!$B$8:$B$29,0),MATCH(B2295,TdC_ExRate!$C$7:$R$7,0)))</f>
        <v xml:space="preserve"> </v>
      </c>
      <c r="H2295" s="78" t="str">
        <f>+IF(F2295=0,"",+G2295*100/INDEX(PBI_GDP!$C$8:$R$29,MATCH($A2295,PBI_GDP!$B$8:$B$29,0),MATCH($B2295,PBI_GDP!$C$7:$R$7,0)))</f>
        <v/>
      </c>
    </row>
    <row r="2296" spans="1:8" ht="14.45" customHeight="1" x14ac:dyDescent="0.25">
      <c r="A2296" s="8" t="s">
        <v>18</v>
      </c>
      <c r="B2296" s="8">
        <v>2013</v>
      </c>
      <c r="C2296" s="8" t="s">
        <v>10</v>
      </c>
      <c r="D2296" s="8" t="s">
        <v>33</v>
      </c>
      <c r="E2296" s="8" t="s">
        <v>35</v>
      </c>
      <c r="F2296" s="78">
        <v>3795.9610000000007</v>
      </c>
      <c r="G2296" s="78">
        <f>+IF(F2296=0," ", +F2296/INDEX(TdC_ExRate!$C$8:$R$29,MATCH(A2296,TdC_ExRate!$B$8:$B$29,0),MATCH(B2296,TdC_ExRate!$C$7:$R$7,0)))</f>
        <v>18.1953576435907</v>
      </c>
      <c r="H2296" s="78">
        <f>+IF(F2296=0,"",+G2296*100/INDEX(PBI_GDP!$C$8:$R$29,MATCH($A2296,PBI_GDP!$B$8:$B$29,0),MATCH($B2296,PBI_GDP!$C$7:$R$7,0)))</f>
        <v>0.43662221686921265</v>
      </c>
    </row>
    <row r="2297" spans="1:8" ht="14.45" customHeight="1" x14ac:dyDescent="0.25">
      <c r="A2297" s="8" t="s">
        <v>18</v>
      </c>
      <c r="B2297" s="8">
        <v>2013</v>
      </c>
      <c r="C2297" s="8" t="s">
        <v>10</v>
      </c>
      <c r="D2297" s="8" t="s">
        <v>33</v>
      </c>
      <c r="E2297" s="8" t="s">
        <v>36</v>
      </c>
      <c r="F2297" s="78"/>
      <c r="G2297" s="78" t="str">
        <f>+IF(F2297=0," ", +F2297/INDEX(TdC_ExRate!$C$8:$R$29,MATCH(A2297,TdC_ExRate!$B$8:$B$29,0),MATCH(B2297,TdC_ExRate!$C$7:$R$7,0)))</f>
        <v xml:space="preserve"> </v>
      </c>
      <c r="H2297" s="78" t="str">
        <f>+IF(F2297=0,"",+G2297*100/INDEX(PBI_GDP!$C$8:$R$29,MATCH($A2297,PBI_GDP!$B$8:$B$29,0),MATCH($B2297,PBI_GDP!$C$7:$R$7,0)))</f>
        <v/>
      </c>
    </row>
    <row r="2298" spans="1:8" ht="14.45" customHeight="1" x14ac:dyDescent="0.25">
      <c r="A2298" s="8" t="s">
        <v>18</v>
      </c>
      <c r="B2298" s="8">
        <v>2013</v>
      </c>
      <c r="C2298" s="8" t="s">
        <v>10</v>
      </c>
      <c r="D2298" s="8" t="s">
        <v>33</v>
      </c>
      <c r="E2298" s="8" t="s">
        <v>42</v>
      </c>
      <c r="F2298" s="78"/>
      <c r="G2298" s="78" t="str">
        <f>+IF(F2298=0," ", +F2298/INDEX(TdC_ExRate!$C$8:$R$29,MATCH(A2298,TdC_ExRate!$B$8:$B$29,0),MATCH(B2298,TdC_ExRate!$C$7:$R$7,0)))</f>
        <v xml:space="preserve"> </v>
      </c>
      <c r="H2298" s="78" t="str">
        <f>+IF(F2298=0,"",+G2298*100/INDEX(PBI_GDP!$C$8:$R$29,MATCH($A2298,PBI_GDP!$B$8:$B$29,0),MATCH($B2298,PBI_GDP!$C$7:$R$7,0)))</f>
        <v/>
      </c>
    </row>
    <row r="2299" spans="1:8" ht="14.45" customHeight="1" x14ac:dyDescent="0.25">
      <c r="A2299" s="8" t="s">
        <v>18</v>
      </c>
      <c r="B2299" s="8">
        <v>2013</v>
      </c>
      <c r="C2299" s="8" t="s">
        <v>10</v>
      </c>
      <c r="D2299" s="8" t="s">
        <v>33</v>
      </c>
      <c r="E2299" s="8" t="s">
        <v>40</v>
      </c>
      <c r="F2299" s="78">
        <v>3795.9610000000007</v>
      </c>
      <c r="G2299" s="78">
        <f>+IF(F2299=0," ", +F2299/INDEX(TdC_ExRate!$C$8:$R$29,MATCH(A2299,TdC_ExRate!$B$8:$B$29,0),MATCH(B2299,TdC_ExRate!$C$7:$R$7,0)))</f>
        <v>18.1953576435907</v>
      </c>
      <c r="H2299" s="78">
        <f>+IF(F2299=0,"",+G2299*100/INDEX(PBI_GDP!$C$8:$R$29,MATCH($A2299,PBI_GDP!$B$8:$B$29,0),MATCH($B2299,PBI_GDP!$C$7:$R$7,0)))</f>
        <v>0.43662221686921265</v>
      </c>
    </row>
    <row r="2300" spans="1:8" ht="14.45" customHeight="1" x14ac:dyDescent="0.25">
      <c r="A2300" s="8" t="s">
        <v>18</v>
      </c>
      <c r="B2300" s="8">
        <v>2014</v>
      </c>
      <c r="C2300" s="8" t="s">
        <v>10</v>
      </c>
      <c r="D2300" s="8" t="s">
        <v>33</v>
      </c>
      <c r="E2300" s="8" t="s">
        <v>34</v>
      </c>
      <c r="F2300" s="78"/>
      <c r="G2300" s="78" t="str">
        <f>+IF(F2300=0," ", +F2300/INDEX(TdC_ExRate!$C$8:$R$29,MATCH(A2300,TdC_ExRate!$B$8:$B$29,0),MATCH(B2300,TdC_ExRate!$C$7:$R$7,0)))</f>
        <v xml:space="preserve"> </v>
      </c>
      <c r="H2300" s="78" t="str">
        <f>+IF(F2300=0,"",+G2300*100/INDEX(PBI_GDP!$C$8:$R$29,MATCH($A2300,PBI_GDP!$B$8:$B$29,0),MATCH($B2300,PBI_GDP!$C$7:$R$7,0)))</f>
        <v/>
      </c>
    </row>
    <row r="2301" spans="1:8" ht="14.45" customHeight="1" x14ac:dyDescent="0.25">
      <c r="A2301" s="8" t="s">
        <v>18</v>
      </c>
      <c r="B2301" s="8">
        <v>2014</v>
      </c>
      <c r="C2301" s="8" t="s">
        <v>10</v>
      </c>
      <c r="D2301" s="8" t="s">
        <v>33</v>
      </c>
      <c r="E2301" s="8" t="s">
        <v>35</v>
      </c>
      <c r="F2301" s="78">
        <v>2169.2910000000002</v>
      </c>
      <c r="G2301" s="78">
        <f>+IF(F2301=0," ", +F2301/INDEX(TdC_ExRate!$C$8:$R$29,MATCH(A2301,TdC_ExRate!$B$8:$B$29,0),MATCH(B2301,TdC_ExRate!$C$7:$R$7,0)))</f>
        <v>10.439656389361241</v>
      </c>
      <c r="H2301" s="78">
        <f>+IF(F2301=0,"",+G2301*100/INDEX(PBI_GDP!$C$8:$R$29,MATCH($A2301,PBI_GDP!$B$8:$B$29,0),MATCH($B2301,PBI_GDP!$C$7:$R$7,0)))</f>
        <v>0.25292193538555491</v>
      </c>
    </row>
    <row r="2302" spans="1:8" ht="14.45" customHeight="1" x14ac:dyDescent="0.25">
      <c r="A2302" s="8" t="s">
        <v>18</v>
      </c>
      <c r="B2302" s="8">
        <v>2014</v>
      </c>
      <c r="C2302" s="8" t="s">
        <v>10</v>
      </c>
      <c r="D2302" s="8" t="s">
        <v>33</v>
      </c>
      <c r="E2302" s="8" t="s">
        <v>36</v>
      </c>
      <c r="F2302" s="78"/>
      <c r="G2302" s="78" t="str">
        <f>+IF(F2302=0," ", +F2302/INDEX(TdC_ExRate!$C$8:$R$29,MATCH(A2302,TdC_ExRate!$B$8:$B$29,0),MATCH(B2302,TdC_ExRate!$C$7:$R$7,0)))</f>
        <v xml:space="preserve"> </v>
      </c>
      <c r="H2302" s="78" t="str">
        <f>+IF(F2302=0,"",+G2302*100/INDEX(PBI_GDP!$C$8:$R$29,MATCH($A2302,PBI_GDP!$B$8:$B$29,0),MATCH($B2302,PBI_GDP!$C$7:$R$7,0)))</f>
        <v/>
      </c>
    </row>
    <row r="2303" spans="1:8" ht="14.45" customHeight="1" x14ac:dyDescent="0.25">
      <c r="A2303" s="8" t="s">
        <v>18</v>
      </c>
      <c r="B2303" s="8">
        <v>2014</v>
      </c>
      <c r="C2303" s="8" t="s">
        <v>10</v>
      </c>
      <c r="D2303" s="8" t="s">
        <v>33</v>
      </c>
      <c r="E2303" s="8" t="s">
        <v>42</v>
      </c>
      <c r="F2303" s="78"/>
      <c r="G2303" s="78" t="str">
        <f>+IF(F2303=0," ", +F2303/INDEX(TdC_ExRate!$C$8:$R$29,MATCH(A2303,TdC_ExRate!$B$8:$B$29,0),MATCH(B2303,TdC_ExRate!$C$7:$R$7,0)))</f>
        <v xml:space="preserve"> </v>
      </c>
      <c r="H2303" s="78" t="str">
        <f>+IF(F2303=0,"",+G2303*100/INDEX(PBI_GDP!$C$8:$R$29,MATCH($A2303,PBI_GDP!$B$8:$B$29,0),MATCH($B2303,PBI_GDP!$C$7:$R$7,0)))</f>
        <v/>
      </c>
    </row>
    <row r="2304" spans="1:8" ht="14.45" customHeight="1" x14ac:dyDescent="0.25">
      <c r="A2304" s="8" t="s">
        <v>18</v>
      </c>
      <c r="B2304" s="8">
        <v>2014</v>
      </c>
      <c r="C2304" s="8" t="s">
        <v>10</v>
      </c>
      <c r="D2304" s="8" t="s">
        <v>33</v>
      </c>
      <c r="E2304" s="8" t="s">
        <v>40</v>
      </c>
      <c r="F2304" s="78">
        <v>2169.2910000000002</v>
      </c>
      <c r="G2304" s="78">
        <f>+IF(F2304=0," ", +F2304/INDEX(TdC_ExRate!$C$8:$R$29,MATCH(A2304,TdC_ExRate!$B$8:$B$29,0),MATCH(B2304,TdC_ExRate!$C$7:$R$7,0)))</f>
        <v>10.439656389361241</v>
      </c>
      <c r="H2304" s="78">
        <f>+IF(F2304=0,"",+G2304*100/INDEX(PBI_GDP!$C$8:$R$29,MATCH($A2304,PBI_GDP!$B$8:$B$29,0),MATCH($B2304,PBI_GDP!$C$7:$R$7,0)))</f>
        <v>0.25292193538555491</v>
      </c>
    </row>
    <row r="2305" spans="1:8" ht="14.45" customHeight="1" x14ac:dyDescent="0.25">
      <c r="A2305" s="8" t="s">
        <v>18</v>
      </c>
      <c r="B2305" s="8">
        <v>2015</v>
      </c>
      <c r="C2305" s="8" t="s">
        <v>10</v>
      </c>
      <c r="D2305" s="8" t="s">
        <v>33</v>
      </c>
      <c r="E2305" s="8" t="s">
        <v>34</v>
      </c>
      <c r="F2305" s="78"/>
      <c r="G2305" s="78" t="str">
        <f>+IF(F2305=0," ", +F2305/INDEX(TdC_ExRate!$C$8:$R$29,MATCH(A2305,TdC_ExRate!$B$8:$B$29,0),MATCH(B2305,TdC_ExRate!$C$7:$R$7,0)))</f>
        <v xml:space="preserve"> </v>
      </c>
      <c r="H2305" s="78" t="str">
        <f>+IF(F2305=0,"",+G2305*100/INDEX(PBI_GDP!$C$8:$R$29,MATCH($A2305,PBI_GDP!$B$8:$B$29,0),MATCH($B2305,PBI_GDP!$C$7:$R$7,0)))</f>
        <v/>
      </c>
    </row>
    <row r="2306" spans="1:8" ht="14.45" customHeight="1" x14ac:dyDescent="0.25">
      <c r="A2306" s="8" t="s">
        <v>18</v>
      </c>
      <c r="B2306" s="8">
        <v>2015</v>
      </c>
      <c r="C2306" s="8" t="s">
        <v>10</v>
      </c>
      <c r="D2306" s="8" t="s">
        <v>33</v>
      </c>
      <c r="E2306" s="8" t="s">
        <v>35</v>
      </c>
      <c r="F2306" s="78">
        <v>3513.261</v>
      </c>
      <c r="G2306" s="78">
        <f>+IF(F2306=0," ", +F2306/INDEX(TdC_ExRate!$C$8:$R$29,MATCH(A2306,TdC_ExRate!$B$8:$B$29,0),MATCH(B2306,TdC_ExRate!$C$7:$R$7,0)))</f>
        <v>16.974052034431971</v>
      </c>
      <c r="H2306" s="78">
        <f>+IF(F2306=0,"",+G2306*100/INDEX(PBI_GDP!$C$8:$R$29,MATCH($A2306,PBI_GDP!$B$8:$B$29,0),MATCH($B2306,PBI_GDP!$C$7:$R$7,0)))</f>
        <v>0.39660482715316392</v>
      </c>
    </row>
    <row r="2307" spans="1:8" ht="14.45" customHeight="1" x14ac:dyDescent="0.25">
      <c r="A2307" s="8" t="s">
        <v>18</v>
      </c>
      <c r="B2307" s="8">
        <v>2015</v>
      </c>
      <c r="C2307" s="8" t="s">
        <v>10</v>
      </c>
      <c r="D2307" s="8" t="s">
        <v>33</v>
      </c>
      <c r="E2307" s="8" t="s">
        <v>36</v>
      </c>
      <c r="F2307" s="78"/>
      <c r="G2307" s="78" t="str">
        <f>+IF(F2307=0," ", +F2307/INDEX(TdC_ExRate!$C$8:$R$29,MATCH(A2307,TdC_ExRate!$B$8:$B$29,0),MATCH(B2307,TdC_ExRate!$C$7:$R$7,0)))</f>
        <v xml:space="preserve"> </v>
      </c>
      <c r="H2307" s="78" t="str">
        <f>+IF(F2307=0,"",+G2307*100/INDEX(PBI_GDP!$C$8:$R$29,MATCH($A2307,PBI_GDP!$B$8:$B$29,0),MATCH($B2307,PBI_GDP!$C$7:$R$7,0)))</f>
        <v/>
      </c>
    </row>
    <row r="2308" spans="1:8" ht="14.45" customHeight="1" x14ac:dyDescent="0.25">
      <c r="A2308" s="8" t="s">
        <v>18</v>
      </c>
      <c r="B2308" s="8">
        <v>2015</v>
      </c>
      <c r="C2308" s="8" t="s">
        <v>10</v>
      </c>
      <c r="D2308" s="8" t="s">
        <v>33</v>
      </c>
      <c r="E2308" s="8" t="s">
        <v>42</v>
      </c>
      <c r="F2308" s="78"/>
      <c r="G2308" s="78" t="str">
        <f>+IF(F2308=0," ", +F2308/INDEX(TdC_ExRate!$C$8:$R$29,MATCH(A2308,TdC_ExRate!$B$8:$B$29,0),MATCH(B2308,TdC_ExRate!$C$7:$R$7,0)))</f>
        <v xml:space="preserve"> </v>
      </c>
      <c r="H2308" s="78" t="str">
        <f>+IF(F2308=0,"",+G2308*100/INDEX(PBI_GDP!$C$8:$R$29,MATCH($A2308,PBI_GDP!$B$8:$B$29,0),MATCH($B2308,PBI_GDP!$C$7:$R$7,0)))</f>
        <v/>
      </c>
    </row>
    <row r="2309" spans="1:8" ht="14.45" customHeight="1" x14ac:dyDescent="0.25">
      <c r="A2309" s="8" t="s">
        <v>18</v>
      </c>
      <c r="B2309" s="8">
        <v>2015</v>
      </c>
      <c r="C2309" s="8" t="s">
        <v>10</v>
      </c>
      <c r="D2309" s="8" t="s">
        <v>33</v>
      </c>
      <c r="E2309" s="8" t="s">
        <v>40</v>
      </c>
      <c r="F2309" s="78">
        <v>3513.261</v>
      </c>
      <c r="G2309" s="78">
        <f>+IF(F2309=0," ", +F2309/INDEX(TdC_ExRate!$C$8:$R$29,MATCH(A2309,TdC_ExRate!$B$8:$B$29,0),MATCH(B2309,TdC_ExRate!$C$7:$R$7,0)))</f>
        <v>16.974052034431971</v>
      </c>
      <c r="H2309" s="78">
        <f>+IF(F2309=0,"",+G2309*100/INDEX(PBI_GDP!$C$8:$R$29,MATCH($A2309,PBI_GDP!$B$8:$B$29,0),MATCH($B2309,PBI_GDP!$C$7:$R$7,0)))</f>
        <v>0.39660482715316392</v>
      </c>
    </row>
    <row r="2310" spans="1:8" ht="14.45" customHeight="1" x14ac:dyDescent="0.25">
      <c r="A2310" s="8" t="s">
        <v>18</v>
      </c>
      <c r="B2310" s="8">
        <v>2016</v>
      </c>
      <c r="C2310" s="8" t="s">
        <v>10</v>
      </c>
      <c r="D2310" s="8" t="s">
        <v>33</v>
      </c>
      <c r="E2310" s="8" t="s">
        <v>34</v>
      </c>
      <c r="F2310" s="78"/>
      <c r="G2310" s="78" t="str">
        <f>+IF(F2310=0," ", +F2310/INDEX(TdC_ExRate!$C$8:$R$29,MATCH(A2310,TdC_ExRate!$B$8:$B$29,0),MATCH(B2310,TdC_ExRate!$C$7:$R$7,0)))</f>
        <v xml:space="preserve"> </v>
      </c>
      <c r="H2310" s="78" t="str">
        <f>+IF(F2310=0,"",+G2310*100/INDEX(PBI_GDP!$C$8:$R$29,MATCH($A2310,PBI_GDP!$B$8:$B$29,0),MATCH($B2310,PBI_GDP!$C$7:$R$7,0)))</f>
        <v/>
      </c>
    </row>
    <row r="2311" spans="1:8" ht="14.45" customHeight="1" x14ac:dyDescent="0.25">
      <c r="A2311" s="8" t="s">
        <v>18</v>
      </c>
      <c r="B2311" s="8">
        <v>2016</v>
      </c>
      <c r="C2311" s="8" t="s">
        <v>10</v>
      </c>
      <c r="D2311" s="8" t="s">
        <v>33</v>
      </c>
      <c r="E2311" s="8" t="s">
        <v>35</v>
      </c>
      <c r="F2311" s="78">
        <v>3433.8029999999999</v>
      </c>
      <c r="G2311" s="78">
        <f>+IF(F2311=0," ", +F2311/INDEX(TdC_ExRate!$C$8:$R$29,MATCH(A2311,TdC_ExRate!$B$8:$B$29,0),MATCH(B2311,TdC_ExRate!$C$7:$R$7,0)))</f>
        <v>16.572408301158301</v>
      </c>
      <c r="H2311" s="78">
        <f>+IF(F2311=0,"",+G2311*100/INDEX(PBI_GDP!$C$8:$R$29,MATCH($A2311,PBI_GDP!$B$8:$B$29,0),MATCH($B2311,PBI_GDP!$C$7:$R$7,0)))</f>
        <v>0.36969701967917329</v>
      </c>
    </row>
    <row r="2312" spans="1:8" ht="14.45" customHeight="1" x14ac:dyDescent="0.25">
      <c r="A2312" s="8" t="s">
        <v>18</v>
      </c>
      <c r="B2312" s="8">
        <v>2016</v>
      </c>
      <c r="C2312" s="8" t="s">
        <v>10</v>
      </c>
      <c r="D2312" s="8" t="s">
        <v>33</v>
      </c>
      <c r="E2312" s="8" t="s">
        <v>36</v>
      </c>
      <c r="F2312" s="78"/>
      <c r="G2312" s="78" t="str">
        <f>+IF(F2312=0," ", +F2312/INDEX(TdC_ExRate!$C$8:$R$29,MATCH(A2312,TdC_ExRate!$B$8:$B$29,0),MATCH(B2312,TdC_ExRate!$C$7:$R$7,0)))</f>
        <v xml:space="preserve"> </v>
      </c>
      <c r="H2312" s="78" t="str">
        <f>+IF(F2312=0,"",+G2312*100/INDEX(PBI_GDP!$C$8:$R$29,MATCH($A2312,PBI_GDP!$B$8:$B$29,0),MATCH($B2312,PBI_GDP!$C$7:$R$7,0)))</f>
        <v/>
      </c>
    </row>
    <row r="2313" spans="1:8" ht="14.45" customHeight="1" x14ac:dyDescent="0.25">
      <c r="A2313" s="8" t="s">
        <v>18</v>
      </c>
      <c r="B2313" s="8">
        <v>2016</v>
      </c>
      <c r="C2313" s="8" t="s">
        <v>10</v>
      </c>
      <c r="D2313" s="8" t="s">
        <v>33</v>
      </c>
      <c r="E2313" s="8" t="s">
        <v>42</v>
      </c>
      <c r="F2313" s="78"/>
      <c r="G2313" s="78" t="str">
        <f>+IF(F2313=0," ", +F2313/INDEX(TdC_ExRate!$C$8:$R$29,MATCH(A2313,TdC_ExRate!$B$8:$B$29,0),MATCH(B2313,TdC_ExRate!$C$7:$R$7,0)))</f>
        <v xml:space="preserve"> </v>
      </c>
      <c r="H2313" s="78" t="str">
        <f>+IF(F2313=0,"",+G2313*100/INDEX(PBI_GDP!$C$8:$R$29,MATCH($A2313,PBI_GDP!$B$8:$B$29,0),MATCH($B2313,PBI_GDP!$C$7:$R$7,0)))</f>
        <v/>
      </c>
    </row>
    <row r="2314" spans="1:8" ht="14.45" customHeight="1" x14ac:dyDescent="0.25">
      <c r="A2314" s="8" t="s">
        <v>18</v>
      </c>
      <c r="B2314" s="8">
        <v>2016</v>
      </c>
      <c r="C2314" s="8" t="s">
        <v>10</v>
      </c>
      <c r="D2314" s="8" t="s">
        <v>33</v>
      </c>
      <c r="E2314" s="8" t="s">
        <v>40</v>
      </c>
      <c r="F2314" s="78">
        <v>3433.8029999999999</v>
      </c>
      <c r="G2314" s="78">
        <f>+IF(F2314=0," ", +F2314/INDEX(TdC_ExRate!$C$8:$R$29,MATCH(A2314,TdC_ExRate!$B$8:$B$29,0),MATCH(B2314,TdC_ExRate!$C$7:$R$7,0)))</f>
        <v>16.572408301158301</v>
      </c>
      <c r="H2314" s="78">
        <f>+IF(F2314=0,"",+G2314*100/INDEX(PBI_GDP!$C$8:$R$29,MATCH($A2314,PBI_GDP!$B$8:$B$29,0),MATCH($B2314,PBI_GDP!$C$7:$R$7,0)))</f>
        <v>0.36969701967917329</v>
      </c>
    </row>
    <row r="2315" spans="1:8" ht="14.45" customHeight="1" x14ac:dyDescent="0.25">
      <c r="A2315" s="8" t="s">
        <v>18</v>
      </c>
      <c r="B2315" s="8">
        <v>2017</v>
      </c>
      <c r="C2315" s="8" t="s">
        <v>10</v>
      </c>
      <c r="D2315" s="8" t="s">
        <v>33</v>
      </c>
      <c r="E2315" s="8" t="s">
        <v>34</v>
      </c>
      <c r="F2315" s="78"/>
      <c r="G2315" s="78" t="str">
        <f>+IF(F2315=0," ", +F2315/INDEX(TdC_ExRate!$C$8:$R$29,MATCH(A2315,TdC_ExRate!$B$8:$B$29,0),MATCH(B2315,TdC_ExRate!$C$7:$R$7,0)))</f>
        <v xml:space="preserve"> </v>
      </c>
      <c r="H2315" s="78" t="str">
        <f>+IF(F2315=0,"",+G2315*100/INDEX(PBI_GDP!$C$8:$R$29,MATCH($A2315,PBI_GDP!$B$8:$B$29,0),MATCH($B2315,PBI_GDP!$C$7:$R$7,0)))</f>
        <v/>
      </c>
    </row>
    <row r="2316" spans="1:8" ht="14.45" customHeight="1" x14ac:dyDescent="0.25">
      <c r="A2316" s="8" t="s">
        <v>18</v>
      </c>
      <c r="B2316" s="8">
        <v>2017</v>
      </c>
      <c r="C2316" s="8" t="s">
        <v>10</v>
      </c>
      <c r="D2316" s="8" t="s">
        <v>33</v>
      </c>
      <c r="E2316" s="8" t="s">
        <v>35</v>
      </c>
      <c r="F2316" s="78">
        <v>3563.0889999999999</v>
      </c>
      <c r="G2316" s="78">
        <f>+IF(F2316=0," ", +F2316/INDEX(TdC_ExRate!$C$8:$R$29,MATCH(A2316,TdC_ExRate!$B$8:$B$29,0),MATCH(B2316,TdC_ExRate!$C$7:$R$7,0)))</f>
        <v>17.202948359452037</v>
      </c>
      <c r="H2316" s="78">
        <f>+IF(F2316=0,"",+G2316*100/INDEX(PBI_GDP!$C$8:$R$29,MATCH($A2316,PBI_GDP!$B$8:$B$29,0),MATCH($B2316,PBI_GDP!$C$7:$R$7,0)))</f>
        <v>0.36230691739032167</v>
      </c>
    </row>
    <row r="2317" spans="1:8" ht="14.45" customHeight="1" x14ac:dyDescent="0.25">
      <c r="A2317" s="8" t="s">
        <v>18</v>
      </c>
      <c r="B2317" s="8">
        <v>2017</v>
      </c>
      <c r="C2317" s="8" t="s">
        <v>10</v>
      </c>
      <c r="D2317" s="8" t="s">
        <v>33</v>
      </c>
      <c r="E2317" s="8" t="s">
        <v>36</v>
      </c>
      <c r="F2317" s="78"/>
      <c r="G2317" s="78" t="str">
        <f>+IF(F2317=0," ", +F2317/INDEX(TdC_ExRate!$C$8:$R$29,MATCH(A2317,TdC_ExRate!$B$8:$B$29,0),MATCH(B2317,TdC_ExRate!$C$7:$R$7,0)))</f>
        <v xml:space="preserve"> </v>
      </c>
      <c r="H2317" s="78" t="str">
        <f>+IF(F2317=0,"",+G2317*100/INDEX(PBI_GDP!$C$8:$R$29,MATCH($A2317,PBI_GDP!$B$8:$B$29,0),MATCH($B2317,PBI_GDP!$C$7:$R$7,0)))</f>
        <v/>
      </c>
    </row>
    <row r="2318" spans="1:8" ht="14.45" customHeight="1" x14ac:dyDescent="0.25">
      <c r="A2318" s="8" t="s">
        <v>18</v>
      </c>
      <c r="B2318" s="8">
        <v>2017</v>
      </c>
      <c r="C2318" s="8" t="s">
        <v>10</v>
      </c>
      <c r="D2318" s="8" t="s">
        <v>33</v>
      </c>
      <c r="E2318" s="8" t="s">
        <v>42</v>
      </c>
      <c r="F2318" s="78"/>
      <c r="G2318" s="78" t="str">
        <f>+IF(F2318=0," ", +F2318/INDEX(TdC_ExRate!$C$8:$R$29,MATCH(A2318,TdC_ExRate!$B$8:$B$29,0),MATCH(B2318,TdC_ExRate!$C$7:$R$7,0)))</f>
        <v xml:space="preserve"> </v>
      </c>
      <c r="H2318" s="78" t="str">
        <f>+IF(F2318=0,"",+G2318*100/INDEX(PBI_GDP!$C$8:$R$29,MATCH($A2318,PBI_GDP!$B$8:$B$29,0),MATCH($B2318,PBI_GDP!$C$7:$R$7,0)))</f>
        <v/>
      </c>
    </row>
    <row r="2319" spans="1:8" ht="14.45" customHeight="1" x14ac:dyDescent="0.25">
      <c r="A2319" s="8" t="s">
        <v>18</v>
      </c>
      <c r="B2319" s="8">
        <v>2017</v>
      </c>
      <c r="C2319" s="8" t="s">
        <v>10</v>
      </c>
      <c r="D2319" s="8" t="s">
        <v>33</v>
      </c>
      <c r="E2319" s="8" t="s">
        <v>40</v>
      </c>
      <c r="F2319" s="78">
        <v>3563.0889999999999</v>
      </c>
      <c r="G2319" s="78">
        <f>+IF(F2319=0," ", +F2319/INDEX(TdC_ExRate!$C$8:$R$29,MATCH(A2319,TdC_ExRate!$B$8:$B$29,0),MATCH(B2319,TdC_ExRate!$C$7:$R$7,0)))</f>
        <v>17.202948359452037</v>
      </c>
      <c r="H2319" s="78">
        <f>+IF(F2319=0,"",+G2319*100/INDEX(PBI_GDP!$C$8:$R$29,MATCH($A2319,PBI_GDP!$B$8:$B$29,0),MATCH($B2319,PBI_GDP!$C$7:$R$7,0)))</f>
        <v>0.36230691739032167</v>
      </c>
    </row>
    <row r="2320" spans="1:8" ht="14.45" customHeight="1" x14ac:dyDescent="0.25">
      <c r="A2320" s="8" t="s">
        <v>18</v>
      </c>
      <c r="B2320" s="8">
        <v>2018</v>
      </c>
      <c r="C2320" s="8" t="s">
        <v>10</v>
      </c>
      <c r="D2320" s="8" t="s">
        <v>33</v>
      </c>
      <c r="E2320" s="8" t="s">
        <v>34</v>
      </c>
      <c r="F2320" s="78"/>
      <c r="G2320" s="78" t="str">
        <f>+IF(F2320=0," ", +F2320/INDEX(TdC_ExRate!$C$8:$R$29,MATCH(A2320,TdC_ExRate!$B$8:$B$29,0),MATCH(B2320,TdC_ExRate!$C$7:$R$7,0)))</f>
        <v xml:space="preserve"> </v>
      </c>
      <c r="H2320" s="78" t="str">
        <f>+IF(F2320=0,"",+G2320*100/INDEX(PBI_GDP!$C$8:$R$29,MATCH($A2320,PBI_GDP!$B$8:$B$29,0),MATCH($B2320,PBI_GDP!$C$7:$R$7,0)))</f>
        <v/>
      </c>
    </row>
    <row r="2321" spans="1:8" ht="14.45" customHeight="1" x14ac:dyDescent="0.25">
      <c r="A2321" s="8" t="s">
        <v>18</v>
      </c>
      <c r="B2321" s="8">
        <v>2018</v>
      </c>
      <c r="C2321" s="8" t="s">
        <v>10</v>
      </c>
      <c r="D2321" s="8" t="s">
        <v>33</v>
      </c>
      <c r="E2321" s="8" t="s">
        <v>35</v>
      </c>
      <c r="F2321" s="78">
        <v>5032.8980000000001</v>
      </c>
      <c r="G2321" s="78">
        <f>+IF(F2321=0," ", +F2321/INDEX(TdC_ExRate!$C$8:$R$29,MATCH(A2321,TdC_ExRate!$B$8:$B$29,0),MATCH(B2321,TdC_ExRate!$C$7:$R$7,0)))</f>
        <v>24.210107391536113</v>
      </c>
      <c r="H2321" s="78">
        <f>+IF(F2321=0,"",+G2321*100/INDEX(PBI_GDP!$C$8:$R$29,MATCH($A2321,PBI_GDP!$B$8:$B$29,0),MATCH($B2321,PBI_GDP!$C$7:$R$7,0)))</f>
        <v>0.50566985589279501</v>
      </c>
    </row>
    <row r="2322" spans="1:8" ht="14.45" customHeight="1" x14ac:dyDescent="0.25">
      <c r="A2322" s="8" t="s">
        <v>18</v>
      </c>
      <c r="B2322" s="8">
        <v>2018</v>
      </c>
      <c r="C2322" s="8" t="s">
        <v>10</v>
      </c>
      <c r="D2322" s="8" t="s">
        <v>33</v>
      </c>
      <c r="E2322" s="8" t="s">
        <v>36</v>
      </c>
      <c r="F2322" s="78"/>
      <c r="G2322" s="78" t="str">
        <f>+IF(F2322=0," ", +F2322/INDEX(TdC_ExRate!$C$8:$R$29,MATCH(A2322,TdC_ExRate!$B$8:$B$29,0),MATCH(B2322,TdC_ExRate!$C$7:$R$7,0)))</f>
        <v xml:space="preserve"> </v>
      </c>
      <c r="H2322" s="78" t="str">
        <f>+IF(F2322=0,"",+G2322*100/INDEX(PBI_GDP!$C$8:$R$29,MATCH($A2322,PBI_GDP!$B$8:$B$29,0),MATCH($B2322,PBI_GDP!$C$7:$R$7,0)))</f>
        <v/>
      </c>
    </row>
    <row r="2323" spans="1:8" ht="14.45" customHeight="1" x14ac:dyDescent="0.25">
      <c r="A2323" s="8" t="s">
        <v>18</v>
      </c>
      <c r="B2323" s="8">
        <v>2018</v>
      </c>
      <c r="C2323" s="8" t="s">
        <v>10</v>
      </c>
      <c r="D2323" s="8" t="s">
        <v>33</v>
      </c>
      <c r="E2323" s="8" t="s">
        <v>42</v>
      </c>
      <c r="F2323" s="78"/>
      <c r="G2323" s="78" t="str">
        <f>+IF(F2323=0," ", +F2323/INDEX(TdC_ExRate!$C$8:$R$29,MATCH(A2323,TdC_ExRate!$B$8:$B$29,0),MATCH(B2323,TdC_ExRate!$C$7:$R$7,0)))</f>
        <v xml:space="preserve"> </v>
      </c>
      <c r="H2323" s="78" t="str">
        <f>+IF(F2323=0,"",+G2323*100/INDEX(PBI_GDP!$C$8:$R$29,MATCH($A2323,PBI_GDP!$B$8:$B$29,0),MATCH($B2323,PBI_GDP!$C$7:$R$7,0)))</f>
        <v/>
      </c>
    </row>
    <row r="2324" spans="1:8" ht="14.45" customHeight="1" x14ac:dyDescent="0.25">
      <c r="A2324" s="8" t="s">
        <v>18</v>
      </c>
      <c r="B2324" s="8">
        <v>2018</v>
      </c>
      <c r="C2324" s="8" t="s">
        <v>10</v>
      </c>
      <c r="D2324" s="8" t="s">
        <v>33</v>
      </c>
      <c r="E2324" s="8" t="s">
        <v>40</v>
      </c>
      <c r="F2324" s="78">
        <v>5032.8980000000001</v>
      </c>
      <c r="G2324" s="78">
        <f>+IF(F2324=0," ", +F2324/INDEX(TdC_ExRate!$C$8:$R$29,MATCH(A2324,TdC_ExRate!$B$8:$B$29,0),MATCH(B2324,TdC_ExRate!$C$7:$R$7,0)))</f>
        <v>24.210107391536113</v>
      </c>
      <c r="H2324" s="78">
        <f>+IF(F2324=0,"",+G2324*100/INDEX(PBI_GDP!$C$8:$R$29,MATCH($A2324,PBI_GDP!$B$8:$B$29,0),MATCH($B2324,PBI_GDP!$C$7:$R$7,0)))</f>
        <v>0.50566985589279501</v>
      </c>
    </row>
    <row r="2325" spans="1:8" ht="14.45" customHeight="1" x14ac:dyDescent="0.25">
      <c r="A2325" s="8" t="s">
        <v>18</v>
      </c>
      <c r="B2325" s="8">
        <v>2019</v>
      </c>
      <c r="C2325" s="8" t="s">
        <v>10</v>
      </c>
      <c r="D2325" s="8" t="s">
        <v>33</v>
      </c>
      <c r="E2325" s="8" t="s">
        <v>34</v>
      </c>
      <c r="F2325" s="78"/>
      <c r="G2325" s="78" t="str">
        <f>+IF(F2325=0," ", +F2325/INDEX(TdC_ExRate!$C$8:$R$29,MATCH(A2325,TdC_ExRate!$B$8:$B$29,0),MATCH(B2325,TdC_ExRate!$C$7:$R$7,0)))</f>
        <v xml:space="preserve"> </v>
      </c>
      <c r="H2325" s="78" t="str">
        <f>+IF(F2325=0,"",+G2325*100/INDEX(PBI_GDP!$C$8:$R$29,MATCH($A2325,PBI_GDP!$B$8:$B$29,0),MATCH($B2325,PBI_GDP!$C$7:$R$7,0)))</f>
        <v/>
      </c>
    </row>
    <row r="2326" spans="1:8" ht="14.45" customHeight="1" x14ac:dyDescent="0.25">
      <c r="A2326" s="8" t="s">
        <v>18</v>
      </c>
      <c r="B2326" s="8">
        <v>2019</v>
      </c>
      <c r="C2326" s="8" t="s">
        <v>10</v>
      </c>
      <c r="D2326" s="8" t="s">
        <v>33</v>
      </c>
      <c r="E2326" s="8" t="s">
        <v>35</v>
      </c>
      <c r="F2326" s="78">
        <v>5449.2539999999999</v>
      </c>
      <c r="G2326" s="78">
        <f>+IF(F2326=0," ", +F2326/INDEX(TdC_ExRate!$C$8:$R$29,MATCH(A2326,TdC_ExRate!$B$8:$B$29,0),MATCH(B2326,TdC_ExRate!$C$7:$R$7,0)))</f>
        <v>26.197706785894571</v>
      </c>
      <c r="H2326" s="78">
        <f>+IF(F2326=0,"",+G2326*100/INDEX(PBI_GDP!$C$8:$R$29,MATCH($A2326,PBI_GDP!$B$8:$B$29,0),MATCH($B2326,PBI_GDP!$C$7:$R$7,0)))</f>
        <v>0.50635720995745004</v>
      </c>
    </row>
    <row r="2327" spans="1:8" ht="14.45" customHeight="1" x14ac:dyDescent="0.25">
      <c r="A2327" s="8" t="s">
        <v>18</v>
      </c>
      <c r="B2327" s="8">
        <v>2019</v>
      </c>
      <c r="C2327" s="8" t="s">
        <v>10</v>
      </c>
      <c r="D2327" s="8" t="s">
        <v>33</v>
      </c>
      <c r="E2327" s="8" t="s">
        <v>36</v>
      </c>
      <c r="F2327" s="78"/>
      <c r="G2327" s="78" t="str">
        <f>+IF(F2327=0," ", +F2327/INDEX(TdC_ExRate!$C$8:$R$29,MATCH(A2327,TdC_ExRate!$B$8:$B$29,0),MATCH(B2327,TdC_ExRate!$C$7:$R$7,0)))</f>
        <v xml:space="preserve"> </v>
      </c>
      <c r="H2327" s="78" t="str">
        <f>+IF(F2327=0,"",+G2327*100/INDEX(PBI_GDP!$C$8:$R$29,MATCH($A2327,PBI_GDP!$B$8:$B$29,0),MATCH($B2327,PBI_GDP!$C$7:$R$7,0)))</f>
        <v/>
      </c>
    </row>
    <row r="2328" spans="1:8" ht="14.45" customHeight="1" x14ac:dyDescent="0.25">
      <c r="A2328" s="8" t="s">
        <v>18</v>
      </c>
      <c r="B2328" s="8">
        <v>2019</v>
      </c>
      <c r="C2328" s="8" t="s">
        <v>10</v>
      </c>
      <c r="D2328" s="8" t="s">
        <v>33</v>
      </c>
      <c r="E2328" s="8" t="s">
        <v>42</v>
      </c>
      <c r="F2328" s="78"/>
      <c r="G2328" s="78" t="str">
        <f>+IF(F2328=0," ", +F2328/INDEX(TdC_ExRate!$C$8:$R$29,MATCH(A2328,TdC_ExRate!$B$8:$B$29,0),MATCH(B2328,TdC_ExRate!$C$7:$R$7,0)))</f>
        <v xml:space="preserve"> </v>
      </c>
      <c r="H2328" s="78" t="str">
        <f>+IF(F2328=0,"",+G2328*100/INDEX(PBI_GDP!$C$8:$R$29,MATCH($A2328,PBI_GDP!$B$8:$B$29,0),MATCH($B2328,PBI_GDP!$C$7:$R$7,0)))</f>
        <v/>
      </c>
    </row>
    <row r="2329" spans="1:8" ht="14.45" customHeight="1" x14ac:dyDescent="0.25">
      <c r="A2329" s="8" t="s">
        <v>18</v>
      </c>
      <c r="B2329" s="8">
        <v>2019</v>
      </c>
      <c r="C2329" s="8" t="s">
        <v>10</v>
      </c>
      <c r="D2329" s="8" t="s">
        <v>33</v>
      </c>
      <c r="E2329" s="8" t="s">
        <v>40</v>
      </c>
      <c r="F2329" s="78">
        <v>5449.2539999999999</v>
      </c>
      <c r="G2329" s="78">
        <f>+IF(F2329=0," ", +F2329/INDEX(TdC_ExRate!$C$8:$R$29,MATCH(A2329,TdC_ExRate!$B$8:$B$29,0),MATCH(B2329,TdC_ExRate!$C$7:$R$7,0)))</f>
        <v>26.197706785894571</v>
      </c>
      <c r="H2329" s="78">
        <f>+IF(F2329=0,"",+G2329*100/INDEX(PBI_GDP!$C$8:$R$29,MATCH($A2329,PBI_GDP!$B$8:$B$29,0),MATCH($B2329,PBI_GDP!$C$7:$R$7,0)))</f>
        <v>0.50635720995745004</v>
      </c>
    </row>
    <row r="2330" spans="1:8" ht="14.45" customHeight="1" x14ac:dyDescent="0.25">
      <c r="A2330" s="8" t="s">
        <v>18</v>
      </c>
      <c r="B2330" s="8">
        <v>2020</v>
      </c>
      <c r="C2330" s="8" t="s">
        <v>10</v>
      </c>
      <c r="D2330" s="8" t="s">
        <v>33</v>
      </c>
      <c r="E2330" s="8" t="s">
        <v>34</v>
      </c>
      <c r="F2330" s="78"/>
      <c r="G2330" s="78" t="str">
        <f>+IF(F2330=0," ", +F2330/INDEX(TdC_ExRate!$C$8:$R$29,MATCH(A2330,TdC_ExRate!$B$8:$B$29,0),MATCH(B2330,TdC_ExRate!$C$7:$R$7,0)))</f>
        <v xml:space="preserve"> </v>
      </c>
      <c r="H2330" s="78" t="str">
        <f>+IF(F2330=0,"",+G2330*100/INDEX(PBI_GDP!$C$8:$R$29,MATCH($A2330,PBI_GDP!$B$8:$B$29,0),MATCH($B2330,PBI_GDP!$C$7:$R$7,0)))</f>
        <v/>
      </c>
    </row>
    <row r="2331" spans="1:8" ht="14.45" customHeight="1" x14ac:dyDescent="0.25">
      <c r="A2331" s="8" t="s">
        <v>18</v>
      </c>
      <c r="B2331" s="8">
        <v>2020</v>
      </c>
      <c r="C2331" s="8" t="s">
        <v>10</v>
      </c>
      <c r="D2331" s="8" t="s">
        <v>33</v>
      </c>
      <c r="E2331" s="8" t="s">
        <v>35</v>
      </c>
      <c r="F2331" s="78">
        <v>4906.1559999999999</v>
      </c>
      <c r="G2331" s="78">
        <f>+IF(F2331=0," ", +F2331/INDEX(TdC_ExRate!$C$8:$R$29,MATCH(A2331,TdC_ExRate!$B$8:$B$29,0),MATCH(B2331,TdC_ExRate!$C$7:$R$7,0)))</f>
        <v>23.477145283944356</v>
      </c>
      <c r="H2331" s="78">
        <f>+IF(F2331=0,"",+G2331*100/INDEX(PBI_GDP!$C$8:$R$29,MATCH($A2331,PBI_GDP!$B$8:$B$29,0),MATCH($B2331,PBI_GDP!$C$7:$R$7,0)))</f>
        <v>0.42909942652961758</v>
      </c>
    </row>
    <row r="2332" spans="1:8" ht="14.45" customHeight="1" x14ac:dyDescent="0.25">
      <c r="A2332" s="8" t="s">
        <v>18</v>
      </c>
      <c r="B2332" s="8">
        <v>2020</v>
      </c>
      <c r="C2332" s="8" t="s">
        <v>10</v>
      </c>
      <c r="D2332" s="8" t="s">
        <v>33</v>
      </c>
      <c r="E2332" s="8" t="s">
        <v>36</v>
      </c>
      <c r="F2332" s="78"/>
      <c r="G2332" s="78" t="str">
        <f>+IF(F2332=0," ", +F2332/INDEX(TdC_ExRate!$C$8:$R$29,MATCH(A2332,TdC_ExRate!$B$8:$B$29,0),MATCH(B2332,TdC_ExRate!$C$7:$R$7,0)))</f>
        <v xml:space="preserve"> </v>
      </c>
      <c r="H2332" s="78" t="str">
        <f>+IF(F2332=0,"",+G2332*100/INDEX(PBI_GDP!$C$8:$R$29,MATCH($A2332,PBI_GDP!$B$8:$B$29,0),MATCH($B2332,PBI_GDP!$C$7:$R$7,0)))</f>
        <v/>
      </c>
    </row>
    <row r="2333" spans="1:8" ht="14.45" customHeight="1" x14ac:dyDescent="0.25">
      <c r="A2333" s="8" t="s">
        <v>18</v>
      </c>
      <c r="B2333" s="8">
        <v>2020</v>
      </c>
      <c r="C2333" s="8" t="s">
        <v>10</v>
      </c>
      <c r="D2333" s="8" t="s">
        <v>33</v>
      </c>
      <c r="E2333" s="8" t="s">
        <v>42</v>
      </c>
      <c r="F2333" s="78"/>
      <c r="G2333" s="78" t="str">
        <f>+IF(F2333=0," ", +F2333/INDEX(TdC_ExRate!$C$8:$R$29,MATCH(A2333,TdC_ExRate!$B$8:$B$29,0),MATCH(B2333,TdC_ExRate!$C$7:$R$7,0)))</f>
        <v xml:space="preserve"> </v>
      </c>
      <c r="H2333" s="78" t="str">
        <f>+IF(F2333=0,"",+G2333*100/INDEX(PBI_GDP!$C$8:$R$29,MATCH($A2333,PBI_GDP!$B$8:$B$29,0),MATCH($B2333,PBI_GDP!$C$7:$R$7,0)))</f>
        <v/>
      </c>
    </row>
    <row r="2334" spans="1:8" ht="14.45" customHeight="1" x14ac:dyDescent="0.25">
      <c r="A2334" s="8" t="s">
        <v>18</v>
      </c>
      <c r="B2334" s="8">
        <v>2020</v>
      </c>
      <c r="C2334" s="8" t="s">
        <v>10</v>
      </c>
      <c r="D2334" s="8" t="s">
        <v>33</v>
      </c>
      <c r="E2334" s="8" t="s">
        <v>40</v>
      </c>
      <c r="F2334" s="78">
        <v>4906.1559999999999</v>
      </c>
      <c r="G2334" s="78">
        <f>+IF(F2334=0," ", +F2334/INDEX(TdC_ExRate!$C$8:$R$29,MATCH(A2334,TdC_ExRate!$B$8:$B$29,0),MATCH(B2334,TdC_ExRate!$C$7:$R$7,0)))</f>
        <v>23.477145283944356</v>
      </c>
      <c r="H2334" s="78">
        <f>+IF(F2334=0,"",+G2334*100/INDEX(PBI_GDP!$C$8:$R$29,MATCH($A2334,PBI_GDP!$B$8:$B$29,0),MATCH($B2334,PBI_GDP!$C$7:$R$7,0)))</f>
        <v>0.42909942652961758</v>
      </c>
    </row>
    <row r="2335" spans="1:8" ht="14.45" customHeight="1" x14ac:dyDescent="0.25">
      <c r="A2335" s="8" t="s">
        <v>18</v>
      </c>
      <c r="B2335" s="8">
        <v>2021</v>
      </c>
      <c r="C2335" s="8" t="s">
        <v>10</v>
      </c>
      <c r="D2335" s="8" t="s">
        <v>33</v>
      </c>
      <c r="E2335" s="8" t="s">
        <v>34</v>
      </c>
      <c r="F2335" s="78"/>
      <c r="G2335" s="78" t="str">
        <f>+IF(F2335=0," ", +F2335/INDEX(TdC_ExRate!$C$8:$R$29,MATCH(A2335,TdC_ExRate!$B$8:$B$29,0),MATCH(B2335,TdC_ExRate!$C$7:$R$7,0)))</f>
        <v xml:space="preserve"> </v>
      </c>
      <c r="H2335" s="78" t="str">
        <f>+IF(F2335=0,"",+G2335*100/INDEX(PBI_GDP!$C$8:$R$29,MATCH($A2335,PBI_GDP!$B$8:$B$29,0),MATCH($B2335,PBI_GDP!$C$7:$R$7,0)))</f>
        <v/>
      </c>
    </row>
    <row r="2336" spans="1:8" ht="14.45" customHeight="1" x14ac:dyDescent="0.25">
      <c r="A2336" s="8" t="s">
        <v>18</v>
      </c>
      <c r="B2336" s="8">
        <v>2021</v>
      </c>
      <c r="C2336" s="8" t="s">
        <v>10</v>
      </c>
      <c r="D2336" s="8" t="s">
        <v>33</v>
      </c>
      <c r="E2336" s="8" t="s">
        <v>35</v>
      </c>
      <c r="F2336" s="78">
        <v>6724.5119999999997</v>
      </c>
      <c r="G2336" s="78">
        <f>+IF(F2336=0," ", +F2336/INDEX(TdC_ExRate!$C$8:$R$29,MATCH(A2336,TdC_ExRate!$B$8:$B$29,0),MATCH(B2336,TdC_ExRate!$C$7:$R$7,0)))</f>
        <v>32.218890344012571</v>
      </c>
      <c r="H2336" s="78">
        <f>+IF(F2336=0,"",+G2336*100/INDEX(PBI_GDP!$C$8:$R$29,MATCH($A2336,PBI_GDP!$B$8:$B$29,0),MATCH($B2336,PBI_GDP!$C$7:$R$7,0)))</f>
        <v>0.40066469283818373</v>
      </c>
    </row>
    <row r="2337" spans="1:8" ht="14.45" customHeight="1" x14ac:dyDescent="0.25">
      <c r="A2337" s="8" t="s">
        <v>18</v>
      </c>
      <c r="B2337" s="8">
        <v>2021</v>
      </c>
      <c r="C2337" s="8" t="s">
        <v>10</v>
      </c>
      <c r="D2337" s="8" t="s">
        <v>33</v>
      </c>
      <c r="E2337" s="8" t="s">
        <v>36</v>
      </c>
      <c r="F2337" s="78"/>
      <c r="G2337" s="78" t="str">
        <f>+IF(F2337=0," ", +F2337/INDEX(TdC_ExRate!$C$8:$R$29,MATCH(A2337,TdC_ExRate!$B$8:$B$29,0),MATCH(B2337,TdC_ExRate!$C$7:$R$7,0)))</f>
        <v xml:space="preserve"> </v>
      </c>
      <c r="H2337" s="78" t="str">
        <f>+IF(F2337=0,"",+G2337*100/INDEX(PBI_GDP!$C$8:$R$29,MATCH($A2337,PBI_GDP!$B$8:$B$29,0),MATCH($B2337,PBI_GDP!$C$7:$R$7,0)))</f>
        <v/>
      </c>
    </row>
    <row r="2338" spans="1:8" ht="14.45" customHeight="1" x14ac:dyDescent="0.25">
      <c r="A2338" s="8" t="s">
        <v>18</v>
      </c>
      <c r="B2338" s="8">
        <v>2021</v>
      </c>
      <c r="C2338" s="8" t="s">
        <v>10</v>
      </c>
      <c r="D2338" s="8" t="s">
        <v>33</v>
      </c>
      <c r="E2338" s="8" t="s">
        <v>42</v>
      </c>
      <c r="F2338" s="78"/>
      <c r="G2338" s="78" t="str">
        <f>+IF(F2338=0," ", +F2338/INDEX(TdC_ExRate!$C$8:$R$29,MATCH(A2338,TdC_ExRate!$B$8:$B$29,0),MATCH(B2338,TdC_ExRate!$C$7:$R$7,0)))</f>
        <v xml:space="preserve"> </v>
      </c>
      <c r="H2338" s="78" t="str">
        <f>+IF(F2338=0,"",+G2338*100/INDEX(PBI_GDP!$C$8:$R$29,MATCH($A2338,PBI_GDP!$B$8:$B$29,0),MATCH($B2338,PBI_GDP!$C$7:$R$7,0)))</f>
        <v/>
      </c>
    </row>
    <row r="2339" spans="1:8" ht="14.45" customHeight="1" x14ac:dyDescent="0.25">
      <c r="A2339" s="8" t="s">
        <v>18</v>
      </c>
      <c r="B2339" s="8">
        <v>2021</v>
      </c>
      <c r="C2339" s="8" t="s">
        <v>10</v>
      </c>
      <c r="D2339" s="8" t="s">
        <v>33</v>
      </c>
      <c r="E2339" s="8" t="s">
        <v>40</v>
      </c>
      <c r="F2339" s="78">
        <v>6724.5119999999997</v>
      </c>
      <c r="G2339" s="78">
        <f>+IF(F2339=0," ", +F2339/INDEX(TdC_ExRate!$C$8:$R$29,MATCH(A2339,TdC_ExRate!$B$8:$B$29,0),MATCH(B2339,TdC_ExRate!$C$7:$R$7,0)))</f>
        <v>32.218890344012571</v>
      </c>
      <c r="H2339" s="78">
        <f>+IF(F2339=0,"",+G2339*100/INDEX(PBI_GDP!$C$8:$R$29,MATCH($A2339,PBI_GDP!$B$8:$B$29,0),MATCH($B2339,PBI_GDP!$C$7:$R$7,0)))</f>
        <v>0.40066469283818373</v>
      </c>
    </row>
    <row r="2340" spans="1:8" ht="14.45" customHeight="1" x14ac:dyDescent="0.25">
      <c r="A2340" s="8" t="s">
        <v>18</v>
      </c>
      <c r="B2340" s="8">
        <v>2008</v>
      </c>
      <c r="C2340" s="8" t="s">
        <v>10</v>
      </c>
      <c r="D2340" s="8" t="s">
        <v>37</v>
      </c>
      <c r="E2340" s="8" t="s">
        <v>40</v>
      </c>
      <c r="F2340" s="78">
        <v>0</v>
      </c>
      <c r="G2340" s="78">
        <f>+IF(F2340=0,0,+F2340/INDEX(TdC_ExRate!$C$8:$R$29,MATCH(A2340,TdC_ExRate!$B$8:$B$29,0),MATCH(B2340,TdC_ExRate!$C$7:$R$7,0)))</f>
        <v>0</v>
      </c>
      <c r="H2340" s="78">
        <f>+IF(F2340=0,0,+G2340*100/INDEX(PBI_GDP!$C$8:$R$29,MATCH($A2340,PBI_GDP!$B$8:$B$29,0),MATCH($B2340,PBI_GDP!$C$7:$R$7,0)))</f>
        <v>0</v>
      </c>
    </row>
    <row r="2341" spans="1:8" ht="14.45" customHeight="1" x14ac:dyDescent="0.25">
      <c r="A2341" s="8" t="s">
        <v>18</v>
      </c>
      <c r="B2341" s="8">
        <v>2009</v>
      </c>
      <c r="C2341" s="8" t="s">
        <v>10</v>
      </c>
      <c r="D2341" s="8" t="s">
        <v>37</v>
      </c>
      <c r="E2341" s="8" t="s">
        <v>40</v>
      </c>
      <c r="F2341" s="78">
        <v>0</v>
      </c>
      <c r="G2341" s="78">
        <f>+IF(F2341=0,0,+F2341/INDEX(TdC_ExRate!$C$8:$R$29,MATCH(A2341,TdC_ExRate!$B$8:$B$29,0),MATCH(B2341,TdC_ExRate!$C$7:$R$7,0)))</f>
        <v>0</v>
      </c>
      <c r="H2341" s="78">
        <f>+IF(F2341=0,0,+G2341*100/INDEX(PBI_GDP!$C$8:$R$29,MATCH($A2341,PBI_GDP!$B$8:$B$29,0),MATCH($B2341,PBI_GDP!$C$7:$R$7,0)))</f>
        <v>0</v>
      </c>
    </row>
    <row r="2342" spans="1:8" ht="14.45" customHeight="1" x14ac:dyDescent="0.25">
      <c r="A2342" s="8" t="s">
        <v>18</v>
      </c>
      <c r="B2342" s="8">
        <v>2010</v>
      </c>
      <c r="C2342" s="8" t="s">
        <v>10</v>
      </c>
      <c r="D2342" s="8" t="s">
        <v>37</v>
      </c>
      <c r="E2342" s="8" t="s">
        <v>40</v>
      </c>
      <c r="F2342" s="78">
        <v>0</v>
      </c>
      <c r="G2342" s="78">
        <f>+IF(F2342=0,0,+F2342/INDEX(TdC_ExRate!$C$8:$R$29,MATCH(A2342,TdC_ExRate!$B$8:$B$29,0),MATCH(B2342,TdC_ExRate!$C$7:$R$7,0)))</f>
        <v>0</v>
      </c>
      <c r="H2342" s="78">
        <f>+IF(F2342=0,0,+G2342*100/INDEX(PBI_GDP!$C$8:$R$29,MATCH($A2342,PBI_GDP!$B$8:$B$29,0),MATCH($B2342,PBI_GDP!$C$7:$R$7,0)))</f>
        <v>0</v>
      </c>
    </row>
    <row r="2343" spans="1:8" ht="14.45" customHeight="1" x14ac:dyDescent="0.25">
      <c r="A2343" s="8" t="s">
        <v>18</v>
      </c>
      <c r="B2343" s="8">
        <v>2011</v>
      </c>
      <c r="C2343" s="8" t="s">
        <v>10</v>
      </c>
      <c r="D2343" s="8" t="s">
        <v>37</v>
      </c>
      <c r="E2343" s="8" t="s">
        <v>40</v>
      </c>
      <c r="F2343" s="78">
        <v>0</v>
      </c>
      <c r="G2343" s="78">
        <f>+IF(F2343=0,0,+F2343/INDEX(TdC_ExRate!$C$8:$R$29,MATCH(A2343,TdC_ExRate!$B$8:$B$29,0),MATCH(B2343,TdC_ExRate!$C$7:$R$7,0)))</f>
        <v>0</v>
      </c>
      <c r="H2343" s="78">
        <f>+IF(F2343=0,0,+G2343*100/INDEX(PBI_GDP!$C$8:$R$29,MATCH($A2343,PBI_GDP!$B$8:$B$29,0),MATCH($B2343,PBI_GDP!$C$7:$R$7,0)))</f>
        <v>0</v>
      </c>
    </row>
    <row r="2344" spans="1:8" ht="14.45" customHeight="1" x14ac:dyDescent="0.25">
      <c r="A2344" s="8" t="s">
        <v>18</v>
      </c>
      <c r="B2344" s="8">
        <v>2012</v>
      </c>
      <c r="C2344" s="8" t="s">
        <v>10</v>
      </c>
      <c r="D2344" s="8" t="s">
        <v>37</v>
      </c>
      <c r="E2344" s="8" t="s">
        <v>40</v>
      </c>
      <c r="F2344" s="78">
        <v>0</v>
      </c>
      <c r="G2344" s="78">
        <f>+IF(F2344=0,0,+F2344/INDEX(TdC_ExRate!$C$8:$R$29,MATCH(A2344,TdC_ExRate!$B$8:$B$29,0),MATCH(B2344,TdC_ExRate!$C$7:$R$7,0)))</f>
        <v>0</v>
      </c>
      <c r="H2344" s="78">
        <f>+IF(F2344=0,0,+G2344*100/INDEX(PBI_GDP!$C$8:$R$29,MATCH($A2344,PBI_GDP!$B$8:$B$29,0),MATCH($B2344,PBI_GDP!$C$7:$R$7,0)))</f>
        <v>0</v>
      </c>
    </row>
    <row r="2345" spans="1:8" ht="14.45" customHeight="1" x14ac:dyDescent="0.25">
      <c r="A2345" s="8" t="s">
        <v>18</v>
      </c>
      <c r="B2345" s="8">
        <v>2013</v>
      </c>
      <c r="C2345" s="8" t="s">
        <v>10</v>
      </c>
      <c r="D2345" s="8" t="s">
        <v>37</v>
      </c>
      <c r="E2345" s="8" t="s">
        <v>40</v>
      </c>
      <c r="F2345" s="78">
        <v>0</v>
      </c>
      <c r="G2345" s="78">
        <f>+IF(F2345=0,0,+F2345/INDEX(TdC_ExRate!$C$8:$R$29,MATCH(A2345,TdC_ExRate!$B$8:$B$29,0),MATCH(B2345,TdC_ExRate!$C$7:$R$7,0)))</f>
        <v>0</v>
      </c>
      <c r="H2345" s="78">
        <f>+IF(F2345=0,0,+G2345*100/INDEX(PBI_GDP!$C$8:$R$29,MATCH($A2345,PBI_GDP!$B$8:$B$29,0),MATCH($B2345,PBI_GDP!$C$7:$R$7,0)))</f>
        <v>0</v>
      </c>
    </row>
    <row r="2346" spans="1:8" ht="14.45" customHeight="1" x14ac:dyDescent="0.25">
      <c r="A2346" s="8" t="s">
        <v>18</v>
      </c>
      <c r="B2346" s="8">
        <v>2014</v>
      </c>
      <c r="C2346" s="8" t="s">
        <v>10</v>
      </c>
      <c r="D2346" s="8" t="s">
        <v>37</v>
      </c>
      <c r="E2346" s="8" t="s">
        <v>40</v>
      </c>
      <c r="F2346" s="78">
        <v>0</v>
      </c>
      <c r="G2346" s="78">
        <f>+IF(F2346=0,0,+F2346/INDEX(TdC_ExRate!$C$8:$R$29,MATCH(A2346,TdC_ExRate!$B$8:$B$29,0),MATCH(B2346,TdC_ExRate!$C$7:$R$7,0)))</f>
        <v>0</v>
      </c>
      <c r="H2346" s="78">
        <f>+IF(F2346=0,0,+G2346*100/INDEX(PBI_GDP!$C$8:$R$29,MATCH($A2346,PBI_GDP!$B$8:$B$29,0),MATCH($B2346,PBI_GDP!$C$7:$R$7,0)))</f>
        <v>0</v>
      </c>
    </row>
    <row r="2347" spans="1:8" ht="14.45" customHeight="1" x14ac:dyDescent="0.25">
      <c r="A2347" s="8" t="s">
        <v>18</v>
      </c>
      <c r="B2347" s="8">
        <v>2015</v>
      </c>
      <c r="C2347" s="8" t="s">
        <v>10</v>
      </c>
      <c r="D2347" s="8" t="s">
        <v>37</v>
      </c>
      <c r="E2347" s="8" t="s">
        <v>40</v>
      </c>
      <c r="F2347" s="78">
        <v>0</v>
      </c>
      <c r="G2347" s="78">
        <f>+IF(F2347=0,0,+F2347/INDEX(TdC_ExRate!$C$8:$R$29,MATCH(A2347,TdC_ExRate!$B$8:$B$29,0),MATCH(B2347,TdC_ExRate!$C$7:$R$7,0)))</f>
        <v>0</v>
      </c>
      <c r="H2347" s="78">
        <f>+IF(F2347=0,0,+G2347*100/INDEX(PBI_GDP!$C$8:$R$29,MATCH($A2347,PBI_GDP!$B$8:$B$29,0),MATCH($B2347,PBI_GDP!$C$7:$R$7,0)))</f>
        <v>0</v>
      </c>
    </row>
    <row r="2348" spans="1:8" ht="14.45" customHeight="1" x14ac:dyDescent="0.25">
      <c r="A2348" s="8" t="s">
        <v>18</v>
      </c>
      <c r="B2348" s="8">
        <v>2016</v>
      </c>
      <c r="C2348" s="8" t="s">
        <v>10</v>
      </c>
      <c r="D2348" s="8" t="s">
        <v>37</v>
      </c>
      <c r="E2348" s="8" t="s">
        <v>40</v>
      </c>
      <c r="F2348" s="78">
        <v>0</v>
      </c>
      <c r="G2348" s="78">
        <f>+IF(F2348=0,0,+F2348/INDEX(TdC_ExRate!$C$8:$R$29,MATCH(A2348,TdC_ExRate!$B$8:$B$29,0),MATCH(B2348,TdC_ExRate!$C$7:$R$7,0)))</f>
        <v>0</v>
      </c>
      <c r="H2348" s="78">
        <f>+IF(F2348=0,0,+G2348*100/INDEX(PBI_GDP!$C$8:$R$29,MATCH($A2348,PBI_GDP!$B$8:$B$29,0),MATCH($B2348,PBI_GDP!$C$7:$R$7,0)))</f>
        <v>0</v>
      </c>
    </row>
    <row r="2349" spans="1:8" ht="14.45" customHeight="1" x14ac:dyDescent="0.25">
      <c r="A2349" s="8" t="s">
        <v>18</v>
      </c>
      <c r="B2349" s="8">
        <v>2017</v>
      </c>
      <c r="C2349" s="8" t="s">
        <v>10</v>
      </c>
      <c r="D2349" s="8" t="s">
        <v>37</v>
      </c>
      <c r="E2349" s="8" t="s">
        <v>40</v>
      </c>
      <c r="F2349" s="78">
        <v>0</v>
      </c>
      <c r="G2349" s="78">
        <f>+IF(F2349=0,0,+F2349/INDEX(TdC_ExRate!$C$8:$R$29,MATCH(A2349,TdC_ExRate!$B$8:$B$29,0),MATCH(B2349,TdC_ExRate!$C$7:$R$7,0)))</f>
        <v>0</v>
      </c>
      <c r="H2349" s="78">
        <f>+IF(F2349=0,0,+G2349*100/INDEX(PBI_GDP!$C$8:$R$29,MATCH($A2349,PBI_GDP!$B$8:$B$29,0),MATCH($B2349,PBI_GDP!$C$7:$R$7,0)))</f>
        <v>0</v>
      </c>
    </row>
    <row r="2350" spans="1:8" ht="14.45" customHeight="1" x14ac:dyDescent="0.25">
      <c r="A2350" s="8" t="s">
        <v>18</v>
      </c>
      <c r="B2350" s="8">
        <v>2018</v>
      </c>
      <c r="C2350" s="8" t="s">
        <v>10</v>
      </c>
      <c r="D2350" s="8" t="s">
        <v>37</v>
      </c>
      <c r="E2350" s="8" t="s">
        <v>40</v>
      </c>
      <c r="F2350" s="78">
        <v>0</v>
      </c>
      <c r="G2350" s="78">
        <f>+IF(F2350=0,0,+F2350/INDEX(TdC_ExRate!$C$8:$R$29,MATCH(A2350,TdC_ExRate!$B$8:$B$29,0),MATCH(B2350,TdC_ExRate!$C$7:$R$7,0)))</f>
        <v>0</v>
      </c>
      <c r="H2350" s="78">
        <f>+IF(F2350=0,0,+G2350*100/INDEX(PBI_GDP!$C$8:$R$29,MATCH($A2350,PBI_GDP!$B$8:$B$29,0),MATCH($B2350,PBI_GDP!$C$7:$R$7,0)))</f>
        <v>0</v>
      </c>
    </row>
    <row r="2351" spans="1:8" ht="14.45" customHeight="1" x14ac:dyDescent="0.25">
      <c r="A2351" s="8" t="s">
        <v>18</v>
      </c>
      <c r="B2351" s="8">
        <v>2019</v>
      </c>
      <c r="C2351" s="8" t="s">
        <v>10</v>
      </c>
      <c r="D2351" s="8" t="s">
        <v>37</v>
      </c>
      <c r="E2351" s="8" t="s">
        <v>40</v>
      </c>
      <c r="F2351" s="78">
        <v>0</v>
      </c>
      <c r="G2351" s="78">
        <f>+IF(F2351=0,0,+F2351/INDEX(TdC_ExRate!$C$8:$R$29,MATCH(A2351,TdC_ExRate!$B$8:$B$29,0),MATCH(B2351,TdC_ExRate!$C$7:$R$7,0)))</f>
        <v>0</v>
      </c>
      <c r="H2351" s="78">
        <f>+IF(F2351=0,0,+G2351*100/INDEX(PBI_GDP!$C$8:$R$29,MATCH($A2351,PBI_GDP!$B$8:$B$29,0),MATCH($B2351,PBI_GDP!$C$7:$R$7,0)))</f>
        <v>0</v>
      </c>
    </row>
    <row r="2352" spans="1:8" ht="14.45" customHeight="1" x14ac:dyDescent="0.25">
      <c r="A2352" s="8" t="s">
        <v>18</v>
      </c>
      <c r="B2352" s="8">
        <v>2020</v>
      </c>
      <c r="C2352" s="8" t="s">
        <v>10</v>
      </c>
      <c r="D2352" s="8" t="s">
        <v>37</v>
      </c>
      <c r="E2352" s="8" t="s">
        <v>40</v>
      </c>
      <c r="F2352" s="78">
        <v>0</v>
      </c>
      <c r="G2352" s="78">
        <f>+IF(F2352=0,0,+F2352/INDEX(TdC_ExRate!$C$8:$R$29,MATCH(A2352,TdC_ExRate!$B$8:$B$29,0),MATCH(B2352,TdC_ExRate!$C$7:$R$7,0)))</f>
        <v>0</v>
      </c>
      <c r="H2352" s="78">
        <f>+IF(F2352=0,0,+G2352*100/INDEX(PBI_GDP!$C$8:$R$29,MATCH($A2352,PBI_GDP!$B$8:$B$29,0),MATCH($B2352,PBI_GDP!$C$7:$R$7,0)))</f>
        <v>0</v>
      </c>
    </row>
    <row r="2353" spans="1:8" ht="14.45" customHeight="1" x14ac:dyDescent="0.25">
      <c r="A2353" s="8" t="s">
        <v>18</v>
      </c>
      <c r="B2353" s="8">
        <v>2021</v>
      </c>
      <c r="C2353" s="8" t="s">
        <v>10</v>
      </c>
      <c r="D2353" s="8" t="s">
        <v>37</v>
      </c>
      <c r="E2353" s="8" t="s">
        <v>40</v>
      </c>
      <c r="F2353" s="78">
        <v>0</v>
      </c>
      <c r="G2353" s="78">
        <f>+IF(F2353=0,0,+F2353/INDEX(TdC_ExRate!$C$8:$R$29,MATCH(A2353,TdC_ExRate!$B$8:$B$29,0),MATCH(B2353,TdC_ExRate!$C$7:$R$7,0)))</f>
        <v>0</v>
      </c>
      <c r="H2353" s="78">
        <f>+IF(F2353=0,0,+G2353*100/INDEX(PBI_GDP!$C$8:$R$29,MATCH($A2353,PBI_GDP!$B$8:$B$29,0),MATCH($B2353,PBI_GDP!$C$7:$R$7,0)))</f>
        <v>0</v>
      </c>
    </row>
    <row r="2354" spans="1:8" ht="14.45" customHeight="1" x14ac:dyDescent="0.25">
      <c r="A2354" s="8" t="s">
        <v>46</v>
      </c>
      <c r="B2354" s="8">
        <v>2012</v>
      </c>
      <c r="C2354" s="8" t="s">
        <v>10</v>
      </c>
      <c r="D2354" s="8" t="s">
        <v>41</v>
      </c>
      <c r="E2354" s="8" t="s">
        <v>40</v>
      </c>
      <c r="F2354" s="78">
        <v>950.85511457000007</v>
      </c>
      <c r="G2354" s="78">
        <f>+IF(F2354=0," ", +F2354/INDEX(TdC_ExRate!$C$8:$R$29,MATCH(A2354,TdC_ExRate!$B$8:$B$29,0),MATCH(B2354,TdC_ExRate!$C$7:$R$7,0)))</f>
        <v>22.836508305493847</v>
      </c>
      <c r="H2354" s="78">
        <f>+IF(F2354=0,"",+G2354*100/INDEX(PBI_GDP!$C$8:$R$29,MATCH($A2354,PBI_GDP!$B$8:$B$29,0),MATCH($B2354,PBI_GDP!$C$7:$R$7,0)))</f>
        <v>0.16806985463483631</v>
      </c>
    </row>
    <row r="2355" spans="1:8" ht="14.45" customHeight="1" x14ac:dyDescent="0.25">
      <c r="A2355" s="8" t="s">
        <v>46</v>
      </c>
      <c r="B2355" s="8">
        <v>2013</v>
      </c>
      <c r="C2355" s="8" t="s">
        <v>10</v>
      </c>
      <c r="D2355" s="8" t="s">
        <v>41</v>
      </c>
      <c r="E2355" s="8" t="s">
        <v>40</v>
      </c>
      <c r="F2355" s="78">
        <v>823.66422592999993</v>
      </c>
      <c r="G2355" s="78">
        <f>+IF(F2355=0," ", +F2355/INDEX(TdC_ExRate!$C$8:$R$29,MATCH(A2355,TdC_ExRate!$B$8:$B$29,0),MATCH(B2355,TdC_ExRate!$C$7:$R$7,0)))</f>
        <v>19.192176138174741</v>
      </c>
      <c r="H2355" s="78">
        <f>+IF(F2355=0,"",+G2355*100/INDEX(PBI_GDP!$C$8:$R$29,MATCH($A2355,PBI_GDP!$B$8:$B$29,0),MATCH($B2355,PBI_GDP!$C$7:$R$7,0)))</f>
        <v>0.12979297789491911</v>
      </c>
    </row>
    <row r="2356" spans="1:8" ht="14.45" customHeight="1" x14ac:dyDescent="0.25">
      <c r="A2356" s="8" t="s">
        <v>46</v>
      </c>
      <c r="B2356" s="8">
        <v>2014</v>
      </c>
      <c r="C2356" s="8" t="s">
        <v>10</v>
      </c>
      <c r="D2356" s="8" t="s">
        <v>41</v>
      </c>
      <c r="E2356" s="8" t="s">
        <v>40</v>
      </c>
      <c r="F2356" s="78">
        <v>1844.8702586300001</v>
      </c>
      <c r="G2356" s="78">
        <f>+IF(F2356=0," ", +F2356/INDEX(TdC_ExRate!$C$8:$R$29,MATCH(A2356,TdC_ExRate!$B$8:$B$29,0),MATCH(B2356,TdC_ExRate!$C$7:$R$7,0)))</f>
        <v>40.950100076874676</v>
      </c>
      <c r="H2356" s="78">
        <f>+IF(F2356=0,"",+G2356*100/INDEX(PBI_GDP!$C$8:$R$29,MATCH($A2356,PBI_GDP!$B$8:$B$29,0),MATCH($B2356,PBI_GDP!$C$7:$R$7,0)))</f>
        <v>0.27407889354637599</v>
      </c>
    </row>
    <row r="2357" spans="1:8" ht="14.45" customHeight="1" x14ac:dyDescent="0.25">
      <c r="A2357" s="8" t="s">
        <v>46</v>
      </c>
      <c r="B2357" s="8">
        <v>2015</v>
      </c>
      <c r="C2357" s="8" t="s">
        <v>10</v>
      </c>
      <c r="D2357" s="8" t="s">
        <v>41</v>
      </c>
      <c r="E2357" s="8" t="s">
        <v>40</v>
      </c>
      <c r="F2357" s="78">
        <v>1478.5321461899998</v>
      </c>
      <c r="G2357" s="78">
        <f>+IF(F2357=0," ", +F2357/INDEX(TdC_ExRate!$C$8:$R$29,MATCH(A2357,TdC_ExRate!$B$8:$B$29,0),MATCH(B2357,TdC_ExRate!$C$7:$R$7,0)))</f>
        <v>28.929846816807704</v>
      </c>
      <c r="H2357" s="78">
        <f>+IF(F2357=0,"",+G2357*100/INDEX(PBI_GDP!$C$8:$R$29,MATCH($A2357,PBI_GDP!$B$8:$B$29,0),MATCH($B2357,PBI_GDP!$C$7:$R$7,0)))</f>
        <v>0.20366806376898233</v>
      </c>
    </row>
    <row r="2358" spans="1:8" ht="14.45" customHeight="1" x14ac:dyDescent="0.25">
      <c r="A2358" s="8" t="s">
        <v>46</v>
      </c>
      <c r="B2358" s="8">
        <v>2016</v>
      </c>
      <c r="C2358" s="8" t="s">
        <v>10</v>
      </c>
      <c r="D2358" s="8" t="s">
        <v>41</v>
      </c>
      <c r="E2358" s="8" t="s">
        <v>40</v>
      </c>
      <c r="F2358" s="78">
        <v>3031.38444247896</v>
      </c>
      <c r="G2358" s="78">
        <f>+IF(F2358=0," ", +F2358/INDEX(TdC_ExRate!$C$8:$R$29,MATCH(A2358,TdC_ExRate!$B$8:$B$29,0),MATCH(B2358,TdC_ExRate!$C$7:$R$7,0)))</f>
        <v>47.877194105933853</v>
      </c>
      <c r="H2358" s="78">
        <f>+IF(F2358=0,"",+G2358*100/INDEX(PBI_GDP!$C$8:$R$29,MATCH($A2358,PBI_GDP!$B$8:$B$29,0),MATCH($B2358,PBI_GDP!$C$7:$R$7,0)))</f>
        <v>0.3590782376380286</v>
      </c>
    </row>
    <row r="2359" spans="1:8" ht="14.45" customHeight="1" x14ac:dyDescent="0.25">
      <c r="A2359" s="8" t="s">
        <v>46</v>
      </c>
      <c r="B2359" s="8">
        <v>2012</v>
      </c>
      <c r="C2359" s="8" t="s">
        <v>10</v>
      </c>
      <c r="D2359" s="8" t="s">
        <v>25</v>
      </c>
      <c r="E2359" s="8" t="s">
        <v>26</v>
      </c>
      <c r="F2359" s="78">
        <v>130</v>
      </c>
      <c r="G2359" s="78">
        <f>+IF(F2359=0," ", +F2359/INDEX(TdC_ExRate!$C$8:$R$29,MATCH(A2359,TdC_ExRate!$B$8:$B$29,0),MATCH(B2359,TdC_ExRate!$C$7:$R$7,0)))</f>
        <v>3.1221855298709094</v>
      </c>
      <c r="H2359" s="78">
        <f>+IF(F2359=0,"",+G2359*100/INDEX(PBI_GDP!$C$8:$R$29,MATCH($A2359,PBI_GDP!$B$8:$B$29,0),MATCH($B2359,PBI_GDP!$C$7:$R$7,0)))</f>
        <v>2.2978349453806543E-2</v>
      </c>
    </row>
    <row r="2360" spans="1:8" ht="14.45" customHeight="1" x14ac:dyDescent="0.25">
      <c r="A2360" s="8" t="s">
        <v>46</v>
      </c>
      <c r="B2360" s="8">
        <v>2012</v>
      </c>
      <c r="C2360" s="8" t="s">
        <v>10</v>
      </c>
      <c r="D2360" s="8" t="s">
        <v>25</v>
      </c>
      <c r="E2360" s="8" t="s">
        <v>27</v>
      </c>
      <c r="F2360" s="78">
        <v>10</v>
      </c>
      <c r="G2360" s="78">
        <f>+IF(F2360=0," ", +F2360/INDEX(TdC_ExRate!$C$8:$R$29,MATCH(A2360,TdC_ExRate!$B$8:$B$29,0),MATCH(B2360,TdC_ExRate!$C$7:$R$7,0)))</f>
        <v>0.24016811768237764</v>
      </c>
      <c r="H2360" s="78">
        <f>+IF(F2360=0,"",+G2360*100/INDEX(PBI_GDP!$C$8:$R$29,MATCH($A2360,PBI_GDP!$B$8:$B$29,0),MATCH($B2360,PBI_GDP!$C$7:$R$7,0)))</f>
        <v>1.7675653426005033E-3</v>
      </c>
    </row>
    <row r="2361" spans="1:8" ht="14.45" customHeight="1" x14ac:dyDescent="0.25">
      <c r="A2361" s="8" t="s">
        <v>46</v>
      </c>
      <c r="B2361" s="8">
        <v>2012</v>
      </c>
      <c r="C2361" s="8" t="s">
        <v>10</v>
      </c>
      <c r="D2361" s="8" t="s">
        <v>25</v>
      </c>
      <c r="E2361" s="8" t="s">
        <v>28</v>
      </c>
      <c r="F2361" s="78"/>
      <c r="G2361" s="78" t="str">
        <f>+IF(F2361=0," ", +F2361/INDEX(TdC_ExRate!$C$8:$R$29,MATCH(A2361,TdC_ExRate!$B$8:$B$29,0),MATCH(B2361,TdC_ExRate!$C$7:$R$7,0)))</f>
        <v xml:space="preserve"> </v>
      </c>
      <c r="H2361" s="78" t="str">
        <f>+IF(F2361=0,"",+G2361*100/INDEX(PBI_GDP!$C$8:$R$29,MATCH($A2361,PBI_GDP!$B$8:$B$29,0),MATCH($B2361,PBI_GDP!$C$7:$R$7,0)))</f>
        <v/>
      </c>
    </row>
    <row r="2362" spans="1:8" ht="14.45" customHeight="1" x14ac:dyDescent="0.25">
      <c r="A2362" s="8" t="s">
        <v>46</v>
      </c>
      <c r="B2362" s="8">
        <v>2012</v>
      </c>
      <c r="C2362" s="8" t="s">
        <v>10</v>
      </c>
      <c r="D2362" s="8" t="s">
        <v>25</v>
      </c>
      <c r="E2362" s="8" t="s">
        <v>40</v>
      </c>
      <c r="F2362" s="78">
        <v>140</v>
      </c>
      <c r="G2362" s="78">
        <f>+IF(F2362=0," ", +F2362/INDEX(TdC_ExRate!$C$8:$R$29,MATCH(A2362,TdC_ExRate!$B$8:$B$29,0),MATCH(B2362,TdC_ExRate!$C$7:$R$7,0)))</f>
        <v>3.3623536475532871</v>
      </c>
      <c r="H2362" s="78">
        <f>+IF(F2362=0,"",+G2362*100/INDEX(PBI_GDP!$C$8:$R$29,MATCH($A2362,PBI_GDP!$B$8:$B$29,0),MATCH($B2362,PBI_GDP!$C$7:$R$7,0)))</f>
        <v>2.4745914796407045E-2</v>
      </c>
    </row>
    <row r="2363" spans="1:8" ht="14.45" customHeight="1" x14ac:dyDescent="0.25">
      <c r="A2363" s="8" t="s">
        <v>46</v>
      </c>
      <c r="B2363" s="8">
        <v>2013</v>
      </c>
      <c r="C2363" s="8" t="s">
        <v>10</v>
      </c>
      <c r="D2363" s="8" t="s">
        <v>25</v>
      </c>
      <c r="E2363" s="8" t="s">
        <v>26</v>
      </c>
      <c r="F2363" s="78">
        <v>60</v>
      </c>
      <c r="G2363" s="78">
        <f>+IF(F2363=0," ", +F2363/INDEX(TdC_ExRate!$C$8:$R$29,MATCH(A2363,TdC_ExRate!$B$8:$B$29,0),MATCH(B2363,TdC_ExRate!$C$7:$R$7,0)))</f>
        <v>1.3980582524271834</v>
      </c>
      <c r="H2363" s="78">
        <f>+IF(F2363=0,"",+G2363*100/INDEX(PBI_GDP!$C$8:$R$29,MATCH($A2363,PBI_GDP!$B$8:$B$29,0),MATCH($B2363,PBI_GDP!$C$7:$R$7,0)))</f>
        <v>9.4547977543909777E-3</v>
      </c>
    </row>
    <row r="2364" spans="1:8" ht="14.45" customHeight="1" x14ac:dyDescent="0.25">
      <c r="A2364" s="8" t="s">
        <v>46</v>
      </c>
      <c r="B2364" s="8">
        <v>2013</v>
      </c>
      <c r="C2364" s="8" t="s">
        <v>10</v>
      </c>
      <c r="D2364" s="8" t="s">
        <v>25</v>
      </c>
      <c r="E2364" s="8" t="s">
        <v>27</v>
      </c>
      <c r="F2364" s="78">
        <v>218.04174900000001</v>
      </c>
      <c r="G2364" s="78">
        <f>+IF(F2364=0," ", +F2364/INDEX(TdC_ExRate!$C$8:$R$29,MATCH(A2364,TdC_ExRate!$B$8:$B$29,0),MATCH(B2364,TdC_ExRate!$C$7:$R$7,0)))</f>
        <v>5.0805844427184432</v>
      </c>
      <c r="H2364" s="78">
        <f>+IF(F2364=0,"",+G2364*100/INDEX(PBI_GDP!$C$8:$R$29,MATCH($A2364,PBI_GDP!$B$8:$B$29,0),MATCH($B2364,PBI_GDP!$C$7:$R$7,0)))</f>
        <v>3.4359010646811357E-2</v>
      </c>
    </row>
    <row r="2365" spans="1:8" ht="14.45" customHeight="1" x14ac:dyDescent="0.25">
      <c r="A2365" s="8" t="s">
        <v>46</v>
      </c>
      <c r="B2365" s="8">
        <v>2013</v>
      </c>
      <c r="C2365" s="8" t="s">
        <v>10</v>
      </c>
      <c r="D2365" s="8" t="s">
        <v>25</v>
      </c>
      <c r="E2365" s="8" t="s">
        <v>28</v>
      </c>
      <c r="F2365" s="78"/>
      <c r="G2365" s="78" t="str">
        <f>+IF(F2365=0," ", +F2365/INDEX(TdC_ExRate!$C$8:$R$29,MATCH(A2365,TdC_ExRate!$B$8:$B$29,0),MATCH(B2365,TdC_ExRate!$C$7:$R$7,0)))</f>
        <v xml:space="preserve"> </v>
      </c>
      <c r="H2365" s="78" t="str">
        <f>+IF(F2365=0,"",+G2365*100/INDEX(PBI_GDP!$C$8:$R$29,MATCH($A2365,PBI_GDP!$B$8:$B$29,0),MATCH($B2365,PBI_GDP!$C$7:$R$7,0)))</f>
        <v/>
      </c>
    </row>
    <row r="2366" spans="1:8" ht="14.45" customHeight="1" x14ac:dyDescent="0.25">
      <c r="A2366" s="8" t="s">
        <v>46</v>
      </c>
      <c r="B2366" s="8">
        <v>2013</v>
      </c>
      <c r="C2366" s="8" t="s">
        <v>10</v>
      </c>
      <c r="D2366" s="8" t="s">
        <v>25</v>
      </c>
      <c r="E2366" s="8" t="s">
        <v>40</v>
      </c>
      <c r="F2366" s="78">
        <v>278.04174899999998</v>
      </c>
      <c r="G2366" s="78">
        <f>+IF(F2366=0," ", +F2366/INDEX(TdC_ExRate!$C$8:$R$29,MATCH(A2366,TdC_ExRate!$B$8:$B$29,0),MATCH(B2366,TdC_ExRate!$C$7:$R$7,0)))</f>
        <v>6.4786426951456253</v>
      </c>
      <c r="H2366" s="78">
        <f>+IF(F2366=0,"",+G2366*100/INDEX(PBI_GDP!$C$8:$R$29,MATCH($A2366,PBI_GDP!$B$8:$B$29,0),MATCH($B2366,PBI_GDP!$C$7:$R$7,0)))</f>
        <v>4.3813808401202331E-2</v>
      </c>
    </row>
    <row r="2367" spans="1:8" ht="14.45" customHeight="1" x14ac:dyDescent="0.25">
      <c r="A2367" s="8" t="s">
        <v>46</v>
      </c>
      <c r="B2367" s="8">
        <v>2014</v>
      </c>
      <c r="C2367" s="8" t="s">
        <v>10</v>
      </c>
      <c r="D2367" s="8" t="s">
        <v>25</v>
      </c>
      <c r="E2367" s="8" t="s">
        <v>26</v>
      </c>
      <c r="F2367" s="78">
        <v>208.57045463</v>
      </c>
      <c r="G2367" s="78">
        <f>+IF(F2367=0," ", +F2367/INDEX(TdC_ExRate!$C$8:$R$29,MATCH(A2367,TdC_ExRate!$B$8:$B$29,0),MATCH(B2367,TdC_ExRate!$C$7:$R$7,0)))</f>
        <v>4.6295835440050279</v>
      </c>
      <c r="H2367" s="78">
        <f>+IF(F2367=0,"",+G2367*100/INDEX(PBI_GDP!$C$8:$R$29,MATCH($A2367,PBI_GDP!$B$8:$B$29,0),MATCH($B2367,PBI_GDP!$C$7:$R$7,0)))</f>
        <v>3.0985788384872943E-2</v>
      </c>
    </row>
    <row r="2368" spans="1:8" ht="14.45" customHeight="1" x14ac:dyDescent="0.25">
      <c r="A2368" s="8" t="s">
        <v>46</v>
      </c>
      <c r="B2368" s="8">
        <v>2014</v>
      </c>
      <c r="C2368" s="8" t="s">
        <v>10</v>
      </c>
      <c r="D2368" s="8" t="s">
        <v>25</v>
      </c>
      <c r="E2368" s="8" t="s">
        <v>27</v>
      </c>
      <c r="F2368" s="78">
        <v>285.25900000000001</v>
      </c>
      <c r="G2368" s="78">
        <f>+IF(F2368=0," ", +F2368/INDEX(TdC_ExRate!$C$8:$R$29,MATCH(A2368,TdC_ExRate!$B$8:$B$29,0),MATCH(B2368,TdC_ExRate!$C$7:$R$7,0)))</f>
        <v>6.331819022603673</v>
      </c>
      <c r="H2368" s="78">
        <f>+IF(F2368=0,"",+G2368*100/INDEX(PBI_GDP!$C$8:$R$29,MATCH($A2368,PBI_GDP!$B$8:$B$29,0),MATCH($B2368,PBI_GDP!$C$7:$R$7,0)))</f>
        <v>4.2378845194352407E-2</v>
      </c>
    </row>
    <row r="2369" spans="1:8" ht="14.45" customHeight="1" x14ac:dyDescent="0.25">
      <c r="A2369" s="8" t="s">
        <v>46</v>
      </c>
      <c r="B2369" s="8">
        <v>2014</v>
      </c>
      <c r="C2369" s="8" t="s">
        <v>10</v>
      </c>
      <c r="D2369" s="8" t="s">
        <v>25</v>
      </c>
      <c r="E2369" s="8" t="s">
        <v>28</v>
      </c>
      <c r="F2369" s="78">
        <v>10.754</v>
      </c>
      <c r="G2369" s="78">
        <f>+IF(F2369=0," ", +F2369/INDEX(TdC_ExRate!$C$8:$R$29,MATCH(A2369,TdC_ExRate!$B$8:$B$29,0),MATCH(B2369,TdC_ExRate!$C$7:$R$7,0)))</f>
        <v>0.23870371055454831</v>
      </c>
      <c r="H2369" s="78">
        <f>+IF(F2369=0,"",+G2369*100/INDEX(PBI_GDP!$C$8:$R$29,MATCH($A2369,PBI_GDP!$B$8:$B$29,0),MATCH($B2369,PBI_GDP!$C$7:$R$7,0)))</f>
        <v>1.5976431987073704E-3</v>
      </c>
    </row>
    <row r="2370" spans="1:8" ht="14.45" customHeight="1" x14ac:dyDescent="0.25">
      <c r="A2370" s="8" t="s">
        <v>46</v>
      </c>
      <c r="B2370" s="8">
        <v>2014</v>
      </c>
      <c r="C2370" s="8" t="s">
        <v>10</v>
      </c>
      <c r="D2370" s="8" t="s">
        <v>25</v>
      </c>
      <c r="E2370" s="8" t="s">
        <v>40</v>
      </c>
      <c r="F2370" s="78">
        <v>504.58345463000001</v>
      </c>
      <c r="G2370" s="78">
        <f>+IF(F2370=0," ", +F2370/INDEX(TdC_ExRate!$C$8:$R$29,MATCH(A2370,TdC_ExRate!$B$8:$B$29,0),MATCH(B2370,TdC_ExRate!$C$7:$R$7,0)))</f>
        <v>11.200106277163249</v>
      </c>
      <c r="H2370" s="78">
        <f>+IF(F2370=0,"",+G2370*100/INDEX(PBI_GDP!$C$8:$R$29,MATCH($A2370,PBI_GDP!$B$8:$B$29,0),MATCH($B2370,PBI_GDP!$C$7:$R$7,0)))</f>
        <v>7.4962276777932713E-2</v>
      </c>
    </row>
    <row r="2371" spans="1:8" ht="14.45" customHeight="1" x14ac:dyDescent="0.25">
      <c r="A2371" s="8" t="s">
        <v>46</v>
      </c>
      <c r="B2371" s="8">
        <v>2015</v>
      </c>
      <c r="C2371" s="8" t="s">
        <v>10</v>
      </c>
      <c r="D2371" s="8" t="s">
        <v>25</v>
      </c>
      <c r="E2371" s="8" t="s">
        <v>26</v>
      </c>
      <c r="F2371" s="78">
        <v>166.64299685</v>
      </c>
      <c r="G2371" s="78">
        <f>+IF(F2371=0," ", +F2371/INDEX(TdC_ExRate!$C$8:$R$29,MATCH(A2371,TdC_ExRate!$B$8:$B$29,0),MATCH(B2371,TdC_ExRate!$C$7:$R$7,0)))</f>
        <v>3.26063683118916</v>
      </c>
      <c r="H2371" s="78">
        <f>+IF(F2371=0,"",+G2371*100/INDEX(PBI_GDP!$C$8:$R$29,MATCH($A2371,PBI_GDP!$B$8:$B$29,0),MATCH($B2371,PBI_GDP!$C$7:$R$7,0)))</f>
        <v>2.2955102191426185E-2</v>
      </c>
    </row>
    <row r="2372" spans="1:8" ht="14.45" customHeight="1" x14ac:dyDescent="0.25">
      <c r="A2372" s="8" t="s">
        <v>46</v>
      </c>
      <c r="B2372" s="8">
        <v>2015</v>
      </c>
      <c r="C2372" s="8" t="s">
        <v>10</v>
      </c>
      <c r="D2372" s="8" t="s">
        <v>25</v>
      </c>
      <c r="E2372" s="8" t="s">
        <v>27</v>
      </c>
      <c r="F2372" s="78"/>
      <c r="G2372" s="78" t="str">
        <f>+IF(F2372=0," ", +F2372/INDEX(TdC_ExRate!$C$8:$R$29,MATCH(A2372,TdC_ExRate!$B$8:$B$29,0),MATCH(B2372,TdC_ExRate!$C$7:$R$7,0)))</f>
        <v xml:space="preserve"> </v>
      </c>
      <c r="H2372" s="78" t="str">
        <f>+IF(F2372=0,"",+G2372*100/INDEX(PBI_GDP!$C$8:$R$29,MATCH($A2372,PBI_GDP!$B$8:$B$29,0),MATCH($B2372,PBI_GDP!$C$7:$R$7,0)))</f>
        <v/>
      </c>
    </row>
    <row r="2373" spans="1:8" ht="14.45" customHeight="1" x14ac:dyDescent="0.25">
      <c r="A2373" s="8" t="s">
        <v>46</v>
      </c>
      <c r="B2373" s="8">
        <v>2015</v>
      </c>
      <c r="C2373" s="8" t="s">
        <v>10</v>
      </c>
      <c r="D2373" s="8" t="s">
        <v>25</v>
      </c>
      <c r="E2373" s="8" t="s">
        <v>28</v>
      </c>
      <c r="F2373" s="78">
        <v>3.5</v>
      </c>
      <c r="G2373" s="78">
        <f>+IF(F2373=0," ", +F2373/INDEX(TdC_ExRate!$C$8:$R$29,MATCH(A2373,TdC_ExRate!$B$8:$B$29,0),MATCH(B2373,TdC_ExRate!$C$7:$R$7,0)))</f>
        <v>6.8483099349410548E-2</v>
      </c>
      <c r="H2373" s="78">
        <f>+IF(F2373=0,"",+G2373*100/INDEX(PBI_GDP!$C$8:$R$29,MATCH($A2373,PBI_GDP!$B$8:$B$29,0),MATCH($B2373,PBI_GDP!$C$7:$R$7,0)))</f>
        <v>4.8212561696973368E-4</v>
      </c>
    </row>
    <row r="2374" spans="1:8" ht="14.45" customHeight="1" x14ac:dyDescent="0.25">
      <c r="A2374" s="8" t="s">
        <v>46</v>
      </c>
      <c r="B2374" s="8">
        <v>2015</v>
      </c>
      <c r="C2374" s="8" t="s">
        <v>10</v>
      </c>
      <c r="D2374" s="8" t="s">
        <v>25</v>
      </c>
      <c r="E2374" s="8" t="s">
        <v>40</v>
      </c>
      <c r="F2374" s="78">
        <v>170.14299685</v>
      </c>
      <c r="G2374" s="78">
        <f>+IF(F2374=0," ", +F2374/INDEX(TdC_ExRate!$C$8:$R$29,MATCH(A2374,TdC_ExRate!$B$8:$B$29,0),MATCH(B2374,TdC_ExRate!$C$7:$R$7,0)))</f>
        <v>3.3291199305385706</v>
      </c>
      <c r="H2374" s="78">
        <f>+IF(F2374=0,"",+G2374*100/INDEX(PBI_GDP!$C$8:$R$29,MATCH($A2374,PBI_GDP!$B$8:$B$29,0),MATCH($B2374,PBI_GDP!$C$7:$R$7,0)))</f>
        <v>2.3437227808395918E-2</v>
      </c>
    </row>
    <row r="2375" spans="1:8" ht="14.45" customHeight="1" x14ac:dyDescent="0.25">
      <c r="A2375" s="8" t="s">
        <v>46</v>
      </c>
      <c r="B2375" s="8">
        <v>2016</v>
      </c>
      <c r="C2375" s="8" t="s">
        <v>10</v>
      </c>
      <c r="D2375" s="8" t="s">
        <v>25</v>
      </c>
      <c r="E2375" s="8" t="s">
        <v>26</v>
      </c>
      <c r="F2375" s="78">
        <v>18.289104899999998</v>
      </c>
      <c r="G2375" s="78">
        <f>+IF(F2375=0," ", +F2375/INDEX(TdC_ExRate!$C$8:$R$29,MATCH(A2375,TdC_ExRate!$B$8:$B$29,0),MATCH(B2375,TdC_ExRate!$C$7:$R$7,0)))</f>
        <v>0.28885515576672466</v>
      </c>
      <c r="H2375" s="78">
        <f>+IF(F2375=0,"",+G2375*100/INDEX(PBI_GDP!$C$8:$R$29,MATCH($A2375,PBI_GDP!$B$8:$B$29,0),MATCH($B2375,PBI_GDP!$C$7:$R$7,0)))</f>
        <v>2.1664093354317637E-3</v>
      </c>
    </row>
    <row r="2376" spans="1:8" ht="14.45" customHeight="1" x14ac:dyDescent="0.25">
      <c r="A2376" s="8" t="s">
        <v>46</v>
      </c>
      <c r="B2376" s="8">
        <v>2016</v>
      </c>
      <c r="C2376" s="8" t="s">
        <v>10</v>
      </c>
      <c r="D2376" s="8" t="s">
        <v>25</v>
      </c>
      <c r="E2376" s="8" t="s">
        <v>27</v>
      </c>
      <c r="F2376" s="78">
        <v>50.666666670000005</v>
      </c>
      <c r="G2376" s="78">
        <f>+IF(F2376=0," ", +F2376/INDEX(TdC_ExRate!$C$8:$R$29,MATCH(A2376,TdC_ExRate!$B$8:$B$29,0),MATCH(B2376,TdC_ExRate!$C$7:$R$7,0)))</f>
        <v>0.80022111378143879</v>
      </c>
      <c r="H2376" s="78">
        <f>+IF(F2376=0,"",+G2376*100/INDEX(PBI_GDP!$C$8:$R$29,MATCH($A2376,PBI_GDP!$B$8:$B$29,0),MATCH($B2376,PBI_GDP!$C$7:$R$7,0)))</f>
        <v>6.0016463500680902E-3</v>
      </c>
    </row>
    <row r="2377" spans="1:8" ht="14.45" customHeight="1" x14ac:dyDescent="0.25">
      <c r="A2377" s="8" t="s">
        <v>46</v>
      </c>
      <c r="B2377" s="8">
        <v>2016</v>
      </c>
      <c r="C2377" s="8" t="s">
        <v>10</v>
      </c>
      <c r="D2377" s="8" t="s">
        <v>25</v>
      </c>
      <c r="E2377" s="8" t="s">
        <v>28</v>
      </c>
      <c r="F2377" s="78"/>
      <c r="G2377" s="78" t="str">
        <f>+IF(F2377=0," ", +F2377/INDEX(TdC_ExRate!$C$8:$R$29,MATCH(A2377,TdC_ExRate!$B$8:$B$29,0),MATCH(B2377,TdC_ExRate!$C$7:$R$7,0)))</f>
        <v xml:space="preserve"> </v>
      </c>
      <c r="H2377" s="78" t="str">
        <f>+IF(F2377=0,"",+G2377*100/INDEX(PBI_GDP!$C$8:$R$29,MATCH($A2377,PBI_GDP!$B$8:$B$29,0),MATCH($B2377,PBI_GDP!$C$7:$R$7,0)))</f>
        <v/>
      </c>
    </row>
    <row r="2378" spans="1:8" ht="14.45" customHeight="1" x14ac:dyDescent="0.25">
      <c r="A2378" s="8" t="s">
        <v>46</v>
      </c>
      <c r="B2378" s="8">
        <v>2016</v>
      </c>
      <c r="C2378" s="8" t="s">
        <v>10</v>
      </c>
      <c r="D2378" s="8" t="s">
        <v>25</v>
      </c>
      <c r="E2378" s="8" t="s">
        <v>40</v>
      </c>
      <c r="F2378" s="78">
        <v>68.955771569999996</v>
      </c>
      <c r="G2378" s="78">
        <f>+IF(F2378=0," ", +F2378/INDEX(TdC_ExRate!$C$8:$R$29,MATCH(A2378,TdC_ExRate!$B$8:$B$29,0),MATCH(B2378,TdC_ExRate!$C$7:$R$7,0)))</f>
        <v>1.0890762695481635</v>
      </c>
      <c r="H2378" s="78">
        <f>+IF(F2378=0,"",+G2378*100/INDEX(PBI_GDP!$C$8:$R$29,MATCH($A2378,PBI_GDP!$B$8:$B$29,0),MATCH($B2378,PBI_GDP!$C$7:$R$7,0)))</f>
        <v>8.1680556854998553E-3</v>
      </c>
    </row>
    <row r="2379" spans="1:8" ht="14.45" customHeight="1" x14ac:dyDescent="0.25">
      <c r="A2379" s="8" t="s">
        <v>46</v>
      </c>
      <c r="B2379" s="8">
        <v>2012</v>
      </c>
      <c r="C2379" s="8" t="s">
        <v>10</v>
      </c>
      <c r="D2379" s="8" t="s">
        <v>30</v>
      </c>
      <c r="E2379" s="8" t="s">
        <v>31</v>
      </c>
      <c r="F2379" s="78">
        <v>313.33081700000002</v>
      </c>
      <c r="G2379" s="78">
        <f>+IF(F2379=0," ", +F2379/INDEX(TdC_ExRate!$C$8:$R$29,MATCH(A2379,TdC_ExRate!$B$8:$B$29,0),MATCH(B2379,TdC_ExRate!$C$7:$R$7,0)))</f>
        <v>7.5252072530771539</v>
      </c>
      <c r="H2379" s="78">
        <f>+IF(F2379=0,"",+G2379*100/INDEX(PBI_GDP!$C$8:$R$29,MATCH($A2379,PBI_GDP!$B$8:$B$29,0),MATCH($B2379,PBI_GDP!$C$7:$R$7,0)))</f>
        <v>5.5383269289790059E-2</v>
      </c>
    </row>
    <row r="2380" spans="1:8" ht="14.45" customHeight="1" x14ac:dyDescent="0.25">
      <c r="A2380" s="8" t="s">
        <v>46</v>
      </c>
      <c r="B2380" s="8">
        <v>2012</v>
      </c>
      <c r="C2380" s="8" t="s">
        <v>10</v>
      </c>
      <c r="D2380" s="8" t="s">
        <v>30</v>
      </c>
      <c r="E2380" s="8" t="s">
        <v>32</v>
      </c>
      <c r="F2380" s="78">
        <v>5</v>
      </c>
      <c r="G2380" s="78">
        <f>+IF(F2380=0," ", +F2380/INDEX(TdC_ExRate!$C$8:$R$29,MATCH(A2380,TdC_ExRate!$B$8:$B$29,0),MATCH(B2380,TdC_ExRate!$C$7:$R$7,0)))</f>
        <v>0.12008405884118882</v>
      </c>
      <c r="H2380" s="78">
        <f>+IF(F2380=0,"",+G2380*100/INDEX(PBI_GDP!$C$8:$R$29,MATCH($A2380,PBI_GDP!$B$8:$B$29,0),MATCH($B2380,PBI_GDP!$C$7:$R$7,0)))</f>
        <v>8.8378267130025166E-4</v>
      </c>
    </row>
    <row r="2381" spans="1:8" ht="14.45" customHeight="1" x14ac:dyDescent="0.25">
      <c r="A2381" s="8" t="s">
        <v>46</v>
      </c>
      <c r="B2381" s="8">
        <v>2012</v>
      </c>
      <c r="C2381" s="8" t="s">
        <v>10</v>
      </c>
      <c r="D2381" s="8" t="s">
        <v>30</v>
      </c>
      <c r="E2381" s="8" t="s">
        <v>40</v>
      </c>
      <c r="F2381" s="78">
        <v>318.33081700000002</v>
      </c>
      <c r="G2381" s="78">
        <f>+IF(F2381=0," ", +F2381/INDEX(TdC_ExRate!$C$8:$R$29,MATCH(A2381,TdC_ExRate!$B$8:$B$29,0),MATCH(B2381,TdC_ExRate!$C$7:$R$7,0)))</f>
        <v>7.645291311918343</v>
      </c>
      <c r="H2381" s="78">
        <f>+IF(F2381=0,"",+G2381*100/INDEX(PBI_GDP!$C$8:$R$29,MATCH($A2381,PBI_GDP!$B$8:$B$29,0),MATCH($B2381,PBI_GDP!$C$7:$R$7,0)))</f>
        <v>5.6267051961090317E-2</v>
      </c>
    </row>
    <row r="2382" spans="1:8" ht="14.45" customHeight="1" x14ac:dyDescent="0.25">
      <c r="A2382" s="8" t="s">
        <v>46</v>
      </c>
      <c r="B2382" s="8">
        <v>2013</v>
      </c>
      <c r="C2382" s="8" t="s">
        <v>10</v>
      </c>
      <c r="D2382" s="8" t="s">
        <v>30</v>
      </c>
      <c r="E2382" s="8" t="s">
        <v>31</v>
      </c>
      <c r="F2382" s="78">
        <v>188.9223389</v>
      </c>
      <c r="G2382" s="78">
        <f>+IF(F2382=0," ", +F2382/INDEX(TdC_ExRate!$C$8:$R$29,MATCH(A2382,TdC_ExRate!$B$8:$B$29,0),MATCH(B2382,TdC_ExRate!$C$7:$R$7,0)))</f>
        <v>4.4020739161165015</v>
      </c>
      <c r="H2382" s="78">
        <f>+IF(F2382=0,"",+G2382*100/INDEX(PBI_GDP!$C$8:$R$29,MATCH($A2382,PBI_GDP!$B$8:$B$29,0),MATCH($B2382,PBI_GDP!$C$7:$R$7,0)))</f>
        <v>2.9770375093100189E-2</v>
      </c>
    </row>
    <row r="2383" spans="1:8" ht="14.45" customHeight="1" x14ac:dyDescent="0.25">
      <c r="A2383" s="8" t="s">
        <v>46</v>
      </c>
      <c r="B2383" s="8">
        <v>2013</v>
      </c>
      <c r="C2383" s="8" t="s">
        <v>10</v>
      </c>
      <c r="D2383" s="8" t="s">
        <v>30</v>
      </c>
      <c r="E2383" s="8" t="s">
        <v>32</v>
      </c>
      <c r="F2383" s="78"/>
      <c r="G2383" s="78" t="str">
        <f>+IF(F2383=0," ", +F2383/INDEX(TdC_ExRate!$C$8:$R$29,MATCH(A2383,TdC_ExRate!$B$8:$B$29,0),MATCH(B2383,TdC_ExRate!$C$7:$R$7,0)))</f>
        <v xml:space="preserve"> </v>
      </c>
      <c r="H2383" s="78" t="str">
        <f>+IF(F2383=0,"",+G2383*100/INDEX(PBI_GDP!$C$8:$R$29,MATCH($A2383,PBI_GDP!$B$8:$B$29,0),MATCH($B2383,PBI_GDP!$C$7:$R$7,0)))</f>
        <v/>
      </c>
    </row>
    <row r="2384" spans="1:8" ht="14.45" customHeight="1" x14ac:dyDescent="0.25">
      <c r="A2384" s="8" t="s">
        <v>46</v>
      </c>
      <c r="B2384" s="8">
        <v>2013</v>
      </c>
      <c r="C2384" s="8" t="s">
        <v>10</v>
      </c>
      <c r="D2384" s="8" t="s">
        <v>30</v>
      </c>
      <c r="E2384" s="8" t="s">
        <v>40</v>
      </c>
      <c r="F2384" s="78">
        <v>188.9223389</v>
      </c>
      <c r="G2384" s="78">
        <f>+IF(F2384=0," ", +F2384/INDEX(TdC_ExRate!$C$8:$R$29,MATCH(A2384,TdC_ExRate!$B$8:$B$29,0),MATCH(B2384,TdC_ExRate!$C$7:$R$7,0)))</f>
        <v>4.4020739161165015</v>
      </c>
      <c r="H2384" s="78">
        <f>+IF(F2384=0,"",+G2384*100/INDEX(PBI_GDP!$C$8:$R$29,MATCH($A2384,PBI_GDP!$B$8:$B$29,0),MATCH($B2384,PBI_GDP!$C$7:$R$7,0)))</f>
        <v>2.9770375093100189E-2</v>
      </c>
    </row>
    <row r="2385" spans="1:8" ht="14.45" customHeight="1" x14ac:dyDescent="0.25">
      <c r="A2385" s="8" t="s">
        <v>46</v>
      </c>
      <c r="B2385" s="8">
        <v>2014</v>
      </c>
      <c r="C2385" s="8" t="s">
        <v>10</v>
      </c>
      <c r="D2385" s="8" t="s">
        <v>30</v>
      </c>
      <c r="E2385" s="8" t="s">
        <v>31</v>
      </c>
      <c r="F2385" s="78">
        <v>181.246353</v>
      </c>
      <c r="G2385" s="78">
        <f>+IF(F2385=0," ", +F2385/INDEX(TdC_ExRate!$C$8:$R$29,MATCH(A2385,TdC_ExRate!$B$8:$B$29,0),MATCH(B2385,TdC_ExRate!$C$7:$R$7,0)))</f>
        <v>4.0230776441863014</v>
      </c>
      <c r="H2385" s="78">
        <f>+IF(F2385=0,"",+G2385*100/INDEX(PBI_GDP!$C$8:$R$29,MATCH($A2385,PBI_GDP!$B$8:$B$29,0),MATCH($B2385,PBI_GDP!$C$7:$R$7,0)))</f>
        <v>2.692644626752512E-2</v>
      </c>
    </row>
    <row r="2386" spans="1:8" ht="14.45" customHeight="1" x14ac:dyDescent="0.25">
      <c r="A2386" s="8" t="s">
        <v>46</v>
      </c>
      <c r="B2386" s="8">
        <v>2014</v>
      </c>
      <c r="C2386" s="8" t="s">
        <v>10</v>
      </c>
      <c r="D2386" s="8" t="s">
        <v>30</v>
      </c>
      <c r="E2386" s="8" t="s">
        <v>32</v>
      </c>
      <c r="F2386" s="78"/>
      <c r="G2386" s="78" t="str">
        <f>+IF(F2386=0," ", +F2386/INDEX(TdC_ExRate!$C$8:$R$29,MATCH(A2386,TdC_ExRate!$B$8:$B$29,0),MATCH(B2386,TdC_ExRate!$C$7:$R$7,0)))</f>
        <v xml:space="preserve"> </v>
      </c>
      <c r="H2386" s="78" t="str">
        <f>+IF(F2386=0,"",+G2386*100/INDEX(PBI_GDP!$C$8:$R$29,MATCH($A2386,PBI_GDP!$B$8:$B$29,0),MATCH($B2386,PBI_GDP!$C$7:$R$7,0)))</f>
        <v/>
      </c>
    </row>
    <row r="2387" spans="1:8" ht="14.45" customHeight="1" x14ac:dyDescent="0.25">
      <c r="A2387" s="8" t="s">
        <v>46</v>
      </c>
      <c r="B2387" s="8">
        <v>2014</v>
      </c>
      <c r="C2387" s="8" t="s">
        <v>10</v>
      </c>
      <c r="D2387" s="8" t="s">
        <v>30</v>
      </c>
      <c r="E2387" s="8" t="s">
        <v>40</v>
      </c>
      <c r="F2387" s="78">
        <v>181.246353</v>
      </c>
      <c r="G2387" s="78">
        <f>+IF(F2387=0," ", +F2387/INDEX(TdC_ExRate!$C$8:$R$29,MATCH(A2387,TdC_ExRate!$B$8:$B$29,0),MATCH(B2387,TdC_ExRate!$C$7:$R$7,0)))</f>
        <v>4.0230776441863014</v>
      </c>
      <c r="H2387" s="78">
        <f>+IF(F2387=0,"",+G2387*100/INDEX(PBI_GDP!$C$8:$R$29,MATCH($A2387,PBI_GDP!$B$8:$B$29,0),MATCH($B2387,PBI_GDP!$C$7:$R$7,0)))</f>
        <v>2.692644626752512E-2</v>
      </c>
    </row>
    <row r="2388" spans="1:8" ht="14.45" customHeight="1" x14ac:dyDescent="0.25">
      <c r="A2388" s="8" t="s">
        <v>46</v>
      </c>
      <c r="B2388" s="8">
        <v>2015</v>
      </c>
      <c r="C2388" s="8" t="s">
        <v>10</v>
      </c>
      <c r="D2388" s="8" t="s">
        <v>30</v>
      </c>
      <c r="E2388" s="8" t="s">
        <v>31</v>
      </c>
      <c r="F2388" s="78"/>
      <c r="G2388" s="78" t="str">
        <f>+IF(F2388=0," ", +F2388/INDEX(TdC_ExRate!$C$8:$R$29,MATCH(A2388,TdC_ExRate!$B$8:$B$29,0),MATCH(B2388,TdC_ExRate!$C$7:$R$7,0)))</f>
        <v xml:space="preserve"> </v>
      </c>
      <c r="H2388" s="78" t="str">
        <f>+IF(F2388=0,"",+G2388*100/INDEX(PBI_GDP!$C$8:$R$29,MATCH($A2388,PBI_GDP!$B$8:$B$29,0),MATCH($B2388,PBI_GDP!$C$7:$R$7,0)))</f>
        <v/>
      </c>
    </row>
    <row r="2389" spans="1:8" ht="14.45" customHeight="1" x14ac:dyDescent="0.25">
      <c r="A2389" s="8" t="s">
        <v>46</v>
      </c>
      <c r="B2389" s="8">
        <v>2015</v>
      </c>
      <c r="C2389" s="8" t="s">
        <v>10</v>
      </c>
      <c r="D2389" s="8" t="s">
        <v>30</v>
      </c>
      <c r="E2389" s="8" t="s">
        <v>32</v>
      </c>
      <c r="F2389" s="78"/>
      <c r="G2389" s="78" t="str">
        <f>+IF(F2389=0," ", +F2389/INDEX(TdC_ExRate!$C$8:$R$29,MATCH(A2389,TdC_ExRate!$B$8:$B$29,0),MATCH(B2389,TdC_ExRate!$C$7:$R$7,0)))</f>
        <v xml:space="preserve"> </v>
      </c>
      <c r="H2389" s="78" t="str">
        <f>+IF(F2389=0,"",+G2389*100/INDEX(PBI_GDP!$C$8:$R$29,MATCH($A2389,PBI_GDP!$B$8:$B$29,0),MATCH($B2389,PBI_GDP!$C$7:$R$7,0)))</f>
        <v/>
      </c>
    </row>
    <row r="2390" spans="1:8" ht="14.45" customHeight="1" x14ac:dyDescent="0.25">
      <c r="A2390" s="8" t="s">
        <v>46</v>
      </c>
      <c r="B2390" s="8">
        <v>2015</v>
      </c>
      <c r="C2390" s="8" t="s">
        <v>10</v>
      </c>
      <c r="D2390" s="8" t="s">
        <v>30</v>
      </c>
      <c r="E2390" s="8" t="s">
        <v>40</v>
      </c>
      <c r="F2390" s="78">
        <v>0</v>
      </c>
      <c r="G2390" s="78" t="str">
        <f>+IF(F2390=0," ", +F2390/INDEX(TdC_ExRate!$C$8:$R$29,MATCH(A2390,TdC_ExRate!$B$8:$B$29,0),MATCH(B2390,TdC_ExRate!$C$7:$R$7,0)))</f>
        <v xml:space="preserve"> </v>
      </c>
      <c r="H2390" s="78" t="str">
        <f>+IF(F2390=0,"",+G2390*100/INDEX(PBI_GDP!$C$8:$R$29,MATCH($A2390,PBI_GDP!$B$8:$B$29,0),MATCH($B2390,PBI_GDP!$C$7:$R$7,0)))</f>
        <v/>
      </c>
    </row>
    <row r="2391" spans="1:8" ht="14.45" customHeight="1" x14ac:dyDescent="0.25">
      <c r="A2391" s="8" t="s">
        <v>46</v>
      </c>
      <c r="B2391" s="8">
        <v>2016</v>
      </c>
      <c r="C2391" s="8" t="s">
        <v>10</v>
      </c>
      <c r="D2391" s="8" t="s">
        <v>30</v>
      </c>
      <c r="E2391" s="8" t="s">
        <v>31</v>
      </c>
      <c r="F2391" s="78">
        <v>1324.9547032</v>
      </c>
      <c r="G2391" s="78">
        <f>+IF(F2391=0," ", +F2391/INDEX(TdC_ExRate!$C$8:$R$29,MATCH(A2391,TdC_ExRate!$B$8:$B$29,0),MATCH(B2391,TdC_ExRate!$C$7:$R$7,0)))</f>
        <v>20.926119636215248</v>
      </c>
      <c r="H2391" s="78">
        <f>+IF(F2391=0,"",+G2391*100/INDEX(PBI_GDP!$C$8:$R$29,MATCH($A2391,PBI_GDP!$B$8:$B$29,0),MATCH($B2391,PBI_GDP!$C$7:$R$7,0)))</f>
        <v>0.15694558338044759</v>
      </c>
    </row>
    <row r="2392" spans="1:8" ht="14.45" customHeight="1" x14ac:dyDescent="0.25">
      <c r="A2392" s="8" t="s">
        <v>46</v>
      </c>
      <c r="B2392" s="8">
        <v>2016</v>
      </c>
      <c r="C2392" s="8" t="s">
        <v>10</v>
      </c>
      <c r="D2392" s="8" t="s">
        <v>30</v>
      </c>
      <c r="E2392" s="8" t="s">
        <v>32</v>
      </c>
      <c r="F2392" s="78"/>
      <c r="G2392" s="78" t="str">
        <f>+IF(F2392=0," ", +F2392/INDEX(TdC_ExRate!$C$8:$R$29,MATCH(A2392,TdC_ExRate!$B$8:$B$29,0),MATCH(B2392,TdC_ExRate!$C$7:$R$7,0)))</f>
        <v xml:space="preserve"> </v>
      </c>
      <c r="H2392" s="78" t="str">
        <f>+IF(F2392=0,"",+G2392*100/INDEX(PBI_GDP!$C$8:$R$29,MATCH($A2392,PBI_GDP!$B$8:$B$29,0),MATCH($B2392,PBI_GDP!$C$7:$R$7,0)))</f>
        <v/>
      </c>
    </row>
    <row r="2393" spans="1:8" ht="14.45" customHeight="1" x14ac:dyDescent="0.25">
      <c r="A2393" s="8" t="s">
        <v>46</v>
      </c>
      <c r="B2393" s="8">
        <v>2016</v>
      </c>
      <c r="C2393" s="8" t="s">
        <v>10</v>
      </c>
      <c r="D2393" s="8" t="s">
        <v>30</v>
      </c>
      <c r="E2393" s="8" t="s">
        <v>40</v>
      </c>
      <c r="F2393" s="78">
        <v>1324.9547032</v>
      </c>
      <c r="G2393" s="78">
        <f>+IF(F2393=0," ", +F2393/INDEX(TdC_ExRate!$C$8:$R$29,MATCH(A2393,TdC_ExRate!$B$8:$B$29,0),MATCH(B2393,TdC_ExRate!$C$7:$R$7,0)))</f>
        <v>20.926119636215248</v>
      </c>
      <c r="H2393" s="78">
        <f>+IF(F2393=0,"",+G2393*100/INDEX(PBI_GDP!$C$8:$R$29,MATCH($A2393,PBI_GDP!$B$8:$B$29,0),MATCH($B2393,PBI_GDP!$C$7:$R$7,0)))</f>
        <v>0.15694558338044759</v>
      </c>
    </row>
    <row r="2394" spans="1:8" ht="14.45" customHeight="1" x14ac:dyDescent="0.25">
      <c r="A2394" s="8" t="s">
        <v>46</v>
      </c>
      <c r="B2394" s="8">
        <v>2012</v>
      </c>
      <c r="C2394" s="8" t="s">
        <v>10</v>
      </c>
      <c r="D2394" s="8" t="s">
        <v>33</v>
      </c>
      <c r="E2394" s="8" t="s">
        <v>34</v>
      </c>
      <c r="F2394" s="78"/>
      <c r="G2394" s="78" t="str">
        <f>+IF(F2394=0," ", +F2394/INDEX(TdC_ExRate!$C$8:$R$29,MATCH(A2394,TdC_ExRate!$B$8:$B$29,0),MATCH(B2394,TdC_ExRate!$C$7:$R$7,0)))</f>
        <v xml:space="preserve"> </v>
      </c>
      <c r="H2394" s="78" t="str">
        <f>+IF(F2394=0,"",+G2394*100/INDEX(PBI_GDP!$C$8:$R$29,MATCH($A2394,PBI_GDP!$B$8:$B$29,0),MATCH($B2394,PBI_GDP!$C$7:$R$7,0)))</f>
        <v/>
      </c>
    </row>
    <row r="2395" spans="1:8" ht="14.45" customHeight="1" x14ac:dyDescent="0.25">
      <c r="A2395" s="8" t="s">
        <v>46</v>
      </c>
      <c r="B2395" s="8">
        <v>2012</v>
      </c>
      <c r="C2395" s="8" t="s">
        <v>10</v>
      </c>
      <c r="D2395" s="8" t="s">
        <v>33</v>
      </c>
      <c r="E2395" s="8" t="s">
        <v>35</v>
      </c>
      <c r="F2395" s="78">
        <v>490.08604757000001</v>
      </c>
      <c r="G2395" s="78">
        <f>+IF(F2395=0," ", +F2395/INDEX(TdC_ExRate!$C$8:$R$29,MATCH(A2395,TdC_ExRate!$B$8:$B$29,0),MATCH(B2395,TdC_ExRate!$C$7:$R$7,0)))</f>
        <v>11.770304354728308</v>
      </c>
      <c r="H2395" s="78">
        <f>+IF(F2395=0,"",+G2395*100/INDEX(PBI_GDP!$C$8:$R$29,MATCH($A2395,PBI_GDP!$B$8:$B$29,0),MATCH($B2395,PBI_GDP!$C$7:$R$7,0)))</f>
        <v>8.662591125767935E-2</v>
      </c>
    </row>
    <row r="2396" spans="1:8" ht="14.45" customHeight="1" x14ac:dyDescent="0.25">
      <c r="A2396" s="8" t="s">
        <v>46</v>
      </c>
      <c r="B2396" s="8">
        <v>2012</v>
      </c>
      <c r="C2396" s="8" t="s">
        <v>10</v>
      </c>
      <c r="D2396" s="8" t="s">
        <v>33</v>
      </c>
      <c r="E2396" s="8" t="s">
        <v>36</v>
      </c>
      <c r="F2396" s="78"/>
      <c r="G2396" s="78" t="str">
        <f>+IF(F2396=0," ", +F2396/INDEX(TdC_ExRate!$C$8:$R$29,MATCH(A2396,TdC_ExRate!$B$8:$B$29,0),MATCH(B2396,TdC_ExRate!$C$7:$R$7,0)))</f>
        <v xml:space="preserve"> </v>
      </c>
      <c r="H2396" s="78" t="str">
        <f>+IF(F2396=0,"",+G2396*100/INDEX(PBI_GDP!$C$8:$R$29,MATCH($A2396,PBI_GDP!$B$8:$B$29,0),MATCH($B2396,PBI_GDP!$C$7:$R$7,0)))</f>
        <v/>
      </c>
    </row>
    <row r="2397" spans="1:8" ht="14.45" customHeight="1" x14ac:dyDescent="0.25">
      <c r="A2397" s="8" t="s">
        <v>46</v>
      </c>
      <c r="B2397" s="8">
        <v>2012</v>
      </c>
      <c r="C2397" s="8" t="s">
        <v>10</v>
      </c>
      <c r="D2397" s="8" t="s">
        <v>33</v>
      </c>
      <c r="E2397" s="8" t="s">
        <v>42</v>
      </c>
      <c r="F2397" s="78">
        <v>2.43825</v>
      </c>
      <c r="G2397" s="78">
        <f>+IF(F2397=0," ", +F2397/INDEX(TdC_ExRate!$C$8:$R$29,MATCH(A2397,TdC_ExRate!$B$8:$B$29,0),MATCH(B2397,TdC_ExRate!$C$7:$R$7,0)))</f>
        <v>5.8558991293905731E-2</v>
      </c>
      <c r="H2397" s="78">
        <f>+IF(F2397=0,"",+G2397*100/INDEX(PBI_GDP!$C$8:$R$29,MATCH($A2397,PBI_GDP!$B$8:$B$29,0),MATCH($B2397,PBI_GDP!$C$7:$R$7,0)))</f>
        <v>4.3097661965956771E-4</v>
      </c>
    </row>
    <row r="2398" spans="1:8" ht="14.1" customHeight="1" x14ac:dyDescent="0.25">
      <c r="A2398" s="8" t="s">
        <v>46</v>
      </c>
      <c r="B2398" s="8">
        <v>2012</v>
      </c>
      <c r="C2398" s="8" t="s">
        <v>10</v>
      </c>
      <c r="D2398" s="8" t="s">
        <v>33</v>
      </c>
      <c r="E2398" s="8" t="s">
        <v>40</v>
      </c>
      <c r="F2398" s="78">
        <v>492.52429756999999</v>
      </c>
      <c r="G2398" s="78">
        <f>+IF(F2398=0," ", +F2398/INDEX(TdC_ExRate!$C$8:$R$29,MATCH(A2398,TdC_ExRate!$B$8:$B$29,0),MATCH(B2398,TdC_ExRate!$C$7:$R$7,0)))</f>
        <v>11.828863346022214</v>
      </c>
      <c r="H2398" s="78">
        <f>+IF(F2398=0,"",+G2398*100/INDEX(PBI_GDP!$C$8:$R$29,MATCH($A2398,PBI_GDP!$B$8:$B$29,0),MATCH($B2398,PBI_GDP!$C$7:$R$7,0)))</f>
        <v>8.7056887877338909E-2</v>
      </c>
    </row>
    <row r="2399" spans="1:8" ht="14.45" customHeight="1" x14ac:dyDescent="0.25">
      <c r="A2399" s="8" t="s">
        <v>46</v>
      </c>
      <c r="B2399" s="8">
        <v>2013</v>
      </c>
      <c r="C2399" s="8" t="s">
        <v>10</v>
      </c>
      <c r="D2399" s="8" t="s">
        <v>33</v>
      </c>
      <c r="E2399" s="8" t="s">
        <v>34</v>
      </c>
      <c r="F2399" s="78"/>
      <c r="G2399" s="78" t="str">
        <f>+IF(F2399=0," ", +F2399/INDEX(TdC_ExRate!$C$8:$R$29,MATCH(A2399,TdC_ExRate!$B$8:$B$29,0),MATCH(B2399,TdC_ExRate!$C$7:$R$7,0)))</f>
        <v xml:space="preserve"> </v>
      </c>
      <c r="H2399" s="78" t="str">
        <f>+IF(F2399=0,"",+G2399*100/INDEX(PBI_GDP!$C$8:$R$29,MATCH($A2399,PBI_GDP!$B$8:$B$29,0),MATCH($B2399,PBI_GDP!$C$7:$R$7,0)))</f>
        <v/>
      </c>
    </row>
    <row r="2400" spans="1:8" ht="14.45" customHeight="1" x14ac:dyDescent="0.25">
      <c r="A2400" s="8" t="s">
        <v>46</v>
      </c>
      <c r="B2400" s="8">
        <v>2013</v>
      </c>
      <c r="C2400" s="8" t="s">
        <v>10</v>
      </c>
      <c r="D2400" s="8" t="s">
        <v>33</v>
      </c>
      <c r="E2400" s="8" t="s">
        <v>35</v>
      </c>
      <c r="F2400" s="78">
        <v>234.59303724</v>
      </c>
      <c r="G2400" s="78">
        <f>+IF(F2400=0," ", +F2400/INDEX(TdC_ExRate!$C$8:$R$29,MATCH(A2400,TdC_ExRate!$B$8:$B$29,0),MATCH(B2400,TdC_ExRate!$C$7:$R$7,0)))</f>
        <v>5.4662455279223261</v>
      </c>
      <c r="H2400" s="78">
        <f>+IF(F2400=0,"",+G2400*100/INDEX(PBI_GDP!$C$8:$R$29,MATCH($A2400,PBI_GDP!$B$8:$B$29,0),MATCH($B2400,PBI_GDP!$C$7:$R$7,0)))</f>
        <v>3.6967162028208524E-2</v>
      </c>
    </row>
    <row r="2401" spans="1:8" ht="14.45" customHeight="1" x14ac:dyDescent="0.25">
      <c r="A2401" s="8" t="s">
        <v>46</v>
      </c>
      <c r="B2401" s="8">
        <v>2013</v>
      </c>
      <c r="C2401" s="8" t="s">
        <v>10</v>
      </c>
      <c r="D2401" s="8" t="s">
        <v>33</v>
      </c>
      <c r="E2401" s="8" t="s">
        <v>36</v>
      </c>
      <c r="F2401" s="78">
        <v>111.36155008</v>
      </c>
      <c r="G2401" s="78">
        <f>+IF(F2401=0," ", +F2401/INDEX(TdC_ExRate!$C$8:$R$29,MATCH(A2401,TdC_ExRate!$B$8:$B$29,0),MATCH(B2401,TdC_ExRate!$C$7:$R$7,0)))</f>
        <v>2.5948322348737842</v>
      </c>
      <c r="H2401" s="78">
        <f>+IF(F2401=0,"",+G2401*100/INDEX(PBI_GDP!$C$8:$R$29,MATCH($A2401,PBI_GDP!$B$8:$B$29,0),MATCH($B2401,PBI_GDP!$C$7:$R$7,0)))</f>
        <v>1.7548348893698041E-2</v>
      </c>
    </row>
    <row r="2402" spans="1:8" ht="14.45" customHeight="1" x14ac:dyDescent="0.25">
      <c r="A2402" s="8" t="s">
        <v>46</v>
      </c>
      <c r="B2402" s="8">
        <v>2013</v>
      </c>
      <c r="C2402" s="8" t="s">
        <v>10</v>
      </c>
      <c r="D2402" s="8" t="s">
        <v>33</v>
      </c>
      <c r="E2402" s="8" t="s">
        <v>42</v>
      </c>
      <c r="F2402" s="78">
        <v>2.7455507099999998</v>
      </c>
      <c r="G2402" s="78">
        <f>+IF(F2402=0," ", +F2402/INDEX(TdC_ExRate!$C$8:$R$29,MATCH(A2402,TdC_ExRate!$B$8:$B$29,0),MATCH(B2402,TdC_ExRate!$C$7:$R$7,0)))</f>
        <v>6.3973997126213544E-2</v>
      </c>
      <c r="H2402" s="78">
        <f>+IF(F2402=0,"",+G2402*100/INDEX(PBI_GDP!$C$8:$R$29,MATCH($A2402,PBI_GDP!$B$8:$B$29,0),MATCH($B2402,PBI_GDP!$C$7:$R$7,0)))</f>
        <v>4.3264377812457592E-4</v>
      </c>
    </row>
    <row r="2403" spans="1:8" ht="14.45" customHeight="1" x14ac:dyDescent="0.25">
      <c r="A2403" s="8" t="s">
        <v>46</v>
      </c>
      <c r="B2403" s="8">
        <v>2013</v>
      </c>
      <c r="C2403" s="8" t="s">
        <v>10</v>
      </c>
      <c r="D2403" s="8" t="s">
        <v>33</v>
      </c>
      <c r="E2403" s="8" t="s">
        <v>40</v>
      </c>
      <c r="F2403" s="78">
        <v>348.70013802999995</v>
      </c>
      <c r="G2403" s="78">
        <f>+IF(F2403=0," ", +F2403/INDEX(TdC_ExRate!$C$8:$R$29,MATCH(A2403,TdC_ExRate!$B$8:$B$29,0),MATCH(B2403,TdC_ExRate!$C$7:$R$7,0)))</f>
        <v>8.1250517599223233</v>
      </c>
      <c r="H2403" s="78">
        <f>+IF(F2403=0,"",+G2403*100/INDEX(PBI_GDP!$C$8:$R$29,MATCH($A2403,PBI_GDP!$B$8:$B$29,0),MATCH($B2403,PBI_GDP!$C$7:$R$7,0)))</f>
        <v>5.4948154700031129E-2</v>
      </c>
    </row>
    <row r="2404" spans="1:8" ht="14.45" customHeight="1" x14ac:dyDescent="0.25">
      <c r="A2404" s="8" t="s">
        <v>46</v>
      </c>
      <c r="B2404" s="8">
        <v>2014</v>
      </c>
      <c r="C2404" s="8" t="s">
        <v>10</v>
      </c>
      <c r="D2404" s="8" t="s">
        <v>33</v>
      </c>
      <c r="E2404" s="8" t="s">
        <v>34</v>
      </c>
      <c r="F2404" s="78"/>
      <c r="G2404" s="78" t="str">
        <f>+IF(F2404=0," ", +F2404/INDEX(TdC_ExRate!$C$8:$R$29,MATCH(A2404,TdC_ExRate!$B$8:$B$29,0),MATCH(B2404,TdC_ExRate!$C$7:$R$7,0)))</f>
        <v xml:space="preserve"> </v>
      </c>
      <c r="H2404" s="78" t="str">
        <f>+IF(F2404=0,"",+G2404*100/INDEX(PBI_GDP!$C$8:$R$29,MATCH($A2404,PBI_GDP!$B$8:$B$29,0),MATCH($B2404,PBI_GDP!$C$7:$R$7,0)))</f>
        <v/>
      </c>
    </row>
    <row r="2405" spans="1:8" ht="14.45" customHeight="1" x14ac:dyDescent="0.25">
      <c r="A2405" s="8" t="s">
        <v>46</v>
      </c>
      <c r="B2405" s="8">
        <v>2014</v>
      </c>
      <c r="C2405" s="8" t="s">
        <v>10</v>
      </c>
      <c r="D2405" s="8" t="s">
        <v>33</v>
      </c>
      <c r="E2405" s="8" t="s">
        <v>35</v>
      </c>
      <c r="F2405" s="78">
        <v>1103.622451</v>
      </c>
      <c r="G2405" s="78">
        <f>+IF(F2405=0," ", +F2405/INDEX(TdC_ExRate!$C$8:$R$29,MATCH(A2405,TdC_ExRate!$B$8:$B$29,0),MATCH(B2405,TdC_ExRate!$C$7:$R$7,0)))</f>
        <v>24.496817380045115</v>
      </c>
      <c r="H2405" s="78">
        <f>+IF(F2405=0,"",+G2405*100/INDEX(PBI_GDP!$C$8:$R$29,MATCH($A2405,PBI_GDP!$B$8:$B$29,0),MATCH($B2405,PBI_GDP!$C$7:$R$7,0)))</f>
        <v>0.16395712318959529</v>
      </c>
    </row>
    <row r="2406" spans="1:8" ht="14.45" customHeight="1" x14ac:dyDescent="0.25">
      <c r="A2406" s="8" t="s">
        <v>46</v>
      </c>
      <c r="B2406" s="8">
        <v>2014</v>
      </c>
      <c r="C2406" s="8" t="s">
        <v>10</v>
      </c>
      <c r="D2406" s="8" t="s">
        <v>33</v>
      </c>
      <c r="E2406" s="8" t="s">
        <v>36</v>
      </c>
      <c r="F2406" s="78"/>
      <c r="G2406" s="78" t="str">
        <f>+IF(F2406=0," ", +F2406/INDEX(TdC_ExRate!$C$8:$R$29,MATCH(A2406,TdC_ExRate!$B$8:$B$29,0),MATCH(B2406,TdC_ExRate!$C$7:$R$7,0)))</f>
        <v xml:space="preserve"> </v>
      </c>
      <c r="H2406" s="78" t="str">
        <f>+IF(F2406=0,"",+G2406*100/INDEX(PBI_GDP!$C$8:$R$29,MATCH($A2406,PBI_GDP!$B$8:$B$29,0),MATCH($B2406,PBI_GDP!$C$7:$R$7,0)))</f>
        <v/>
      </c>
    </row>
    <row r="2407" spans="1:8" ht="14.45" customHeight="1" x14ac:dyDescent="0.25">
      <c r="A2407" s="8" t="s">
        <v>46</v>
      </c>
      <c r="B2407" s="8">
        <v>2014</v>
      </c>
      <c r="C2407" s="8" t="s">
        <v>10</v>
      </c>
      <c r="D2407" s="8" t="s">
        <v>33</v>
      </c>
      <c r="E2407" s="8" t="s">
        <v>42</v>
      </c>
      <c r="F2407" s="78">
        <v>1.998</v>
      </c>
      <c r="G2407" s="78">
        <f>+IF(F2407=0," ", +F2407/INDEX(TdC_ExRate!$C$8:$R$29,MATCH(A2407,TdC_ExRate!$B$8:$B$29,0),MATCH(B2407,TdC_ExRate!$C$7:$R$7,0)))</f>
        <v>4.4349080685139257E-2</v>
      </c>
      <c r="H2407" s="78">
        <f>+IF(F2407=0,"",+G2407*100/INDEX(PBI_GDP!$C$8:$R$29,MATCH($A2407,PBI_GDP!$B$8:$B$29,0),MATCH($B2407,PBI_GDP!$C$7:$R$7,0)))</f>
        <v>2.9682826027685753E-4</v>
      </c>
    </row>
    <row r="2408" spans="1:8" ht="14.45" customHeight="1" x14ac:dyDescent="0.25">
      <c r="A2408" s="8" t="s">
        <v>46</v>
      </c>
      <c r="B2408" s="8">
        <v>2014</v>
      </c>
      <c r="C2408" s="8" t="s">
        <v>10</v>
      </c>
      <c r="D2408" s="8" t="s">
        <v>33</v>
      </c>
      <c r="E2408" s="8" t="s">
        <v>40</v>
      </c>
      <c r="F2408" s="78">
        <v>1105.620451</v>
      </c>
      <c r="G2408" s="78">
        <f>+IF(F2408=0," ", +F2408/INDEX(TdC_ExRate!$C$8:$R$29,MATCH(A2408,TdC_ExRate!$B$8:$B$29,0),MATCH(B2408,TdC_ExRate!$C$7:$R$7,0)))</f>
        <v>24.541166460730256</v>
      </c>
      <c r="H2408" s="78">
        <f>+IF(F2408=0,"",+G2408*100/INDEX(PBI_GDP!$C$8:$R$29,MATCH($A2408,PBI_GDP!$B$8:$B$29,0),MATCH($B2408,PBI_GDP!$C$7:$R$7,0)))</f>
        <v>0.16425395144987218</v>
      </c>
    </row>
    <row r="2409" spans="1:8" ht="14.45" customHeight="1" x14ac:dyDescent="0.25">
      <c r="A2409" s="8" t="s">
        <v>46</v>
      </c>
      <c r="B2409" s="8">
        <v>2015</v>
      </c>
      <c r="C2409" s="8" t="s">
        <v>10</v>
      </c>
      <c r="D2409" s="8" t="s">
        <v>33</v>
      </c>
      <c r="E2409" s="8" t="s">
        <v>34</v>
      </c>
      <c r="F2409" s="78"/>
      <c r="G2409" s="78" t="str">
        <f>+IF(F2409=0," ", +F2409/INDEX(TdC_ExRate!$C$8:$R$29,MATCH(A2409,TdC_ExRate!$B$8:$B$29,0),MATCH(B2409,TdC_ExRate!$C$7:$R$7,0)))</f>
        <v xml:space="preserve"> </v>
      </c>
      <c r="H2409" s="78" t="str">
        <f>+IF(F2409=0,"",+G2409*100/INDEX(PBI_GDP!$C$8:$R$29,MATCH($A2409,PBI_GDP!$B$8:$B$29,0),MATCH($B2409,PBI_GDP!$C$7:$R$7,0)))</f>
        <v/>
      </c>
    </row>
    <row r="2410" spans="1:8" ht="14.45" customHeight="1" x14ac:dyDescent="0.25">
      <c r="A2410" s="8" t="s">
        <v>46</v>
      </c>
      <c r="B2410" s="8">
        <v>2015</v>
      </c>
      <c r="C2410" s="8" t="s">
        <v>10</v>
      </c>
      <c r="D2410" s="8" t="s">
        <v>33</v>
      </c>
      <c r="E2410" s="8" t="s">
        <v>35</v>
      </c>
      <c r="F2410" s="78">
        <v>1297.2692013199999</v>
      </c>
      <c r="G2410" s="78">
        <f>+IF(F2410=0," ", +F2410/INDEX(TdC_ExRate!$C$8:$R$29,MATCH(A2410,TdC_ExRate!$B$8:$B$29,0),MATCH(B2410,TdC_ExRate!$C$7:$R$7,0)))</f>
        <v>25.38314731340801</v>
      </c>
      <c r="H2410" s="78">
        <f>+IF(F2410=0,"",+G2410*100/INDEX(PBI_GDP!$C$8:$R$29,MATCH($A2410,PBI_GDP!$B$8:$B$29,0),MATCH($B2410,PBI_GDP!$C$7:$R$7,0)))</f>
        <v>0.17869906116063961</v>
      </c>
    </row>
    <row r="2411" spans="1:8" ht="14.45" customHeight="1" x14ac:dyDescent="0.25">
      <c r="A2411" s="8" t="s">
        <v>46</v>
      </c>
      <c r="B2411" s="8">
        <v>2015</v>
      </c>
      <c r="C2411" s="8" t="s">
        <v>10</v>
      </c>
      <c r="D2411" s="8" t="s">
        <v>33</v>
      </c>
      <c r="E2411" s="8" t="s">
        <v>36</v>
      </c>
      <c r="F2411" s="78"/>
      <c r="G2411" s="78" t="str">
        <f>+IF(F2411=0," ", +F2411/INDEX(TdC_ExRate!$C$8:$R$29,MATCH(A2411,TdC_ExRate!$B$8:$B$29,0),MATCH(B2411,TdC_ExRate!$C$7:$R$7,0)))</f>
        <v xml:space="preserve"> </v>
      </c>
      <c r="H2411" s="78" t="str">
        <f>+IF(F2411=0,"",+G2411*100/INDEX(PBI_GDP!$C$8:$R$29,MATCH($A2411,PBI_GDP!$B$8:$B$29,0),MATCH($B2411,PBI_GDP!$C$7:$R$7,0)))</f>
        <v/>
      </c>
    </row>
    <row r="2412" spans="1:8" ht="14.45" customHeight="1" x14ac:dyDescent="0.25">
      <c r="A2412" s="8" t="s">
        <v>46</v>
      </c>
      <c r="B2412" s="8">
        <v>2015</v>
      </c>
      <c r="C2412" s="8" t="s">
        <v>10</v>
      </c>
      <c r="D2412" s="8" t="s">
        <v>33</v>
      </c>
      <c r="E2412" s="8" t="s">
        <v>42</v>
      </c>
      <c r="F2412" s="78"/>
      <c r="G2412" s="78" t="str">
        <f>+IF(F2412=0," ", +F2412/INDEX(TdC_ExRate!$C$8:$R$29,MATCH(A2412,TdC_ExRate!$B$8:$B$29,0),MATCH(B2412,TdC_ExRate!$C$7:$R$7,0)))</f>
        <v xml:space="preserve"> </v>
      </c>
      <c r="H2412" s="78" t="str">
        <f>+IF(F2412=0,"",+G2412*100/INDEX(PBI_GDP!$C$8:$R$29,MATCH($A2412,PBI_GDP!$B$8:$B$29,0),MATCH($B2412,PBI_GDP!$C$7:$R$7,0)))</f>
        <v/>
      </c>
    </row>
    <row r="2413" spans="1:8" ht="14.45" customHeight="1" x14ac:dyDescent="0.25">
      <c r="A2413" s="8" t="s">
        <v>46</v>
      </c>
      <c r="B2413" s="8">
        <v>2015</v>
      </c>
      <c r="C2413" s="8" t="s">
        <v>10</v>
      </c>
      <c r="D2413" s="8" t="s">
        <v>33</v>
      </c>
      <c r="E2413" s="8" t="s">
        <v>40</v>
      </c>
      <c r="F2413" s="78">
        <v>1297.2692013199999</v>
      </c>
      <c r="G2413" s="78">
        <f>+IF(F2413=0," ", +F2413/INDEX(TdC_ExRate!$C$8:$R$29,MATCH(A2413,TdC_ExRate!$B$8:$B$29,0),MATCH(B2413,TdC_ExRate!$C$7:$R$7,0)))</f>
        <v>25.38314731340801</v>
      </c>
      <c r="H2413" s="78">
        <f>+IF(F2413=0,"",+G2413*100/INDEX(PBI_GDP!$C$8:$R$29,MATCH($A2413,PBI_GDP!$B$8:$B$29,0),MATCH($B2413,PBI_GDP!$C$7:$R$7,0)))</f>
        <v>0.17869906116063961</v>
      </c>
    </row>
    <row r="2414" spans="1:8" ht="14.45" customHeight="1" x14ac:dyDescent="0.25">
      <c r="A2414" s="8" t="s">
        <v>46</v>
      </c>
      <c r="B2414" s="8">
        <v>2016</v>
      </c>
      <c r="C2414" s="8" t="s">
        <v>10</v>
      </c>
      <c r="D2414" s="8" t="s">
        <v>33</v>
      </c>
      <c r="E2414" s="8" t="s">
        <v>34</v>
      </c>
      <c r="F2414" s="78"/>
      <c r="G2414" s="78" t="str">
        <f>+IF(F2414=0," ", +F2414/INDEX(TdC_ExRate!$C$8:$R$29,MATCH(A2414,TdC_ExRate!$B$8:$B$29,0),MATCH(B2414,TdC_ExRate!$C$7:$R$7,0)))</f>
        <v xml:space="preserve"> </v>
      </c>
      <c r="H2414" s="78" t="str">
        <f>+IF(F2414=0,"",+G2414*100/INDEX(PBI_GDP!$C$8:$R$29,MATCH($A2414,PBI_GDP!$B$8:$B$29,0),MATCH($B2414,PBI_GDP!$C$7:$R$7,0)))</f>
        <v/>
      </c>
    </row>
    <row r="2415" spans="1:8" ht="14.45" customHeight="1" x14ac:dyDescent="0.25">
      <c r="A2415" s="8" t="s">
        <v>46</v>
      </c>
      <c r="B2415" s="8">
        <v>2016</v>
      </c>
      <c r="C2415" s="8" t="s">
        <v>10</v>
      </c>
      <c r="D2415" s="8" t="s">
        <v>33</v>
      </c>
      <c r="E2415" s="8" t="s">
        <v>35</v>
      </c>
      <c r="F2415" s="78">
        <v>1566.8303573089599</v>
      </c>
      <c r="G2415" s="78">
        <f>+IF(F2415=0," ", +F2415/INDEX(TdC_ExRate!$C$8:$R$29,MATCH(A2415,TdC_ExRate!$B$8:$B$29,0),MATCH(B2415,TdC_ExRate!$C$7:$R$7,0)))</f>
        <v>24.746264477957723</v>
      </c>
      <c r="H2415" s="78">
        <f>+IF(F2415=0,"",+G2415*100/INDEX(PBI_GDP!$C$8:$R$29,MATCH($A2415,PBI_GDP!$B$8:$B$29,0),MATCH($B2415,PBI_GDP!$C$7:$R$7,0)))</f>
        <v>0.18559661239145814</v>
      </c>
    </row>
    <row r="2416" spans="1:8" ht="14.45" customHeight="1" x14ac:dyDescent="0.25">
      <c r="A2416" s="8" t="s">
        <v>46</v>
      </c>
      <c r="B2416" s="8">
        <v>2016</v>
      </c>
      <c r="C2416" s="8" t="s">
        <v>10</v>
      </c>
      <c r="D2416" s="8" t="s">
        <v>33</v>
      </c>
      <c r="E2416" s="8" t="s">
        <v>36</v>
      </c>
      <c r="F2416" s="78"/>
      <c r="G2416" s="78" t="str">
        <f>+IF(F2416=0," ", +F2416/INDEX(TdC_ExRate!$C$8:$R$29,MATCH(A2416,TdC_ExRate!$B$8:$B$29,0),MATCH(B2416,TdC_ExRate!$C$7:$R$7,0)))</f>
        <v xml:space="preserve"> </v>
      </c>
      <c r="H2416" s="78" t="str">
        <f>+IF(F2416=0,"",+G2416*100/INDEX(PBI_GDP!$C$8:$R$29,MATCH($A2416,PBI_GDP!$B$8:$B$29,0),MATCH($B2416,PBI_GDP!$C$7:$R$7,0)))</f>
        <v/>
      </c>
    </row>
    <row r="2417" spans="1:8" ht="14.45" customHeight="1" x14ac:dyDescent="0.25">
      <c r="A2417" s="8" t="s">
        <v>46</v>
      </c>
      <c r="B2417" s="8">
        <v>2016</v>
      </c>
      <c r="C2417" s="8" t="s">
        <v>10</v>
      </c>
      <c r="D2417" s="8" t="s">
        <v>33</v>
      </c>
      <c r="E2417" s="8" t="s">
        <v>42</v>
      </c>
      <c r="F2417" s="78">
        <v>59.711060400000008</v>
      </c>
      <c r="G2417" s="78">
        <f>+IF(F2417=0," ", +F2417/INDEX(TdC_ExRate!$C$8:$R$29,MATCH(A2417,TdC_ExRate!$B$8:$B$29,0),MATCH(B2417,TdC_ExRate!$C$7:$R$7,0)))</f>
        <v>0.94306680108977392</v>
      </c>
      <c r="H2417" s="78">
        <f>+IF(F2417=0,"",+G2417*100/INDEX(PBI_GDP!$C$8:$R$29,MATCH($A2417,PBI_GDP!$B$8:$B$29,0),MATCH($B2417,PBI_GDP!$C$7:$R$7,0)))</f>
        <v>7.0729868621995798E-3</v>
      </c>
    </row>
    <row r="2418" spans="1:8" ht="14.45" customHeight="1" x14ac:dyDescent="0.25">
      <c r="A2418" s="8" t="s">
        <v>46</v>
      </c>
      <c r="B2418" s="8">
        <v>2016</v>
      </c>
      <c r="C2418" s="8" t="s">
        <v>10</v>
      </c>
      <c r="D2418" s="8" t="s">
        <v>33</v>
      </c>
      <c r="E2418" s="8" t="s">
        <v>40</v>
      </c>
      <c r="F2418" s="78">
        <v>1626.5414177089599</v>
      </c>
      <c r="G2418" s="78">
        <f>+IF(F2418=0," ", +F2418/INDEX(TdC_ExRate!$C$8:$R$29,MATCH(A2418,TdC_ExRate!$B$8:$B$29,0),MATCH(B2418,TdC_ExRate!$C$7:$R$7,0)))</f>
        <v>25.689331279047497</v>
      </c>
      <c r="H2418" s="78">
        <f>+IF(F2418=0,"",+G2418*100/INDEX(PBI_GDP!$C$8:$R$29,MATCH($A2418,PBI_GDP!$B$8:$B$29,0),MATCH($B2418,PBI_GDP!$C$7:$R$7,0)))</f>
        <v>0.1926695992536577</v>
      </c>
    </row>
    <row r="2419" spans="1:8" ht="14.45" customHeight="1" x14ac:dyDescent="0.25">
      <c r="A2419" s="8" t="s">
        <v>46</v>
      </c>
      <c r="B2419" s="8">
        <v>2012</v>
      </c>
      <c r="C2419" s="8" t="s">
        <v>10</v>
      </c>
      <c r="D2419" s="8" t="s">
        <v>37</v>
      </c>
      <c r="E2419" s="8" t="s">
        <v>40</v>
      </c>
      <c r="F2419" s="78">
        <v>0</v>
      </c>
      <c r="G2419" s="78">
        <f>+IF(F2419=0,0,+F2419/INDEX(TdC_ExRate!$C$8:$R$29,MATCH(A2419,TdC_ExRate!$B$8:$B$29,0),MATCH(B2419,TdC_ExRate!$C$7:$R$7,0)))</f>
        <v>0</v>
      </c>
      <c r="H2419" s="78">
        <f>+IF(F2419=0,0,+G2419*100/INDEX(PBI_GDP!$C$8:$R$29,MATCH($A2419,PBI_GDP!$B$8:$B$29,0),MATCH($B2419,PBI_GDP!$C$7:$R$7,0)))</f>
        <v>0</v>
      </c>
    </row>
    <row r="2420" spans="1:8" ht="14.45" customHeight="1" x14ac:dyDescent="0.25">
      <c r="A2420" s="8" t="s">
        <v>46</v>
      </c>
      <c r="B2420" s="8">
        <v>2013</v>
      </c>
      <c r="C2420" s="8" t="s">
        <v>10</v>
      </c>
      <c r="D2420" s="8" t="s">
        <v>37</v>
      </c>
      <c r="E2420" s="8" t="s">
        <v>40</v>
      </c>
      <c r="F2420" s="78">
        <v>8</v>
      </c>
      <c r="G2420" s="78">
        <f>+IF(F2420=0,0,+F2420/INDEX(TdC_ExRate!$C$8:$R$29,MATCH(A2420,TdC_ExRate!$B$8:$B$29,0),MATCH(B2420,TdC_ExRate!$C$7:$R$7,0)))</f>
        <v>0.18640776699029113</v>
      </c>
      <c r="H2420" s="78">
        <f>+IF(F2420=0,0,+G2420*100/INDEX(PBI_GDP!$C$8:$R$29,MATCH($A2420,PBI_GDP!$B$8:$B$29,0),MATCH($B2420,PBI_GDP!$C$7:$R$7,0)))</f>
        <v>1.2606397005854638E-3</v>
      </c>
    </row>
    <row r="2421" spans="1:8" ht="14.45" customHeight="1" x14ac:dyDescent="0.25">
      <c r="A2421" s="8" t="s">
        <v>46</v>
      </c>
      <c r="B2421" s="8">
        <v>2014</v>
      </c>
      <c r="C2421" s="8" t="s">
        <v>10</v>
      </c>
      <c r="D2421" s="8" t="s">
        <v>37</v>
      </c>
      <c r="E2421" s="8" t="s">
        <v>40</v>
      </c>
      <c r="F2421" s="78">
        <v>53.42</v>
      </c>
      <c r="G2421" s="78">
        <f>+IF(F2421=0,0,+F2421/INDEX(TdC_ExRate!$C$8:$R$29,MATCH(A2421,TdC_ExRate!$B$8:$B$29,0),MATCH(B2421,TdC_ExRate!$C$7:$R$7,0)))</f>
        <v>1.1857496947948645</v>
      </c>
      <c r="H2421" s="78">
        <f>+IF(F2421=0,0,+G2421*100/INDEX(PBI_GDP!$C$8:$R$29,MATCH($A2421,PBI_GDP!$B$8:$B$29,0),MATCH($B2421,PBI_GDP!$C$7:$R$7,0)))</f>
        <v>7.9362190510459101E-3</v>
      </c>
    </row>
    <row r="2422" spans="1:8" ht="14.45" customHeight="1" x14ac:dyDescent="0.25">
      <c r="A2422" s="8" t="s">
        <v>46</v>
      </c>
      <c r="B2422" s="8">
        <v>2015</v>
      </c>
      <c r="C2422" s="8" t="s">
        <v>10</v>
      </c>
      <c r="D2422" s="8" t="s">
        <v>37</v>
      </c>
      <c r="E2422" s="8" t="s">
        <v>40</v>
      </c>
      <c r="F2422" s="78">
        <v>11.119948019999999</v>
      </c>
      <c r="G2422" s="78">
        <f>+IF(F2422=0,0,+F2422/INDEX(TdC_ExRate!$C$8:$R$29,MATCH(A2422,TdC_ExRate!$B$8:$B$29,0),MATCH(B2422,TdC_ExRate!$C$7:$R$7,0)))</f>
        <v>0.21757957286112603</v>
      </c>
      <c r="H2422" s="78">
        <f>+IF(F2422=0,0,+G2422*100/INDEX(PBI_GDP!$C$8:$R$29,MATCH($A2422,PBI_GDP!$B$8:$B$29,0),MATCH($B2422,PBI_GDP!$C$7:$R$7,0)))</f>
        <v>1.5317747999468196E-3</v>
      </c>
    </row>
    <row r="2423" spans="1:8" ht="14.45" customHeight="1" x14ac:dyDescent="0.25">
      <c r="A2423" s="8" t="s">
        <v>46</v>
      </c>
      <c r="B2423" s="8">
        <v>2016</v>
      </c>
      <c r="C2423" s="8" t="s">
        <v>10</v>
      </c>
      <c r="D2423" s="8" t="s">
        <v>37</v>
      </c>
      <c r="E2423" s="8" t="s">
        <v>40</v>
      </c>
      <c r="F2423" s="78">
        <v>10.932550000000001</v>
      </c>
      <c r="G2423" s="78">
        <f>+IF(F2423=0,0,+F2423/INDEX(TdC_ExRate!$C$8:$R$29,MATCH(A2423,TdC_ExRate!$B$8:$B$29,0),MATCH(B2423,TdC_ExRate!$C$7:$R$7,0)))</f>
        <v>0.17266692112294169</v>
      </c>
      <c r="H2423" s="78">
        <f>+IF(F2423=0,0,+G2423*100/INDEX(PBI_GDP!$C$8:$R$29,MATCH($A2423,PBI_GDP!$B$8:$B$29,0),MATCH($B2423,PBI_GDP!$C$7:$R$7,0)))</f>
        <v>1.2949993184234259E-3</v>
      </c>
    </row>
    <row r="2424" spans="1:8" ht="14.45" customHeight="1" x14ac:dyDescent="0.25">
      <c r="A2424" s="8" t="s">
        <v>19</v>
      </c>
      <c r="B2424" s="8">
        <v>2008</v>
      </c>
      <c r="C2424" s="8" t="s">
        <v>10</v>
      </c>
      <c r="D2424" s="8" t="s">
        <v>41</v>
      </c>
      <c r="E2424" s="8" t="s">
        <v>40</v>
      </c>
      <c r="F2424" s="78">
        <v>3979.4035205100004</v>
      </c>
      <c r="G2424" s="78">
        <f>+IF(F2424=0," ", +F2424/INDEX(TdC_ExRate!$C$8:$R$29,MATCH(A2424,TdC_ExRate!$B$8:$B$29,0),MATCH(B2424,TdC_ExRate!$C$7:$R$7,0)))</f>
        <v>210.55045082063495</v>
      </c>
      <c r="H2424" s="78">
        <f>+IF(F2424=0,"",+G2424*100/INDEX(PBI_GDP!$C$8:$R$29,MATCH($A2424,PBI_GDP!$B$8:$B$29,0),MATCH($B2424,PBI_GDP!$C$7:$R$7,0)))</f>
        <v>1.5167483148363308</v>
      </c>
    </row>
    <row r="2425" spans="1:8" ht="14.45" customHeight="1" x14ac:dyDescent="0.25">
      <c r="A2425" s="8" t="s">
        <v>19</v>
      </c>
      <c r="B2425" s="8">
        <v>2009</v>
      </c>
      <c r="C2425" s="8" t="s">
        <v>10</v>
      </c>
      <c r="D2425" s="8" t="s">
        <v>41</v>
      </c>
      <c r="E2425" s="8" t="s">
        <v>40</v>
      </c>
      <c r="F2425" s="78">
        <v>7460.3111180000024</v>
      </c>
      <c r="G2425" s="78">
        <f>+IF(F2425=0," ", +F2425/INDEX(TdC_ExRate!$C$8:$R$29,MATCH(A2425,TdC_ExRate!$B$8:$B$29,0),MATCH(B2425,TdC_ExRate!$C$7:$R$7,0)))</f>
        <v>394.86473807339536</v>
      </c>
      <c r="H2425" s="78">
        <f>+IF(F2425=0,"",+G2425*100/INDEX(PBI_GDP!$C$8:$R$29,MATCH($A2425,PBI_GDP!$B$8:$B$29,0),MATCH($B2425,PBI_GDP!$C$7:$R$7,0)))</f>
        <v>2.7068705266385287</v>
      </c>
    </row>
    <row r="2426" spans="1:8" ht="14.45" customHeight="1" x14ac:dyDescent="0.25">
      <c r="A2426" s="8" t="s">
        <v>19</v>
      </c>
      <c r="B2426" s="8">
        <v>2010</v>
      </c>
      <c r="C2426" s="8" t="s">
        <v>10</v>
      </c>
      <c r="D2426" s="8" t="s">
        <v>41</v>
      </c>
      <c r="E2426" s="8" t="s">
        <v>40</v>
      </c>
      <c r="F2426" s="78">
        <v>5786.9547942099998</v>
      </c>
      <c r="G2426" s="78">
        <f>+IF(F2426=0," ", +F2426/INDEX(TdC_ExRate!$C$8:$R$29,MATCH(A2426,TdC_ExRate!$B$8:$B$29,0),MATCH(B2426,TdC_ExRate!$C$7:$R$7,0)))</f>
        <v>306.18808434973545</v>
      </c>
      <c r="H2426" s="78">
        <f>+IF(F2426=0,"",+G2426*100/INDEX(PBI_GDP!$C$8:$R$29,MATCH($A2426,PBI_GDP!$B$8:$B$29,0),MATCH($B2426,PBI_GDP!$C$7:$R$7,0)))</f>
        <v>1.9330861282713512</v>
      </c>
    </row>
    <row r="2427" spans="1:8" ht="14.45" customHeight="1" x14ac:dyDescent="0.25">
      <c r="A2427" s="8" t="s">
        <v>19</v>
      </c>
      <c r="B2427" s="8">
        <v>2011</v>
      </c>
      <c r="C2427" s="8" t="s">
        <v>10</v>
      </c>
      <c r="D2427" s="8" t="s">
        <v>41</v>
      </c>
      <c r="E2427" s="8" t="s">
        <v>40</v>
      </c>
      <c r="F2427" s="78">
        <v>7689.7685714200015</v>
      </c>
      <c r="G2427" s="78">
        <f>+IF(F2427=0," ", +F2427/INDEX(TdC_ExRate!$C$8:$R$29,MATCH(A2427,TdC_ExRate!$B$8:$B$29,0),MATCH(B2427,TdC_ExRate!$C$7:$R$7,0)))</f>
        <v>406.94095334466977</v>
      </c>
      <c r="H2427" s="78">
        <f>+IF(F2427=0,"",+G2427*100/INDEX(PBI_GDP!$C$8:$R$29,MATCH($A2427,PBI_GDP!$B$8:$B$29,0),MATCH($B2427,PBI_GDP!$C$7:$R$7,0)))</f>
        <v>2.2980887142652944</v>
      </c>
    </row>
    <row r="2428" spans="1:8" ht="14.45" customHeight="1" x14ac:dyDescent="0.25">
      <c r="A2428" s="8" t="s">
        <v>19</v>
      </c>
      <c r="B2428" s="8">
        <v>2012</v>
      </c>
      <c r="C2428" s="8" t="s">
        <v>10</v>
      </c>
      <c r="D2428" s="8" t="s">
        <v>41</v>
      </c>
      <c r="E2428" s="8" t="s">
        <v>40</v>
      </c>
      <c r="F2428" s="78">
        <v>6304.6153373299985</v>
      </c>
      <c r="G2428" s="78">
        <f>+IF(F2428=0," ", +F2428/INDEX(TdC_ExRate!$C$8:$R$29,MATCH(A2428,TdC_ExRate!$B$8:$B$29,0),MATCH(B2428,TdC_ExRate!$C$7:$R$7,0)))</f>
        <v>326.26955342401294</v>
      </c>
      <c r="H2428" s="78">
        <f>+IF(F2428=0,"",+G2428*100/INDEX(PBI_GDP!$C$8:$R$29,MATCH($A2428,PBI_GDP!$B$8:$B$29,0),MATCH($B2428,PBI_GDP!$C$7:$R$7,0)))</f>
        <v>1.7608646443024425</v>
      </c>
    </row>
    <row r="2429" spans="1:8" ht="14.45" customHeight="1" x14ac:dyDescent="0.25">
      <c r="A2429" s="8" t="s">
        <v>19</v>
      </c>
      <c r="B2429" s="8">
        <v>2013</v>
      </c>
      <c r="C2429" s="8" t="s">
        <v>10</v>
      </c>
      <c r="D2429" s="8" t="s">
        <v>41</v>
      </c>
      <c r="E2429" s="8" t="s">
        <v>40</v>
      </c>
      <c r="F2429" s="78">
        <v>8019.4190829799991</v>
      </c>
      <c r="G2429" s="78">
        <f>+IF(F2429=0," ", +F2429/INDEX(TdC_ExRate!$C$8:$R$29,MATCH(A2429,TdC_ExRate!$B$8:$B$29,0),MATCH(B2429,TdC_ExRate!$C$7:$R$7,0)))</f>
        <v>398.87685068291466</v>
      </c>
      <c r="H2429" s="78">
        <f>+IF(F2429=0,"",+G2429*100/INDEX(PBI_GDP!$C$8:$R$29,MATCH($A2429,PBI_GDP!$B$8:$B$29,0),MATCH($B2429,PBI_GDP!$C$7:$R$7,0)))</f>
        <v>2.1563043840710443</v>
      </c>
    </row>
    <row r="2430" spans="1:8" ht="14.45" customHeight="1" x14ac:dyDescent="0.25">
      <c r="A2430" s="8" t="s">
        <v>19</v>
      </c>
      <c r="B2430" s="8">
        <v>2014</v>
      </c>
      <c r="C2430" s="8" t="s">
        <v>10</v>
      </c>
      <c r="D2430" s="8" t="s">
        <v>41</v>
      </c>
      <c r="E2430" s="8" t="s">
        <v>40</v>
      </c>
      <c r="F2430" s="78">
        <v>5512.6441865500001</v>
      </c>
      <c r="G2430" s="78">
        <f>+IF(F2430=0," ", +F2430/INDEX(TdC_ExRate!$C$8:$R$29,MATCH(A2430,TdC_ExRate!$B$8:$B$29,0),MATCH(B2430,TdC_ExRate!$C$7:$R$7,0)))</f>
        <v>268.90947251463416</v>
      </c>
      <c r="H2430" s="78">
        <f>+IF(F2430=0,"",+G2430*100/INDEX(PBI_GDP!$C$8:$R$29,MATCH($A2430,PBI_GDP!$B$8:$B$29,0),MATCH($B2430,PBI_GDP!$C$7:$R$7,0)))</f>
        <v>1.3617538027477905</v>
      </c>
    </row>
    <row r="2431" spans="1:8" ht="14.45" customHeight="1" x14ac:dyDescent="0.25">
      <c r="A2431" s="8" t="s">
        <v>19</v>
      </c>
      <c r="B2431" s="8">
        <v>2015</v>
      </c>
      <c r="C2431" s="8" t="s">
        <v>10</v>
      </c>
      <c r="D2431" s="8" t="s">
        <v>41</v>
      </c>
      <c r="E2431" s="8" t="s">
        <v>40</v>
      </c>
      <c r="F2431" s="78">
        <v>5197.1285427299999</v>
      </c>
      <c r="G2431" s="78">
        <f>+IF(F2431=0," ", +F2431/INDEX(TdC_ExRate!$C$8:$R$29,MATCH(A2431,TdC_ExRate!$B$8:$B$29,0),MATCH(B2431,TdC_ExRate!$C$7:$R$7,0)))</f>
        <v>237.88207084243047</v>
      </c>
      <c r="H2431" s="78">
        <f>+IF(F2431=0,"",+G2431*100/INDEX(PBI_GDP!$C$8:$R$29,MATCH($A2431,PBI_GDP!$B$8:$B$29,0),MATCH($B2431,PBI_GDP!$C$7:$R$7,0)))</f>
        <v>1.1340813598676114</v>
      </c>
    </row>
    <row r="2432" spans="1:8" ht="14.45" customHeight="1" x14ac:dyDescent="0.25">
      <c r="A2432" s="8" t="s">
        <v>19</v>
      </c>
      <c r="B2432" s="8">
        <v>2016</v>
      </c>
      <c r="C2432" s="8" t="s">
        <v>10</v>
      </c>
      <c r="D2432" s="8" t="s">
        <v>41</v>
      </c>
      <c r="E2432" s="8" t="s">
        <v>40</v>
      </c>
      <c r="F2432" s="78">
        <v>8436.0834014699994</v>
      </c>
      <c r="G2432" s="78">
        <f>+IF(F2432=0," ", +F2432/INDEX(TdC_ExRate!$C$8:$R$29,MATCH(A2432,TdC_ExRate!$B$8:$B$29,0),MATCH(B2432,TdC_ExRate!$C$7:$R$7,0)))</f>
        <v>369.45002305623825</v>
      </c>
      <c r="H2432" s="78">
        <f>+IF(F2432=0,"",+G2432*100/INDEX(PBI_GDP!$C$8:$R$29,MATCH($A2432,PBI_GDP!$B$8:$B$29,0),MATCH($B2432,PBI_GDP!$C$7:$R$7,0)))</f>
        <v>1.7019354616910833</v>
      </c>
    </row>
    <row r="2433" spans="1:8" ht="14.45" customHeight="1" x14ac:dyDescent="0.25">
      <c r="A2433" s="8" t="s">
        <v>19</v>
      </c>
      <c r="B2433" s="8">
        <v>2017</v>
      </c>
      <c r="C2433" s="8" t="s">
        <v>10</v>
      </c>
      <c r="D2433" s="8" t="s">
        <v>41</v>
      </c>
      <c r="E2433" s="8" t="s">
        <v>40</v>
      </c>
      <c r="F2433" s="78">
        <v>10562.829639540001</v>
      </c>
      <c r="G2433" s="78">
        <f>+IF(F2433=0," ", +F2433/INDEX(TdC_ExRate!$C$8:$R$29,MATCH(A2433,TdC_ExRate!$B$8:$B$29,0),MATCH(B2433,TdC_ExRate!$C$7:$R$7,0)))</f>
        <v>449.75324016066492</v>
      </c>
      <c r="H2433" s="78">
        <f>+IF(F2433=0,"",+G2433*100/INDEX(PBI_GDP!$C$8:$R$29,MATCH($A2433,PBI_GDP!$B$8:$B$29,0),MATCH($B2433,PBI_GDP!$C$7:$R$7,0)))</f>
        <v>1.9440541770633297</v>
      </c>
    </row>
    <row r="2434" spans="1:8" ht="14.45" customHeight="1" x14ac:dyDescent="0.25">
      <c r="A2434" s="8" t="s">
        <v>19</v>
      </c>
      <c r="B2434" s="8">
        <v>2018</v>
      </c>
      <c r="C2434" s="8" t="s">
        <v>10</v>
      </c>
      <c r="D2434" s="8" t="s">
        <v>41</v>
      </c>
      <c r="E2434" s="8" t="s">
        <v>40</v>
      </c>
      <c r="F2434" s="78">
        <v>7831.9080233900013</v>
      </c>
      <c r="G2434" s="78">
        <f>+IF(F2434=0," ", +F2434/INDEX(TdC_ExRate!$C$8:$R$29,MATCH(A2434,TdC_ExRate!$B$8:$B$29,0),MATCH(B2434,TdC_ExRate!$C$7:$R$7,0)))</f>
        <v>327.59209550935907</v>
      </c>
      <c r="H2434" s="78">
        <f>+IF(F2434=0,"",+G2434*100/INDEX(PBI_GDP!$C$8:$R$29,MATCH($A2434,PBI_GDP!$B$8:$B$29,0),MATCH($B2434,PBI_GDP!$C$7:$R$7,0)))</f>
        <v>1.361502607778287</v>
      </c>
    </row>
    <row r="2435" spans="1:8" ht="14.45" customHeight="1" x14ac:dyDescent="0.25">
      <c r="A2435" s="8" t="s">
        <v>19</v>
      </c>
      <c r="B2435" s="8">
        <v>2019</v>
      </c>
      <c r="C2435" s="8" t="s">
        <v>10</v>
      </c>
      <c r="D2435" s="8" t="s">
        <v>41</v>
      </c>
      <c r="E2435" s="8" t="s">
        <v>40</v>
      </c>
      <c r="F2435" s="78">
        <v>9754.4600000000009</v>
      </c>
      <c r="G2435" s="78">
        <f>+IF(F2435=0," ", +F2435/INDEX(TdC_ExRate!$C$8:$R$29,MATCH(A2435,TdC_ExRate!$B$8:$B$29,0),MATCH(B2435,TdC_ExRate!$C$7:$R$7,0)))</f>
        <v>396.95306565382589</v>
      </c>
      <c r="H2435" s="78">
        <f>+IF(F2435=0,"",+G2435*100/INDEX(PBI_GDP!$C$8:$R$29,MATCH($A2435,PBI_GDP!$B$8:$B$29,0),MATCH($B2435,PBI_GDP!$C$7:$R$7,0)))</f>
        <v>1.5955776197752256</v>
      </c>
    </row>
    <row r="2436" spans="1:8" ht="14.45" customHeight="1" x14ac:dyDescent="0.25">
      <c r="A2436" s="8" t="s">
        <v>19</v>
      </c>
      <c r="B2436" s="8">
        <v>2020</v>
      </c>
      <c r="C2436" s="8" t="s">
        <v>10</v>
      </c>
      <c r="D2436" s="8" t="s">
        <v>41</v>
      </c>
      <c r="E2436" s="8" t="s">
        <v>40</v>
      </c>
      <c r="F2436" s="78">
        <v>4901.6899999999996</v>
      </c>
      <c r="G2436" s="78">
        <f>+IF(F2436=0," ", +F2436/INDEX(TdC_ExRate!$C$8:$R$29,MATCH(A2436,TdC_ExRate!$B$8:$B$29,0),MATCH(B2436,TdC_ExRate!$C$7:$R$7,0)))</f>
        <v>198.86496720535558</v>
      </c>
      <c r="H2436" s="78">
        <f>+IF(F2436=0,"",+G2436*100/INDEX(PBI_GDP!$C$8:$R$29,MATCH($A2436,PBI_GDP!$B$8:$B$29,0),MATCH($B2436,PBI_GDP!$C$7:$R$7,0)))</f>
        <v>0.85103773943282224</v>
      </c>
    </row>
    <row r="2437" spans="1:8" ht="14.45" customHeight="1" x14ac:dyDescent="0.25">
      <c r="A2437" s="8" t="s">
        <v>19</v>
      </c>
      <c r="B2437" s="8">
        <v>2021</v>
      </c>
      <c r="C2437" s="8" t="s">
        <v>10</v>
      </c>
      <c r="D2437" s="8" t="s">
        <v>41</v>
      </c>
      <c r="E2437" s="8" t="s">
        <v>40</v>
      </c>
      <c r="F2437" s="78">
        <v>5475.6100000000006</v>
      </c>
      <c r="G2437" s="78">
        <f>+IF(F2437=0," ", +F2437/INDEX(TdC_ExRate!$C$8:$R$29,MATCH(A2437,TdC_ExRate!$B$8:$B$29,0),MATCH(B2437,TdC_ExRate!$C$7:$R$7,0)))</f>
        <v>227.42392357746058</v>
      </c>
      <c r="H2437" s="78">
        <f>+IF(F2437=0,"",+G2437*100/INDEX(PBI_GDP!$C$8:$R$29,MATCH($A2437,PBI_GDP!$B$8:$B$29,0),MATCH($B2437,PBI_GDP!$C$7:$R$7,0)))</f>
        <v>0.8081764481412852</v>
      </c>
    </row>
    <row r="2438" spans="1:8" ht="14.45" customHeight="1" x14ac:dyDescent="0.25">
      <c r="A2438" s="8" t="s">
        <v>19</v>
      </c>
      <c r="B2438" s="8">
        <v>2022</v>
      </c>
      <c r="C2438" s="8" t="s">
        <v>10</v>
      </c>
      <c r="D2438" s="8" t="s">
        <v>41</v>
      </c>
      <c r="E2438" s="8" t="s">
        <v>40</v>
      </c>
      <c r="F2438" s="78">
        <v>1383.71654605</v>
      </c>
      <c r="G2438" s="78">
        <f>+IF(F2438=0," ", +F2438/INDEX(TdC_ExRate!$C$8:$R$29,MATCH(A2438,TdC_ExRate!$B$8:$B$29,0),MATCH(B2438,TdC_ExRate!$C$7:$R$7,0)))</f>
        <v>56.221976544321727</v>
      </c>
      <c r="H2438" s="78">
        <f>+IF(F2438=0,"",+G2438*100/INDEX(PBI_GDP!$C$8:$R$29,MATCH($A2438,PBI_GDP!$B$8:$B$29,0),MATCH($B2438,PBI_GDP!$C$7:$R$7,0)))</f>
        <v>0.17894436892283455</v>
      </c>
    </row>
    <row r="2439" spans="1:8" ht="14.45" customHeight="1" x14ac:dyDescent="0.25">
      <c r="A2439" s="8" t="s">
        <v>19</v>
      </c>
      <c r="B2439" s="8">
        <v>2023</v>
      </c>
      <c r="C2439" s="8" t="s">
        <v>10</v>
      </c>
      <c r="D2439" s="8" t="s">
        <v>41</v>
      </c>
      <c r="E2439" s="8" t="s">
        <v>40</v>
      </c>
      <c r="F2439" s="78">
        <v>7751.5305109800011</v>
      </c>
      <c r="G2439" s="78">
        <f>+IF(F2439=0," ", +F2439/INDEX(TdC_ExRate!$C$8:$R$29,MATCH(A2439,TdC_ExRate!$B$8:$B$29,0),MATCH(B2439,TdC_ExRate!$C$7:$R$7,0)))</f>
        <v>314.29370905446729</v>
      </c>
      <c r="H2439" s="78">
        <f>+IF(F2439=0,"",+G2439*100/INDEX(PBI_GDP!$C$8:$R$29,MATCH($A2439,PBI_GDP!$B$8:$B$29,0),MATCH($B2439,PBI_GDP!$C$7:$R$7,0)))</f>
        <v>0.9129070121970283</v>
      </c>
    </row>
    <row r="2440" spans="1:8" ht="14.45" customHeight="1" x14ac:dyDescent="0.25">
      <c r="A2440" s="8" t="s">
        <v>19</v>
      </c>
      <c r="B2440" s="8">
        <v>2008</v>
      </c>
      <c r="C2440" s="8" t="s">
        <v>10</v>
      </c>
      <c r="D2440" s="8" t="s">
        <v>25</v>
      </c>
      <c r="E2440" s="8" t="s">
        <v>26</v>
      </c>
      <c r="F2440" s="78">
        <v>184.31481561000001</v>
      </c>
      <c r="G2440" s="78">
        <f>+IF(F2440=0," ", +F2440/INDEX(TdC_ExRate!$C$8:$R$29,MATCH(A2440,TdC_ExRate!$B$8:$B$29,0),MATCH(B2440,TdC_ExRate!$C$7:$R$7,0)))</f>
        <v>9.7521066460317467</v>
      </c>
      <c r="H2440" s="78">
        <f>+IF(F2440=0,"",+G2440*100/INDEX(PBI_GDP!$C$8:$R$29,MATCH($A2440,PBI_GDP!$B$8:$B$29,0),MATCH($B2440,PBI_GDP!$C$7:$R$7,0)))</f>
        <v>7.0251530043379029E-2</v>
      </c>
    </row>
    <row r="2441" spans="1:8" ht="14.45" customHeight="1" x14ac:dyDescent="0.25">
      <c r="A2441" s="8" t="s">
        <v>19</v>
      </c>
      <c r="B2441" s="8">
        <v>2008</v>
      </c>
      <c r="C2441" s="8" t="s">
        <v>10</v>
      </c>
      <c r="D2441" s="8" t="s">
        <v>25</v>
      </c>
      <c r="E2441" s="8" t="s">
        <v>27</v>
      </c>
      <c r="F2441" s="78"/>
      <c r="G2441" s="78" t="str">
        <f>+IF(F2441=0," ", +F2441/INDEX(TdC_ExRate!$C$8:$R$29,MATCH(A2441,TdC_ExRate!$B$8:$B$29,0),MATCH(B2441,TdC_ExRate!$C$7:$R$7,0)))</f>
        <v xml:space="preserve"> </v>
      </c>
      <c r="H2441" s="78" t="str">
        <f>+IF(F2441=0,"",+G2441*100/INDEX(PBI_GDP!$C$8:$R$29,MATCH($A2441,PBI_GDP!$B$8:$B$29,0),MATCH($B2441,PBI_GDP!$C$7:$R$7,0)))</f>
        <v/>
      </c>
    </row>
    <row r="2442" spans="1:8" ht="14.45" customHeight="1" x14ac:dyDescent="0.25">
      <c r="A2442" s="8" t="s">
        <v>19</v>
      </c>
      <c r="B2442" s="8">
        <v>2008</v>
      </c>
      <c r="C2442" s="8" t="s">
        <v>10</v>
      </c>
      <c r="D2442" s="8" t="s">
        <v>25</v>
      </c>
      <c r="E2442" s="8" t="s">
        <v>28</v>
      </c>
      <c r="F2442" s="78">
        <v>21.7729</v>
      </c>
      <c r="G2442" s="78">
        <f>+IF(F2442=0," ", +F2442/INDEX(TdC_ExRate!$C$8:$R$29,MATCH(A2442,TdC_ExRate!$B$8:$B$29,0),MATCH(B2442,TdC_ExRate!$C$7:$R$7,0)))</f>
        <v>1.1520052910052911</v>
      </c>
      <c r="H2442" s="78">
        <f>+IF(F2442=0,"",+G2442*100/INDEX(PBI_GDP!$C$8:$R$29,MATCH($A2442,PBI_GDP!$B$8:$B$29,0),MATCH($B2442,PBI_GDP!$C$7:$R$7,0)))</f>
        <v>8.2987335197078956E-3</v>
      </c>
    </row>
    <row r="2443" spans="1:8" ht="14.45" customHeight="1" x14ac:dyDescent="0.25">
      <c r="A2443" s="8" t="s">
        <v>19</v>
      </c>
      <c r="B2443" s="8">
        <v>2008</v>
      </c>
      <c r="C2443" s="8" t="s">
        <v>10</v>
      </c>
      <c r="D2443" s="8" t="s">
        <v>25</v>
      </c>
      <c r="E2443" s="8" t="s">
        <v>40</v>
      </c>
      <c r="F2443" s="78">
        <v>206.08771561</v>
      </c>
      <c r="G2443" s="78">
        <f>+IF(F2443=0," ", +F2443/INDEX(TdC_ExRate!$C$8:$R$29,MATCH(A2443,TdC_ExRate!$B$8:$B$29,0),MATCH(B2443,TdC_ExRate!$C$7:$R$7,0)))</f>
        <v>10.904111937037039</v>
      </c>
      <c r="H2443" s="78">
        <f>+IF(F2443=0,"",+G2443*100/INDEX(PBI_GDP!$C$8:$R$29,MATCH($A2443,PBI_GDP!$B$8:$B$29,0),MATCH($B2443,PBI_GDP!$C$7:$R$7,0)))</f>
        <v>7.8550263563086933E-2</v>
      </c>
    </row>
    <row r="2444" spans="1:8" ht="14.45" customHeight="1" x14ac:dyDescent="0.25">
      <c r="A2444" s="8" t="s">
        <v>19</v>
      </c>
      <c r="B2444" s="8">
        <v>2009</v>
      </c>
      <c r="C2444" s="8" t="s">
        <v>10</v>
      </c>
      <c r="D2444" s="8" t="s">
        <v>25</v>
      </c>
      <c r="E2444" s="8" t="s">
        <v>26</v>
      </c>
      <c r="F2444" s="78">
        <v>496.07498405999991</v>
      </c>
      <c r="G2444" s="78">
        <f>+IF(F2444=0," ", +F2444/INDEX(TdC_ExRate!$C$8:$R$29,MATCH(A2444,TdC_ExRate!$B$8:$B$29,0),MATCH(B2444,TdC_ExRate!$C$7:$R$7,0)))</f>
        <v>26.25661524664789</v>
      </c>
      <c r="H2444" s="78">
        <f>+IF(F2444=0,"",+G2444*100/INDEX(PBI_GDP!$C$8:$R$29,MATCH($A2444,PBI_GDP!$B$8:$B$29,0),MATCH($B2444,PBI_GDP!$C$7:$R$7,0)))</f>
        <v>0.17999393485277046</v>
      </c>
    </row>
    <row r="2445" spans="1:8" ht="14.45" customHeight="1" x14ac:dyDescent="0.25">
      <c r="A2445" s="8" t="s">
        <v>19</v>
      </c>
      <c r="B2445" s="8">
        <v>2009</v>
      </c>
      <c r="C2445" s="8" t="s">
        <v>10</v>
      </c>
      <c r="D2445" s="8" t="s">
        <v>25</v>
      </c>
      <c r="E2445" s="8" t="s">
        <v>27</v>
      </c>
      <c r="F2445" s="78"/>
      <c r="G2445" s="78" t="str">
        <f>+IF(F2445=0," ", +F2445/INDEX(TdC_ExRate!$C$8:$R$29,MATCH(A2445,TdC_ExRate!$B$8:$B$29,0),MATCH(B2445,TdC_ExRate!$C$7:$R$7,0)))</f>
        <v xml:space="preserve"> </v>
      </c>
      <c r="H2445" s="78" t="str">
        <f>+IF(F2445=0,"",+G2445*100/INDEX(PBI_GDP!$C$8:$R$29,MATCH($A2445,PBI_GDP!$B$8:$B$29,0),MATCH($B2445,PBI_GDP!$C$7:$R$7,0)))</f>
        <v/>
      </c>
    </row>
    <row r="2446" spans="1:8" ht="14.45" customHeight="1" x14ac:dyDescent="0.25">
      <c r="A2446" s="8" t="s">
        <v>19</v>
      </c>
      <c r="B2446" s="8">
        <v>2009</v>
      </c>
      <c r="C2446" s="8" t="s">
        <v>10</v>
      </c>
      <c r="D2446" s="8" t="s">
        <v>25</v>
      </c>
      <c r="E2446" s="8" t="s">
        <v>28</v>
      </c>
      <c r="F2446" s="78">
        <v>6.1930699999999996</v>
      </c>
      <c r="G2446" s="78">
        <f>+IF(F2446=0," ", +F2446/INDEX(TdC_ExRate!$C$8:$R$29,MATCH(A2446,TdC_ExRate!$B$8:$B$29,0),MATCH(B2446,TdC_ExRate!$C$7:$R$7,0)))</f>
        <v>0.32779128440367028</v>
      </c>
      <c r="H2446" s="78">
        <f>+IF(F2446=0,"",+G2446*100/INDEX(PBI_GDP!$C$8:$R$29,MATCH($A2446,PBI_GDP!$B$8:$B$29,0),MATCH($B2446,PBI_GDP!$C$7:$R$7,0)))</f>
        <v>2.2470696445838576E-3</v>
      </c>
    </row>
    <row r="2447" spans="1:8" ht="14.45" customHeight="1" x14ac:dyDescent="0.25">
      <c r="A2447" s="8" t="s">
        <v>19</v>
      </c>
      <c r="B2447" s="8">
        <v>2009</v>
      </c>
      <c r="C2447" s="8" t="s">
        <v>10</v>
      </c>
      <c r="D2447" s="8" t="s">
        <v>25</v>
      </c>
      <c r="E2447" s="8" t="s">
        <v>40</v>
      </c>
      <c r="F2447" s="78">
        <v>502.26805405999988</v>
      </c>
      <c r="G2447" s="78">
        <f>+IF(F2447=0," ", +F2447/INDEX(TdC_ExRate!$C$8:$R$29,MATCH(A2447,TdC_ExRate!$B$8:$B$29,0),MATCH(B2447,TdC_ExRate!$C$7:$R$7,0)))</f>
        <v>26.58440653105156</v>
      </c>
      <c r="H2447" s="78">
        <f>+IF(F2447=0,"",+G2447*100/INDEX(PBI_GDP!$C$8:$R$29,MATCH($A2447,PBI_GDP!$B$8:$B$29,0),MATCH($B2447,PBI_GDP!$C$7:$R$7,0)))</f>
        <v>0.18224100449735431</v>
      </c>
    </row>
    <row r="2448" spans="1:8" ht="14.45" customHeight="1" x14ac:dyDescent="0.25">
      <c r="A2448" s="8" t="s">
        <v>19</v>
      </c>
      <c r="B2448" s="8">
        <v>2010</v>
      </c>
      <c r="C2448" s="8" t="s">
        <v>10</v>
      </c>
      <c r="D2448" s="8" t="s">
        <v>25</v>
      </c>
      <c r="E2448" s="8" t="s">
        <v>26</v>
      </c>
      <c r="F2448" s="78">
        <v>439.61659245999999</v>
      </c>
      <c r="G2448" s="78">
        <f>+IF(F2448=0," ", +F2448/INDEX(TdC_ExRate!$C$8:$R$29,MATCH(A2448,TdC_ExRate!$B$8:$B$29,0),MATCH(B2448,TdC_ExRate!$C$7:$R$7,0)))</f>
        <v>23.260137167195769</v>
      </c>
      <c r="H2448" s="78">
        <f>+IF(F2448=0,"",+G2448*100/INDEX(PBI_GDP!$C$8:$R$29,MATCH($A2448,PBI_GDP!$B$8:$B$29,0),MATCH($B2448,PBI_GDP!$C$7:$R$7,0)))</f>
        <v>0.14685041906541413</v>
      </c>
    </row>
    <row r="2449" spans="1:8" ht="14.45" customHeight="1" x14ac:dyDescent="0.25">
      <c r="A2449" s="8" t="s">
        <v>19</v>
      </c>
      <c r="B2449" s="8">
        <v>2010</v>
      </c>
      <c r="C2449" s="8" t="s">
        <v>10</v>
      </c>
      <c r="D2449" s="8" t="s">
        <v>25</v>
      </c>
      <c r="E2449" s="8" t="s">
        <v>27</v>
      </c>
      <c r="F2449" s="78"/>
      <c r="G2449" s="78" t="str">
        <f>+IF(F2449=0," ", +F2449/INDEX(TdC_ExRate!$C$8:$R$29,MATCH(A2449,TdC_ExRate!$B$8:$B$29,0),MATCH(B2449,TdC_ExRate!$C$7:$R$7,0)))</f>
        <v xml:space="preserve"> </v>
      </c>
      <c r="H2449" s="78" t="str">
        <f>+IF(F2449=0,"",+G2449*100/INDEX(PBI_GDP!$C$8:$R$29,MATCH($A2449,PBI_GDP!$B$8:$B$29,0),MATCH($B2449,PBI_GDP!$C$7:$R$7,0)))</f>
        <v/>
      </c>
    </row>
    <row r="2450" spans="1:8" ht="14.45" customHeight="1" x14ac:dyDescent="0.25">
      <c r="A2450" s="8" t="s">
        <v>19</v>
      </c>
      <c r="B2450" s="8">
        <v>2010</v>
      </c>
      <c r="C2450" s="8" t="s">
        <v>10</v>
      </c>
      <c r="D2450" s="8" t="s">
        <v>25</v>
      </c>
      <c r="E2450" s="8" t="s">
        <v>28</v>
      </c>
      <c r="F2450" s="78">
        <v>19.132101899999999</v>
      </c>
      <c r="G2450" s="78">
        <f>+IF(F2450=0," ", +F2450/INDEX(TdC_ExRate!$C$8:$R$29,MATCH(A2450,TdC_ExRate!$B$8:$B$29,0),MATCH(B2450,TdC_ExRate!$C$7:$R$7,0)))</f>
        <v>1.0122805238095238</v>
      </c>
      <c r="H2450" s="78">
        <f>+IF(F2450=0,"",+G2450*100/INDEX(PBI_GDP!$C$8:$R$29,MATCH($A2450,PBI_GDP!$B$8:$B$29,0),MATCH($B2450,PBI_GDP!$C$7:$R$7,0)))</f>
        <v>6.3909261611249189E-3</v>
      </c>
    </row>
    <row r="2451" spans="1:8" ht="14.45" customHeight="1" x14ac:dyDescent="0.25">
      <c r="A2451" s="8" t="s">
        <v>19</v>
      </c>
      <c r="B2451" s="8">
        <v>2010</v>
      </c>
      <c r="C2451" s="8" t="s">
        <v>10</v>
      </c>
      <c r="D2451" s="8" t="s">
        <v>25</v>
      </c>
      <c r="E2451" s="8" t="s">
        <v>40</v>
      </c>
      <c r="F2451" s="78">
        <v>458.74869436</v>
      </c>
      <c r="G2451" s="78">
        <f>+IF(F2451=0," ", +F2451/INDEX(TdC_ExRate!$C$8:$R$29,MATCH(A2451,TdC_ExRate!$B$8:$B$29,0),MATCH(B2451,TdC_ExRate!$C$7:$R$7,0)))</f>
        <v>24.272417691005295</v>
      </c>
      <c r="H2451" s="78">
        <f>+IF(F2451=0,"",+G2451*100/INDEX(PBI_GDP!$C$8:$R$29,MATCH($A2451,PBI_GDP!$B$8:$B$29,0),MATCH($B2451,PBI_GDP!$C$7:$R$7,0)))</f>
        <v>0.15324134522653907</v>
      </c>
    </row>
    <row r="2452" spans="1:8" ht="14.45" customHeight="1" x14ac:dyDescent="0.25">
      <c r="A2452" s="8" t="s">
        <v>19</v>
      </c>
      <c r="B2452" s="8">
        <v>2011</v>
      </c>
      <c r="C2452" s="8" t="s">
        <v>10</v>
      </c>
      <c r="D2452" s="8" t="s">
        <v>25</v>
      </c>
      <c r="E2452" s="8" t="s">
        <v>26</v>
      </c>
      <c r="F2452" s="78">
        <v>449.10203765999989</v>
      </c>
      <c r="G2452" s="78">
        <f>+IF(F2452=0," ", +F2452/INDEX(TdC_ExRate!$C$8:$R$29,MATCH(A2452,TdC_ExRate!$B$8:$B$29,0),MATCH(B2452,TdC_ExRate!$C$7:$R$7,0)))</f>
        <v>23.766386420735394</v>
      </c>
      <c r="H2452" s="78">
        <f>+IF(F2452=0,"",+G2452*100/INDEX(PBI_GDP!$C$8:$R$29,MATCH($A2452,PBI_GDP!$B$8:$B$29,0),MATCH($B2452,PBI_GDP!$C$7:$R$7,0)))</f>
        <v>0.13421422435726288</v>
      </c>
    </row>
    <row r="2453" spans="1:8" ht="14.45" customHeight="1" x14ac:dyDescent="0.25">
      <c r="A2453" s="8" t="s">
        <v>19</v>
      </c>
      <c r="B2453" s="8">
        <v>2011</v>
      </c>
      <c r="C2453" s="8" t="s">
        <v>10</v>
      </c>
      <c r="D2453" s="8" t="s">
        <v>25</v>
      </c>
      <c r="E2453" s="8" t="s">
        <v>27</v>
      </c>
      <c r="F2453" s="78"/>
      <c r="G2453" s="78" t="str">
        <f>+IF(F2453=0," ", +F2453/INDEX(TdC_ExRate!$C$8:$R$29,MATCH(A2453,TdC_ExRate!$B$8:$B$29,0),MATCH(B2453,TdC_ExRate!$C$7:$R$7,0)))</f>
        <v xml:space="preserve"> </v>
      </c>
      <c r="H2453" s="78" t="str">
        <f>+IF(F2453=0,"",+G2453*100/INDEX(PBI_GDP!$C$8:$R$29,MATCH($A2453,PBI_GDP!$B$8:$B$29,0),MATCH($B2453,PBI_GDP!$C$7:$R$7,0)))</f>
        <v/>
      </c>
    </row>
    <row r="2454" spans="1:8" ht="14.45" customHeight="1" x14ac:dyDescent="0.25">
      <c r="A2454" s="8" t="s">
        <v>19</v>
      </c>
      <c r="B2454" s="8">
        <v>2011</v>
      </c>
      <c r="C2454" s="8" t="s">
        <v>10</v>
      </c>
      <c r="D2454" s="8" t="s">
        <v>25</v>
      </c>
      <c r="E2454" s="8" t="s">
        <v>28</v>
      </c>
      <c r="F2454" s="78">
        <v>14.333847000000002</v>
      </c>
      <c r="G2454" s="78">
        <f>+IF(F2454=0," ", +F2454/INDEX(TdC_ExRate!$C$8:$R$29,MATCH(A2454,TdC_ExRate!$B$8:$B$29,0),MATCH(B2454,TdC_ExRate!$C$7:$R$7,0)))</f>
        <v>0.75854420183148652</v>
      </c>
      <c r="H2454" s="78">
        <f>+IF(F2454=0,"",+G2454*100/INDEX(PBI_GDP!$C$8:$R$29,MATCH($A2454,PBI_GDP!$B$8:$B$29,0),MATCH($B2454,PBI_GDP!$C$7:$R$7,0)))</f>
        <v>4.2836727421333336E-3</v>
      </c>
    </row>
    <row r="2455" spans="1:8" ht="14.45" customHeight="1" x14ac:dyDescent="0.25">
      <c r="A2455" s="8" t="s">
        <v>19</v>
      </c>
      <c r="B2455" s="8">
        <v>2011</v>
      </c>
      <c r="C2455" s="8" t="s">
        <v>10</v>
      </c>
      <c r="D2455" s="8" t="s">
        <v>25</v>
      </c>
      <c r="E2455" s="8" t="s">
        <v>40</v>
      </c>
      <c r="F2455" s="78">
        <v>463.43588465999989</v>
      </c>
      <c r="G2455" s="78">
        <f>+IF(F2455=0," ", +F2455/INDEX(TdC_ExRate!$C$8:$R$29,MATCH(A2455,TdC_ExRate!$B$8:$B$29,0),MATCH(B2455,TdC_ExRate!$C$7:$R$7,0)))</f>
        <v>24.524930622566881</v>
      </c>
      <c r="H2455" s="78">
        <f>+IF(F2455=0,"",+G2455*100/INDEX(PBI_GDP!$C$8:$R$29,MATCH($A2455,PBI_GDP!$B$8:$B$29,0),MATCH($B2455,PBI_GDP!$C$7:$R$7,0)))</f>
        <v>0.13849789709939619</v>
      </c>
    </row>
    <row r="2456" spans="1:8" ht="14.45" customHeight="1" x14ac:dyDescent="0.25">
      <c r="A2456" s="8" t="s">
        <v>19</v>
      </c>
      <c r="B2456" s="8">
        <v>2012</v>
      </c>
      <c r="C2456" s="8" t="s">
        <v>10</v>
      </c>
      <c r="D2456" s="8" t="s">
        <v>25</v>
      </c>
      <c r="E2456" s="8" t="s">
        <v>26</v>
      </c>
      <c r="F2456" s="78">
        <v>200.73452187999999</v>
      </c>
      <c r="G2456" s="78">
        <f>+IF(F2456=0," ", +F2456/INDEX(TdC_ExRate!$C$8:$R$29,MATCH(A2456,TdC_ExRate!$B$8:$B$29,0),MATCH(B2456,TdC_ExRate!$C$7:$R$7,0)))</f>
        <v>10.38819330067278</v>
      </c>
      <c r="H2456" s="78">
        <f>+IF(F2456=0,"",+G2456*100/INDEX(PBI_GDP!$C$8:$R$29,MATCH($A2456,PBI_GDP!$B$8:$B$29,0),MATCH($B2456,PBI_GDP!$C$7:$R$7,0)))</f>
        <v>5.6064692857080767E-2</v>
      </c>
    </row>
    <row r="2457" spans="1:8" ht="14.45" customHeight="1" x14ac:dyDescent="0.25">
      <c r="A2457" s="8" t="s">
        <v>19</v>
      </c>
      <c r="B2457" s="8">
        <v>2012</v>
      </c>
      <c r="C2457" s="8" t="s">
        <v>10</v>
      </c>
      <c r="D2457" s="8" t="s">
        <v>25</v>
      </c>
      <c r="E2457" s="8" t="s">
        <v>27</v>
      </c>
      <c r="F2457" s="78"/>
      <c r="G2457" s="78" t="str">
        <f>+IF(F2457=0," ", +F2457/INDEX(TdC_ExRate!$C$8:$R$29,MATCH(A2457,TdC_ExRate!$B$8:$B$29,0),MATCH(B2457,TdC_ExRate!$C$7:$R$7,0)))</f>
        <v xml:space="preserve"> </v>
      </c>
      <c r="H2457" s="78" t="str">
        <f>+IF(F2457=0,"",+G2457*100/INDEX(PBI_GDP!$C$8:$R$29,MATCH($A2457,PBI_GDP!$B$8:$B$29,0),MATCH($B2457,PBI_GDP!$C$7:$R$7,0)))</f>
        <v/>
      </c>
    </row>
    <row r="2458" spans="1:8" ht="14.45" customHeight="1" x14ac:dyDescent="0.25">
      <c r="A2458" s="8" t="s">
        <v>19</v>
      </c>
      <c r="B2458" s="8">
        <v>2012</v>
      </c>
      <c r="C2458" s="8" t="s">
        <v>10</v>
      </c>
      <c r="D2458" s="8" t="s">
        <v>25</v>
      </c>
      <c r="E2458" s="8" t="s">
        <v>28</v>
      </c>
      <c r="F2458" s="78">
        <v>2.5745000000000001E-2</v>
      </c>
      <c r="G2458" s="78">
        <f>+IF(F2458=0," ", +F2458/INDEX(TdC_ExRate!$C$8:$R$29,MATCH(A2458,TdC_ExRate!$B$8:$B$29,0),MATCH(B2458,TdC_ExRate!$C$7:$R$7,0)))</f>
        <v>1.3323270657236526E-3</v>
      </c>
      <c r="H2458" s="78">
        <f>+IF(F2458=0,"",+G2458*100/INDEX(PBI_GDP!$C$8:$R$29,MATCH($A2458,PBI_GDP!$B$8:$B$29,0),MATCH($B2458,PBI_GDP!$C$7:$R$7,0)))</f>
        <v>7.1905196180874492E-6</v>
      </c>
    </row>
    <row r="2459" spans="1:8" ht="14.45" customHeight="1" x14ac:dyDescent="0.25">
      <c r="A2459" s="8" t="s">
        <v>19</v>
      </c>
      <c r="B2459" s="8">
        <v>2012</v>
      </c>
      <c r="C2459" s="8" t="s">
        <v>10</v>
      </c>
      <c r="D2459" s="8" t="s">
        <v>25</v>
      </c>
      <c r="E2459" s="8" t="s">
        <v>40</v>
      </c>
      <c r="F2459" s="78">
        <v>200.76026687999999</v>
      </c>
      <c r="G2459" s="78">
        <f>+IF(F2459=0," ", +F2459/INDEX(TdC_ExRate!$C$8:$R$29,MATCH(A2459,TdC_ExRate!$B$8:$B$29,0),MATCH(B2459,TdC_ExRate!$C$7:$R$7,0)))</f>
        <v>10.389525627738504</v>
      </c>
      <c r="H2459" s="78">
        <f>+IF(F2459=0,"",+G2459*100/INDEX(PBI_GDP!$C$8:$R$29,MATCH($A2459,PBI_GDP!$B$8:$B$29,0),MATCH($B2459,PBI_GDP!$C$7:$R$7,0)))</f>
        <v>5.6071883376698849E-2</v>
      </c>
    </row>
    <row r="2460" spans="1:8" ht="14.45" customHeight="1" x14ac:dyDescent="0.25">
      <c r="A2460" s="8" t="s">
        <v>19</v>
      </c>
      <c r="B2460" s="8">
        <v>2013</v>
      </c>
      <c r="C2460" s="8" t="s">
        <v>10</v>
      </c>
      <c r="D2460" s="8" t="s">
        <v>25</v>
      </c>
      <c r="E2460" s="8" t="s">
        <v>26</v>
      </c>
      <c r="F2460" s="78">
        <v>138.08676740000001</v>
      </c>
      <c r="G2460" s="78">
        <f>+IF(F2460=0," ", +F2460/INDEX(TdC_ExRate!$C$8:$R$29,MATCH(A2460,TdC_ExRate!$B$8:$B$29,0),MATCH(B2460,TdC_ExRate!$C$7:$R$7,0)))</f>
        <v>6.8682799005222588</v>
      </c>
      <c r="H2460" s="78">
        <f>+IF(F2460=0,"",+G2460*100/INDEX(PBI_GDP!$C$8:$R$29,MATCH($A2460,PBI_GDP!$B$8:$B$29,0),MATCH($B2460,PBI_GDP!$C$7:$R$7,0)))</f>
        <v>3.7129510111120506E-2</v>
      </c>
    </row>
    <row r="2461" spans="1:8" ht="14.45" customHeight="1" x14ac:dyDescent="0.25">
      <c r="A2461" s="8" t="s">
        <v>19</v>
      </c>
      <c r="B2461" s="8">
        <v>2013</v>
      </c>
      <c r="C2461" s="8" t="s">
        <v>10</v>
      </c>
      <c r="D2461" s="8" t="s">
        <v>25</v>
      </c>
      <c r="E2461" s="8" t="s">
        <v>27</v>
      </c>
      <c r="F2461" s="78"/>
      <c r="G2461" s="78" t="str">
        <f>+IF(F2461=0," ", +F2461/INDEX(TdC_ExRate!$C$8:$R$29,MATCH(A2461,TdC_ExRate!$B$8:$B$29,0),MATCH(B2461,TdC_ExRate!$C$7:$R$7,0)))</f>
        <v xml:space="preserve"> </v>
      </c>
      <c r="H2461" s="78" t="str">
        <f>+IF(F2461=0,"",+G2461*100/INDEX(PBI_GDP!$C$8:$R$29,MATCH($A2461,PBI_GDP!$B$8:$B$29,0),MATCH($B2461,PBI_GDP!$C$7:$R$7,0)))</f>
        <v/>
      </c>
    </row>
    <row r="2462" spans="1:8" ht="14.45" customHeight="1" x14ac:dyDescent="0.25">
      <c r="A2462" s="8" t="s">
        <v>19</v>
      </c>
      <c r="B2462" s="8">
        <v>2013</v>
      </c>
      <c r="C2462" s="8" t="s">
        <v>10</v>
      </c>
      <c r="D2462" s="8" t="s">
        <v>25</v>
      </c>
      <c r="E2462" s="8" t="s">
        <v>28</v>
      </c>
      <c r="F2462" s="78"/>
      <c r="G2462" s="78" t="str">
        <f>+IF(F2462=0," ", +F2462/INDEX(TdC_ExRate!$C$8:$R$29,MATCH(A2462,TdC_ExRate!$B$8:$B$29,0),MATCH(B2462,TdC_ExRate!$C$7:$R$7,0)))</f>
        <v xml:space="preserve"> </v>
      </c>
      <c r="H2462" s="78" t="str">
        <f>+IF(F2462=0,"",+G2462*100/INDEX(PBI_GDP!$C$8:$R$29,MATCH($A2462,PBI_GDP!$B$8:$B$29,0),MATCH($B2462,PBI_GDP!$C$7:$R$7,0)))</f>
        <v/>
      </c>
    </row>
    <row r="2463" spans="1:8" ht="14.45" customHeight="1" x14ac:dyDescent="0.25">
      <c r="A2463" s="8" t="s">
        <v>19</v>
      </c>
      <c r="B2463" s="8">
        <v>2013</v>
      </c>
      <c r="C2463" s="8" t="s">
        <v>10</v>
      </c>
      <c r="D2463" s="8" t="s">
        <v>25</v>
      </c>
      <c r="E2463" s="8" t="s">
        <v>40</v>
      </c>
      <c r="F2463" s="78">
        <v>138.08676740000001</v>
      </c>
      <c r="G2463" s="78">
        <f>+IF(F2463=0," ", +F2463/INDEX(TdC_ExRate!$C$8:$R$29,MATCH(A2463,TdC_ExRate!$B$8:$B$29,0),MATCH(B2463,TdC_ExRate!$C$7:$R$7,0)))</f>
        <v>6.8682799005222588</v>
      </c>
      <c r="H2463" s="78">
        <f>+IF(F2463=0,"",+G2463*100/INDEX(PBI_GDP!$C$8:$R$29,MATCH($A2463,PBI_GDP!$B$8:$B$29,0),MATCH($B2463,PBI_GDP!$C$7:$R$7,0)))</f>
        <v>3.7129510111120506E-2</v>
      </c>
    </row>
    <row r="2464" spans="1:8" ht="14.45" customHeight="1" x14ac:dyDescent="0.25">
      <c r="A2464" s="8" t="s">
        <v>19</v>
      </c>
      <c r="B2464" s="8">
        <v>2014</v>
      </c>
      <c r="C2464" s="8" t="s">
        <v>10</v>
      </c>
      <c r="D2464" s="8" t="s">
        <v>25</v>
      </c>
      <c r="E2464" s="8" t="s">
        <v>26</v>
      </c>
      <c r="F2464" s="78">
        <v>116.83509702000001</v>
      </c>
      <c r="G2464" s="78">
        <f>+IF(F2464=0," ", +F2464/INDEX(TdC_ExRate!$C$8:$R$29,MATCH(A2464,TdC_ExRate!$B$8:$B$29,0),MATCH(B2464,TdC_ExRate!$C$7:$R$7,0)))</f>
        <v>5.6992730253658541</v>
      </c>
      <c r="H2464" s="78">
        <f>+IF(F2464=0,"",+G2464*100/INDEX(PBI_GDP!$C$8:$R$29,MATCH($A2464,PBI_GDP!$B$8:$B$29,0),MATCH($B2464,PBI_GDP!$C$7:$R$7,0)))</f>
        <v>2.8861038782363829E-2</v>
      </c>
    </row>
    <row r="2465" spans="1:8" ht="14.45" customHeight="1" x14ac:dyDescent="0.25">
      <c r="A2465" s="8" t="s">
        <v>19</v>
      </c>
      <c r="B2465" s="8">
        <v>2014</v>
      </c>
      <c r="C2465" s="8" t="s">
        <v>10</v>
      </c>
      <c r="D2465" s="8" t="s">
        <v>25</v>
      </c>
      <c r="E2465" s="8" t="s">
        <v>27</v>
      </c>
      <c r="F2465" s="78"/>
      <c r="G2465" s="78" t="str">
        <f>+IF(F2465=0," ", +F2465/INDEX(TdC_ExRate!$C$8:$R$29,MATCH(A2465,TdC_ExRate!$B$8:$B$29,0),MATCH(B2465,TdC_ExRate!$C$7:$R$7,0)))</f>
        <v xml:space="preserve"> </v>
      </c>
      <c r="H2465" s="78" t="str">
        <f>+IF(F2465=0,"",+G2465*100/INDEX(PBI_GDP!$C$8:$R$29,MATCH($A2465,PBI_GDP!$B$8:$B$29,0),MATCH($B2465,PBI_GDP!$C$7:$R$7,0)))</f>
        <v/>
      </c>
    </row>
    <row r="2466" spans="1:8" ht="14.45" customHeight="1" x14ac:dyDescent="0.25">
      <c r="A2466" s="8" t="s">
        <v>19</v>
      </c>
      <c r="B2466" s="8">
        <v>2014</v>
      </c>
      <c r="C2466" s="8" t="s">
        <v>10</v>
      </c>
      <c r="D2466" s="8" t="s">
        <v>25</v>
      </c>
      <c r="E2466" s="8" t="s">
        <v>28</v>
      </c>
      <c r="F2466" s="78">
        <v>118.15693808000002</v>
      </c>
      <c r="G2466" s="78">
        <f>+IF(F2466=0," ", +F2466/INDEX(TdC_ExRate!$C$8:$R$29,MATCH(A2466,TdC_ExRate!$B$8:$B$29,0),MATCH(B2466,TdC_ExRate!$C$7:$R$7,0)))</f>
        <v>5.7637530770731713</v>
      </c>
      <c r="H2466" s="78">
        <f>+IF(F2466=0,"",+G2466*100/INDEX(PBI_GDP!$C$8:$R$29,MATCH($A2466,PBI_GDP!$B$8:$B$29,0),MATCH($B2466,PBI_GDP!$C$7:$R$7,0)))</f>
        <v>2.9187564861169156E-2</v>
      </c>
    </row>
    <row r="2467" spans="1:8" ht="14.45" customHeight="1" x14ac:dyDescent="0.25">
      <c r="A2467" s="8" t="s">
        <v>19</v>
      </c>
      <c r="B2467" s="8">
        <v>2014</v>
      </c>
      <c r="C2467" s="8" t="s">
        <v>10</v>
      </c>
      <c r="D2467" s="8" t="s">
        <v>25</v>
      </c>
      <c r="E2467" s="8" t="s">
        <v>40</v>
      </c>
      <c r="F2467" s="78">
        <v>234.99203510000001</v>
      </c>
      <c r="G2467" s="78">
        <f>+IF(F2467=0," ", +F2467/INDEX(TdC_ExRate!$C$8:$R$29,MATCH(A2467,TdC_ExRate!$B$8:$B$29,0),MATCH(B2467,TdC_ExRate!$C$7:$R$7,0)))</f>
        <v>11.463026102439025</v>
      </c>
      <c r="H2467" s="78">
        <f>+IF(F2467=0,"",+G2467*100/INDEX(PBI_GDP!$C$8:$R$29,MATCH($A2467,PBI_GDP!$B$8:$B$29,0),MATCH($B2467,PBI_GDP!$C$7:$R$7,0)))</f>
        <v>5.8048603643532988E-2</v>
      </c>
    </row>
    <row r="2468" spans="1:8" ht="14.45" customHeight="1" x14ac:dyDescent="0.25">
      <c r="A2468" s="8" t="s">
        <v>19</v>
      </c>
      <c r="B2468" s="8">
        <v>2015</v>
      </c>
      <c r="C2468" s="8" t="s">
        <v>10</v>
      </c>
      <c r="D2468" s="8" t="s">
        <v>25</v>
      </c>
      <c r="E2468" s="8" t="s">
        <v>26</v>
      </c>
      <c r="F2468" s="78">
        <v>173.81147932000002</v>
      </c>
      <c r="G2468" s="78">
        <f>+IF(F2468=0," ", +F2468/INDEX(TdC_ExRate!$C$8:$R$29,MATCH(A2468,TdC_ExRate!$B$8:$B$29,0),MATCH(B2468,TdC_ExRate!$C$7:$R$7,0)))</f>
        <v>7.9556690385627657</v>
      </c>
      <c r="H2468" s="78">
        <f>+IF(F2468=0,"",+G2468*100/INDEX(PBI_GDP!$C$8:$R$29,MATCH($A2468,PBI_GDP!$B$8:$B$29,0),MATCH($B2468,PBI_GDP!$C$7:$R$7,0)))</f>
        <v>3.7927936014506114E-2</v>
      </c>
    </row>
    <row r="2469" spans="1:8" ht="14.45" customHeight="1" x14ac:dyDescent="0.25">
      <c r="A2469" s="8" t="s">
        <v>19</v>
      </c>
      <c r="B2469" s="8">
        <v>2015</v>
      </c>
      <c r="C2469" s="8" t="s">
        <v>10</v>
      </c>
      <c r="D2469" s="8" t="s">
        <v>25</v>
      </c>
      <c r="E2469" s="8" t="s">
        <v>27</v>
      </c>
      <c r="F2469" s="78"/>
      <c r="G2469" s="78" t="str">
        <f>+IF(F2469=0," ", +F2469/INDEX(TdC_ExRate!$C$8:$R$29,MATCH(A2469,TdC_ExRate!$B$8:$B$29,0),MATCH(B2469,TdC_ExRate!$C$7:$R$7,0)))</f>
        <v xml:space="preserve"> </v>
      </c>
      <c r="H2469" s="78" t="str">
        <f>+IF(F2469=0,"",+G2469*100/INDEX(PBI_GDP!$C$8:$R$29,MATCH($A2469,PBI_GDP!$B$8:$B$29,0),MATCH($B2469,PBI_GDP!$C$7:$R$7,0)))</f>
        <v/>
      </c>
    </row>
    <row r="2470" spans="1:8" ht="14.45" customHeight="1" x14ac:dyDescent="0.25">
      <c r="A2470" s="8" t="s">
        <v>19</v>
      </c>
      <c r="B2470" s="8">
        <v>2015</v>
      </c>
      <c r="C2470" s="8" t="s">
        <v>10</v>
      </c>
      <c r="D2470" s="8" t="s">
        <v>25</v>
      </c>
      <c r="E2470" s="8" t="s">
        <v>28</v>
      </c>
      <c r="F2470" s="78">
        <v>6.1400000000000003E-2</v>
      </c>
      <c r="G2470" s="78">
        <f>+IF(F2470=0," ", +F2470/INDEX(TdC_ExRate!$C$8:$R$29,MATCH(A2470,TdC_ExRate!$B$8:$B$29,0),MATCH(B2470,TdC_ExRate!$C$7:$R$7,0)))</f>
        <v>2.810390204828928E-3</v>
      </c>
      <c r="H2470" s="78">
        <f>+IF(F2470=0,"",+G2470*100/INDEX(PBI_GDP!$C$8:$R$29,MATCH($A2470,PBI_GDP!$B$8:$B$29,0),MATCH($B2470,PBI_GDP!$C$7:$R$7,0)))</f>
        <v>1.3398282325203763E-5</v>
      </c>
    </row>
    <row r="2471" spans="1:8" ht="14.45" customHeight="1" x14ac:dyDescent="0.25">
      <c r="A2471" s="8" t="s">
        <v>19</v>
      </c>
      <c r="B2471" s="8">
        <v>2015</v>
      </c>
      <c r="C2471" s="8" t="s">
        <v>10</v>
      </c>
      <c r="D2471" s="8" t="s">
        <v>25</v>
      </c>
      <c r="E2471" s="8" t="s">
        <v>40</v>
      </c>
      <c r="F2471" s="78">
        <v>173.87287932000001</v>
      </c>
      <c r="G2471" s="78">
        <f>+IF(F2471=0," ", +F2471/INDEX(TdC_ExRate!$C$8:$R$29,MATCH(A2471,TdC_ExRate!$B$8:$B$29,0),MATCH(B2471,TdC_ExRate!$C$7:$R$7,0)))</f>
        <v>7.9584794287675935</v>
      </c>
      <c r="H2471" s="78">
        <f>+IF(F2471=0,"",+G2471*100/INDEX(PBI_GDP!$C$8:$R$29,MATCH($A2471,PBI_GDP!$B$8:$B$29,0),MATCH($B2471,PBI_GDP!$C$7:$R$7,0)))</f>
        <v>3.794133429683131E-2</v>
      </c>
    </row>
    <row r="2472" spans="1:8" ht="14.45" customHeight="1" x14ac:dyDescent="0.25">
      <c r="A2472" s="8" t="s">
        <v>19</v>
      </c>
      <c r="B2472" s="8">
        <v>2016</v>
      </c>
      <c r="C2472" s="8" t="s">
        <v>10</v>
      </c>
      <c r="D2472" s="8" t="s">
        <v>25</v>
      </c>
      <c r="E2472" s="8" t="s">
        <v>26</v>
      </c>
      <c r="F2472" s="78">
        <v>480.19514293999987</v>
      </c>
      <c r="G2472" s="78">
        <f>+IF(F2472=0," ", +F2472/INDEX(TdC_ExRate!$C$8:$R$29,MATCH(A2472,TdC_ExRate!$B$8:$B$29,0),MATCH(B2472,TdC_ExRate!$C$7:$R$7,0)))</f>
        <v>21.029676709901061</v>
      </c>
      <c r="H2472" s="78">
        <f>+IF(F2472=0,"",+G2472*100/INDEX(PBI_GDP!$C$8:$R$29,MATCH($A2472,PBI_GDP!$B$8:$B$29,0),MATCH($B2472,PBI_GDP!$C$7:$R$7,0)))</f>
        <v>9.6876844787830735E-2</v>
      </c>
    </row>
    <row r="2473" spans="1:8" ht="14.45" customHeight="1" x14ac:dyDescent="0.25">
      <c r="A2473" s="8" t="s">
        <v>19</v>
      </c>
      <c r="B2473" s="8">
        <v>2016</v>
      </c>
      <c r="C2473" s="8" t="s">
        <v>10</v>
      </c>
      <c r="D2473" s="8" t="s">
        <v>25</v>
      </c>
      <c r="E2473" s="8" t="s">
        <v>27</v>
      </c>
      <c r="F2473" s="78"/>
      <c r="G2473" s="78" t="str">
        <f>+IF(F2473=0," ", +F2473/INDEX(TdC_ExRate!$C$8:$R$29,MATCH(A2473,TdC_ExRate!$B$8:$B$29,0),MATCH(B2473,TdC_ExRate!$C$7:$R$7,0)))</f>
        <v xml:space="preserve"> </v>
      </c>
      <c r="H2473" s="78" t="str">
        <f>+IF(F2473=0,"",+G2473*100/INDEX(PBI_GDP!$C$8:$R$29,MATCH($A2473,PBI_GDP!$B$8:$B$29,0),MATCH($B2473,PBI_GDP!$C$7:$R$7,0)))</f>
        <v/>
      </c>
    </row>
    <row r="2474" spans="1:8" ht="14.45" customHeight="1" x14ac:dyDescent="0.25">
      <c r="A2474" s="8" t="s">
        <v>19</v>
      </c>
      <c r="B2474" s="8">
        <v>2016</v>
      </c>
      <c r="C2474" s="8" t="s">
        <v>10</v>
      </c>
      <c r="D2474" s="8" t="s">
        <v>25</v>
      </c>
      <c r="E2474" s="8" t="s">
        <v>28</v>
      </c>
      <c r="F2474" s="78">
        <v>121.48542583</v>
      </c>
      <c r="G2474" s="78">
        <f>+IF(F2474=0," ", +F2474/INDEX(TdC_ExRate!$C$8:$R$29,MATCH(A2474,TdC_ExRate!$B$8:$B$29,0),MATCH(B2474,TdC_ExRate!$C$7:$R$7,0)))</f>
        <v>5.3203354255684019</v>
      </c>
      <c r="H2474" s="78">
        <f>+IF(F2474=0,"",+G2474*100/INDEX(PBI_GDP!$C$8:$R$29,MATCH($A2474,PBI_GDP!$B$8:$B$29,0),MATCH($B2474,PBI_GDP!$C$7:$R$7,0)))</f>
        <v>2.4509045780971132E-2</v>
      </c>
    </row>
    <row r="2475" spans="1:8" ht="14.45" customHeight="1" x14ac:dyDescent="0.25">
      <c r="A2475" s="8" t="s">
        <v>19</v>
      </c>
      <c r="B2475" s="8">
        <v>2016</v>
      </c>
      <c r="C2475" s="8" t="s">
        <v>10</v>
      </c>
      <c r="D2475" s="8" t="s">
        <v>25</v>
      </c>
      <c r="E2475" s="8" t="s">
        <v>40</v>
      </c>
      <c r="F2475" s="78">
        <v>601.68056876999981</v>
      </c>
      <c r="G2475" s="78">
        <f>+IF(F2475=0," ", +F2475/INDEX(TdC_ExRate!$C$8:$R$29,MATCH(A2475,TdC_ExRate!$B$8:$B$29,0),MATCH(B2475,TdC_ExRate!$C$7:$R$7,0)))</f>
        <v>26.350012135469463</v>
      </c>
      <c r="H2475" s="78">
        <f>+IF(F2475=0,"",+G2475*100/INDEX(PBI_GDP!$C$8:$R$29,MATCH($A2475,PBI_GDP!$B$8:$B$29,0),MATCH($B2475,PBI_GDP!$C$7:$R$7,0)))</f>
        <v>0.12138589056880189</v>
      </c>
    </row>
    <row r="2476" spans="1:8" ht="14.45" customHeight="1" x14ac:dyDescent="0.25">
      <c r="A2476" s="8" t="s">
        <v>19</v>
      </c>
      <c r="B2476" s="8">
        <v>2017</v>
      </c>
      <c r="C2476" s="8" t="s">
        <v>10</v>
      </c>
      <c r="D2476" s="8" t="s">
        <v>25</v>
      </c>
      <c r="E2476" s="8" t="s">
        <v>26</v>
      </c>
      <c r="F2476" s="78">
        <v>200.75119325999998</v>
      </c>
      <c r="G2476" s="78">
        <f>+IF(F2476=0," ", +F2476/INDEX(TdC_ExRate!$C$8:$R$29,MATCH(A2476,TdC_ExRate!$B$8:$B$29,0),MATCH(B2476,TdC_ExRate!$C$7:$R$7,0)))</f>
        <v>8.547756871589268</v>
      </c>
      <c r="H2476" s="78">
        <f>+IF(F2476=0,"",+G2476*100/INDEX(PBI_GDP!$C$8:$R$29,MATCH($A2476,PBI_GDP!$B$8:$B$29,0),MATCH($B2476,PBI_GDP!$C$7:$R$7,0)))</f>
        <v>3.6947599187498265E-2</v>
      </c>
    </row>
    <row r="2477" spans="1:8" ht="14.45" customHeight="1" x14ac:dyDescent="0.25">
      <c r="A2477" s="8" t="s">
        <v>19</v>
      </c>
      <c r="B2477" s="8">
        <v>2017</v>
      </c>
      <c r="C2477" s="8" t="s">
        <v>10</v>
      </c>
      <c r="D2477" s="8" t="s">
        <v>25</v>
      </c>
      <c r="E2477" s="8" t="s">
        <v>27</v>
      </c>
      <c r="F2477" s="78"/>
      <c r="G2477" s="78" t="str">
        <f>+IF(F2477=0," ", +F2477/INDEX(TdC_ExRate!$C$8:$R$29,MATCH(A2477,TdC_ExRate!$B$8:$B$29,0),MATCH(B2477,TdC_ExRate!$C$7:$R$7,0)))</f>
        <v xml:space="preserve"> </v>
      </c>
      <c r="H2477" s="78" t="str">
        <f>+IF(F2477=0,"",+G2477*100/INDEX(PBI_GDP!$C$8:$R$29,MATCH($A2477,PBI_GDP!$B$8:$B$29,0),MATCH($B2477,PBI_GDP!$C$7:$R$7,0)))</f>
        <v/>
      </c>
    </row>
    <row r="2478" spans="1:8" ht="14.45" customHeight="1" x14ac:dyDescent="0.25">
      <c r="A2478" s="8" t="s">
        <v>19</v>
      </c>
      <c r="B2478" s="8">
        <v>2017</v>
      </c>
      <c r="C2478" s="8" t="s">
        <v>10</v>
      </c>
      <c r="D2478" s="8" t="s">
        <v>25</v>
      </c>
      <c r="E2478" s="8" t="s">
        <v>28</v>
      </c>
      <c r="F2478" s="78">
        <v>220.20843944000001</v>
      </c>
      <c r="G2478" s="78">
        <f>+IF(F2478=0," ", +F2478/INDEX(TdC_ExRate!$C$8:$R$29,MATCH(A2478,TdC_ExRate!$B$8:$B$29,0),MATCH(B2478,TdC_ExRate!$C$7:$R$7,0)))</f>
        <v>9.3762242248163918</v>
      </c>
      <c r="H2478" s="78">
        <f>+IF(F2478=0,"",+G2478*100/INDEX(PBI_GDP!$C$8:$R$29,MATCH($A2478,PBI_GDP!$B$8:$B$29,0),MATCH($B2478,PBI_GDP!$C$7:$R$7,0)))</f>
        <v>4.0528641578713602E-2</v>
      </c>
    </row>
    <row r="2479" spans="1:8" ht="14.45" customHeight="1" x14ac:dyDescent="0.25">
      <c r="A2479" s="8" t="s">
        <v>19</v>
      </c>
      <c r="B2479" s="8">
        <v>2017</v>
      </c>
      <c r="C2479" s="8" t="s">
        <v>10</v>
      </c>
      <c r="D2479" s="8" t="s">
        <v>25</v>
      </c>
      <c r="E2479" s="8" t="s">
        <v>40</v>
      </c>
      <c r="F2479" s="78">
        <v>420.95963269999999</v>
      </c>
      <c r="G2479" s="78">
        <f>+IF(F2479=0," ", +F2479/INDEX(TdC_ExRate!$C$8:$R$29,MATCH(A2479,TdC_ExRate!$B$8:$B$29,0),MATCH(B2479,TdC_ExRate!$C$7:$R$7,0)))</f>
        <v>17.923981096405658</v>
      </c>
      <c r="H2479" s="78">
        <f>+IF(F2479=0,"",+G2479*100/INDEX(PBI_GDP!$C$8:$R$29,MATCH($A2479,PBI_GDP!$B$8:$B$29,0),MATCH($B2479,PBI_GDP!$C$7:$R$7,0)))</f>
        <v>7.747624076621186E-2</v>
      </c>
    </row>
    <row r="2480" spans="1:8" ht="14.45" customHeight="1" x14ac:dyDescent="0.25">
      <c r="A2480" s="8" t="s">
        <v>19</v>
      </c>
      <c r="B2480" s="8">
        <v>2018</v>
      </c>
      <c r="C2480" s="8" t="s">
        <v>10</v>
      </c>
      <c r="D2480" s="8" t="s">
        <v>25</v>
      </c>
      <c r="E2480" s="8" t="s">
        <v>26</v>
      </c>
      <c r="F2480" s="78">
        <v>19.14485693</v>
      </c>
      <c r="G2480" s="78">
        <f>+IF(F2480=0," ", +F2480/INDEX(TdC_ExRate!$C$8:$R$29,MATCH(A2480,TdC_ExRate!$B$8:$B$29,0),MATCH(B2480,TdC_ExRate!$C$7:$R$7,0)))</f>
        <v>0.80078874537279099</v>
      </c>
      <c r="H2480" s="78">
        <f>+IF(F2480=0,"",+G2480*100/INDEX(PBI_GDP!$C$8:$R$29,MATCH($A2480,PBI_GDP!$B$8:$B$29,0),MATCH($B2480,PBI_GDP!$C$7:$R$7,0)))</f>
        <v>3.3281510147835946E-3</v>
      </c>
    </row>
    <row r="2481" spans="1:8" ht="14.45" customHeight="1" x14ac:dyDescent="0.25">
      <c r="A2481" s="8" t="s">
        <v>19</v>
      </c>
      <c r="B2481" s="8">
        <v>2018</v>
      </c>
      <c r="C2481" s="8" t="s">
        <v>10</v>
      </c>
      <c r="D2481" s="8" t="s">
        <v>25</v>
      </c>
      <c r="E2481" s="8" t="s">
        <v>27</v>
      </c>
      <c r="F2481" s="78"/>
      <c r="G2481" s="78" t="str">
        <f>+IF(F2481=0," ", +F2481/INDEX(TdC_ExRate!$C$8:$R$29,MATCH(A2481,TdC_ExRate!$B$8:$B$29,0),MATCH(B2481,TdC_ExRate!$C$7:$R$7,0)))</f>
        <v xml:space="preserve"> </v>
      </c>
      <c r="H2481" s="78" t="str">
        <f>+IF(F2481=0,"",+G2481*100/INDEX(PBI_GDP!$C$8:$R$29,MATCH($A2481,PBI_GDP!$B$8:$B$29,0),MATCH($B2481,PBI_GDP!$C$7:$R$7,0)))</f>
        <v/>
      </c>
    </row>
    <row r="2482" spans="1:8" ht="14.45" customHeight="1" x14ac:dyDescent="0.25">
      <c r="A2482" s="8" t="s">
        <v>19</v>
      </c>
      <c r="B2482" s="8">
        <v>2018</v>
      </c>
      <c r="C2482" s="8" t="s">
        <v>10</v>
      </c>
      <c r="D2482" s="8" t="s">
        <v>25</v>
      </c>
      <c r="E2482" s="8" t="s">
        <v>28</v>
      </c>
      <c r="F2482" s="78">
        <v>44.242970049999997</v>
      </c>
      <c r="G2482" s="78">
        <f>+IF(F2482=0," ", +F2482/INDEX(TdC_ExRate!$C$8:$R$29,MATCH(A2482,TdC_ExRate!$B$8:$B$29,0),MATCH(B2482,TdC_ExRate!$C$7:$R$7,0)))</f>
        <v>1.8505895660357627</v>
      </c>
      <c r="H2482" s="78">
        <f>+IF(F2482=0,"",+G2482*100/INDEX(PBI_GDP!$C$8:$R$29,MATCH($A2482,PBI_GDP!$B$8:$B$29,0),MATCH($B2482,PBI_GDP!$C$7:$R$7,0)))</f>
        <v>7.6912189110283236E-3</v>
      </c>
    </row>
    <row r="2483" spans="1:8" ht="14.45" customHeight="1" x14ac:dyDescent="0.25">
      <c r="A2483" s="8" t="s">
        <v>19</v>
      </c>
      <c r="B2483" s="8">
        <v>2018</v>
      </c>
      <c r="C2483" s="8" t="s">
        <v>10</v>
      </c>
      <c r="D2483" s="8" t="s">
        <v>25</v>
      </c>
      <c r="E2483" s="8" t="s">
        <v>40</v>
      </c>
      <c r="F2483" s="78">
        <v>63.38782698</v>
      </c>
      <c r="G2483" s="78">
        <f>+IF(F2483=0," ", +F2483/INDEX(TdC_ExRate!$C$8:$R$29,MATCH(A2483,TdC_ExRate!$B$8:$B$29,0),MATCH(B2483,TdC_ExRate!$C$7:$R$7,0)))</f>
        <v>2.6513783114085538</v>
      </c>
      <c r="H2483" s="78">
        <f>+IF(F2483=0,"",+G2483*100/INDEX(PBI_GDP!$C$8:$R$29,MATCH($A2483,PBI_GDP!$B$8:$B$29,0),MATCH($B2483,PBI_GDP!$C$7:$R$7,0)))</f>
        <v>1.101936992581192E-2</v>
      </c>
    </row>
    <row r="2484" spans="1:8" ht="14.45" customHeight="1" x14ac:dyDescent="0.25">
      <c r="A2484" s="8" t="s">
        <v>19</v>
      </c>
      <c r="B2484" s="8">
        <v>2019</v>
      </c>
      <c r="C2484" s="8" t="s">
        <v>10</v>
      </c>
      <c r="D2484" s="8" t="s">
        <v>25</v>
      </c>
      <c r="E2484" s="8" t="s">
        <v>26</v>
      </c>
      <c r="F2484" s="78"/>
      <c r="G2484" s="78" t="str">
        <f>+IF(F2484=0," ", +F2484/INDEX(TdC_ExRate!$C$8:$R$29,MATCH(A2484,TdC_ExRate!$B$8:$B$29,0),MATCH(B2484,TdC_ExRate!$C$7:$R$7,0)))</f>
        <v xml:space="preserve"> </v>
      </c>
      <c r="H2484" s="78" t="str">
        <f>+IF(F2484=0,"",+G2484*100/INDEX(PBI_GDP!$C$8:$R$29,MATCH($A2484,PBI_GDP!$B$8:$B$29,0),MATCH($B2484,PBI_GDP!$C$7:$R$7,0)))</f>
        <v/>
      </c>
    </row>
    <row r="2485" spans="1:8" ht="14.45" customHeight="1" x14ac:dyDescent="0.25">
      <c r="A2485" s="8" t="s">
        <v>19</v>
      </c>
      <c r="B2485" s="8">
        <v>2019</v>
      </c>
      <c r="C2485" s="8" t="s">
        <v>10</v>
      </c>
      <c r="D2485" s="8" t="s">
        <v>25</v>
      </c>
      <c r="E2485" s="8" t="s">
        <v>27</v>
      </c>
      <c r="F2485" s="78"/>
      <c r="G2485" s="78" t="str">
        <f>+IF(F2485=0," ", +F2485/INDEX(TdC_ExRate!$C$8:$R$29,MATCH(A2485,TdC_ExRate!$B$8:$B$29,0),MATCH(B2485,TdC_ExRate!$C$7:$R$7,0)))</f>
        <v xml:space="preserve"> </v>
      </c>
      <c r="H2485" s="78" t="str">
        <f>+IF(F2485=0,"",+G2485*100/INDEX(PBI_GDP!$C$8:$R$29,MATCH($A2485,PBI_GDP!$B$8:$B$29,0),MATCH($B2485,PBI_GDP!$C$7:$R$7,0)))</f>
        <v/>
      </c>
    </row>
    <row r="2486" spans="1:8" ht="14.45" customHeight="1" x14ac:dyDescent="0.25">
      <c r="A2486" s="8" t="s">
        <v>19</v>
      </c>
      <c r="B2486" s="8">
        <v>2019</v>
      </c>
      <c r="C2486" s="8" t="s">
        <v>10</v>
      </c>
      <c r="D2486" s="8" t="s">
        <v>25</v>
      </c>
      <c r="E2486" s="8" t="s">
        <v>28</v>
      </c>
      <c r="F2486" s="78"/>
      <c r="G2486" s="78" t="str">
        <f>+IF(F2486=0," ", +F2486/INDEX(TdC_ExRate!$C$8:$R$29,MATCH(A2486,TdC_ExRate!$B$8:$B$29,0),MATCH(B2486,TdC_ExRate!$C$7:$R$7,0)))</f>
        <v xml:space="preserve"> </v>
      </c>
      <c r="H2486" s="78" t="str">
        <f>+IF(F2486=0,"",+G2486*100/INDEX(PBI_GDP!$C$8:$R$29,MATCH($A2486,PBI_GDP!$B$8:$B$29,0),MATCH($B2486,PBI_GDP!$C$7:$R$7,0)))</f>
        <v/>
      </c>
    </row>
    <row r="2487" spans="1:8" ht="14.45" customHeight="1" x14ac:dyDescent="0.25">
      <c r="A2487" s="8" t="s">
        <v>19</v>
      </c>
      <c r="B2487" s="8">
        <v>2019</v>
      </c>
      <c r="C2487" s="8" t="s">
        <v>10</v>
      </c>
      <c r="D2487" s="8" t="s">
        <v>25</v>
      </c>
      <c r="E2487" s="8" t="s">
        <v>40</v>
      </c>
      <c r="F2487" s="78">
        <v>567.14</v>
      </c>
      <c r="G2487" s="78">
        <f>+IF(F2487=0," ", +F2487/INDEX(TdC_ExRate!$C$8:$R$29,MATCH(A2487,TdC_ExRate!$B$8:$B$29,0),MATCH(B2487,TdC_ExRate!$C$7:$R$7,0)))</f>
        <v>23.079489962018481</v>
      </c>
      <c r="H2487" s="78">
        <f>+IF(F2487=0,"",+G2487*100/INDEX(PBI_GDP!$C$8:$R$29,MATCH($A2487,PBI_GDP!$B$8:$B$29,0),MATCH($B2487,PBI_GDP!$C$7:$R$7,0)))</f>
        <v>9.2769450208347912E-2</v>
      </c>
    </row>
    <row r="2488" spans="1:8" ht="14.45" customHeight="1" x14ac:dyDescent="0.25">
      <c r="A2488" s="8" t="s">
        <v>19</v>
      </c>
      <c r="B2488" s="8">
        <v>2020</v>
      </c>
      <c r="C2488" s="8" t="s">
        <v>10</v>
      </c>
      <c r="D2488" s="8" t="s">
        <v>25</v>
      </c>
      <c r="E2488" s="8" t="s">
        <v>26</v>
      </c>
      <c r="F2488" s="78"/>
      <c r="G2488" s="78" t="str">
        <f>+IF(F2488=0," ", +F2488/INDEX(TdC_ExRate!$C$8:$R$29,MATCH(A2488,TdC_ExRate!$B$8:$B$29,0),MATCH(B2488,TdC_ExRate!$C$7:$R$7,0)))</f>
        <v xml:space="preserve"> </v>
      </c>
      <c r="H2488" s="78" t="str">
        <f>+IF(F2488=0,"",+G2488*100/INDEX(PBI_GDP!$C$8:$R$29,MATCH($A2488,PBI_GDP!$B$8:$B$29,0),MATCH($B2488,PBI_GDP!$C$7:$R$7,0)))</f>
        <v/>
      </c>
    </row>
    <row r="2489" spans="1:8" ht="14.45" customHeight="1" x14ac:dyDescent="0.25">
      <c r="A2489" s="8" t="s">
        <v>19</v>
      </c>
      <c r="B2489" s="8">
        <v>2020</v>
      </c>
      <c r="C2489" s="8" t="s">
        <v>10</v>
      </c>
      <c r="D2489" s="8" t="s">
        <v>25</v>
      </c>
      <c r="E2489" s="8" t="s">
        <v>27</v>
      </c>
      <c r="F2489" s="78"/>
      <c r="G2489" s="78" t="str">
        <f>+IF(F2489=0," ", +F2489/INDEX(TdC_ExRate!$C$8:$R$29,MATCH(A2489,TdC_ExRate!$B$8:$B$29,0),MATCH(B2489,TdC_ExRate!$C$7:$R$7,0)))</f>
        <v xml:space="preserve"> </v>
      </c>
      <c r="H2489" s="78" t="str">
        <f>+IF(F2489=0,"",+G2489*100/INDEX(PBI_GDP!$C$8:$R$29,MATCH($A2489,PBI_GDP!$B$8:$B$29,0),MATCH($B2489,PBI_GDP!$C$7:$R$7,0)))</f>
        <v/>
      </c>
    </row>
    <row r="2490" spans="1:8" ht="14.45" customHeight="1" x14ac:dyDescent="0.25">
      <c r="A2490" s="8" t="s">
        <v>19</v>
      </c>
      <c r="B2490" s="8">
        <v>2020</v>
      </c>
      <c r="C2490" s="8" t="s">
        <v>10</v>
      </c>
      <c r="D2490" s="8" t="s">
        <v>25</v>
      </c>
      <c r="E2490" s="8" t="s">
        <v>28</v>
      </c>
      <c r="F2490" s="78"/>
      <c r="G2490" s="78" t="str">
        <f>+IF(F2490=0," ", +F2490/INDEX(TdC_ExRate!$C$8:$R$29,MATCH(A2490,TdC_ExRate!$B$8:$B$29,0),MATCH(B2490,TdC_ExRate!$C$7:$R$7,0)))</f>
        <v xml:space="preserve"> </v>
      </c>
      <c r="H2490" s="78" t="str">
        <f>+IF(F2490=0,"",+G2490*100/INDEX(PBI_GDP!$C$8:$R$29,MATCH($A2490,PBI_GDP!$B$8:$B$29,0),MATCH($B2490,PBI_GDP!$C$7:$R$7,0)))</f>
        <v/>
      </c>
    </row>
    <row r="2491" spans="1:8" ht="14.45" customHeight="1" x14ac:dyDescent="0.25">
      <c r="A2491" s="8" t="s">
        <v>19</v>
      </c>
      <c r="B2491" s="8">
        <v>2020</v>
      </c>
      <c r="C2491" s="8" t="s">
        <v>10</v>
      </c>
      <c r="D2491" s="8" t="s">
        <v>25</v>
      </c>
      <c r="E2491" s="8" t="s">
        <v>40</v>
      </c>
      <c r="F2491" s="78">
        <v>241.56</v>
      </c>
      <c r="G2491" s="78">
        <f>+IF(F2491=0," ", +F2491/INDEX(TdC_ExRate!$C$8:$R$29,MATCH(A2491,TdC_ExRate!$B$8:$B$29,0),MATCH(B2491,TdC_ExRate!$C$7:$R$7,0)))</f>
        <v>9.8002569477314356</v>
      </c>
      <c r="H2491" s="78">
        <f>+IF(F2491=0,"",+G2491*100/INDEX(PBI_GDP!$C$8:$R$29,MATCH($A2491,PBI_GDP!$B$8:$B$29,0),MATCH($B2491,PBI_GDP!$C$7:$R$7,0)))</f>
        <v>4.1939958736148669E-2</v>
      </c>
    </row>
    <row r="2492" spans="1:8" ht="14.45" customHeight="1" x14ac:dyDescent="0.25">
      <c r="A2492" s="8" t="s">
        <v>19</v>
      </c>
      <c r="B2492" s="8">
        <v>2021</v>
      </c>
      <c r="C2492" s="8" t="s">
        <v>10</v>
      </c>
      <c r="D2492" s="8" t="s">
        <v>25</v>
      </c>
      <c r="E2492" s="8" t="s">
        <v>26</v>
      </c>
      <c r="F2492" s="78"/>
      <c r="G2492" s="78" t="str">
        <f>+IF(F2492=0," ", +F2492/INDEX(TdC_ExRate!$C$8:$R$29,MATCH(A2492,TdC_ExRate!$B$8:$B$29,0),MATCH(B2492,TdC_ExRate!$C$7:$R$7,0)))</f>
        <v xml:space="preserve"> </v>
      </c>
      <c r="H2492" s="78" t="str">
        <f>+IF(F2492=0,"",+G2492*100/INDEX(PBI_GDP!$C$8:$R$29,MATCH($A2492,PBI_GDP!$B$8:$B$29,0),MATCH($B2492,PBI_GDP!$C$7:$R$7,0)))</f>
        <v/>
      </c>
    </row>
    <row r="2493" spans="1:8" ht="14.45" customHeight="1" x14ac:dyDescent="0.25">
      <c r="A2493" s="8" t="s">
        <v>19</v>
      </c>
      <c r="B2493" s="8">
        <v>2021</v>
      </c>
      <c r="C2493" s="8" t="s">
        <v>10</v>
      </c>
      <c r="D2493" s="8" t="s">
        <v>25</v>
      </c>
      <c r="E2493" s="8" t="s">
        <v>27</v>
      </c>
      <c r="F2493" s="78"/>
      <c r="G2493" s="78" t="str">
        <f>+IF(F2493=0," ", +F2493/INDEX(TdC_ExRate!$C$8:$R$29,MATCH(A2493,TdC_ExRate!$B$8:$B$29,0),MATCH(B2493,TdC_ExRate!$C$7:$R$7,0)))</f>
        <v xml:space="preserve"> </v>
      </c>
      <c r="H2493" s="78" t="str">
        <f>+IF(F2493=0,"",+G2493*100/INDEX(PBI_GDP!$C$8:$R$29,MATCH($A2493,PBI_GDP!$B$8:$B$29,0),MATCH($B2493,PBI_GDP!$C$7:$R$7,0)))</f>
        <v/>
      </c>
    </row>
    <row r="2494" spans="1:8" ht="14.45" customHeight="1" x14ac:dyDescent="0.25">
      <c r="A2494" s="8" t="s">
        <v>19</v>
      </c>
      <c r="B2494" s="8">
        <v>2021</v>
      </c>
      <c r="C2494" s="8" t="s">
        <v>10</v>
      </c>
      <c r="D2494" s="8" t="s">
        <v>25</v>
      </c>
      <c r="E2494" s="8" t="s">
        <v>28</v>
      </c>
      <c r="F2494" s="78"/>
      <c r="G2494" s="78" t="str">
        <f>+IF(F2494=0," ", +F2494/INDEX(TdC_ExRate!$C$8:$R$29,MATCH(A2494,TdC_ExRate!$B$8:$B$29,0),MATCH(B2494,TdC_ExRate!$C$7:$R$7,0)))</f>
        <v xml:space="preserve"> </v>
      </c>
      <c r="H2494" s="78" t="str">
        <f>+IF(F2494=0,"",+G2494*100/INDEX(PBI_GDP!$C$8:$R$29,MATCH($A2494,PBI_GDP!$B$8:$B$29,0),MATCH($B2494,PBI_GDP!$C$7:$R$7,0)))</f>
        <v/>
      </c>
    </row>
    <row r="2495" spans="1:8" ht="14.45" customHeight="1" x14ac:dyDescent="0.25">
      <c r="A2495" s="8" t="s">
        <v>19</v>
      </c>
      <c r="B2495" s="8">
        <v>2021</v>
      </c>
      <c r="C2495" s="8" t="s">
        <v>10</v>
      </c>
      <c r="D2495" s="8" t="s">
        <v>25</v>
      </c>
      <c r="E2495" s="8" t="s">
        <v>40</v>
      </c>
      <c r="F2495" s="78">
        <v>1161.42</v>
      </c>
      <c r="G2495" s="78">
        <f>+IF(F2495=0," ", +F2495/INDEX(TdC_ExRate!$C$8:$R$29,MATCH(A2495,TdC_ExRate!$B$8:$B$29,0),MATCH(B2495,TdC_ExRate!$C$7:$R$7,0)))</f>
        <v>48.238405094835876</v>
      </c>
      <c r="H2495" s="78">
        <f>+IF(F2495=0,"",+G2495*100/INDEX(PBI_GDP!$C$8:$R$29,MATCH($A2495,PBI_GDP!$B$8:$B$29,0),MATCH($B2495,PBI_GDP!$C$7:$R$7,0)))</f>
        <v>0.17142058882941835</v>
      </c>
    </row>
    <row r="2496" spans="1:8" ht="14.45" customHeight="1" x14ac:dyDescent="0.25">
      <c r="A2496" s="8" t="s">
        <v>19</v>
      </c>
      <c r="B2496" s="8">
        <v>2022</v>
      </c>
      <c r="C2496" s="8" t="s">
        <v>10</v>
      </c>
      <c r="D2496" s="8" t="s">
        <v>25</v>
      </c>
      <c r="E2496" s="8" t="s">
        <v>26</v>
      </c>
      <c r="F2496" s="78">
        <v>63.312838210000002</v>
      </c>
      <c r="G2496" s="78">
        <f>+IF(F2496=0," ", +F2496/INDEX(TdC_ExRate!$C$8:$R$29,MATCH(A2496,TdC_ExRate!$B$8:$B$29,0),MATCH(B2496,TdC_ExRate!$C$7:$R$7,0)))</f>
        <v>2.5724726028306324</v>
      </c>
      <c r="H2496" s="78">
        <f>+IF(F2496=0,"",+G2496*100/INDEX(PBI_GDP!$C$8:$R$29,MATCH($A2496,PBI_GDP!$B$8:$B$29,0),MATCH($B2496,PBI_GDP!$C$7:$R$7,0)))</f>
        <v>8.1877143917541834E-3</v>
      </c>
    </row>
    <row r="2497" spans="1:8" ht="14.45" customHeight="1" x14ac:dyDescent="0.25">
      <c r="A2497" s="8" t="s">
        <v>19</v>
      </c>
      <c r="B2497" s="8">
        <v>2022</v>
      </c>
      <c r="C2497" s="8" t="s">
        <v>10</v>
      </c>
      <c r="D2497" s="8" t="s">
        <v>25</v>
      </c>
      <c r="E2497" s="8" t="s">
        <v>27</v>
      </c>
      <c r="F2497" s="78"/>
      <c r="G2497" s="78" t="str">
        <f>+IF(F2497=0," ", +F2497/INDEX(TdC_ExRate!$C$8:$R$29,MATCH(A2497,TdC_ExRate!$B$8:$B$29,0),MATCH(B2497,TdC_ExRate!$C$7:$R$7,0)))</f>
        <v xml:space="preserve"> </v>
      </c>
      <c r="H2497" s="78" t="str">
        <f>+IF(F2497=0,"",+G2497*100/INDEX(PBI_GDP!$C$8:$R$29,MATCH($A2497,PBI_GDP!$B$8:$B$29,0),MATCH($B2497,PBI_GDP!$C$7:$R$7,0)))</f>
        <v/>
      </c>
    </row>
    <row r="2498" spans="1:8" ht="14.45" customHeight="1" x14ac:dyDescent="0.25">
      <c r="A2498" s="8" t="s">
        <v>19</v>
      </c>
      <c r="B2498" s="8">
        <v>2022</v>
      </c>
      <c r="C2498" s="8" t="s">
        <v>10</v>
      </c>
      <c r="D2498" s="8" t="s">
        <v>25</v>
      </c>
      <c r="E2498" s="8" t="s">
        <v>28</v>
      </c>
      <c r="F2498" s="78"/>
      <c r="G2498" s="78" t="str">
        <f>+IF(F2498=0," ", +F2498/INDEX(TdC_ExRate!$C$8:$R$29,MATCH(A2498,TdC_ExRate!$B$8:$B$29,0),MATCH(B2498,TdC_ExRate!$C$7:$R$7,0)))</f>
        <v xml:space="preserve"> </v>
      </c>
      <c r="H2498" s="78" t="str">
        <f>+IF(F2498=0,"",+G2498*100/INDEX(PBI_GDP!$C$8:$R$29,MATCH($A2498,PBI_GDP!$B$8:$B$29,0),MATCH($B2498,PBI_GDP!$C$7:$R$7,0)))</f>
        <v/>
      </c>
    </row>
    <row r="2499" spans="1:8" ht="14.45" customHeight="1" x14ac:dyDescent="0.25">
      <c r="A2499" s="8" t="s">
        <v>19</v>
      </c>
      <c r="B2499" s="8">
        <v>2022</v>
      </c>
      <c r="C2499" s="8" t="s">
        <v>10</v>
      </c>
      <c r="D2499" s="8" t="s">
        <v>25</v>
      </c>
      <c r="E2499" s="8" t="s">
        <v>40</v>
      </c>
      <c r="F2499" s="78">
        <v>63.312838210000002</v>
      </c>
      <c r="G2499" s="78">
        <f>+IF(F2499=0," ", +F2499/INDEX(TdC_ExRate!$C$8:$R$29,MATCH(A2499,TdC_ExRate!$B$8:$B$29,0),MATCH(B2499,TdC_ExRate!$C$7:$R$7,0)))</f>
        <v>2.5724726028306324</v>
      </c>
      <c r="H2499" s="78">
        <f>+IF(F2499=0,"",+G2499*100/INDEX(PBI_GDP!$C$8:$R$29,MATCH($A2499,PBI_GDP!$B$8:$B$29,0),MATCH($B2499,PBI_GDP!$C$7:$R$7,0)))</f>
        <v>8.1877143917541834E-3</v>
      </c>
    </row>
    <row r="2500" spans="1:8" ht="14.45" customHeight="1" x14ac:dyDescent="0.25">
      <c r="A2500" s="8" t="s">
        <v>19</v>
      </c>
      <c r="B2500" s="8">
        <v>2023</v>
      </c>
      <c r="C2500" s="8" t="s">
        <v>10</v>
      </c>
      <c r="D2500" s="8" t="s">
        <v>25</v>
      </c>
      <c r="E2500" s="8" t="s">
        <v>26</v>
      </c>
      <c r="F2500" s="78">
        <v>65.318398130000006</v>
      </c>
      <c r="G2500" s="78">
        <f>+IF(F2500=0," ", +F2500/INDEX(TdC_ExRate!$C$8:$R$29,MATCH(A2500,TdC_ExRate!$B$8:$B$29,0),MATCH(B2500,TdC_ExRate!$C$7:$R$7,0)))</f>
        <v>2.6484010594674996</v>
      </c>
      <c r="H2500" s="78">
        <f>+IF(F2500=0,"",+G2500*100/INDEX(PBI_GDP!$C$8:$R$29,MATCH($A2500,PBI_GDP!$B$8:$B$29,0),MATCH($B2500,PBI_GDP!$C$7:$R$7,0)))</f>
        <v>7.6926258103337444E-3</v>
      </c>
    </row>
    <row r="2501" spans="1:8" ht="14.45" customHeight="1" x14ac:dyDescent="0.25">
      <c r="A2501" s="8" t="s">
        <v>19</v>
      </c>
      <c r="B2501" s="8">
        <v>2023</v>
      </c>
      <c r="C2501" s="8" t="s">
        <v>10</v>
      </c>
      <c r="D2501" s="8" t="s">
        <v>25</v>
      </c>
      <c r="E2501" s="8" t="s">
        <v>27</v>
      </c>
      <c r="F2501" s="78"/>
      <c r="G2501" s="78" t="str">
        <f>+IF(F2501=0," ", +F2501/INDEX(TdC_ExRate!$C$8:$R$29,MATCH(A2501,TdC_ExRate!$B$8:$B$29,0),MATCH(B2501,TdC_ExRate!$C$7:$R$7,0)))</f>
        <v xml:space="preserve"> </v>
      </c>
      <c r="H2501" s="78" t="str">
        <f>+IF(F2501=0,"",+G2501*100/INDEX(PBI_GDP!$C$8:$R$29,MATCH($A2501,PBI_GDP!$B$8:$B$29,0),MATCH($B2501,PBI_GDP!$C$7:$R$7,0)))</f>
        <v/>
      </c>
    </row>
    <row r="2502" spans="1:8" ht="14.45" customHeight="1" x14ac:dyDescent="0.25">
      <c r="A2502" s="8" t="s">
        <v>19</v>
      </c>
      <c r="B2502" s="8">
        <v>2023</v>
      </c>
      <c r="C2502" s="8" t="s">
        <v>10</v>
      </c>
      <c r="D2502" s="8" t="s">
        <v>25</v>
      </c>
      <c r="E2502" s="8" t="s">
        <v>28</v>
      </c>
      <c r="F2502" s="78"/>
      <c r="G2502" s="78" t="str">
        <f>+IF(F2502=0," ", +F2502/INDEX(TdC_ExRate!$C$8:$R$29,MATCH(A2502,TdC_ExRate!$B$8:$B$29,0),MATCH(B2502,TdC_ExRate!$C$7:$R$7,0)))</f>
        <v xml:space="preserve"> </v>
      </c>
      <c r="H2502" s="78" t="str">
        <f>+IF(F2502=0,"",+G2502*100/INDEX(PBI_GDP!$C$8:$R$29,MATCH($A2502,PBI_GDP!$B$8:$B$29,0),MATCH($B2502,PBI_GDP!$C$7:$R$7,0)))</f>
        <v/>
      </c>
    </row>
    <row r="2503" spans="1:8" ht="14.45" customHeight="1" x14ac:dyDescent="0.25">
      <c r="A2503" s="8" t="s">
        <v>19</v>
      </c>
      <c r="B2503" s="8">
        <v>2023</v>
      </c>
      <c r="C2503" s="8" t="s">
        <v>10</v>
      </c>
      <c r="D2503" s="8" t="s">
        <v>25</v>
      </c>
      <c r="E2503" s="8" t="s">
        <v>40</v>
      </c>
      <c r="F2503" s="78">
        <v>65.318398130000006</v>
      </c>
      <c r="G2503" s="78">
        <f>+IF(F2503=0," ", +F2503/INDEX(TdC_ExRate!$C$8:$R$29,MATCH(A2503,TdC_ExRate!$B$8:$B$29,0),MATCH(B2503,TdC_ExRate!$C$7:$R$7,0)))</f>
        <v>2.6484010594674996</v>
      </c>
      <c r="H2503" s="78">
        <f>+IF(F2503=0,"",+G2503*100/INDEX(PBI_GDP!$C$8:$R$29,MATCH($A2503,PBI_GDP!$B$8:$B$29,0),MATCH($B2503,PBI_GDP!$C$7:$R$7,0)))</f>
        <v>7.6926258103337444E-3</v>
      </c>
    </row>
    <row r="2504" spans="1:8" ht="14.45" customHeight="1" x14ac:dyDescent="0.25">
      <c r="A2504" s="8" t="s">
        <v>19</v>
      </c>
      <c r="B2504" s="8">
        <v>2008</v>
      </c>
      <c r="C2504" s="8" t="s">
        <v>10</v>
      </c>
      <c r="D2504" s="8" t="s">
        <v>30</v>
      </c>
      <c r="E2504" s="8" t="s">
        <v>31</v>
      </c>
      <c r="F2504" s="78">
        <v>830.81630789000008</v>
      </c>
      <c r="G2504" s="78">
        <f>+IF(F2504=0," ", +F2504/INDEX(TdC_ExRate!$C$8:$R$29,MATCH(A2504,TdC_ExRate!$B$8:$B$29,0),MATCH(B2504,TdC_ExRate!$C$7:$R$7,0)))</f>
        <v>43.958534808994713</v>
      </c>
      <c r="H2504" s="78">
        <f>+IF(F2504=0,"",+G2504*100/INDEX(PBI_GDP!$C$8:$R$29,MATCH($A2504,PBI_GDP!$B$8:$B$29,0),MATCH($B2504,PBI_GDP!$C$7:$R$7,0)))</f>
        <v>0.31666535661334494</v>
      </c>
    </row>
    <row r="2505" spans="1:8" ht="14.45" customHeight="1" x14ac:dyDescent="0.25">
      <c r="A2505" s="8" t="s">
        <v>19</v>
      </c>
      <c r="B2505" s="8">
        <v>2008</v>
      </c>
      <c r="C2505" s="8" t="s">
        <v>10</v>
      </c>
      <c r="D2505" s="8" t="s">
        <v>30</v>
      </c>
      <c r="E2505" s="8" t="s">
        <v>32</v>
      </c>
      <c r="F2505" s="78"/>
      <c r="G2505" s="78" t="str">
        <f>+IF(F2505=0," ", +F2505/INDEX(TdC_ExRate!$C$8:$R$29,MATCH(A2505,TdC_ExRate!$B$8:$B$29,0),MATCH(B2505,TdC_ExRate!$C$7:$R$7,0)))</f>
        <v xml:space="preserve"> </v>
      </c>
      <c r="H2505" s="78" t="str">
        <f>+IF(F2505=0,"",+G2505*100/INDEX(PBI_GDP!$C$8:$R$29,MATCH($A2505,PBI_GDP!$B$8:$B$29,0),MATCH($B2505,PBI_GDP!$C$7:$R$7,0)))</f>
        <v/>
      </c>
    </row>
    <row r="2506" spans="1:8" ht="14.45" customHeight="1" x14ac:dyDescent="0.25">
      <c r="A2506" s="8" t="s">
        <v>19</v>
      </c>
      <c r="B2506" s="8">
        <v>2008</v>
      </c>
      <c r="C2506" s="8" t="s">
        <v>10</v>
      </c>
      <c r="D2506" s="8" t="s">
        <v>30</v>
      </c>
      <c r="E2506" s="8" t="s">
        <v>40</v>
      </c>
      <c r="F2506" s="78">
        <v>830.81630789000008</v>
      </c>
      <c r="G2506" s="78">
        <f>+IF(F2506=0," ", +F2506/INDEX(TdC_ExRate!$C$8:$R$29,MATCH(A2506,TdC_ExRate!$B$8:$B$29,0),MATCH(B2506,TdC_ExRate!$C$7:$R$7,0)))</f>
        <v>43.958534808994713</v>
      </c>
      <c r="H2506" s="78">
        <f>+IF(F2506=0,"",+G2506*100/INDEX(PBI_GDP!$C$8:$R$29,MATCH($A2506,PBI_GDP!$B$8:$B$29,0),MATCH($B2506,PBI_GDP!$C$7:$R$7,0)))</f>
        <v>0.31666535661334494</v>
      </c>
    </row>
    <row r="2507" spans="1:8" ht="14.45" customHeight="1" x14ac:dyDescent="0.25">
      <c r="A2507" s="8" t="s">
        <v>19</v>
      </c>
      <c r="B2507" s="8">
        <v>2009</v>
      </c>
      <c r="C2507" s="8" t="s">
        <v>10</v>
      </c>
      <c r="D2507" s="8" t="s">
        <v>30</v>
      </c>
      <c r="E2507" s="8" t="s">
        <v>31</v>
      </c>
      <c r="F2507" s="78">
        <v>703.14569941000025</v>
      </c>
      <c r="G2507" s="78">
        <f>+IF(F2507=0," ", +F2507/INDEX(TdC_ExRate!$C$8:$R$29,MATCH(A2507,TdC_ExRate!$B$8:$B$29,0),MATCH(B2507,TdC_ExRate!$C$7:$R$7,0)))</f>
        <v>37.216603709068536</v>
      </c>
      <c r="H2507" s="78">
        <f>+IF(F2507=0,"",+G2507*100/INDEX(PBI_GDP!$C$8:$R$29,MATCH($A2507,PBI_GDP!$B$8:$B$29,0),MATCH($B2507,PBI_GDP!$C$7:$R$7,0)))</f>
        <v>0.25512667495505426</v>
      </c>
    </row>
    <row r="2508" spans="1:8" ht="14.45" customHeight="1" x14ac:dyDescent="0.25">
      <c r="A2508" s="8" t="s">
        <v>19</v>
      </c>
      <c r="B2508" s="8">
        <v>2009</v>
      </c>
      <c r="C2508" s="8" t="s">
        <v>10</v>
      </c>
      <c r="D2508" s="8" t="s">
        <v>30</v>
      </c>
      <c r="E2508" s="8" t="s">
        <v>32</v>
      </c>
      <c r="F2508" s="78"/>
      <c r="G2508" s="78" t="str">
        <f>+IF(F2508=0," ", +F2508/INDEX(TdC_ExRate!$C$8:$R$29,MATCH(A2508,TdC_ExRate!$B$8:$B$29,0),MATCH(B2508,TdC_ExRate!$C$7:$R$7,0)))</f>
        <v xml:space="preserve"> </v>
      </c>
      <c r="H2508" s="78" t="str">
        <f>+IF(F2508=0,"",+G2508*100/INDEX(PBI_GDP!$C$8:$R$29,MATCH($A2508,PBI_GDP!$B$8:$B$29,0),MATCH($B2508,PBI_GDP!$C$7:$R$7,0)))</f>
        <v/>
      </c>
    </row>
    <row r="2509" spans="1:8" ht="14.45" customHeight="1" x14ac:dyDescent="0.25">
      <c r="A2509" s="8" t="s">
        <v>19</v>
      </c>
      <c r="B2509" s="8">
        <v>2009</v>
      </c>
      <c r="C2509" s="8" t="s">
        <v>10</v>
      </c>
      <c r="D2509" s="8" t="s">
        <v>30</v>
      </c>
      <c r="E2509" s="8" t="s">
        <v>40</v>
      </c>
      <c r="F2509" s="78">
        <v>703.14569941000025</v>
      </c>
      <c r="G2509" s="78">
        <f>+IF(F2509=0," ", +F2509/INDEX(TdC_ExRate!$C$8:$R$29,MATCH(A2509,TdC_ExRate!$B$8:$B$29,0),MATCH(B2509,TdC_ExRate!$C$7:$R$7,0)))</f>
        <v>37.216603709068536</v>
      </c>
      <c r="H2509" s="78">
        <f>+IF(F2509=0,"",+G2509*100/INDEX(PBI_GDP!$C$8:$R$29,MATCH($A2509,PBI_GDP!$B$8:$B$29,0),MATCH($B2509,PBI_GDP!$C$7:$R$7,0)))</f>
        <v>0.25512667495505426</v>
      </c>
    </row>
    <row r="2510" spans="1:8" ht="14.45" customHeight="1" x14ac:dyDescent="0.25">
      <c r="A2510" s="8" t="s">
        <v>19</v>
      </c>
      <c r="B2510" s="8">
        <v>2010</v>
      </c>
      <c r="C2510" s="8" t="s">
        <v>10</v>
      </c>
      <c r="D2510" s="8" t="s">
        <v>30</v>
      </c>
      <c r="E2510" s="8" t="s">
        <v>31</v>
      </c>
      <c r="F2510" s="78">
        <v>649.23417601999995</v>
      </c>
      <c r="G2510" s="78">
        <f>+IF(F2510=0," ", +F2510/INDEX(TdC_ExRate!$C$8:$R$29,MATCH(A2510,TdC_ExRate!$B$8:$B$29,0),MATCH(B2510,TdC_ExRate!$C$7:$R$7,0)))</f>
        <v>34.351014604232802</v>
      </c>
      <c r="H2510" s="78">
        <f>+IF(F2510=0,"",+G2510*100/INDEX(PBI_GDP!$C$8:$R$29,MATCH($A2510,PBI_GDP!$B$8:$B$29,0),MATCH($B2510,PBI_GDP!$C$7:$R$7,0)))</f>
        <v>0.21687150224840682</v>
      </c>
    </row>
    <row r="2511" spans="1:8" ht="14.45" customHeight="1" x14ac:dyDescent="0.25">
      <c r="A2511" s="8" t="s">
        <v>19</v>
      </c>
      <c r="B2511" s="8">
        <v>2010</v>
      </c>
      <c r="C2511" s="8" t="s">
        <v>10</v>
      </c>
      <c r="D2511" s="8" t="s">
        <v>30</v>
      </c>
      <c r="E2511" s="8" t="s">
        <v>32</v>
      </c>
      <c r="F2511" s="78"/>
      <c r="G2511" s="78" t="str">
        <f>+IF(F2511=0," ", +F2511/INDEX(TdC_ExRate!$C$8:$R$29,MATCH(A2511,TdC_ExRate!$B$8:$B$29,0),MATCH(B2511,TdC_ExRate!$C$7:$R$7,0)))</f>
        <v xml:space="preserve"> </v>
      </c>
      <c r="H2511" s="78" t="str">
        <f>+IF(F2511=0,"",+G2511*100/INDEX(PBI_GDP!$C$8:$R$29,MATCH($A2511,PBI_GDP!$B$8:$B$29,0),MATCH($B2511,PBI_GDP!$C$7:$R$7,0)))</f>
        <v/>
      </c>
    </row>
    <row r="2512" spans="1:8" ht="14.45" customHeight="1" x14ac:dyDescent="0.25">
      <c r="A2512" s="8" t="s">
        <v>19</v>
      </c>
      <c r="B2512" s="8">
        <v>2010</v>
      </c>
      <c r="C2512" s="8" t="s">
        <v>10</v>
      </c>
      <c r="D2512" s="8" t="s">
        <v>30</v>
      </c>
      <c r="E2512" s="8" t="s">
        <v>40</v>
      </c>
      <c r="F2512" s="78">
        <v>649.23417601999995</v>
      </c>
      <c r="G2512" s="78">
        <f>+IF(F2512=0," ", +F2512/INDEX(TdC_ExRate!$C$8:$R$29,MATCH(A2512,TdC_ExRate!$B$8:$B$29,0),MATCH(B2512,TdC_ExRate!$C$7:$R$7,0)))</f>
        <v>34.351014604232802</v>
      </c>
      <c r="H2512" s="78">
        <f>+IF(F2512=0,"",+G2512*100/INDEX(PBI_GDP!$C$8:$R$29,MATCH($A2512,PBI_GDP!$B$8:$B$29,0),MATCH($B2512,PBI_GDP!$C$7:$R$7,0)))</f>
        <v>0.21687150224840682</v>
      </c>
    </row>
    <row r="2513" spans="1:8" ht="14.45" customHeight="1" x14ac:dyDescent="0.25">
      <c r="A2513" s="8" t="s">
        <v>19</v>
      </c>
      <c r="B2513" s="8">
        <v>2011</v>
      </c>
      <c r="C2513" s="8" t="s">
        <v>10</v>
      </c>
      <c r="D2513" s="8" t="s">
        <v>30</v>
      </c>
      <c r="E2513" s="8" t="s">
        <v>31</v>
      </c>
      <c r="F2513" s="78">
        <v>2021.58518185</v>
      </c>
      <c r="G2513" s="78">
        <f>+IF(F2513=0," ", +F2513/INDEX(TdC_ExRate!$C$8:$R$29,MATCH(A2513,TdC_ExRate!$B$8:$B$29,0),MATCH(B2513,TdC_ExRate!$C$7:$R$7,0)))</f>
        <v>106.9818673382497</v>
      </c>
      <c r="H2513" s="78">
        <f>+IF(F2513=0,"",+G2513*100/INDEX(PBI_GDP!$C$8:$R$29,MATCH($A2513,PBI_GDP!$B$8:$B$29,0),MATCH($B2513,PBI_GDP!$C$7:$R$7,0)))</f>
        <v>0.60415109351952079</v>
      </c>
    </row>
    <row r="2514" spans="1:8" ht="14.45" customHeight="1" x14ac:dyDescent="0.25">
      <c r="A2514" s="8" t="s">
        <v>19</v>
      </c>
      <c r="B2514" s="8">
        <v>2011</v>
      </c>
      <c r="C2514" s="8" t="s">
        <v>10</v>
      </c>
      <c r="D2514" s="8" t="s">
        <v>30</v>
      </c>
      <c r="E2514" s="8" t="s">
        <v>32</v>
      </c>
      <c r="F2514" s="78"/>
      <c r="G2514" s="78" t="str">
        <f>+IF(F2514=0," ", +F2514/INDEX(TdC_ExRate!$C$8:$R$29,MATCH(A2514,TdC_ExRate!$B$8:$B$29,0),MATCH(B2514,TdC_ExRate!$C$7:$R$7,0)))</f>
        <v xml:space="preserve"> </v>
      </c>
      <c r="H2514" s="78" t="str">
        <f>+IF(F2514=0,"",+G2514*100/INDEX(PBI_GDP!$C$8:$R$29,MATCH($A2514,PBI_GDP!$B$8:$B$29,0),MATCH($B2514,PBI_GDP!$C$7:$R$7,0)))</f>
        <v/>
      </c>
    </row>
    <row r="2515" spans="1:8" ht="14.45" customHeight="1" x14ac:dyDescent="0.25">
      <c r="A2515" s="8" t="s">
        <v>19</v>
      </c>
      <c r="B2515" s="8">
        <v>2011</v>
      </c>
      <c r="C2515" s="8" t="s">
        <v>10</v>
      </c>
      <c r="D2515" s="8" t="s">
        <v>30</v>
      </c>
      <c r="E2515" s="8" t="s">
        <v>40</v>
      </c>
      <c r="F2515" s="78">
        <v>2021.58518185</v>
      </c>
      <c r="G2515" s="78">
        <f>+IF(F2515=0," ", +F2515/INDEX(TdC_ExRate!$C$8:$R$29,MATCH(A2515,TdC_ExRate!$B$8:$B$29,0),MATCH(B2515,TdC_ExRate!$C$7:$R$7,0)))</f>
        <v>106.9818673382497</v>
      </c>
      <c r="H2515" s="78">
        <f>+IF(F2515=0,"",+G2515*100/INDEX(PBI_GDP!$C$8:$R$29,MATCH($A2515,PBI_GDP!$B$8:$B$29,0),MATCH($B2515,PBI_GDP!$C$7:$R$7,0)))</f>
        <v>0.60415109351952079</v>
      </c>
    </row>
    <row r="2516" spans="1:8" ht="14.45" customHeight="1" x14ac:dyDescent="0.25">
      <c r="A2516" s="8" t="s">
        <v>19</v>
      </c>
      <c r="B2516" s="8">
        <v>2012</v>
      </c>
      <c r="C2516" s="8" t="s">
        <v>10</v>
      </c>
      <c r="D2516" s="8" t="s">
        <v>30</v>
      </c>
      <c r="E2516" s="8" t="s">
        <v>31</v>
      </c>
      <c r="F2516" s="78">
        <v>1852.6842680299999</v>
      </c>
      <c r="G2516" s="78">
        <f>+IF(F2516=0," ", +F2516/INDEX(TdC_ExRate!$C$8:$R$29,MATCH(A2516,TdC_ExRate!$B$8:$B$29,0),MATCH(B2516,TdC_ExRate!$C$7:$R$7,0)))</f>
        <v>95.878088737105571</v>
      </c>
      <c r="H2516" s="78">
        <f>+IF(F2516=0,"",+G2516*100/INDEX(PBI_GDP!$C$8:$R$29,MATCH($A2516,PBI_GDP!$B$8:$B$29,0),MATCH($B2516,PBI_GDP!$C$7:$R$7,0)))</f>
        <v>0.51745047874894934</v>
      </c>
    </row>
    <row r="2517" spans="1:8" ht="14.45" customHeight="1" x14ac:dyDescent="0.25">
      <c r="A2517" s="8" t="s">
        <v>19</v>
      </c>
      <c r="B2517" s="8">
        <v>2012</v>
      </c>
      <c r="C2517" s="8" t="s">
        <v>10</v>
      </c>
      <c r="D2517" s="8" t="s">
        <v>30</v>
      </c>
      <c r="E2517" s="8" t="s">
        <v>32</v>
      </c>
      <c r="F2517" s="78"/>
      <c r="G2517" s="78" t="str">
        <f>+IF(F2517=0," ", +F2517/INDEX(TdC_ExRate!$C$8:$R$29,MATCH(A2517,TdC_ExRate!$B$8:$B$29,0),MATCH(B2517,TdC_ExRate!$C$7:$R$7,0)))</f>
        <v xml:space="preserve"> </v>
      </c>
      <c r="H2517" s="78" t="str">
        <f>+IF(F2517=0,"",+G2517*100/INDEX(PBI_GDP!$C$8:$R$29,MATCH($A2517,PBI_GDP!$B$8:$B$29,0),MATCH($B2517,PBI_GDP!$C$7:$R$7,0)))</f>
        <v/>
      </c>
    </row>
    <row r="2518" spans="1:8" ht="14.45" customHeight="1" x14ac:dyDescent="0.25">
      <c r="A2518" s="8" t="s">
        <v>19</v>
      </c>
      <c r="B2518" s="8">
        <v>2012</v>
      </c>
      <c r="C2518" s="8" t="s">
        <v>10</v>
      </c>
      <c r="D2518" s="8" t="s">
        <v>30</v>
      </c>
      <c r="E2518" s="8" t="s">
        <v>40</v>
      </c>
      <c r="F2518" s="78">
        <v>1852.6842680299999</v>
      </c>
      <c r="G2518" s="78">
        <f>+IF(F2518=0," ", +F2518/INDEX(TdC_ExRate!$C$8:$R$29,MATCH(A2518,TdC_ExRate!$B$8:$B$29,0),MATCH(B2518,TdC_ExRate!$C$7:$R$7,0)))</f>
        <v>95.878088737105571</v>
      </c>
      <c r="H2518" s="78">
        <f>+IF(F2518=0,"",+G2518*100/INDEX(PBI_GDP!$C$8:$R$29,MATCH($A2518,PBI_GDP!$B$8:$B$29,0),MATCH($B2518,PBI_GDP!$C$7:$R$7,0)))</f>
        <v>0.51745047874894934</v>
      </c>
    </row>
    <row r="2519" spans="1:8" ht="14.45" customHeight="1" x14ac:dyDescent="0.25">
      <c r="A2519" s="8" t="s">
        <v>19</v>
      </c>
      <c r="B2519" s="8">
        <v>2013</v>
      </c>
      <c r="C2519" s="8" t="s">
        <v>10</v>
      </c>
      <c r="D2519" s="8" t="s">
        <v>30</v>
      </c>
      <c r="E2519" s="8" t="s">
        <v>31</v>
      </c>
      <c r="F2519" s="78">
        <v>1479.7350310000002</v>
      </c>
      <c r="G2519" s="78">
        <f>+IF(F2519=0," ", +F2519/INDEX(TdC_ExRate!$C$8:$R$29,MATCH(A2519,TdC_ExRate!$B$8:$B$29,0),MATCH(B2519,TdC_ExRate!$C$7:$R$7,0)))</f>
        <v>73.600349714001496</v>
      </c>
      <c r="H2519" s="78">
        <f>+IF(F2519=0,"",+G2519*100/INDEX(PBI_GDP!$C$8:$R$29,MATCH($A2519,PBI_GDP!$B$8:$B$29,0),MATCH($B2519,PBI_GDP!$C$7:$R$7,0)))</f>
        <v>0.39787908595283483</v>
      </c>
    </row>
    <row r="2520" spans="1:8" ht="14.45" customHeight="1" x14ac:dyDescent="0.25">
      <c r="A2520" s="8" t="s">
        <v>19</v>
      </c>
      <c r="B2520" s="8">
        <v>2013</v>
      </c>
      <c r="C2520" s="8" t="s">
        <v>10</v>
      </c>
      <c r="D2520" s="8" t="s">
        <v>30</v>
      </c>
      <c r="E2520" s="8" t="s">
        <v>32</v>
      </c>
      <c r="F2520" s="78"/>
      <c r="G2520" s="78" t="str">
        <f>+IF(F2520=0," ", +F2520/INDEX(TdC_ExRate!$C$8:$R$29,MATCH(A2520,TdC_ExRate!$B$8:$B$29,0),MATCH(B2520,TdC_ExRate!$C$7:$R$7,0)))</f>
        <v xml:space="preserve"> </v>
      </c>
      <c r="H2520" s="78" t="str">
        <f>+IF(F2520=0,"",+G2520*100/INDEX(PBI_GDP!$C$8:$R$29,MATCH($A2520,PBI_GDP!$B$8:$B$29,0),MATCH($B2520,PBI_GDP!$C$7:$R$7,0)))</f>
        <v/>
      </c>
    </row>
    <row r="2521" spans="1:8" ht="14.45" customHeight="1" x14ac:dyDescent="0.25">
      <c r="A2521" s="8" t="s">
        <v>19</v>
      </c>
      <c r="B2521" s="8">
        <v>2013</v>
      </c>
      <c r="C2521" s="8" t="s">
        <v>10</v>
      </c>
      <c r="D2521" s="8" t="s">
        <v>30</v>
      </c>
      <c r="E2521" s="8" t="s">
        <v>40</v>
      </c>
      <c r="F2521" s="78">
        <v>1479.7350310000002</v>
      </c>
      <c r="G2521" s="78">
        <f>+IF(F2521=0," ", +F2521/INDEX(TdC_ExRate!$C$8:$R$29,MATCH(A2521,TdC_ExRate!$B$8:$B$29,0),MATCH(B2521,TdC_ExRate!$C$7:$R$7,0)))</f>
        <v>73.600349714001496</v>
      </c>
      <c r="H2521" s="78">
        <f>+IF(F2521=0,"",+G2521*100/INDEX(PBI_GDP!$C$8:$R$29,MATCH($A2521,PBI_GDP!$B$8:$B$29,0),MATCH($B2521,PBI_GDP!$C$7:$R$7,0)))</f>
        <v>0.39787908595283483</v>
      </c>
    </row>
    <row r="2522" spans="1:8" ht="14.45" customHeight="1" x14ac:dyDescent="0.25">
      <c r="A2522" s="8" t="s">
        <v>19</v>
      </c>
      <c r="B2522" s="8">
        <v>2014</v>
      </c>
      <c r="C2522" s="8" t="s">
        <v>10</v>
      </c>
      <c r="D2522" s="8" t="s">
        <v>30</v>
      </c>
      <c r="E2522" s="8" t="s">
        <v>31</v>
      </c>
      <c r="F2522" s="78">
        <v>1984.9430793500001</v>
      </c>
      <c r="G2522" s="78">
        <f>+IF(F2522=0," ", +F2522/INDEX(TdC_ExRate!$C$8:$R$29,MATCH(A2522,TdC_ExRate!$B$8:$B$29,0),MATCH(B2522,TdC_ExRate!$C$7:$R$7,0)))</f>
        <v>96.826491675609759</v>
      </c>
      <c r="H2522" s="78">
        <f>+IF(F2522=0,"",+G2522*100/INDEX(PBI_GDP!$C$8:$R$29,MATCH($A2522,PBI_GDP!$B$8:$B$29,0),MATCH($B2522,PBI_GDP!$C$7:$R$7,0)))</f>
        <v>0.49032799779417707</v>
      </c>
    </row>
    <row r="2523" spans="1:8" ht="14.45" customHeight="1" x14ac:dyDescent="0.25">
      <c r="A2523" s="8" t="s">
        <v>19</v>
      </c>
      <c r="B2523" s="8">
        <v>2014</v>
      </c>
      <c r="C2523" s="8" t="s">
        <v>10</v>
      </c>
      <c r="D2523" s="8" t="s">
        <v>30</v>
      </c>
      <c r="E2523" s="8" t="s">
        <v>32</v>
      </c>
      <c r="F2523" s="78"/>
      <c r="G2523" s="78" t="str">
        <f>+IF(F2523=0," ", +F2523/INDEX(TdC_ExRate!$C$8:$R$29,MATCH(A2523,TdC_ExRate!$B$8:$B$29,0),MATCH(B2523,TdC_ExRate!$C$7:$R$7,0)))</f>
        <v xml:space="preserve"> </v>
      </c>
      <c r="H2523" s="78" t="str">
        <f>+IF(F2523=0,"",+G2523*100/INDEX(PBI_GDP!$C$8:$R$29,MATCH($A2523,PBI_GDP!$B$8:$B$29,0),MATCH($B2523,PBI_GDP!$C$7:$R$7,0)))</f>
        <v/>
      </c>
    </row>
    <row r="2524" spans="1:8" ht="14.45" customHeight="1" x14ac:dyDescent="0.25">
      <c r="A2524" s="8" t="s">
        <v>19</v>
      </c>
      <c r="B2524" s="8">
        <v>2014</v>
      </c>
      <c r="C2524" s="8" t="s">
        <v>10</v>
      </c>
      <c r="D2524" s="8" t="s">
        <v>30</v>
      </c>
      <c r="E2524" s="8" t="s">
        <v>40</v>
      </c>
      <c r="F2524" s="78">
        <v>1984.9430793500001</v>
      </c>
      <c r="G2524" s="78">
        <f>+IF(F2524=0," ", +F2524/INDEX(TdC_ExRate!$C$8:$R$29,MATCH(A2524,TdC_ExRate!$B$8:$B$29,0),MATCH(B2524,TdC_ExRate!$C$7:$R$7,0)))</f>
        <v>96.826491675609759</v>
      </c>
      <c r="H2524" s="78">
        <f>+IF(F2524=0,"",+G2524*100/INDEX(PBI_GDP!$C$8:$R$29,MATCH($A2524,PBI_GDP!$B$8:$B$29,0),MATCH($B2524,PBI_GDP!$C$7:$R$7,0)))</f>
        <v>0.49032799779417707</v>
      </c>
    </row>
    <row r="2525" spans="1:8" ht="14.45" customHeight="1" x14ac:dyDescent="0.25">
      <c r="A2525" s="8" t="s">
        <v>19</v>
      </c>
      <c r="B2525" s="8">
        <v>2015</v>
      </c>
      <c r="C2525" s="8" t="s">
        <v>10</v>
      </c>
      <c r="D2525" s="8" t="s">
        <v>30</v>
      </c>
      <c r="E2525" s="8" t="s">
        <v>31</v>
      </c>
      <c r="F2525" s="78">
        <v>1954.1621459599999</v>
      </c>
      <c r="G2525" s="78">
        <f>+IF(F2525=0," ", +F2525/INDEX(TdC_ExRate!$C$8:$R$29,MATCH(A2525,TdC_ExRate!$B$8:$B$29,0),MATCH(B2525,TdC_ExRate!$C$7:$R$7,0)))</f>
        <v>89.445572535072657</v>
      </c>
      <c r="H2525" s="78">
        <f>+IF(F2525=0,"",+G2525*100/INDEX(PBI_GDP!$C$8:$R$29,MATCH($A2525,PBI_GDP!$B$8:$B$29,0),MATCH($B2525,PBI_GDP!$C$7:$R$7,0)))</f>
        <v>0.42642371564817783</v>
      </c>
    </row>
    <row r="2526" spans="1:8" ht="14.45" customHeight="1" x14ac:dyDescent="0.25">
      <c r="A2526" s="8" t="s">
        <v>19</v>
      </c>
      <c r="B2526" s="8">
        <v>2015</v>
      </c>
      <c r="C2526" s="8" t="s">
        <v>10</v>
      </c>
      <c r="D2526" s="8" t="s">
        <v>30</v>
      </c>
      <c r="E2526" s="8" t="s">
        <v>32</v>
      </c>
      <c r="F2526" s="78"/>
      <c r="G2526" s="78" t="str">
        <f>+IF(F2526=0," ", +F2526/INDEX(TdC_ExRate!$C$8:$R$29,MATCH(A2526,TdC_ExRate!$B$8:$B$29,0),MATCH(B2526,TdC_ExRate!$C$7:$R$7,0)))</f>
        <v xml:space="preserve"> </v>
      </c>
      <c r="H2526" s="78" t="str">
        <f>+IF(F2526=0,"",+G2526*100/INDEX(PBI_GDP!$C$8:$R$29,MATCH($A2526,PBI_GDP!$B$8:$B$29,0),MATCH($B2526,PBI_GDP!$C$7:$R$7,0)))</f>
        <v/>
      </c>
    </row>
    <row r="2527" spans="1:8" ht="14.45" customHeight="1" x14ac:dyDescent="0.25">
      <c r="A2527" s="8" t="s">
        <v>19</v>
      </c>
      <c r="B2527" s="8">
        <v>2015</v>
      </c>
      <c r="C2527" s="8" t="s">
        <v>10</v>
      </c>
      <c r="D2527" s="8" t="s">
        <v>30</v>
      </c>
      <c r="E2527" s="8" t="s">
        <v>40</v>
      </c>
      <c r="F2527" s="78">
        <v>1954.1621459599999</v>
      </c>
      <c r="G2527" s="78">
        <f>+IF(F2527=0," ", +F2527/INDEX(TdC_ExRate!$C$8:$R$29,MATCH(A2527,TdC_ExRate!$B$8:$B$29,0),MATCH(B2527,TdC_ExRate!$C$7:$R$7,0)))</f>
        <v>89.445572535072657</v>
      </c>
      <c r="H2527" s="78">
        <f>+IF(F2527=0,"",+G2527*100/INDEX(PBI_GDP!$C$8:$R$29,MATCH($A2527,PBI_GDP!$B$8:$B$29,0),MATCH($B2527,PBI_GDP!$C$7:$R$7,0)))</f>
        <v>0.42642371564817783</v>
      </c>
    </row>
    <row r="2528" spans="1:8" ht="14.45" customHeight="1" x14ac:dyDescent="0.25">
      <c r="A2528" s="8" t="s">
        <v>19</v>
      </c>
      <c r="B2528" s="8">
        <v>2016</v>
      </c>
      <c r="C2528" s="8" t="s">
        <v>10</v>
      </c>
      <c r="D2528" s="8" t="s">
        <v>30</v>
      </c>
      <c r="E2528" s="8" t="s">
        <v>31</v>
      </c>
      <c r="F2528" s="78">
        <v>2996.4494219100002</v>
      </c>
      <c r="G2528" s="78">
        <f>+IF(F2528=0," ", +F2528/INDEX(TdC_ExRate!$C$8:$R$29,MATCH(A2528,TdC_ExRate!$B$8:$B$29,0),MATCH(B2528,TdC_ExRate!$C$7:$R$7,0)))</f>
        <v>131.22657225254534</v>
      </c>
      <c r="H2528" s="78">
        <f>+IF(F2528=0,"",+G2528*100/INDEX(PBI_GDP!$C$8:$R$29,MATCH($A2528,PBI_GDP!$B$8:$B$29,0),MATCH($B2528,PBI_GDP!$C$7:$R$7,0)))</f>
        <v>0.60451791282951695</v>
      </c>
    </row>
    <row r="2529" spans="1:8" ht="14.45" customHeight="1" x14ac:dyDescent="0.25">
      <c r="A2529" s="8" t="s">
        <v>19</v>
      </c>
      <c r="B2529" s="8">
        <v>2016</v>
      </c>
      <c r="C2529" s="8" t="s">
        <v>10</v>
      </c>
      <c r="D2529" s="8" t="s">
        <v>30</v>
      </c>
      <c r="E2529" s="8" t="s">
        <v>32</v>
      </c>
      <c r="F2529" s="78"/>
      <c r="G2529" s="78" t="str">
        <f>+IF(F2529=0," ", +F2529/INDEX(TdC_ExRate!$C$8:$R$29,MATCH(A2529,TdC_ExRate!$B$8:$B$29,0),MATCH(B2529,TdC_ExRate!$C$7:$R$7,0)))</f>
        <v xml:space="preserve"> </v>
      </c>
      <c r="H2529" s="78" t="str">
        <f>+IF(F2529=0,"",+G2529*100/INDEX(PBI_GDP!$C$8:$R$29,MATCH($A2529,PBI_GDP!$B$8:$B$29,0),MATCH($B2529,PBI_GDP!$C$7:$R$7,0)))</f>
        <v/>
      </c>
    </row>
    <row r="2530" spans="1:8" ht="14.45" customHeight="1" x14ac:dyDescent="0.25">
      <c r="A2530" s="8" t="s">
        <v>19</v>
      </c>
      <c r="B2530" s="8">
        <v>2016</v>
      </c>
      <c r="C2530" s="8" t="s">
        <v>10</v>
      </c>
      <c r="D2530" s="8" t="s">
        <v>30</v>
      </c>
      <c r="E2530" s="8" t="s">
        <v>40</v>
      </c>
      <c r="F2530" s="78">
        <v>2996.4494219100002</v>
      </c>
      <c r="G2530" s="78">
        <f>+IF(F2530=0," ", +F2530/INDEX(TdC_ExRate!$C$8:$R$29,MATCH(A2530,TdC_ExRate!$B$8:$B$29,0),MATCH(B2530,TdC_ExRate!$C$7:$R$7,0)))</f>
        <v>131.22657225254534</v>
      </c>
      <c r="H2530" s="78">
        <f>+IF(F2530=0,"",+G2530*100/INDEX(PBI_GDP!$C$8:$R$29,MATCH($A2530,PBI_GDP!$B$8:$B$29,0),MATCH($B2530,PBI_GDP!$C$7:$R$7,0)))</f>
        <v>0.60451791282951695</v>
      </c>
    </row>
    <row r="2531" spans="1:8" ht="14.45" customHeight="1" x14ac:dyDescent="0.25">
      <c r="A2531" s="8" t="s">
        <v>19</v>
      </c>
      <c r="B2531" s="8">
        <v>2017</v>
      </c>
      <c r="C2531" s="8" t="s">
        <v>10</v>
      </c>
      <c r="D2531" s="8" t="s">
        <v>30</v>
      </c>
      <c r="E2531" s="8" t="s">
        <v>31</v>
      </c>
      <c r="F2531" s="78">
        <v>3740.4037473899994</v>
      </c>
      <c r="G2531" s="78">
        <f>+IF(F2531=0," ", +F2531/INDEX(TdC_ExRate!$C$8:$R$29,MATCH(A2531,TdC_ExRate!$B$8:$B$29,0),MATCH(B2531,TdC_ExRate!$C$7:$R$7,0)))</f>
        <v>159.26212599325854</v>
      </c>
      <c r="H2531" s="78">
        <f>+IF(F2531=0,"",+G2531*100/INDEX(PBI_GDP!$C$8:$R$29,MATCH($A2531,PBI_GDP!$B$8:$B$29,0),MATCH($B2531,PBI_GDP!$C$7:$R$7,0)))</f>
        <v>0.68840905109338923</v>
      </c>
    </row>
    <row r="2532" spans="1:8" ht="14.45" customHeight="1" x14ac:dyDescent="0.25">
      <c r="A2532" s="8" t="s">
        <v>19</v>
      </c>
      <c r="B2532" s="8">
        <v>2017</v>
      </c>
      <c r="C2532" s="8" t="s">
        <v>10</v>
      </c>
      <c r="D2532" s="8" t="s">
        <v>30</v>
      </c>
      <c r="E2532" s="8" t="s">
        <v>32</v>
      </c>
      <c r="F2532" s="78"/>
      <c r="G2532" s="78" t="str">
        <f>+IF(F2532=0," ", +F2532/INDEX(TdC_ExRate!$C$8:$R$29,MATCH(A2532,TdC_ExRate!$B$8:$B$29,0),MATCH(B2532,TdC_ExRate!$C$7:$R$7,0)))</f>
        <v xml:space="preserve"> </v>
      </c>
      <c r="H2532" s="78" t="str">
        <f>+IF(F2532=0,"",+G2532*100/INDEX(PBI_GDP!$C$8:$R$29,MATCH($A2532,PBI_GDP!$B$8:$B$29,0),MATCH($B2532,PBI_GDP!$C$7:$R$7,0)))</f>
        <v/>
      </c>
    </row>
    <row r="2533" spans="1:8" ht="14.45" customHeight="1" x14ac:dyDescent="0.25">
      <c r="A2533" s="8" t="s">
        <v>19</v>
      </c>
      <c r="B2533" s="8">
        <v>2017</v>
      </c>
      <c r="C2533" s="8" t="s">
        <v>10</v>
      </c>
      <c r="D2533" s="8" t="s">
        <v>30</v>
      </c>
      <c r="E2533" s="8" t="s">
        <v>40</v>
      </c>
      <c r="F2533" s="78">
        <v>3740.4037473899994</v>
      </c>
      <c r="G2533" s="78">
        <f>+IF(F2533=0," ", +F2533/INDEX(TdC_ExRate!$C$8:$R$29,MATCH(A2533,TdC_ExRate!$B$8:$B$29,0),MATCH(B2533,TdC_ExRate!$C$7:$R$7,0)))</f>
        <v>159.26212599325854</v>
      </c>
      <c r="H2533" s="78">
        <f>+IF(F2533=0,"",+G2533*100/INDEX(PBI_GDP!$C$8:$R$29,MATCH($A2533,PBI_GDP!$B$8:$B$29,0),MATCH($B2533,PBI_GDP!$C$7:$R$7,0)))</f>
        <v>0.68840905109338923</v>
      </c>
    </row>
    <row r="2534" spans="1:8" ht="14.45" customHeight="1" x14ac:dyDescent="0.25">
      <c r="A2534" s="8" t="s">
        <v>19</v>
      </c>
      <c r="B2534" s="8">
        <v>2018</v>
      </c>
      <c r="C2534" s="8" t="s">
        <v>10</v>
      </c>
      <c r="D2534" s="8" t="s">
        <v>30</v>
      </c>
      <c r="E2534" s="8" t="s">
        <v>31</v>
      </c>
      <c r="F2534" s="78">
        <v>2157.4393474200001</v>
      </c>
      <c r="G2534" s="78">
        <f>+IF(F2534=0," ", +F2534/INDEX(TdC_ExRate!$C$8:$R$29,MATCH(A2534,TdC_ExRate!$B$8:$B$29,0),MATCH(B2534,TdC_ExRate!$C$7:$R$7,0)))</f>
        <v>90.241110422252433</v>
      </c>
      <c r="H2534" s="78">
        <f>+IF(F2534=0,"",+G2534*100/INDEX(PBI_GDP!$C$8:$R$29,MATCH($A2534,PBI_GDP!$B$8:$B$29,0),MATCH($B2534,PBI_GDP!$C$7:$R$7,0)))</f>
        <v>0.37505028006756325</v>
      </c>
    </row>
    <row r="2535" spans="1:8" ht="14.45" customHeight="1" x14ac:dyDescent="0.25">
      <c r="A2535" s="8" t="s">
        <v>19</v>
      </c>
      <c r="B2535" s="8">
        <v>2018</v>
      </c>
      <c r="C2535" s="8" t="s">
        <v>10</v>
      </c>
      <c r="D2535" s="8" t="s">
        <v>30</v>
      </c>
      <c r="E2535" s="8" t="s">
        <v>32</v>
      </c>
      <c r="F2535" s="78"/>
      <c r="G2535" s="78" t="str">
        <f>+IF(F2535=0," ", +F2535/INDEX(TdC_ExRate!$C$8:$R$29,MATCH(A2535,TdC_ExRate!$B$8:$B$29,0),MATCH(B2535,TdC_ExRate!$C$7:$R$7,0)))</f>
        <v xml:space="preserve"> </v>
      </c>
      <c r="H2535" s="78" t="str">
        <f>+IF(F2535=0,"",+G2535*100/INDEX(PBI_GDP!$C$8:$R$29,MATCH($A2535,PBI_GDP!$B$8:$B$29,0),MATCH($B2535,PBI_GDP!$C$7:$R$7,0)))</f>
        <v/>
      </c>
    </row>
    <row r="2536" spans="1:8" ht="14.45" customHeight="1" x14ac:dyDescent="0.25">
      <c r="A2536" s="8" t="s">
        <v>19</v>
      </c>
      <c r="B2536" s="8">
        <v>2018</v>
      </c>
      <c r="C2536" s="8" t="s">
        <v>10</v>
      </c>
      <c r="D2536" s="8" t="s">
        <v>30</v>
      </c>
      <c r="E2536" s="8" t="s">
        <v>40</v>
      </c>
      <c r="F2536" s="78">
        <v>2157.4393474200001</v>
      </c>
      <c r="G2536" s="78">
        <f>+IF(F2536=0," ", +F2536/INDEX(TdC_ExRate!$C$8:$R$29,MATCH(A2536,TdC_ExRate!$B$8:$B$29,0),MATCH(B2536,TdC_ExRate!$C$7:$R$7,0)))</f>
        <v>90.241110422252433</v>
      </c>
      <c r="H2536" s="78">
        <f>+IF(F2536=0,"",+G2536*100/INDEX(PBI_GDP!$C$8:$R$29,MATCH($A2536,PBI_GDP!$B$8:$B$29,0),MATCH($B2536,PBI_GDP!$C$7:$R$7,0)))</f>
        <v>0.37505028006756325</v>
      </c>
    </row>
    <row r="2537" spans="1:8" ht="14.45" customHeight="1" x14ac:dyDescent="0.25">
      <c r="A2537" s="8" t="s">
        <v>19</v>
      </c>
      <c r="B2537" s="8">
        <v>2019</v>
      </c>
      <c r="C2537" s="8" t="s">
        <v>10</v>
      </c>
      <c r="D2537" s="8" t="s">
        <v>30</v>
      </c>
      <c r="E2537" s="8" t="s">
        <v>31</v>
      </c>
      <c r="F2537" s="78">
        <v>914.82</v>
      </c>
      <c r="G2537" s="78">
        <f>+IF(F2537=0," ", +F2537/INDEX(TdC_ExRate!$C$8:$R$29,MATCH(A2537,TdC_ExRate!$B$8:$B$29,0),MATCH(B2537,TdC_ExRate!$C$7:$R$7,0)))</f>
        <v>37.228160607704886</v>
      </c>
      <c r="H2537" s="78">
        <f>+IF(F2537=0,"",+G2537*100/INDEX(PBI_GDP!$C$8:$R$29,MATCH($A2537,PBI_GDP!$B$8:$B$29,0),MATCH($B2537,PBI_GDP!$C$7:$R$7,0)))</f>
        <v>0.14964091483513919</v>
      </c>
    </row>
    <row r="2538" spans="1:8" ht="14.45" customHeight="1" x14ac:dyDescent="0.25">
      <c r="A2538" s="8" t="s">
        <v>19</v>
      </c>
      <c r="B2538" s="8">
        <v>2019</v>
      </c>
      <c r="C2538" s="8" t="s">
        <v>10</v>
      </c>
      <c r="D2538" s="8" t="s">
        <v>30</v>
      </c>
      <c r="E2538" s="8" t="s">
        <v>32</v>
      </c>
      <c r="F2538" s="78"/>
      <c r="G2538" s="78" t="str">
        <f>+IF(F2538=0," ", +F2538/INDEX(TdC_ExRate!$C$8:$R$29,MATCH(A2538,TdC_ExRate!$B$8:$B$29,0),MATCH(B2538,TdC_ExRate!$C$7:$R$7,0)))</f>
        <v xml:space="preserve"> </v>
      </c>
      <c r="H2538" s="78" t="str">
        <f>+IF(F2538=0,"",+G2538*100/INDEX(PBI_GDP!$C$8:$R$29,MATCH($A2538,PBI_GDP!$B$8:$B$29,0),MATCH($B2538,PBI_GDP!$C$7:$R$7,0)))</f>
        <v/>
      </c>
    </row>
    <row r="2539" spans="1:8" ht="14.45" customHeight="1" x14ac:dyDescent="0.25">
      <c r="A2539" s="8" t="s">
        <v>19</v>
      </c>
      <c r="B2539" s="8">
        <v>2019</v>
      </c>
      <c r="C2539" s="8" t="s">
        <v>10</v>
      </c>
      <c r="D2539" s="8" t="s">
        <v>30</v>
      </c>
      <c r="E2539" s="8" t="s">
        <v>40</v>
      </c>
      <c r="F2539" s="78">
        <v>914.82</v>
      </c>
      <c r="G2539" s="78">
        <f>+IF(F2539=0," ", +F2539/INDEX(TdC_ExRate!$C$8:$R$29,MATCH(A2539,TdC_ExRate!$B$8:$B$29,0),MATCH(B2539,TdC_ExRate!$C$7:$R$7,0)))</f>
        <v>37.228160607704886</v>
      </c>
      <c r="H2539" s="78">
        <f>+IF(F2539=0,"",+G2539*100/INDEX(PBI_GDP!$C$8:$R$29,MATCH($A2539,PBI_GDP!$B$8:$B$29,0),MATCH($B2539,PBI_GDP!$C$7:$R$7,0)))</f>
        <v>0.14964091483513919</v>
      </c>
    </row>
    <row r="2540" spans="1:8" ht="14.45" customHeight="1" x14ac:dyDescent="0.25">
      <c r="A2540" s="8" t="s">
        <v>19</v>
      </c>
      <c r="B2540" s="8">
        <v>2020</v>
      </c>
      <c r="C2540" s="8" t="s">
        <v>10</v>
      </c>
      <c r="D2540" s="8" t="s">
        <v>30</v>
      </c>
      <c r="E2540" s="8" t="s">
        <v>31</v>
      </c>
      <c r="F2540" s="78"/>
      <c r="G2540" s="78" t="str">
        <f>+IF(F2540=0," ", +F2540/INDEX(TdC_ExRate!$C$8:$R$29,MATCH(A2540,TdC_ExRate!$B$8:$B$29,0),MATCH(B2540,TdC_ExRate!$C$7:$R$7,0)))</f>
        <v xml:space="preserve"> </v>
      </c>
      <c r="H2540" s="78" t="str">
        <f>+IF(F2540=0,"",+G2540*100/INDEX(PBI_GDP!$C$8:$R$29,MATCH($A2540,PBI_GDP!$B$8:$B$29,0),MATCH($B2540,PBI_GDP!$C$7:$R$7,0)))</f>
        <v/>
      </c>
    </row>
    <row r="2541" spans="1:8" ht="14.45" customHeight="1" x14ac:dyDescent="0.25">
      <c r="A2541" s="8" t="s">
        <v>19</v>
      </c>
      <c r="B2541" s="8">
        <v>2020</v>
      </c>
      <c r="C2541" s="8" t="s">
        <v>10</v>
      </c>
      <c r="D2541" s="8" t="s">
        <v>30</v>
      </c>
      <c r="E2541" s="8" t="s">
        <v>32</v>
      </c>
      <c r="F2541" s="78"/>
      <c r="G2541" s="78" t="str">
        <f>+IF(F2541=0," ", +F2541/INDEX(TdC_ExRate!$C$8:$R$29,MATCH(A2541,TdC_ExRate!$B$8:$B$29,0),MATCH(B2541,TdC_ExRate!$C$7:$R$7,0)))</f>
        <v xml:space="preserve"> </v>
      </c>
      <c r="H2541" s="78" t="str">
        <f>+IF(F2541=0,"",+G2541*100/INDEX(PBI_GDP!$C$8:$R$29,MATCH($A2541,PBI_GDP!$B$8:$B$29,0),MATCH($B2541,PBI_GDP!$C$7:$R$7,0)))</f>
        <v/>
      </c>
    </row>
    <row r="2542" spans="1:8" ht="14.45" customHeight="1" x14ac:dyDescent="0.25">
      <c r="A2542" s="8" t="s">
        <v>19</v>
      </c>
      <c r="B2542" s="8">
        <v>2020</v>
      </c>
      <c r="C2542" s="8" t="s">
        <v>10</v>
      </c>
      <c r="D2542" s="8" t="s">
        <v>30</v>
      </c>
      <c r="E2542" s="8" t="s">
        <v>40</v>
      </c>
      <c r="F2542" s="78">
        <v>588.79999999999995</v>
      </c>
      <c r="G2542" s="78">
        <f>+IF(F2542=0," ", +F2542/INDEX(TdC_ExRate!$C$8:$R$29,MATCH(A2542,TdC_ExRate!$B$8:$B$29,0),MATCH(B2542,TdC_ExRate!$C$7:$R$7,0)))</f>
        <v>23.888024883359282</v>
      </c>
      <c r="H2542" s="78">
        <f>+IF(F2542=0,"",+G2542*100/INDEX(PBI_GDP!$C$8:$R$29,MATCH($A2542,PBI_GDP!$B$8:$B$29,0),MATCH($B2542,PBI_GDP!$C$7:$R$7,0)))</f>
        <v>0.10222821536613814</v>
      </c>
    </row>
    <row r="2543" spans="1:8" ht="14.45" customHeight="1" x14ac:dyDescent="0.25">
      <c r="A2543" s="8" t="s">
        <v>19</v>
      </c>
      <c r="B2543" s="8">
        <v>2021</v>
      </c>
      <c r="C2543" s="8" t="s">
        <v>10</v>
      </c>
      <c r="D2543" s="8" t="s">
        <v>30</v>
      </c>
      <c r="E2543" s="8" t="s">
        <v>31</v>
      </c>
      <c r="F2543" s="78"/>
      <c r="G2543" s="78" t="str">
        <f>+IF(F2543=0," ", +F2543/INDEX(TdC_ExRate!$C$8:$R$29,MATCH(A2543,TdC_ExRate!$B$8:$B$29,0),MATCH(B2543,TdC_ExRate!$C$7:$R$7,0)))</f>
        <v xml:space="preserve"> </v>
      </c>
      <c r="H2543" s="78" t="str">
        <f>+IF(F2543=0,"",+G2543*100/INDEX(PBI_GDP!$C$8:$R$29,MATCH($A2543,PBI_GDP!$B$8:$B$29,0),MATCH($B2543,PBI_GDP!$C$7:$R$7,0)))</f>
        <v/>
      </c>
    </row>
    <row r="2544" spans="1:8" ht="14.45" customHeight="1" x14ac:dyDescent="0.25">
      <c r="A2544" s="8" t="s">
        <v>19</v>
      </c>
      <c r="B2544" s="8">
        <v>2021</v>
      </c>
      <c r="C2544" s="8" t="s">
        <v>10</v>
      </c>
      <c r="D2544" s="8" t="s">
        <v>30</v>
      </c>
      <c r="E2544" s="8" t="s">
        <v>32</v>
      </c>
      <c r="F2544" s="78"/>
      <c r="G2544" s="78" t="str">
        <f>+IF(F2544=0," ", +F2544/INDEX(TdC_ExRate!$C$8:$R$29,MATCH(A2544,TdC_ExRate!$B$8:$B$29,0),MATCH(B2544,TdC_ExRate!$C$7:$R$7,0)))</f>
        <v xml:space="preserve"> </v>
      </c>
      <c r="H2544" s="78" t="str">
        <f>+IF(F2544=0,"",+G2544*100/INDEX(PBI_GDP!$C$8:$R$29,MATCH($A2544,PBI_GDP!$B$8:$B$29,0),MATCH($B2544,PBI_GDP!$C$7:$R$7,0)))</f>
        <v/>
      </c>
    </row>
    <row r="2545" spans="1:8" ht="14.45" customHeight="1" x14ac:dyDescent="0.25">
      <c r="A2545" s="8" t="s">
        <v>19</v>
      </c>
      <c r="B2545" s="8">
        <v>2021</v>
      </c>
      <c r="C2545" s="8" t="s">
        <v>10</v>
      </c>
      <c r="D2545" s="8" t="s">
        <v>30</v>
      </c>
      <c r="E2545" s="8" t="s">
        <v>40</v>
      </c>
      <c r="F2545" s="78">
        <v>952.82</v>
      </c>
      <c r="G2545" s="78">
        <f>+IF(F2545=0," ", +F2545/INDEX(TdC_ExRate!$C$8:$R$29,MATCH(A2545,TdC_ExRate!$B$8:$B$29,0),MATCH(B2545,TdC_ExRate!$C$7:$R$7,0)))</f>
        <v>39.574415062993161</v>
      </c>
      <c r="H2545" s="78">
        <f>+IF(F2545=0,"",+G2545*100/INDEX(PBI_GDP!$C$8:$R$29,MATCH($A2545,PBI_GDP!$B$8:$B$29,0),MATCH($B2545,PBI_GDP!$C$7:$R$7,0)))</f>
        <v>0.14063212743748721</v>
      </c>
    </row>
    <row r="2546" spans="1:8" ht="14.45" customHeight="1" x14ac:dyDescent="0.25">
      <c r="A2546" s="8" t="s">
        <v>19</v>
      </c>
      <c r="B2546" s="8">
        <v>2022</v>
      </c>
      <c r="C2546" s="8" t="s">
        <v>10</v>
      </c>
      <c r="D2546" s="8" t="s">
        <v>30</v>
      </c>
      <c r="E2546" s="8" t="s">
        <v>31</v>
      </c>
      <c r="F2546" s="78">
        <v>692.57705735000002</v>
      </c>
      <c r="G2546" s="78">
        <f>+IF(F2546=0," ", +F2546/INDEX(TdC_ExRate!$C$8:$R$29,MATCH(A2546,TdC_ExRate!$B$8:$B$29,0),MATCH(B2546,TdC_ExRate!$C$7:$R$7,0)))</f>
        <v>28.140193296539543</v>
      </c>
      <c r="H2546" s="78">
        <f>+IF(F2546=0,"",+G2546*100/INDEX(PBI_GDP!$C$8:$R$29,MATCH($A2546,PBI_GDP!$B$8:$B$29,0),MATCH($B2546,PBI_GDP!$C$7:$R$7,0)))</f>
        <v>8.9565138764663779E-2</v>
      </c>
    </row>
    <row r="2547" spans="1:8" ht="14.45" customHeight="1" x14ac:dyDescent="0.25">
      <c r="A2547" s="8" t="s">
        <v>19</v>
      </c>
      <c r="B2547" s="8">
        <v>2022</v>
      </c>
      <c r="C2547" s="8" t="s">
        <v>10</v>
      </c>
      <c r="D2547" s="8" t="s">
        <v>30</v>
      </c>
      <c r="E2547" s="8" t="s">
        <v>32</v>
      </c>
      <c r="F2547" s="78"/>
      <c r="G2547" s="78" t="str">
        <f>+IF(F2547=0," ", +F2547/INDEX(TdC_ExRate!$C$8:$R$29,MATCH(A2547,TdC_ExRate!$B$8:$B$29,0),MATCH(B2547,TdC_ExRate!$C$7:$R$7,0)))</f>
        <v xml:space="preserve"> </v>
      </c>
      <c r="H2547" s="78" t="str">
        <f>+IF(F2547=0,"",+G2547*100/INDEX(PBI_GDP!$C$8:$R$29,MATCH($A2547,PBI_GDP!$B$8:$B$29,0),MATCH($B2547,PBI_GDP!$C$7:$R$7,0)))</f>
        <v/>
      </c>
    </row>
    <row r="2548" spans="1:8" ht="14.45" customHeight="1" x14ac:dyDescent="0.25">
      <c r="A2548" s="8" t="s">
        <v>19</v>
      </c>
      <c r="B2548" s="8">
        <v>2022</v>
      </c>
      <c r="C2548" s="8" t="s">
        <v>10</v>
      </c>
      <c r="D2548" s="8" t="s">
        <v>30</v>
      </c>
      <c r="E2548" s="8" t="s">
        <v>40</v>
      </c>
      <c r="F2548" s="78">
        <v>692.57705735000002</v>
      </c>
      <c r="G2548" s="78">
        <f>+IF(F2548=0," ", +F2548/INDEX(TdC_ExRate!$C$8:$R$29,MATCH(A2548,TdC_ExRate!$B$8:$B$29,0),MATCH(B2548,TdC_ExRate!$C$7:$R$7,0)))</f>
        <v>28.140193296539543</v>
      </c>
      <c r="H2548" s="78">
        <f>+IF(F2548=0,"",+G2548*100/INDEX(PBI_GDP!$C$8:$R$29,MATCH($A2548,PBI_GDP!$B$8:$B$29,0),MATCH($B2548,PBI_GDP!$C$7:$R$7,0)))</f>
        <v>8.9565138764663779E-2</v>
      </c>
    </row>
    <row r="2549" spans="1:8" ht="14.45" customHeight="1" x14ac:dyDescent="0.25">
      <c r="A2549" s="8" t="s">
        <v>19</v>
      </c>
      <c r="B2549" s="8">
        <v>2023</v>
      </c>
      <c r="C2549" s="8" t="s">
        <v>10</v>
      </c>
      <c r="D2549" s="8" t="s">
        <v>30</v>
      </c>
      <c r="E2549" s="8" t="s">
        <v>31</v>
      </c>
      <c r="F2549" s="78">
        <v>4864.6637543000006</v>
      </c>
      <c r="G2549" s="78">
        <f>+IF(F2549=0," ", +F2549/INDEX(TdC_ExRate!$C$8:$R$29,MATCH(A2549,TdC_ExRate!$B$8:$B$29,0),MATCH(B2549,TdC_ExRate!$C$7:$R$7,0)))</f>
        <v>197.24275257332101</v>
      </c>
      <c r="H2549" s="78">
        <f>+IF(F2549=0,"",+G2549*100/INDEX(PBI_GDP!$C$8:$R$29,MATCH($A2549,PBI_GDP!$B$8:$B$29,0),MATCH($B2549,PBI_GDP!$C$7:$R$7,0)))</f>
        <v>0.57291726414423061</v>
      </c>
    </row>
    <row r="2550" spans="1:8" ht="14.45" customHeight="1" x14ac:dyDescent="0.25">
      <c r="A2550" s="8" t="s">
        <v>19</v>
      </c>
      <c r="B2550" s="8">
        <v>2023</v>
      </c>
      <c r="C2550" s="8" t="s">
        <v>10</v>
      </c>
      <c r="D2550" s="8" t="s">
        <v>30</v>
      </c>
      <c r="E2550" s="8" t="s">
        <v>32</v>
      </c>
      <c r="F2550" s="78"/>
      <c r="G2550" s="78" t="str">
        <f>+IF(F2550=0," ", +F2550/INDEX(TdC_ExRate!$C$8:$R$29,MATCH(A2550,TdC_ExRate!$B$8:$B$29,0),MATCH(B2550,TdC_ExRate!$C$7:$R$7,0)))</f>
        <v xml:space="preserve"> </v>
      </c>
      <c r="H2550" s="78" t="str">
        <f>+IF(F2550=0,"",+G2550*100/INDEX(PBI_GDP!$C$8:$R$29,MATCH($A2550,PBI_GDP!$B$8:$B$29,0),MATCH($B2550,PBI_GDP!$C$7:$R$7,0)))</f>
        <v/>
      </c>
    </row>
    <row r="2551" spans="1:8" ht="14.45" customHeight="1" x14ac:dyDescent="0.25">
      <c r="A2551" s="8" t="s">
        <v>19</v>
      </c>
      <c r="B2551" s="8">
        <v>2023</v>
      </c>
      <c r="C2551" s="8" t="s">
        <v>10</v>
      </c>
      <c r="D2551" s="8" t="s">
        <v>30</v>
      </c>
      <c r="E2551" s="8" t="s">
        <v>40</v>
      </c>
      <c r="F2551" s="78">
        <v>4864.6637543000006</v>
      </c>
      <c r="G2551" s="78">
        <f>+IF(F2551=0," ", +F2551/INDEX(TdC_ExRate!$C$8:$R$29,MATCH(A2551,TdC_ExRate!$B$8:$B$29,0),MATCH(B2551,TdC_ExRate!$C$7:$R$7,0)))</f>
        <v>197.24275257332101</v>
      </c>
      <c r="H2551" s="78">
        <f>+IF(F2551=0,"",+G2551*100/INDEX(PBI_GDP!$C$8:$R$29,MATCH($A2551,PBI_GDP!$B$8:$B$29,0),MATCH($B2551,PBI_GDP!$C$7:$R$7,0)))</f>
        <v>0.57291726414423061</v>
      </c>
    </row>
    <row r="2552" spans="1:8" ht="14.45" customHeight="1" x14ac:dyDescent="0.25">
      <c r="A2552" s="8" t="s">
        <v>19</v>
      </c>
      <c r="B2552" s="8">
        <v>2008</v>
      </c>
      <c r="C2552" s="8" t="s">
        <v>10</v>
      </c>
      <c r="D2552" s="8" t="s">
        <v>33</v>
      </c>
      <c r="E2552" s="8" t="s">
        <v>34</v>
      </c>
      <c r="F2552" s="78">
        <v>150.43447662</v>
      </c>
      <c r="G2552" s="78">
        <f>+IF(F2552=0," ", +F2552/INDEX(TdC_ExRate!$C$8:$R$29,MATCH(A2552,TdC_ExRate!$B$8:$B$29,0),MATCH(B2552,TdC_ExRate!$C$7:$R$7,0)))</f>
        <v>7.9594961174603176</v>
      </c>
      <c r="H2552" s="78">
        <f>+IF(F2552=0,"",+G2552*100/INDEX(PBI_GDP!$C$8:$R$29,MATCH($A2552,PBI_GDP!$B$8:$B$29,0),MATCH($B2552,PBI_GDP!$C$7:$R$7,0)))</f>
        <v>5.7338050220508419E-2</v>
      </c>
    </row>
    <row r="2553" spans="1:8" ht="14.45" customHeight="1" x14ac:dyDescent="0.25">
      <c r="A2553" s="8" t="s">
        <v>19</v>
      </c>
      <c r="B2553" s="8">
        <v>2008</v>
      </c>
      <c r="C2553" s="8" t="s">
        <v>10</v>
      </c>
      <c r="D2553" s="8" t="s">
        <v>33</v>
      </c>
      <c r="E2553" s="8" t="s">
        <v>35</v>
      </c>
      <c r="F2553" s="78">
        <v>2482.6299194900007</v>
      </c>
      <c r="G2553" s="78">
        <f>+IF(F2553=0," ", +F2553/INDEX(TdC_ExRate!$C$8:$R$29,MATCH(A2553,TdC_ExRate!$B$8:$B$29,0),MATCH(B2553,TdC_ExRate!$C$7:$R$7,0)))</f>
        <v>131.35608039629633</v>
      </c>
      <c r="H2553" s="78">
        <f>+IF(F2553=0,"",+G2553*100/INDEX(PBI_GDP!$C$8:$R$29,MATCH($A2553,PBI_GDP!$B$8:$B$29,0),MATCH($B2553,PBI_GDP!$C$7:$R$7,0)))</f>
        <v>0.94625355969583214</v>
      </c>
    </row>
    <row r="2554" spans="1:8" ht="14.45" customHeight="1" x14ac:dyDescent="0.25">
      <c r="A2554" s="8" t="s">
        <v>19</v>
      </c>
      <c r="B2554" s="8">
        <v>2008</v>
      </c>
      <c r="C2554" s="8" t="s">
        <v>10</v>
      </c>
      <c r="D2554" s="8" t="s">
        <v>33</v>
      </c>
      <c r="E2554" s="8" t="s">
        <v>36</v>
      </c>
      <c r="F2554" s="78"/>
      <c r="G2554" s="78" t="str">
        <f>+IF(F2554=0," ", +F2554/INDEX(TdC_ExRate!$C$8:$R$29,MATCH(A2554,TdC_ExRate!$B$8:$B$29,0),MATCH(B2554,TdC_ExRate!$C$7:$R$7,0)))</f>
        <v xml:space="preserve"> </v>
      </c>
      <c r="H2554" s="78" t="str">
        <f>+IF(F2554=0,"",+G2554*100/INDEX(PBI_GDP!$C$8:$R$29,MATCH($A2554,PBI_GDP!$B$8:$B$29,0),MATCH($B2554,PBI_GDP!$C$7:$R$7,0)))</f>
        <v/>
      </c>
    </row>
    <row r="2555" spans="1:8" ht="14.45" customHeight="1" x14ac:dyDescent="0.25">
      <c r="A2555" s="8" t="s">
        <v>19</v>
      </c>
      <c r="B2555" s="8">
        <v>2008</v>
      </c>
      <c r="C2555" s="8" t="s">
        <v>10</v>
      </c>
      <c r="D2555" s="8" t="s">
        <v>33</v>
      </c>
      <c r="E2555" s="8" t="s">
        <v>42</v>
      </c>
      <c r="F2555" s="78">
        <v>281.04306990000003</v>
      </c>
      <c r="G2555" s="78">
        <f>+IF(F2555=0," ", +F2555/INDEX(TdC_ExRate!$C$8:$R$29,MATCH(A2555,TdC_ExRate!$B$8:$B$29,0),MATCH(B2555,TdC_ExRate!$C$7:$R$7,0)))</f>
        <v>14.870003698412701</v>
      </c>
      <c r="H2555" s="78">
        <f>+IF(F2555=0,"",+G2555*100/INDEX(PBI_GDP!$C$8:$R$29,MATCH($A2555,PBI_GDP!$B$8:$B$29,0),MATCH($B2555,PBI_GDP!$C$7:$R$7,0)))</f>
        <v>0.10711947166710632</v>
      </c>
    </row>
    <row r="2556" spans="1:8" ht="14.45" customHeight="1" x14ac:dyDescent="0.25">
      <c r="A2556" s="8" t="s">
        <v>19</v>
      </c>
      <c r="B2556" s="8">
        <v>2008</v>
      </c>
      <c r="C2556" s="8" t="s">
        <v>10</v>
      </c>
      <c r="D2556" s="8" t="s">
        <v>33</v>
      </c>
      <c r="E2556" s="8" t="s">
        <v>40</v>
      </c>
      <c r="F2556" s="78">
        <v>2914.1074660100007</v>
      </c>
      <c r="G2556" s="78">
        <f>+IF(F2556=0," ", +F2556/INDEX(TdC_ExRate!$C$8:$R$29,MATCH(A2556,TdC_ExRate!$B$8:$B$29,0),MATCH(B2556,TdC_ExRate!$C$7:$R$7,0)))</f>
        <v>154.18558021216936</v>
      </c>
      <c r="H2556" s="78">
        <f>+IF(F2556=0,"",+G2556*100/INDEX(PBI_GDP!$C$8:$R$29,MATCH($A2556,PBI_GDP!$B$8:$B$29,0),MATCH($B2556,PBI_GDP!$C$7:$R$7,0)))</f>
        <v>1.1107110815834469</v>
      </c>
    </row>
    <row r="2557" spans="1:8" ht="14.45" customHeight="1" x14ac:dyDescent="0.25">
      <c r="A2557" s="8" t="s">
        <v>19</v>
      </c>
      <c r="B2557" s="8">
        <v>2009</v>
      </c>
      <c r="C2557" s="8" t="s">
        <v>10</v>
      </c>
      <c r="D2557" s="8" t="s">
        <v>33</v>
      </c>
      <c r="E2557" s="8" t="s">
        <v>34</v>
      </c>
      <c r="F2557" s="78">
        <v>285.98590389999998</v>
      </c>
      <c r="G2557" s="78">
        <f>+IF(F2557=0," ", +F2557/INDEX(TdC_ExRate!$C$8:$R$29,MATCH(A2557,TdC_ExRate!$B$8:$B$29,0),MATCH(B2557,TdC_ExRate!$C$7:$R$7,0)))</f>
        <v>15.136868590331714</v>
      </c>
      <c r="H2557" s="78">
        <f>+IF(F2557=0,"",+G2557*100/INDEX(PBI_GDP!$C$8:$R$29,MATCH($A2557,PBI_GDP!$B$8:$B$29,0),MATCH($B2557,PBI_GDP!$C$7:$R$7,0)))</f>
        <v>0.1037660228985893</v>
      </c>
    </row>
    <row r="2558" spans="1:8" ht="14.45" customHeight="1" x14ac:dyDescent="0.25">
      <c r="A2558" s="8" t="s">
        <v>19</v>
      </c>
      <c r="B2558" s="8">
        <v>2009</v>
      </c>
      <c r="C2558" s="8" t="s">
        <v>10</v>
      </c>
      <c r="D2558" s="8" t="s">
        <v>33</v>
      </c>
      <c r="E2558" s="8" t="s">
        <v>35</v>
      </c>
      <c r="F2558" s="78">
        <v>5735.6333845100016</v>
      </c>
      <c r="G2558" s="78">
        <f>+IF(F2558=0," ", +F2558/INDEX(TdC_ExRate!$C$8:$R$29,MATCH(A2558,TdC_ExRate!$B$8:$B$29,0),MATCH(B2558,TdC_ExRate!$C$7:$R$7,0)))</f>
        <v>303.57974865084748</v>
      </c>
      <c r="H2558" s="78">
        <f>+IF(F2558=0,"",+G2558*100/INDEX(PBI_GDP!$C$8:$R$29,MATCH($A2558,PBI_GDP!$B$8:$B$29,0),MATCH($B2558,PBI_GDP!$C$7:$R$7,0)))</f>
        <v>2.0810951064325449</v>
      </c>
    </row>
    <row r="2559" spans="1:8" ht="14.45" customHeight="1" x14ac:dyDescent="0.25">
      <c r="A2559" s="8" t="s">
        <v>19</v>
      </c>
      <c r="B2559" s="8">
        <v>2009</v>
      </c>
      <c r="C2559" s="8" t="s">
        <v>10</v>
      </c>
      <c r="D2559" s="8" t="s">
        <v>33</v>
      </c>
      <c r="E2559" s="8" t="s">
        <v>36</v>
      </c>
      <c r="F2559" s="78"/>
      <c r="G2559" s="78" t="str">
        <f>+IF(F2559=0," ", +F2559/INDEX(TdC_ExRate!$C$8:$R$29,MATCH(A2559,TdC_ExRate!$B$8:$B$29,0),MATCH(B2559,TdC_ExRate!$C$7:$R$7,0)))</f>
        <v xml:space="preserve"> </v>
      </c>
      <c r="H2559" s="78" t="str">
        <f>+IF(F2559=0,"",+G2559*100/INDEX(PBI_GDP!$C$8:$R$29,MATCH($A2559,PBI_GDP!$B$8:$B$29,0),MATCH($B2559,PBI_GDP!$C$7:$R$7,0)))</f>
        <v/>
      </c>
    </row>
    <row r="2560" spans="1:8" ht="14.45" customHeight="1" x14ac:dyDescent="0.25">
      <c r="A2560" s="8" t="s">
        <v>19</v>
      </c>
      <c r="B2560" s="8">
        <v>2009</v>
      </c>
      <c r="C2560" s="8" t="s">
        <v>10</v>
      </c>
      <c r="D2560" s="8" t="s">
        <v>33</v>
      </c>
      <c r="E2560" s="8" t="s">
        <v>42</v>
      </c>
      <c r="F2560" s="78">
        <v>233.27807612000001</v>
      </c>
      <c r="G2560" s="78">
        <f>+IF(F2560=0," ", +F2560/INDEX(TdC_ExRate!$C$8:$R$29,MATCH(A2560,TdC_ExRate!$B$8:$B$29,0),MATCH(B2560,TdC_ExRate!$C$7:$R$7,0)))</f>
        <v>12.347110592096</v>
      </c>
      <c r="H2560" s="78">
        <f>+IF(F2560=0,"",+G2560*100/INDEX(PBI_GDP!$C$8:$R$29,MATCH($A2560,PBI_GDP!$B$8:$B$29,0),MATCH($B2560,PBI_GDP!$C$7:$R$7,0)))</f>
        <v>8.4641717854985421E-2</v>
      </c>
    </row>
    <row r="2561" spans="1:8" ht="14.45" customHeight="1" x14ac:dyDescent="0.25">
      <c r="A2561" s="8" t="s">
        <v>19</v>
      </c>
      <c r="B2561" s="8">
        <v>2009</v>
      </c>
      <c r="C2561" s="8" t="s">
        <v>10</v>
      </c>
      <c r="D2561" s="8" t="s">
        <v>33</v>
      </c>
      <c r="E2561" s="8" t="s">
        <v>40</v>
      </c>
      <c r="F2561" s="78">
        <v>6254.8973645300021</v>
      </c>
      <c r="G2561" s="78">
        <f>+IF(F2561=0," ", +F2561/INDEX(TdC_ExRate!$C$8:$R$29,MATCH(A2561,TdC_ExRate!$B$8:$B$29,0),MATCH(B2561,TdC_ExRate!$C$7:$R$7,0)))</f>
        <v>331.06372783327521</v>
      </c>
      <c r="H2561" s="78">
        <f>+IF(F2561=0,"",+G2561*100/INDEX(PBI_GDP!$C$8:$R$29,MATCH($A2561,PBI_GDP!$B$8:$B$29,0),MATCH($B2561,PBI_GDP!$C$7:$R$7,0)))</f>
        <v>2.2695028471861196</v>
      </c>
    </row>
    <row r="2562" spans="1:8" ht="14.45" customHeight="1" x14ac:dyDescent="0.25">
      <c r="A2562" s="8" t="s">
        <v>19</v>
      </c>
      <c r="B2562" s="8">
        <v>2010</v>
      </c>
      <c r="C2562" s="8" t="s">
        <v>10</v>
      </c>
      <c r="D2562" s="8" t="s">
        <v>33</v>
      </c>
      <c r="E2562" s="8" t="s">
        <v>34</v>
      </c>
      <c r="F2562" s="78">
        <v>370.95546837000006</v>
      </c>
      <c r="G2562" s="78">
        <f>+IF(F2562=0," ", +F2562/INDEX(TdC_ExRate!$C$8:$R$29,MATCH(A2562,TdC_ExRate!$B$8:$B$29,0),MATCH(B2562,TdC_ExRate!$C$7:$R$7,0)))</f>
        <v>19.627273458730162</v>
      </c>
      <c r="H2562" s="78">
        <f>+IF(F2562=0,"",+G2562*100/INDEX(PBI_GDP!$C$8:$R$29,MATCH($A2562,PBI_GDP!$B$8:$B$29,0),MATCH($B2562,PBI_GDP!$C$7:$R$7,0)))</f>
        <v>0.12391471777694123</v>
      </c>
    </row>
    <row r="2563" spans="1:8" ht="14.45" customHeight="1" x14ac:dyDescent="0.25">
      <c r="A2563" s="8" t="s">
        <v>19</v>
      </c>
      <c r="B2563" s="8">
        <v>2010</v>
      </c>
      <c r="C2563" s="8" t="s">
        <v>10</v>
      </c>
      <c r="D2563" s="8" t="s">
        <v>33</v>
      </c>
      <c r="E2563" s="8" t="s">
        <v>35</v>
      </c>
      <c r="F2563" s="78">
        <v>3751.6183630000005</v>
      </c>
      <c r="G2563" s="78">
        <f>+IF(F2563=0," ", +F2563/INDEX(TdC_ExRate!$C$8:$R$29,MATCH(A2563,TdC_ExRate!$B$8:$B$29,0),MATCH(B2563,TdC_ExRate!$C$7:$R$7,0)))</f>
        <v>198.49832608465613</v>
      </c>
      <c r="H2563" s="78">
        <f>+IF(F2563=0,"",+G2563*100/INDEX(PBI_GDP!$C$8:$R$29,MATCH($A2563,PBI_GDP!$B$8:$B$29,0),MATCH($B2563,PBI_GDP!$C$7:$R$7,0)))</f>
        <v>1.253198214601468</v>
      </c>
    </row>
    <row r="2564" spans="1:8" ht="14.45" customHeight="1" x14ac:dyDescent="0.25">
      <c r="A2564" s="8" t="s">
        <v>19</v>
      </c>
      <c r="B2564" s="8">
        <v>2010</v>
      </c>
      <c r="C2564" s="8" t="s">
        <v>10</v>
      </c>
      <c r="D2564" s="8" t="s">
        <v>33</v>
      </c>
      <c r="E2564" s="8" t="s">
        <v>36</v>
      </c>
      <c r="F2564" s="78"/>
      <c r="G2564" s="78" t="str">
        <f>+IF(F2564=0," ", +F2564/INDEX(TdC_ExRate!$C$8:$R$29,MATCH(A2564,TdC_ExRate!$B$8:$B$29,0),MATCH(B2564,TdC_ExRate!$C$7:$R$7,0)))</f>
        <v xml:space="preserve"> </v>
      </c>
      <c r="H2564" s="78" t="str">
        <f>+IF(F2564=0,"",+G2564*100/INDEX(PBI_GDP!$C$8:$R$29,MATCH($A2564,PBI_GDP!$B$8:$B$29,0),MATCH($B2564,PBI_GDP!$C$7:$R$7,0)))</f>
        <v/>
      </c>
    </row>
    <row r="2565" spans="1:8" ht="14.45" customHeight="1" x14ac:dyDescent="0.25">
      <c r="A2565" s="8" t="s">
        <v>19</v>
      </c>
      <c r="B2565" s="8">
        <v>2010</v>
      </c>
      <c r="C2565" s="8" t="s">
        <v>10</v>
      </c>
      <c r="D2565" s="8" t="s">
        <v>33</v>
      </c>
      <c r="E2565" s="8" t="s">
        <v>42</v>
      </c>
      <c r="F2565" s="78">
        <v>556.39809246000004</v>
      </c>
      <c r="G2565" s="78">
        <f>+IF(F2565=0," ", +F2565/INDEX(TdC_ExRate!$C$8:$R$29,MATCH(A2565,TdC_ExRate!$B$8:$B$29,0),MATCH(B2565,TdC_ExRate!$C$7:$R$7,0)))</f>
        <v>29.439052511111115</v>
      </c>
      <c r="H2565" s="78">
        <f>+IF(F2565=0,"",+G2565*100/INDEX(PBI_GDP!$C$8:$R$29,MATCH($A2565,PBI_GDP!$B$8:$B$29,0),MATCH($B2565,PBI_GDP!$C$7:$R$7,0)))</f>
        <v>0.18586034841799667</v>
      </c>
    </row>
    <row r="2566" spans="1:8" ht="14.45" customHeight="1" x14ac:dyDescent="0.25">
      <c r="A2566" s="8" t="s">
        <v>19</v>
      </c>
      <c r="B2566" s="8">
        <v>2010</v>
      </c>
      <c r="C2566" s="8" t="s">
        <v>10</v>
      </c>
      <c r="D2566" s="8" t="s">
        <v>33</v>
      </c>
      <c r="E2566" s="8" t="s">
        <v>40</v>
      </c>
      <c r="F2566" s="78">
        <v>4678.9719238300004</v>
      </c>
      <c r="G2566" s="78">
        <f>+IF(F2566=0," ", +F2566/INDEX(TdC_ExRate!$C$8:$R$29,MATCH(A2566,TdC_ExRate!$B$8:$B$29,0),MATCH(B2566,TdC_ExRate!$C$7:$R$7,0)))</f>
        <v>247.5646520544974</v>
      </c>
      <c r="H2566" s="78">
        <f>+IF(F2566=0,"",+G2566*100/INDEX(PBI_GDP!$C$8:$R$29,MATCH($A2566,PBI_GDP!$B$8:$B$29,0),MATCH($B2566,PBI_GDP!$C$7:$R$7,0)))</f>
        <v>1.5629732807964059</v>
      </c>
    </row>
    <row r="2567" spans="1:8" ht="14.45" customHeight="1" x14ac:dyDescent="0.25">
      <c r="A2567" s="8" t="s">
        <v>19</v>
      </c>
      <c r="B2567" s="8">
        <v>2011</v>
      </c>
      <c r="C2567" s="8" t="s">
        <v>10</v>
      </c>
      <c r="D2567" s="8" t="s">
        <v>33</v>
      </c>
      <c r="E2567" s="8" t="s">
        <v>34</v>
      </c>
      <c r="F2567" s="78">
        <v>404.38777250999999</v>
      </c>
      <c r="G2567" s="78">
        <f>+IF(F2567=0," ", +F2567/INDEX(TdC_ExRate!$C$8:$R$29,MATCH(A2567,TdC_ExRate!$B$8:$B$29,0),MATCH(B2567,TdC_ExRate!$C$7:$R$7,0)))</f>
        <v>21.400116809465779</v>
      </c>
      <c r="H2567" s="78">
        <f>+IF(F2567=0,"",+G2567*100/INDEX(PBI_GDP!$C$8:$R$29,MATCH($A2567,PBI_GDP!$B$8:$B$29,0),MATCH($B2567,PBI_GDP!$C$7:$R$7,0)))</f>
        <v>0.12085135821200703</v>
      </c>
    </row>
    <row r="2568" spans="1:8" ht="14.45" customHeight="1" x14ac:dyDescent="0.25">
      <c r="A2568" s="8" t="s">
        <v>19</v>
      </c>
      <c r="B2568" s="8">
        <v>2011</v>
      </c>
      <c r="C2568" s="8" t="s">
        <v>10</v>
      </c>
      <c r="D2568" s="8" t="s">
        <v>33</v>
      </c>
      <c r="E2568" s="8" t="s">
        <v>35</v>
      </c>
      <c r="F2568" s="78">
        <v>4658.0751756900008</v>
      </c>
      <c r="G2568" s="78">
        <f>+IF(F2568=0," ", +F2568/INDEX(TdC_ExRate!$C$8:$R$29,MATCH(A2568,TdC_ExRate!$B$8:$B$29,0),MATCH(B2568,TdC_ExRate!$C$7:$R$7,0)))</f>
        <v>246.50436942816765</v>
      </c>
      <c r="H2568" s="78">
        <f>+IF(F2568=0,"",+G2568*100/INDEX(PBI_GDP!$C$8:$R$29,MATCH($A2568,PBI_GDP!$B$8:$B$29,0),MATCH($B2568,PBI_GDP!$C$7:$R$7,0)))</f>
        <v>1.392066600188435</v>
      </c>
    </row>
    <row r="2569" spans="1:8" ht="14.45" customHeight="1" x14ac:dyDescent="0.25">
      <c r="A2569" s="8" t="s">
        <v>19</v>
      </c>
      <c r="B2569" s="8">
        <v>2011</v>
      </c>
      <c r="C2569" s="8" t="s">
        <v>10</v>
      </c>
      <c r="D2569" s="8" t="s">
        <v>33</v>
      </c>
      <c r="E2569" s="8" t="s">
        <v>36</v>
      </c>
      <c r="F2569" s="78"/>
      <c r="G2569" s="78" t="str">
        <f>+IF(F2569=0," ", +F2569/INDEX(TdC_ExRate!$C$8:$R$29,MATCH(A2569,TdC_ExRate!$B$8:$B$29,0),MATCH(B2569,TdC_ExRate!$C$7:$R$7,0)))</f>
        <v xml:space="preserve"> </v>
      </c>
      <c r="H2569" s="78" t="str">
        <f>+IF(F2569=0,"",+G2569*100/INDEX(PBI_GDP!$C$8:$R$29,MATCH($A2569,PBI_GDP!$B$8:$B$29,0),MATCH($B2569,PBI_GDP!$C$7:$R$7,0)))</f>
        <v/>
      </c>
    </row>
    <row r="2570" spans="1:8" ht="14.45" customHeight="1" x14ac:dyDescent="0.25">
      <c r="A2570" s="8" t="s">
        <v>19</v>
      </c>
      <c r="B2570" s="8">
        <v>2011</v>
      </c>
      <c r="C2570" s="8" t="s">
        <v>10</v>
      </c>
      <c r="D2570" s="8" t="s">
        <v>33</v>
      </c>
      <c r="E2570" s="8" t="s">
        <v>42</v>
      </c>
      <c r="F2570" s="78">
        <v>142.28455671</v>
      </c>
      <c r="G2570" s="78">
        <f>+IF(F2570=0," ", +F2570/INDEX(TdC_ExRate!$C$8:$R$29,MATCH(A2570,TdC_ExRate!$B$8:$B$29,0),MATCH(B2570,TdC_ExRate!$C$7:$R$7,0)))</f>
        <v>7.5296691462197005</v>
      </c>
      <c r="H2570" s="78">
        <f>+IF(F2570=0,"",+G2570*100/INDEX(PBI_GDP!$C$8:$R$29,MATCH($A2570,PBI_GDP!$B$8:$B$29,0),MATCH($B2570,PBI_GDP!$C$7:$R$7,0)))</f>
        <v>4.2521765245935129E-2</v>
      </c>
    </row>
    <row r="2571" spans="1:8" ht="14.45" customHeight="1" x14ac:dyDescent="0.25">
      <c r="A2571" s="8" t="s">
        <v>19</v>
      </c>
      <c r="B2571" s="8">
        <v>2011</v>
      </c>
      <c r="C2571" s="8" t="s">
        <v>10</v>
      </c>
      <c r="D2571" s="8" t="s">
        <v>33</v>
      </c>
      <c r="E2571" s="8" t="s">
        <v>40</v>
      </c>
      <c r="F2571" s="78">
        <v>5204.7475049100012</v>
      </c>
      <c r="G2571" s="78">
        <f>+IF(F2571=0," ", +F2571/INDEX(TdC_ExRate!$C$8:$R$29,MATCH(A2571,TdC_ExRate!$B$8:$B$29,0),MATCH(B2571,TdC_ExRate!$C$7:$R$7,0)))</f>
        <v>275.43415538385312</v>
      </c>
      <c r="H2571" s="78">
        <f>+IF(F2571=0,"",+G2571*100/INDEX(PBI_GDP!$C$8:$R$29,MATCH($A2571,PBI_GDP!$B$8:$B$29,0),MATCH($B2571,PBI_GDP!$C$7:$R$7,0)))</f>
        <v>1.5554397236463771</v>
      </c>
    </row>
    <row r="2572" spans="1:8" ht="14.45" customHeight="1" x14ac:dyDescent="0.25">
      <c r="A2572" s="8" t="s">
        <v>19</v>
      </c>
      <c r="B2572" s="8">
        <v>2012</v>
      </c>
      <c r="C2572" s="8" t="s">
        <v>10</v>
      </c>
      <c r="D2572" s="8" t="s">
        <v>33</v>
      </c>
      <c r="E2572" s="8" t="s">
        <v>34</v>
      </c>
      <c r="F2572" s="78">
        <v>323.22276756999997</v>
      </c>
      <c r="G2572" s="78">
        <f>+IF(F2572=0," ", +F2572/INDEX(TdC_ExRate!$C$8:$R$29,MATCH(A2572,TdC_ExRate!$B$8:$B$29,0),MATCH(B2572,TdC_ExRate!$C$7:$R$7,0)))</f>
        <v>16.727070945489075</v>
      </c>
      <c r="H2572" s="78">
        <f>+IF(F2572=0,"",+G2572*100/INDEX(PBI_GDP!$C$8:$R$29,MATCH($A2572,PBI_GDP!$B$8:$B$29,0),MATCH($B2572,PBI_GDP!$C$7:$R$7,0)))</f>
        <v>9.0275379732942501E-2</v>
      </c>
    </row>
    <row r="2573" spans="1:8" ht="14.45" customHeight="1" x14ac:dyDescent="0.25">
      <c r="A2573" s="8" t="s">
        <v>19</v>
      </c>
      <c r="B2573" s="8">
        <v>2012</v>
      </c>
      <c r="C2573" s="8" t="s">
        <v>10</v>
      </c>
      <c r="D2573" s="8" t="s">
        <v>33</v>
      </c>
      <c r="E2573" s="8" t="s">
        <v>35</v>
      </c>
      <c r="F2573" s="78">
        <v>3925.8427200899991</v>
      </c>
      <c r="G2573" s="78">
        <f>+IF(F2573=0," ", +F2573/INDEX(TdC_ExRate!$C$8:$R$29,MATCH(A2573,TdC_ExRate!$B$8:$B$29,0),MATCH(B2573,TdC_ExRate!$C$7:$R$7,0)))</f>
        <v>203.16591616819076</v>
      </c>
      <c r="H2573" s="78">
        <f>+IF(F2573=0,"",+G2573*100/INDEX(PBI_GDP!$C$8:$R$29,MATCH($A2573,PBI_GDP!$B$8:$B$29,0),MATCH($B2573,PBI_GDP!$C$7:$R$7,0)))</f>
        <v>1.0964788928464919</v>
      </c>
    </row>
    <row r="2574" spans="1:8" ht="14.45" customHeight="1" x14ac:dyDescent="0.25">
      <c r="A2574" s="8" t="s">
        <v>19</v>
      </c>
      <c r="B2574" s="8">
        <v>2012</v>
      </c>
      <c r="C2574" s="8" t="s">
        <v>10</v>
      </c>
      <c r="D2574" s="8" t="s">
        <v>33</v>
      </c>
      <c r="E2574" s="8" t="s">
        <v>36</v>
      </c>
      <c r="F2574" s="78"/>
      <c r="G2574" s="78" t="str">
        <f>+IF(F2574=0," ", +F2574/INDEX(TdC_ExRate!$C$8:$R$29,MATCH(A2574,TdC_ExRate!$B$8:$B$29,0),MATCH(B2574,TdC_ExRate!$C$7:$R$7,0)))</f>
        <v xml:space="preserve"> </v>
      </c>
      <c r="H2574" s="78" t="str">
        <f>+IF(F2574=0,"",+G2574*100/INDEX(PBI_GDP!$C$8:$R$29,MATCH($A2574,PBI_GDP!$B$8:$B$29,0),MATCH($B2574,PBI_GDP!$C$7:$R$7,0)))</f>
        <v/>
      </c>
    </row>
    <row r="2575" spans="1:8" ht="14.45" customHeight="1" x14ac:dyDescent="0.25">
      <c r="A2575" s="8" t="s">
        <v>19</v>
      </c>
      <c r="B2575" s="8">
        <v>2012</v>
      </c>
      <c r="C2575" s="8" t="s">
        <v>10</v>
      </c>
      <c r="D2575" s="8" t="s">
        <v>33</v>
      </c>
      <c r="E2575" s="8" t="s">
        <v>42</v>
      </c>
      <c r="F2575" s="78">
        <v>2.1053147599999997</v>
      </c>
      <c r="G2575" s="78">
        <f>+IF(F2575=0," ", +F2575/INDEX(TdC_ExRate!$C$8:$R$29,MATCH(A2575,TdC_ExRate!$B$8:$B$29,0),MATCH(B2575,TdC_ExRate!$C$7:$R$7,0)))</f>
        <v>0.10895194548904624</v>
      </c>
      <c r="H2575" s="78">
        <f>+IF(F2575=0,"",+G2575*100/INDEX(PBI_GDP!$C$8:$R$29,MATCH($A2575,PBI_GDP!$B$8:$B$29,0),MATCH($B2575,PBI_GDP!$C$7:$R$7,0)))</f>
        <v>5.8800959735983956E-4</v>
      </c>
    </row>
    <row r="2576" spans="1:8" ht="14.45" customHeight="1" x14ac:dyDescent="0.25">
      <c r="A2576" s="8" t="s">
        <v>19</v>
      </c>
      <c r="B2576" s="8">
        <v>2012</v>
      </c>
      <c r="C2576" s="8" t="s">
        <v>10</v>
      </c>
      <c r="D2576" s="8" t="s">
        <v>33</v>
      </c>
      <c r="E2576" s="8" t="s">
        <v>40</v>
      </c>
      <c r="F2576" s="78">
        <v>4251.1708024199988</v>
      </c>
      <c r="G2576" s="78">
        <f>+IF(F2576=0," ", +F2576/INDEX(TdC_ExRate!$C$8:$R$29,MATCH(A2576,TdC_ExRate!$B$8:$B$29,0),MATCH(B2576,TdC_ExRate!$C$7:$R$7,0)))</f>
        <v>220.00193905916888</v>
      </c>
      <c r="H2576" s="78">
        <f>+IF(F2576=0,"",+G2576*100/INDEX(PBI_GDP!$C$8:$R$29,MATCH($A2576,PBI_GDP!$B$8:$B$29,0),MATCH($B2576,PBI_GDP!$C$7:$R$7,0)))</f>
        <v>1.1873422821767943</v>
      </c>
    </row>
    <row r="2577" spans="1:8" ht="14.45" customHeight="1" x14ac:dyDescent="0.25">
      <c r="A2577" s="8" t="s">
        <v>19</v>
      </c>
      <c r="B2577" s="8">
        <v>2013</v>
      </c>
      <c r="C2577" s="8" t="s">
        <v>10</v>
      </c>
      <c r="D2577" s="8" t="s">
        <v>33</v>
      </c>
      <c r="E2577" s="8" t="s">
        <v>34</v>
      </c>
      <c r="F2577" s="78">
        <v>11.294310890000002</v>
      </c>
      <c r="G2577" s="78">
        <f>+IF(F2577=0," ", +F2577/INDEX(TdC_ExRate!$C$8:$R$29,MATCH(A2577,TdC_ExRate!$B$8:$B$29,0),MATCH(B2577,TdC_ExRate!$C$7:$R$7,0)))</f>
        <v>0.56176627157423531</v>
      </c>
      <c r="H2577" s="78">
        <f>+IF(F2577=0,"",+G2577*100/INDEX(PBI_GDP!$C$8:$R$29,MATCH($A2577,PBI_GDP!$B$8:$B$29,0),MATCH($B2577,PBI_GDP!$C$7:$R$7,0)))</f>
        <v>3.036874845318404E-3</v>
      </c>
    </row>
    <row r="2578" spans="1:8" ht="14.45" customHeight="1" x14ac:dyDescent="0.25">
      <c r="A2578" s="8" t="s">
        <v>19</v>
      </c>
      <c r="B2578" s="8">
        <v>2013</v>
      </c>
      <c r="C2578" s="8" t="s">
        <v>10</v>
      </c>
      <c r="D2578" s="8" t="s">
        <v>33</v>
      </c>
      <c r="E2578" s="8" t="s">
        <v>35</v>
      </c>
      <c r="F2578" s="78">
        <v>6390.3029736899989</v>
      </c>
      <c r="G2578" s="78">
        <f>+IF(F2578=0," ", +F2578/INDEX(TdC_ExRate!$C$8:$R$29,MATCH(A2578,TdC_ExRate!$B$8:$B$29,0),MATCH(B2578,TdC_ExRate!$C$7:$R$7,0)))</f>
        <v>317.84645479681666</v>
      </c>
      <c r="H2578" s="78">
        <f>+IF(F2578=0,"",+G2578*100/INDEX(PBI_GDP!$C$8:$R$29,MATCH($A2578,PBI_GDP!$B$8:$B$29,0),MATCH($B2578,PBI_GDP!$C$7:$R$7,0)))</f>
        <v>1.7182589131617705</v>
      </c>
    </row>
    <row r="2579" spans="1:8" ht="14.45" customHeight="1" x14ac:dyDescent="0.25">
      <c r="A2579" s="8" t="s">
        <v>19</v>
      </c>
      <c r="B2579" s="8">
        <v>2013</v>
      </c>
      <c r="C2579" s="8" t="s">
        <v>10</v>
      </c>
      <c r="D2579" s="8" t="s">
        <v>33</v>
      </c>
      <c r="E2579" s="8" t="s">
        <v>36</v>
      </c>
      <c r="F2579" s="78"/>
      <c r="G2579" s="78" t="str">
        <f>+IF(F2579=0," ", +F2579/INDEX(TdC_ExRate!$C$8:$R$29,MATCH(A2579,TdC_ExRate!$B$8:$B$29,0),MATCH(B2579,TdC_ExRate!$C$7:$R$7,0)))</f>
        <v xml:space="preserve"> </v>
      </c>
      <c r="H2579" s="78" t="str">
        <f>+IF(F2579=0,"",+G2579*100/INDEX(PBI_GDP!$C$8:$R$29,MATCH($A2579,PBI_GDP!$B$8:$B$29,0),MATCH($B2579,PBI_GDP!$C$7:$R$7,0)))</f>
        <v/>
      </c>
    </row>
    <row r="2580" spans="1:8" ht="14.45" customHeight="1" x14ac:dyDescent="0.25">
      <c r="A2580" s="8" t="s">
        <v>19</v>
      </c>
      <c r="B2580" s="8">
        <v>2013</v>
      </c>
      <c r="C2580" s="8" t="s">
        <v>10</v>
      </c>
      <c r="D2580" s="8" t="s">
        <v>33</v>
      </c>
      <c r="E2580" s="8" t="s">
        <v>42</v>
      </c>
      <c r="F2580" s="78"/>
      <c r="G2580" s="78" t="str">
        <f>+IF(F2580=0," ", +F2580/INDEX(TdC_ExRate!$C$8:$R$29,MATCH(A2580,TdC_ExRate!$B$8:$B$29,0),MATCH(B2580,TdC_ExRate!$C$7:$R$7,0)))</f>
        <v xml:space="preserve"> </v>
      </c>
      <c r="H2580" s="78" t="str">
        <f>+IF(F2580=0,"",+G2580*100/INDEX(PBI_GDP!$C$8:$R$29,MATCH($A2580,PBI_GDP!$B$8:$B$29,0),MATCH($B2580,PBI_GDP!$C$7:$R$7,0)))</f>
        <v/>
      </c>
    </row>
    <row r="2581" spans="1:8" ht="14.45" customHeight="1" x14ac:dyDescent="0.25">
      <c r="A2581" s="8" t="s">
        <v>19</v>
      </c>
      <c r="B2581" s="8">
        <v>2013</v>
      </c>
      <c r="C2581" s="8" t="s">
        <v>10</v>
      </c>
      <c r="D2581" s="8" t="s">
        <v>33</v>
      </c>
      <c r="E2581" s="8" t="s">
        <v>40</v>
      </c>
      <c r="F2581" s="78">
        <v>6401.5972845799988</v>
      </c>
      <c r="G2581" s="78">
        <f>+IF(F2581=0," ", +F2581/INDEX(TdC_ExRate!$C$8:$R$29,MATCH(A2581,TdC_ExRate!$B$8:$B$29,0),MATCH(B2581,TdC_ExRate!$C$7:$R$7,0)))</f>
        <v>318.4082210683909</v>
      </c>
      <c r="H2581" s="78">
        <f>+IF(F2581=0,"",+G2581*100/INDEX(PBI_GDP!$C$8:$R$29,MATCH($A2581,PBI_GDP!$B$8:$B$29,0),MATCH($B2581,PBI_GDP!$C$7:$R$7,0)))</f>
        <v>1.7212957880070889</v>
      </c>
    </row>
    <row r="2582" spans="1:8" ht="14.45" customHeight="1" x14ac:dyDescent="0.25">
      <c r="A2582" s="8" t="s">
        <v>19</v>
      </c>
      <c r="B2582" s="8">
        <v>2014</v>
      </c>
      <c r="C2582" s="8" t="s">
        <v>10</v>
      </c>
      <c r="D2582" s="8" t="s">
        <v>33</v>
      </c>
      <c r="E2582" s="8" t="s">
        <v>34</v>
      </c>
      <c r="F2582" s="78">
        <v>6.2372337099999999</v>
      </c>
      <c r="G2582" s="78">
        <f>+IF(F2582=0," ", +F2582/INDEX(TdC_ExRate!$C$8:$R$29,MATCH(A2582,TdC_ExRate!$B$8:$B$29,0),MATCH(B2582,TdC_ExRate!$C$7:$R$7,0)))</f>
        <v>0.30425530292682929</v>
      </c>
      <c r="H2582" s="78">
        <f>+IF(F2582=0,"",+G2582*100/INDEX(PBI_GDP!$C$8:$R$29,MATCH($A2582,PBI_GDP!$B$8:$B$29,0),MATCH($B2582,PBI_GDP!$C$7:$R$7,0)))</f>
        <v>1.5407445929382171E-3</v>
      </c>
    </row>
    <row r="2583" spans="1:8" ht="14.45" customHeight="1" x14ac:dyDescent="0.25">
      <c r="A2583" s="8" t="s">
        <v>19</v>
      </c>
      <c r="B2583" s="8">
        <v>2014</v>
      </c>
      <c r="C2583" s="8" t="s">
        <v>10</v>
      </c>
      <c r="D2583" s="8" t="s">
        <v>33</v>
      </c>
      <c r="E2583" s="8" t="s">
        <v>35</v>
      </c>
      <c r="F2583" s="78">
        <v>3284.4718383899999</v>
      </c>
      <c r="G2583" s="78">
        <f>+IF(F2583=0," ", +F2583/INDEX(TdC_ExRate!$C$8:$R$29,MATCH(A2583,TdC_ExRate!$B$8:$B$29,0),MATCH(B2583,TdC_ExRate!$C$7:$R$7,0)))</f>
        <v>160.21813845804877</v>
      </c>
      <c r="H2583" s="78">
        <f>+IF(F2583=0,"",+G2583*100/INDEX(PBI_GDP!$C$8:$R$29,MATCH($A2583,PBI_GDP!$B$8:$B$29,0),MATCH($B2583,PBI_GDP!$C$7:$R$7,0)))</f>
        <v>0.81134240930299184</v>
      </c>
    </row>
    <row r="2584" spans="1:8" ht="14.45" customHeight="1" x14ac:dyDescent="0.25">
      <c r="A2584" s="8" t="s">
        <v>19</v>
      </c>
      <c r="B2584" s="8">
        <v>2014</v>
      </c>
      <c r="C2584" s="8" t="s">
        <v>10</v>
      </c>
      <c r="D2584" s="8" t="s">
        <v>33</v>
      </c>
      <c r="E2584" s="8" t="s">
        <v>36</v>
      </c>
      <c r="F2584" s="78"/>
      <c r="G2584" s="78" t="str">
        <f>+IF(F2584=0," ", +F2584/INDEX(TdC_ExRate!$C$8:$R$29,MATCH(A2584,TdC_ExRate!$B$8:$B$29,0),MATCH(B2584,TdC_ExRate!$C$7:$R$7,0)))</f>
        <v xml:space="preserve"> </v>
      </c>
      <c r="H2584" s="78" t="str">
        <f>+IF(F2584=0,"",+G2584*100/INDEX(PBI_GDP!$C$8:$R$29,MATCH($A2584,PBI_GDP!$B$8:$B$29,0),MATCH($B2584,PBI_GDP!$C$7:$R$7,0)))</f>
        <v/>
      </c>
    </row>
    <row r="2585" spans="1:8" ht="14.45" customHeight="1" x14ac:dyDescent="0.25">
      <c r="A2585" s="8" t="s">
        <v>19</v>
      </c>
      <c r="B2585" s="8">
        <v>2014</v>
      </c>
      <c r="C2585" s="8" t="s">
        <v>10</v>
      </c>
      <c r="D2585" s="8" t="s">
        <v>33</v>
      </c>
      <c r="E2585" s="8" t="s">
        <v>42</v>
      </c>
      <c r="F2585" s="78">
        <v>2</v>
      </c>
      <c r="G2585" s="78">
        <f>+IF(F2585=0," ", +F2585/INDEX(TdC_ExRate!$C$8:$R$29,MATCH(A2585,TdC_ExRate!$B$8:$B$29,0),MATCH(B2585,TdC_ExRate!$C$7:$R$7,0)))</f>
        <v>9.7560975609756101E-2</v>
      </c>
      <c r="H2585" s="78">
        <f>+IF(F2585=0,"",+G2585*100/INDEX(PBI_GDP!$C$8:$R$29,MATCH($A2585,PBI_GDP!$B$8:$B$29,0),MATCH($B2585,PBI_GDP!$C$7:$R$7,0)))</f>
        <v>4.9404741415027631E-4</v>
      </c>
    </row>
    <row r="2586" spans="1:8" ht="14.45" customHeight="1" x14ac:dyDescent="0.25">
      <c r="A2586" s="8" t="s">
        <v>19</v>
      </c>
      <c r="B2586" s="8">
        <v>2014</v>
      </c>
      <c r="C2586" s="8" t="s">
        <v>10</v>
      </c>
      <c r="D2586" s="8" t="s">
        <v>33</v>
      </c>
      <c r="E2586" s="8" t="s">
        <v>40</v>
      </c>
      <c r="F2586" s="78">
        <v>3292.7090721</v>
      </c>
      <c r="G2586" s="78">
        <f>+IF(F2586=0," ", +F2586/INDEX(TdC_ExRate!$C$8:$R$29,MATCH(A2586,TdC_ExRate!$B$8:$B$29,0),MATCH(B2586,TdC_ExRate!$C$7:$R$7,0)))</f>
        <v>160.61995473658536</v>
      </c>
      <c r="H2586" s="78">
        <f>+IF(F2586=0,"",+G2586*100/INDEX(PBI_GDP!$C$8:$R$29,MATCH($A2586,PBI_GDP!$B$8:$B$29,0),MATCH($B2586,PBI_GDP!$C$7:$R$7,0)))</f>
        <v>0.81337720131008029</v>
      </c>
    </row>
    <row r="2587" spans="1:8" ht="14.45" customHeight="1" x14ac:dyDescent="0.25">
      <c r="A2587" s="8" t="s">
        <v>19</v>
      </c>
      <c r="B2587" s="8">
        <v>2015</v>
      </c>
      <c r="C2587" s="8" t="s">
        <v>10</v>
      </c>
      <c r="D2587" s="8" t="s">
        <v>33</v>
      </c>
      <c r="E2587" s="8" t="s">
        <v>34</v>
      </c>
      <c r="F2587" s="78">
        <v>13.092277119999999</v>
      </c>
      <c r="G2587" s="78">
        <f>+IF(F2587=0," ", +F2587/INDEX(TdC_ExRate!$C$8:$R$29,MATCH(A2587,TdC_ExRate!$B$8:$B$29,0),MATCH(B2587,TdC_ExRate!$C$7:$R$7,0)))</f>
        <v>0.59925744913605672</v>
      </c>
      <c r="H2587" s="78">
        <f>+IF(F2587=0,"",+G2587*100/INDEX(PBI_GDP!$C$8:$R$29,MATCH($A2587,PBI_GDP!$B$8:$B$29,0),MATCH($B2587,PBI_GDP!$C$7:$R$7,0)))</f>
        <v>2.8569059468007423E-3</v>
      </c>
    </row>
    <row r="2588" spans="1:8" ht="14.45" customHeight="1" x14ac:dyDescent="0.25">
      <c r="A2588" s="8" t="s">
        <v>19</v>
      </c>
      <c r="B2588" s="8">
        <v>2015</v>
      </c>
      <c r="C2588" s="8" t="s">
        <v>10</v>
      </c>
      <c r="D2588" s="8" t="s">
        <v>33</v>
      </c>
      <c r="E2588" s="8" t="s">
        <v>35</v>
      </c>
      <c r="F2588" s="78">
        <v>3054.1959686800001</v>
      </c>
      <c r="G2588" s="78">
        <f>+IF(F2588=0," ", +F2588/INDEX(TdC_ExRate!$C$8:$R$29,MATCH(A2588,TdC_ExRate!$B$8:$B$29,0),MATCH(B2588,TdC_ExRate!$C$7:$R$7,0)))</f>
        <v>139.79613084700767</v>
      </c>
      <c r="H2588" s="78">
        <f>+IF(F2588=0,"",+G2588*100/INDEX(PBI_GDP!$C$8:$R$29,MATCH($A2588,PBI_GDP!$B$8:$B$29,0),MATCH($B2588,PBI_GDP!$C$7:$R$7,0)))</f>
        <v>0.66646547011195156</v>
      </c>
    </row>
    <row r="2589" spans="1:8" ht="14.45" customHeight="1" x14ac:dyDescent="0.25">
      <c r="A2589" s="8" t="s">
        <v>19</v>
      </c>
      <c r="B2589" s="8">
        <v>2015</v>
      </c>
      <c r="C2589" s="8" t="s">
        <v>10</v>
      </c>
      <c r="D2589" s="8" t="s">
        <v>33</v>
      </c>
      <c r="E2589" s="8" t="s">
        <v>36</v>
      </c>
      <c r="F2589" s="78"/>
      <c r="G2589" s="78" t="str">
        <f>+IF(F2589=0," ", +F2589/INDEX(TdC_ExRate!$C$8:$R$29,MATCH(A2589,TdC_ExRate!$B$8:$B$29,0),MATCH(B2589,TdC_ExRate!$C$7:$R$7,0)))</f>
        <v xml:space="preserve"> </v>
      </c>
      <c r="H2589" s="78" t="str">
        <f>+IF(F2589=0,"",+G2589*100/INDEX(PBI_GDP!$C$8:$R$29,MATCH($A2589,PBI_GDP!$B$8:$B$29,0),MATCH($B2589,PBI_GDP!$C$7:$R$7,0)))</f>
        <v/>
      </c>
    </row>
    <row r="2590" spans="1:8" ht="14.45" customHeight="1" x14ac:dyDescent="0.25">
      <c r="A2590" s="8" t="s">
        <v>19</v>
      </c>
      <c r="B2590" s="8">
        <v>2015</v>
      </c>
      <c r="C2590" s="8" t="s">
        <v>10</v>
      </c>
      <c r="D2590" s="8" t="s">
        <v>33</v>
      </c>
      <c r="E2590" s="8" t="s">
        <v>42</v>
      </c>
      <c r="F2590" s="78">
        <v>1.8052716500000001</v>
      </c>
      <c r="G2590" s="78">
        <f>+IF(F2590=0," ", +F2590/INDEX(TdC_ExRate!$C$8:$R$29,MATCH(A2590,TdC_ExRate!$B$8:$B$29,0),MATCH(B2590,TdC_ExRate!$C$7:$R$7,0)))</f>
        <v>8.2630582446504175E-2</v>
      </c>
      <c r="H2590" s="78">
        <f>+IF(F2590=0,"",+G2590*100/INDEX(PBI_GDP!$C$8:$R$29,MATCH($A2590,PBI_GDP!$B$8:$B$29,0),MATCH($B2590,PBI_GDP!$C$7:$R$7,0)))</f>
        <v>3.9393386384994189E-4</v>
      </c>
    </row>
    <row r="2591" spans="1:8" ht="14.45" customHeight="1" x14ac:dyDescent="0.25">
      <c r="A2591" s="8" t="s">
        <v>19</v>
      </c>
      <c r="B2591" s="8">
        <v>2015</v>
      </c>
      <c r="C2591" s="8" t="s">
        <v>10</v>
      </c>
      <c r="D2591" s="8" t="s">
        <v>33</v>
      </c>
      <c r="E2591" s="8" t="s">
        <v>40</v>
      </c>
      <c r="F2591" s="78">
        <v>3069.09351745</v>
      </c>
      <c r="G2591" s="78">
        <f>+IF(F2591=0," ", +F2591/INDEX(TdC_ExRate!$C$8:$R$29,MATCH(A2591,TdC_ExRate!$B$8:$B$29,0),MATCH(B2591,TdC_ExRate!$C$7:$R$7,0)))</f>
        <v>140.47801887859023</v>
      </c>
      <c r="H2591" s="78">
        <f>+IF(F2591=0,"",+G2591*100/INDEX(PBI_GDP!$C$8:$R$29,MATCH($A2591,PBI_GDP!$B$8:$B$29,0),MATCH($B2591,PBI_GDP!$C$7:$R$7,0)))</f>
        <v>0.66971630992260223</v>
      </c>
    </row>
    <row r="2592" spans="1:8" ht="14.45" customHeight="1" x14ac:dyDescent="0.25">
      <c r="A2592" s="8" t="s">
        <v>19</v>
      </c>
      <c r="B2592" s="8">
        <v>2016</v>
      </c>
      <c r="C2592" s="8" t="s">
        <v>10</v>
      </c>
      <c r="D2592" s="8" t="s">
        <v>33</v>
      </c>
      <c r="E2592" s="8" t="s">
        <v>34</v>
      </c>
      <c r="F2592" s="78">
        <v>121.48542582999993</v>
      </c>
      <c r="G2592" s="78">
        <f>+IF(F2592=0," ", +F2592/INDEX(TdC_ExRate!$C$8:$R$29,MATCH(A2592,TdC_ExRate!$B$8:$B$29,0),MATCH(B2592,TdC_ExRate!$C$7:$R$7,0)))</f>
        <v>5.3203354255683992</v>
      </c>
      <c r="H2592" s="78">
        <f>+IF(F2592=0,"",+G2592*100/INDEX(PBI_GDP!$C$8:$R$29,MATCH($A2592,PBI_GDP!$B$8:$B$29,0),MATCH($B2592,PBI_GDP!$C$7:$R$7,0)))</f>
        <v>2.4509045780971121E-2</v>
      </c>
    </row>
    <row r="2593" spans="1:8" ht="14.45" customHeight="1" x14ac:dyDescent="0.25">
      <c r="A2593" s="8" t="s">
        <v>19</v>
      </c>
      <c r="B2593" s="8">
        <v>2016</v>
      </c>
      <c r="C2593" s="8" t="s">
        <v>10</v>
      </c>
      <c r="D2593" s="8" t="s">
        <v>33</v>
      </c>
      <c r="E2593" s="8" t="s">
        <v>35</v>
      </c>
      <c r="F2593" s="78">
        <v>4716.4679849599997</v>
      </c>
      <c r="G2593" s="78">
        <f>+IF(F2593=0," ", +F2593/INDEX(TdC_ExRate!$C$8:$R$29,MATCH(A2593,TdC_ExRate!$B$8:$B$29,0),MATCH(B2593,TdC_ExRate!$C$7:$R$7,0)))</f>
        <v>206.55310324265506</v>
      </c>
      <c r="H2593" s="78">
        <f>+IF(F2593=0,"",+G2593*100/INDEX(PBI_GDP!$C$8:$R$29,MATCH($A2593,PBI_GDP!$B$8:$B$29,0),MATCH($B2593,PBI_GDP!$C$7:$R$7,0)))</f>
        <v>0.95152261251179338</v>
      </c>
    </row>
    <row r="2594" spans="1:8" ht="14.45" customHeight="1" x14ac:dyDescent="0.25">
      <c r="A2594" s="8" t="s">
        <v>19</v>
      </c>
      <c r="B2594" s="8">
        <v>2016</v>
      </c>
      <c r="C2594" s="8" t="s">
        <v>10</v>
      </c>
      <c r="D2594" s="8" t="s">
        <v>33</v>
      </c>
      <c r="E2594" s="8" t="s">
        <v>36</v>
      </c>
      <c r="F2594" s="78"/>
      <c r="G2594" s="78" t="str">
        <f>+IF(F2594=0," ", +F2594/INDEX(TdC_ExRate!$C$8:$R$29,MATCH(A2594,TdC_ExRate!$B$8:$B$29,0),MATCH(B2594,TdC_ExRate!$C$7:$R$7,0)))</f>
        <v xml:space="preserve"> </v>
      </c>
      <c r="H2594" s="78" t="str">
        <f>+IF(F2594=0,"",+G2594*100/INDEX(PBI_GDP!$C$8:$R$29,MATCH($A2594,PBI_GDP!$B$8:$B$29,0),MATCH($B2594,PBI_GDP!$C$7:$R$7,0)))</f>
        <v/>
      </c>
    </row>
    <row r="2595" spans="1:8" ht="14.45" customHeight="1" x14ac:dyDescent="0.25">
      <c r="A2595" s="8" t="s">
        <v>19</v>
      </c>
      <c r="B2595" s="8">
        <v>2016</v>
      </c>
      <c r="C2595" s="8" t="s">
        <v>10</v>
      </c>
      <c r="D2595" s="8" t="s">
        <v>33</v>
      </c>
      <c r="E2595" s="8" t="s">
        <v>42</v>
      </c>
      <c r="F2595" s="78"/>
      <c r="G2595" s="78" t="str">
        <f>+IF(F2595=0," ", +F2595/INDEX(TdC_ExRate!$C$8:$R$29,MATCH(A2595,TdC_ExRate!$B$8:$B$29,0),MATCH(B2595,TdC_ExRate!$C$7:$R$7,0)))</f>
        <v xml:space="preserve"> </v>
      </c>
      <c r="H2595" s="78" t="str">
        <f>+IF(F2595=0,"",+G2595*100/INDEX(PBI_GDP!$C$8:$R$29,MATCH($A2595,PBI_GDP!$B$8:$B$29,0),MATCH($B2595,PBI_GDP!$C$7:$R$7,0)))</f>
        <v/>
      </c>
    </row>
    <row r="2596" spans="1:8" ht="14.45" customHeight="1" x14ac:dyDescent="0.25">
      <c r="A2596" s="8" t="s">
        <v>19</v>
      </c>
      <c r="B2596" s="8">
        <v>2016</v>
      </c>
      <c r="C2596" s="8" t="s">
        <v>10</v>
      </c>
      <c r="D2596" s="8" t="s">
        <v>33</v>
      </c>
      <c r="E2596" s="8" t="s">
        <v>40</v>
      </c>
      <c r="F2596" s="78">
        <v>4837.9534107899999</v>
      </c>
      <c r="G2596" s="78">
        <f>+IF(F2596=0," ", +F2596/INDEX(TdC_ExRate!$C$8:$R$29,MATCH(A2596,TdC_ExRate!$B$8:$B$29,0),MATCH(B2596,TdC_ExRate!$C$7:$R$7,0)))</f>
        <v>211.87343866822349</v>
      </c>
      <c r="H2596" s="78">
        <f>+IF(F2596=0,"",+G2596*100/INDEX(PBI_GDP!$C$8:$R$29,MATCH($A2596,PBI_GDP!$B$8:$B$29,0),MATCH($B2596,PBI_GDP!$C$7:$R$7,0)))</f>
        <v>0.97603165829276473</v>
      </c>
    </row>
    <row r="2597" spans="1:8" ht="14.45" customHeight="1" x14ac:dyDescent="0.25">
      <c r="A2597" s="8" t="s">
        <v>19</v>
      </c>
      <c r="B2597" s="8">
        <v>2017</v>
      </c>
      <c r="C2597" s="8" t="s">
        <v>10</v>
      </c>
      <c r="D2597" s="8" t="s">
        <v>33</v>
      </c>
      <c r="E2597" s="8" t="s">
        <v>34</v>
      </c>
      <c r="F2597" s="78">
        <v>220.20843943999958</v>
      </c>
      <c r="G2597" s="78">
        <f>+IF(F2597=0," ", +F2597/INDEX(TdC_ExRate!$C$8:$R$29,MATCH(A2597,TdC_ExRate!$B$8:$B$29,0),MATCH(B2597,TdC_ExRate!$C$7:$R$7,0)))</f>
        <v>9.3762242248163741</v>
      </c>
      <c r="H2597" s="78">
        <f>+IF(F2597=0,"",+G2597*100/INDEX(PBI_GDP!$C$8:$R$29,MATCH($A2597,PBI_GDP!$B$8:$B$29,0),MATCH($B2597,PBI_GDP!$C$7:$R$7,0)))</f>
        <v>4.0528641578713519E-2</v>
      </c>
    </row>
    <row r="2598" spans="1:8" ht="14.45" customHeight="1" x14ac:dyDescent="0.25">
      <c r="A2598" s="8" t="s">
        <v>19</v>
      </c>
      <c r="B2598" s="8">
        <v>2017</v>
      </c>
      <c r="C2598" s="8" t="s">
        <v>10</v>
      </c>
      <c r="D2598" s="8" t="s">
        <v>33</v>
      </c>
      <c r="E2598" s="8" t="s">
        <v>35</v>
      </c>
      <c r="F2598" s="78">
        <v>6181.2578200100015</v>
      </c>
      <c r="G2598" s="78">
        <f>+IF(F2598=0," ", +F2598/INDEX(TdC_ExRate!$C$8:$R$29,MATCH(A2598,TdC_ExRate!$B$8:$B$29,0),MATCH(B2598,TdC_ExRate!$C$7:$R$7,0)))</f>
        <v>263.1909088461843</v>
      </c>
      <c r="H2598" s="78">
        <f>+IF(F2598=0,"",+G2598*100/INDEX(PBI_GDP!$C$8:$R$29,MATCH($A2598,PBI_GDP!$B$8:$B$29,0),MATCH($B2598,PBI_GDP!$C$7:$R$7,0)))</f>
        <v>1.1376402436250148</v>
      </c>
    </row>
    <row r="2599" spans="1:8" ht="14.45" customHeight="1" x14ac:dyDescent="0.25">
      <c r="A2599" s="8" t="s">
        <v>19</v>
      </c>
      <c r="B2599" s="8">
        <v>2017</v>
      </c>
      <c r="C2599" s="8" t="s">
        <v>10</v>
      </c>
      <c r="D2599" s="8" t="s">
        <v>33</v>
      </c>
      <c r="E2599" s="8" t="s">
        <v>36</v>
      </c>
      <c r="F2599" s="78"/>
      <c r="G2599" s="78" t="str">
        <f>+IF(F2599=0," ", +F2599/INDEX(TdC_ExRate!$C$8:$R$29,MATCH(A2599,TdC_ExRate!$B$8:$B$29,0),MATCH(B2599,TdC_ExRate!$C$7:$R$7,0)))</f>
        <v xml:space="preserve"> </v>
      </c>
      <c r="H2599" s="78" t="str">
        <f>+IF(F2599=0,"",+G2599*100/INDEX(PBI_GDP!$C$8:$R$29,MATCH($A2599,PBI_GDP!$B$8:$B$29,0),MATCH($B2599,PBI_GDP!$C$7:$R$7,0)))</f>
        <v/>
      </c>
    </row>
    <row r="2600" spans="1:8" ht="14.45" customHeight="1" x14ac:dyDescent="0.25">
      <c r="A2600" s="8" t="s">
        <v>19</v>
      </c>
      <c r="B2600" s="8">
        <v>2017</v>
      </c>
      <c r="C2600" s="8" t="s">
        <v>10</v>
      </c>
      <c r="D2600" s="8" t="s">
        <v>33</v>
      </c>
      <c r="E2600" s="8" t="s">
        <v>42</v>
      </c>
      <c r="F2600" s="78"/>
      <c r="G2600" s="78" t="str">
        <f>+IF(F2600=0," ", +F2600/INDEX(TdC_ExRate!$C$8:$R$29,MATCH(A2600,TdC_ExRate!$B$8:$B$29,0),MATCH(B2600,TdC_ExRate!$C$7:$R$7,0)))</f>
        <v xml:space="preserve"> </v>
      </c>
      <c r="H2600" s="78" t="str">
        <f>+IF(F2600=0,"",+G2600*100/INDEX(PBI_GDP!$C$8:$R$29,MATCH($A2600,PBI_GDP!$B$8:$B$29,0),MATCH($B2600,PBI_GDP!$C$7:$R$7,0)))</f>
        <v/>
      </c>
    </row>
    <row r="2601" spans="1:8" ht="14.45" customHeight="1" x14ac:dyDescent="0.25">
      <c r="A2601" s="8" t="s">
        <v>19</v>
      </c>
      <c r="B2601" s="8">
        <v>2017</v>
      </c>
      <c r="C2601" s="8" t="s">
        <v>10</v>
      </c>
      <c r="D2601" s="8" t="s">
        <v>33</v>
      </c>
      <c r="E2601" s="8" t="s">
        <v>40</v>
      </c>
      <c r="F2601" s="78">
        <v>6401.4662594500014</v>
      </c>
      <c r="G2601" s="78">
        <f>+IF(F2601=0," ", +F2601/INDEX(TdC_ExRate!$C$8:$R$29,MATCH(A2601,TdC_ExRate!$B$8:$B$29,0),MATCH(B2601,TdC_ExRate!$C$7:$R$7,0)))</f>
        <v>272.56713307100068</v>
      </c>
      <c r="H2601" s="78">
        <f>+IF(F2601=0,"",+G2601*100/INDEX(PBI_GDP!$C$8:$R$29,MATCH($A2601,PBI_GDP!$B$8:$B$29,0),MATCH($B2601,PBI_GDP!$C$7:$R$7,0)))</f>
        <v>1.1781688852037284</v>
      </c>
    </row>
    <row r="2602" spans="1:8" ht="14.45" customHeight="1" x14ac:dyDescent="0.25">
      <c r="A2602" s="8" t="s">
        <v>19</v>
      </c>
      <c r="B2602" s="8">
        <v>2018</v>
      </c>
      <c r="C2602" s="8" t="s">
        <v>10</v>
      </c>
      <c r="D2602" s="8" t="s">
        <v>33</v>
      </c>
      <c r="E2602" s="8" t="s">
        <v>34</v>
      </c>
      <c r="F2602" s="78"/>
      <c r="G2602" s="78" t="str">
        <f>+IF(F2602=0," ", +F2602/INDEX(TdC_ExRate!$C$8:$R$29,MATCH(A2602,TdC_ExRate!$B$8:$B$29,0),MATCH(B2602,TdC_ExRate!$C$7:$R$7,0)))</f>
        <v xml:space="preserve"> </v>
      </c>
      <c r="H2602" s="78" t="str">
        <f>+IF(F2602=0,"",+G2602*100/INDEX(PBI_GDP!$C$8:$R$29,MATCH($A2602,PBI_GDP!$B$8:$B$29,0),MATCH($B2602,PBI_GDP!$C$7:$R$7,0)))</f>
        <v/>
      </c>
    </row>
    <row r="2603" spans="1:8" ht="14.45" customHeight="1" x14ac:dyDescent="0.25">
      <c r="A2603" s="8" t="s">
        <v>19</v>
      </c>
      <c r="B2603" s="8">
        <v>2018</v>
      </c>
      <c r="C2603" s="8" t="s">
        <v>10</v>
      </c>
      <c r="D2603" s="8" t="s">
        <v>33</v>
      </c>
      <c r="E2603" s="8" t="s">
        <v>35</v>
      </c>
      <c r="F2603" s="78">
        <v>5579.1479206100012</v>
      </c>
      <c r="G2603" s="78">
        <f>+IF(F2603=0," ", +F2603/INDEX(TdC_ExRate!$C$8:$R$29,MATCH(A2603,TdC_ExRate!$B$8:$B$29,0),MATCH(B2603,TdC_ExRate!$C$7:$R$7,0)))</f>
        <v>233.36392013426754</v>
      </c>
      <c r="H2603" s="78">
        <f>+IF(F2603=0,"",+G2603*100/INDEX(PBI_GDP!$C$8:$R$29,MATCH($A2603,PBI_GDP!$B$8:$B$29,0),MATCH($B2603,PBI_GDP!$C$7:$R$7,0)))</f>
        <v>0.96988172236009262</v>
      </c>
    </row>
    <row r="2604" spans="1:8" ht="14.45" customHeight="1" x14ac:dyDescent="0.25">
      <c r="A2604" s="8" t="s">
        <v>19</v>
      </c>
      <c r="B2604" s="8">
        <v>2018</v>
      </c>
      <c r="C2604" s="8" t="s">
        <v>10</v>
      </c>
      <c r="D2604" s="8" t="s">
        <v>33</v>
      </c>
      <c r="E2604" s="8" t="s">
        <v>36</v>
      </c>
      <c r="F2604" s="78"/>
      <c r="G2604" s="78" t="str">
        <f>+IF(F2604=0," ", +F2604/INDEX(TdC_ExRate!$C$8:$R$29,MATCH(A2604,TdC_ExRate!$B$8:$B$29,0),MATCH(B2604,TdC_ExRate!$C$7:$R$7,0)))</f>
        <v xml:space="preserve"> </v>
      </c>
      <c r="H2604" s="78" t="str">
        <f>+IF(F2604=0,"",+G2604*100/INDEX(PBI_GDP!$C$8:$R$29,MATCH($A2604,PBI_GDP!$B$8:$B$29,0),MATCH($B2604,PBI_GDP!$C$7:$R$7,0)))</f>
        <v/>
      </c>
    </row>
    <row r="2605" spans="1:8" ht="14.45" customHeight="1" x14ac:dyDescent="0.25">
      <c r="A2605" s="8" t="s">
        <v>19</v>
      </c>
      <c r="B2605" s="8">
        <v>2018</v>
      </c>
      <c r="C2605" s="8" t="s">
        <v>10</v>
      </c>
      <c r="D2605" s="8" t="s">
        <v>33</v>
      </c>
      <c r="E2605" s="8" t="s">
        <v>42</v>
      </c>
      <c r="F2605" s="78"/>
      <c r="G2605" s="78" t="str">
        <f>+IF(F2605=0," ", +F2605/INDEX(TdC_ExRate!$C$8:$R$29,MATCH(A2605,TdC_ExRate!$B$8:$B$29,0),MATCH(B2605,TdC_ExRate!$C$7:$R$7,0)))</f>
        <v xml:space="preserve"> </v>
      </c>
      <c r="H2605" s="78" t="str">
        <f>+IF(F2605=0,"",+G2605*100/INDEX(PBI_GDP!$C$8:$R$29,MATCH($A2605,PBI_GDP!$B$8:$B$29,0),MATCH($B2605,PBI_GDP!$C$7:$R$7,0)))</f>
        <v/>
      </c>
    </row>
    <row r="2606" spans="1:8" ht="14.45" customHeight="1" x14ac:dyDescent="0.25">
      <c r="A2606" s="8" t="s">
        <v>19</v>
      </c>
      <c r="B2606" s="8">
        <v>2018</v>
      </c>
      <c r="C2606" s="8" t="s">
        <v>10</v>
      </c>
      <c r="D2606" s="8" t="s">
        <v>33</v>
      </c>
      <c r="E2606" s="8" t="s">
        <v>40</v>
      </c>
      <c r="F2606" s="78">
        <v>5579.1479206100012</v>
      </c>
      <c r="G2606" s="78">
        <f>+IF(F2606=0," ", +F2606/INDEX(TdC_ExRate!$C$8:$R$29,MATCH(A2606,TdC_ExRate!$B$8:$B$29,0),MATCH(B2606,TdC_ExRate!$C$7:$R$7,0)))</f>
        <v>233.36392013426754</v>
      </c>
      <c r="H2606" s="78">
        <f>+IF(F2606=0,"",+G2606*100/INDEX(PBI_GDP!$C$8:$R$29,MATCH($A2606,PBI_GDP!$B$8:$B$29,0),MATCH($B2606,PBI_GDP!$C$7:$R$7,0)))</f>
        <v>0.96988172236009262</v>
      </c>
    </row>
    <row r="2607" spans="1:8" ht="14.45" customHeight="1" x14ac:dyDescent="0.25">
      <c r="A2607" s="8" t="s">
        <v>19</v>
      </c>
      <c r="B2607" s="8">
        <v>2019</v>
      </c>
      <c r="C2607" s="8" t="s">
        <v>10</v>
      </c>
      <c r="D2607" s="8" t="s">
        <v>33</v>
      </c>
      <c r="E2607" s="8" t="s">
        <v>34</v>
      </c>
      <c r="F2607" s="78"/>
      <c r="G2607" s="78" t="str">
        <f>+IF(F2607=0," ", +F2607/INDEX(TdC_ExRate!$C$8:$R$29,MATCH(A2607,TdC_ExRate!$B$8:$B$29,0),MATCH(B2607,TdC_ExRate!$C$7:$R$7,0)))</f>
        <v xml:space="preserve"> </v>
      </c>
      <c r="H2607" s="78" t="str">
        <f>+IF(F2607=0,"",+G2607*100/INDEX(PBI_GDP!$C$8:$R$29,MATCH($A2607,PBI_GDP!$B$8:$B$29,0),MATCH($B2607,PBI_GDP!$C$7:$R$7,0)))</f>
        <v/>
      </c>
    </row>
    <row r="2608" spans="1:8" ht="14.45" customHeight="1" x14ac:dyDescent="0.25">
      <c r="A2608" s="8" t="s">
        <v>19</v>
      </c>
      <c r="B2608" s="8">
        <v>2019</v>
      </c>
      <c r="C2608" s="8" t="s">
        <v>10</v>
      </c>
      <c r="D2608" s="8" t="s">
        <v>33</v>
      </c>
      <c r="E2608" s="8" t="s">
        <v>35</v>
      </c>
      <c r="F2608" s="78"/>
      <c r="G2608" s="78" t="str">
        <f>+IF(F2608=0," ", +F2608/INDEX(TdC_ExRate!$C$8:$R$29,MATCH(A2608,TdC_ExRate!$B$8:$B$29,0),MATCH(B2608,TdC_ExRate!$C$7:$R$7,0)))</f>
        <v xml:space="preserve"> </v>
      </c>
      <c r="H2608" s="78" t="str">
        <f>+IF(F2608=0,"",+G2608*100/INDEX(PBI_GDP!$C$8:$R$29,MATCH($A2608,PBI_GDP!$B$8:$B$29,0),MATCH($B2608,PBI_GDP!$C$7:$R$7,0)))</f>
        <v/>
      </c>
    </row>
    <row r="2609" spans="1:8" ht="14.45" customHeight="1" x14ac:dyDescent="0.25">
      <c r="A2609" s="8" t="s">
        <v>19</v>
      </c>
      <c r="B2609" s="8">
        <v>2019</v>
      </c>
      <c r="C2609" s="8" t="s">
        <v>10</v>
      </c>
      <c r="D2609" s="8" t="s">
        <v>33</v>
      </c>
      <c r="E2609" s="8" t="s">
        <v>36</v>
      </c>
      <c r="F2609" s="78"/>
      <c r="G2609" s="78" t="str">
        <f>+IF(F2609=0," ", +F2609/INDEX(TdC_ExRate!$C$8:$R$29,MATCH(A2609,TdC_ExRate!$B$8:$B$29,0),MATCH(B2609,TdC_ExRate!$C$7:$R$7,0)))</f>
        <v xml:space="preserve"> </v>
      </c>
      <c r="H2609" s="78" t="str">
        <f>+IF(F2609=0,"",+G2609*100/INDEX(PBI_GDP!$C$8:$R$29,MATCH($A2609,PBI_GDP!$B$8:$B$29,0),MATCH($B2609,PBI_GDP!$C$7:$R$7,0)))</f>
        <v/>
      </c>
    </row>
    <row r="2610" spans="1:8" ht="14.45" customHeight="1" x14ac:dyDescent="0.25">
      <c r="A2610" s="8" t="s">
        <v>19</v>
      </c>
      <c r="B2610" s="8">
        <v>2019</v>
      </c>
      <c r="C2610" s="8" t="s">
        <v>10</v>
      </c>
      <c r="D2610" s="8" t="s">
        <v>33</v>
      </c>
      <c r="E2610" s="8" t="s">
        <v>42</v>
      </c>
      <c r="F2610" s="78"/>
      <c r="G2610" s="78" t="str">
        <f>+IF(F2610=0," ", +F2610/INDEX(TdC_ExRate!$C$8:$R$29,MATCH(A2610,TdC_ExRate!$B$8:$B$29,0),MATCH(B2610,TdC_ExRate!$C$7:$R$7,0)))</f>
        <v xml:space="preserve"> </v>
      </c>
      <c r="H2610" s="78" t="str">
        <f>+IF(F2610=0,"",+G2610*100/INDEX(PBI_GDP!$C$8:$R$29,MATCH($A2610,PBI_GDP!$B$8:$B$29,0),MATCH($B2610,PBI_GDP!$C$7:$R$7,0)))</f>
        <v/>
      </c>
    </row>
    <row r="2611" spans="1:8" ht="14.45" customHeight="1" x14ac:dyDescent="0.25">
      <c r="A2611" s="8" t="s">
        <v>19</v>
      </c>
      <c r="B2611" s="8">
        <v>2019</v>
      </c>
      <c r="C2611" s="8" t="s">
        <v>10</v>
      </c>
      <c r="D2611" s="8" t="s">
        <v>33</v>
      </c>
      <c r="E2611" s="8" t="s">
        <v>40</v>
      </c>
      <c r="F2611" s="78">
        <v>8271.0300000000007</v>
      </c>
      <c r="G2611" s="78">
        <f>+IF(F2611=0," ", +F2611/INDEX(TdC_ExRate!$C$8:$R$29,MATCH(A2611,TdC_ExRate!$B$8:$B$29,0),MATCH(B2611,TdC_ExRate!$C$7:$R$7,0)))</f>
        <v>336.58559413998967</v>
      </c>
      <c r="H2611" s="78">
        <f>+IF(F2611=0,"",+G2611*100/INDEX(PBI_GDP!$C$8:$R$29,MATCH($A2611,PBI_GDP!$B$8:$B$29,0),MATCH($B2611,PBI_GDP!$C$7:$R$7,0)))</f>
        <v>1.3529268007136721</v>
      </c>
    </row>
    <row r="2612" spans="1:8" ht="14.45" customHeight="1" x14ac:dyDescent="0.25">
      <c r="A2612" s="8" t="s">
        <v>19</v>
      </c>
      <c r="B2612" s="8">
        <v>2020</v>
      </c>
      <c r="C2612" s="8" t="s">
        <v>10</v>
      </c>
      <c r="D2612" s="8" t="s">
        <v>33</v>
      </c>
      <c r="E2612" s="8" t="s">
        <v>34</v>
      </c>
      <c r="F2612" s="78"/>
      <c r="G2612" s="78" t="str">
        <f>+IF(F2612=0," ", +F2612/INDEX(TdC_ExRate!$C$8:$R$29,MATCH(A2612,TdC_ExRate!$B$8:$B$29,0),MATCH(B2612,TdC_ExRate!$C$7:$R$7,0)))</f>
        <v xml:space="preserve"> </v>
      </c>
      <c r="H2612" s="78" t="str">
        <f>+IF(F2612=0,"",+G2612*100/INDEX(PBI_GDP!$C$8:$R$29,MATCH($A2612,PBI_GDP!$B$8:$B$29,0),MATCH($B2612,PBI_GDP!$C$7:$R$7,0)))</f>
        <v/>
      </c>
    </row>
    <row r="2613" spans="1:8" ht="14.45" customHeight="1" x14ac:dyDescent="0.25">
      <c r="A2613" s="8" t="s">
        <v>19</v>
      </c>
      <c r="B2613" s="8">
        <v>2020</v>
      </c>
      <c r="C2613" s="8" t="s">
        <v>10</v>
      </c>
      <c r="D2613" s="8" t="s">
        <v>33</v>
      </c>
      <c r="E2613" s="8" t="s">
        <v>35</v>
      </c>
      <c r="F2613" s="78"/>
      <c r="G2613" s="78" t="str">
        <f>+IF(F2613=0," ", +F2613/INDEX(TdC_ExRate!$C$8:$R$29,MATCH(A2613,TdC_ExRate!$B$8:$B$29,0),MATCH(B2613,TdC_ExRate!$C$7:$R$7,0)))</f>
        <v xml:space="preserve"> </v>
      </c>
      <c r="H2613" s="78" t="str">
        <f>+IF(F2613=0,"",+G2613*100/INDEX(PBI_GDP!$C$8:$R$29,MATCH($A2613,PBI_GDP!$B$8:$B$29,0),MATCH($B2613,PBI_GDP!$C$7:$R$7,0)))</f>
        <v/>
      </c>
    </row>
    <row r="2614" spans="1:8" x14ac:dyDescent="0.25">
      <c r="A2614" s="8" t="s">
        <v>19</v>
      </c>
      <c r="B2614" s="8">
        <v>2020</v>
      </c>
      <c r="C2614" s="8" t="s">
        <v>10</v>
      </c>
      <c r="D2614" s="8" t="s">
        <v>33</v>
      </c>
      <c r="E2614" s="8" t="s">
        <v>36</v>
      </c>
      <c r="F2614" s="78"/>
      <c r="G2614" s="78" t="str">
        <f>+IF(F2614=0," ", +F2614/INDEX(TdC_ExRate!$C$8:$R$29,MATCH(A2614,TdC_ExRate!$B$8:$B$29,0),MATCH(B2614,TdC_ExRate!$C$7:$R$7,0)))</f>
        <v xml:space="preserve"> </v>
      </c>
      <c r="H2614" s="78" t="str">
        <f>+IF(F2614=0,"",+G2614*100/INDEX(PBI_GDP!$C$8:$R$29,MATCH($A2614,PBI_GDP!$B$8:$B$29,0),MATCH($B2614,PBI_GDP!$C$7:$R$7,0)))</f>
        <v/>
      </c>
    </row>
    <row r="2615" spans="1:8" x14ac:dyDescent="0.25">
      <c r="A2615" s="8" t="s">
        <v>19</v>
      </c>
      <c r="B2615" s="8">
        <v>2020</v>
      </c>
      <c r="C2615" s="8" t="s">
        <v>10</v>
      </c>
      <c r="D2615" s="8" t="s">
        <v>33</v>
      </c>
      <c r="E2615" s="8" t="s">
        <v>42</v>
      </c>
      <c r="F2615" s="78"/>
      <c r="G2615" s="78" t="str">
        <f>+IF(F2615=0," ", +F2615/INDEX(TdC_ExRate!$C$8:$R$29,MATCH(A2615,TdC_ExRate!$B$8:$B$29,0),MATCH(B2615,TdC_ExRate!$C$7:$R$7,0)))</f>
        <v xml:space="preserve"> </v>
      </c>
      <c r="H2615" s="78" t="str">
        <f>+IF(F2615=0,"",+G2615*100/INDEX(PBI_GDP!$C$8:$R$29,MATCH($A2615,PBI_GDP!$B$8:$B$29,0),MATCH($B2615,PBI_GDP!$C$7:$R$7,0)))</f>
        <v/>
      </c>
    </row>
    <row r="2616" spans="1:8" x14ac:dyDescent="0.25">
      <c r="A2616" s="8" t="s">
        <v>19</v>
      </c>
      <c r="B2616" s="8">
        <v>2020</v>
      </c>
      <c r="C2616" s="8" t="s">
        <v>10</v>
      </c>
      <c r="D2616" s="8" t="s">
        <v>33</v>
      </c>
      <c r="E2616" s="8" t="s">
        <v>40</v>
      </c>
      <c r="F2616" s="78">
        <v>4051.33</v>
      </c>
      <c r="G2616" s="78">
        <f>+IF(F2616=0," ", +F2616/INDEX(TdC_ExRate!$C$8:$R$29,MATCH(A2616,TdC_ExRate!$B$8:$B$29,0),MATCH(B2616,TdC_ExRate!$C$7:$R$7,0)))</f>
        <v>164.3652714855638</v>
      </c>
      <c r="H2616" s="78">
        <f>+IF(F2616=0,"",+G2616*100/INDEX(PBI_GDP!$C$8:$R$29,MATCH($A2616,PBI_GDP!$B$8:$B$29,0),MATCH($B2616,PBI_GDP!$C$7:$R$7,0)))</f>
        <v>0.70339713953684868</v>
      </c>
    </row>
    <row r="2617" spans="1:8" x14ac:dyDescent="0.25">
      <c r="A2617" s="8" t="s">
        <v>19</v>
      </c>
      <c r="B2617" s="8">
        <v>2021</v>
      </c>
      <c r="C2617" s="8" t="s">
        <v>10</v>
      </c>
      <c r="D2617" s="8" t="s">
        <v>33</v>
      </c>
      <c r="E2617" s="8" t="s">
        <v>34</v>
      </c>
      <c r="F2617" s="78"/>
      <c r="G2617" s="78" t="str">
        <f>+IF(F2617=0," ", +F2617/INDEX(TdC_ExRate!$C$8:$R$29,MATCH(A2617,TdC_ExRate!$B$8:$B$29,0),MATCH(B2617,TdC_ExRate!$C$7:$R$7,0)))</f>
        <v xml:space="preserve"> </v>
      </c>
      <c r="H2617" s="78" t="str">
        <f>+IF(F2617=0,"",+G2617*100/INDEX(PBI_GDP!$C$8:$R$29,MATCH($A2617,PBI_GDP!$B$8:$B$29,0),MATCH($B2617,PBI_GDP!$C$7:$R$7,0)))</f>
        <v/>
      </c>
    </row>
    <row r="2618" spans="1:8" x14ac:dyDescent="0.25">
      <c r="A2618" s="8" t="s">
        <v>19</v>
      </c>
      <c r="B2618" s="8">
        <v>2021</v>
      </c>
      <c r="C2618" s="8" t="s">
        <v>10</v>
      </c>
      <c r="D2618" s="8" t="s">
        <v>33</v>
      </c>
      <c r="E2618" s="8" t="s">
        <v>35</v>
      </c>
      <c r="F2618" s="78"/>
      <c r="G2618" s="78" t="str">
        <f>+IF(F2618=0," ", +F2618/INDEX(TdC_ExRate!$C$8:$R$29,MATCH(A2618,TdC_ExRate!$B$8:$B$29,0),MATCH(B2618,TdC_ExRate!$C$7:$R$7,0)))</f>
        <v xml:space="preserve"> </v>
      </c>
      <c r="H2618" s="78" t="str">
        <f>+IF(F2618=0,"",+G2618*100/INDEX(PBI_GDP!$C$8:$R$29,MATCH($A2618,PBI_GDP!$B$8:$B$29,0),MATCH($B2618,PBI_GDP!$C$7:$R$7,0)))</f>
        <v/>
      </c>
    </row>
    <row r="2619" spans="1:8" x14ac:dyDescent="0.25">
      <c r="A2619" s="8" t="s">
        <v>19</v>
      </c>
      <c r="B2619" s="8">
        <v>2021</v>
      </c>
      <c r="C2619" s="8" t="s">
        <v>10</v>
      </c>
      <c r="D2619" s="8" t="s">
        <v>33</v>
      </c>
      <c r="E2619" s="8" t="s">
        <v>36</v>
      </c>
      <c r="F2619" s="78"/>
      <c r="G2619" s="78" t="str">
        <f>+IF(F2619=0," ", +F2619/INDEX(TdC_ExRate!$C$8:$R$29,MATCH(A2619,TdC_ExRate!$B$8:$B$29,0),MATCH(B2619,TdC_ExRate!$C$7:$R$7,0)))</f>
        <v xml:space="preserve"> </v>
      </c>
      <c r="H2619" s="78" t="str">
        <f>+IF(F2619=0,"",+G2619*100/INDEX(PBI_GDP!$C$8:$R$29,MATCH($A2619,PBI_GDP!$B$8:$B$29,0),MATCH($B2619,PBI_GDP!$C$7:$R$7,0)))</f>
        <v/>
      </c>
    </row>
    <row r="2620" spans="1:8" x14ac:dyDescent="0.25">
      <c r="A2620" s="8" t="s">
        <v>19</v>
      </c>
      <c r="B2620" s="8">
        <v>2021</v>
      </c>
      <c r="C2620" s="8" t="s">
        <v>10</v>
      </c>
      <c r="D2620" s="8" t="s">
        <v>33</v>
      </c>
      <c r="E2620" s="8" t="s">
        <v>42</v>
      </c>
      <c r="F2620" s="78"/>
      <c r="G2620" s="78" t="str">
        <f>+IF(F2620=0," ", +F2620/INDEX(TdC_ExRate!$C$8:$R$29,MATCH(A2620,TdC_ExRate!$B$8:$B$29,0),MATCH(B2620,TdC_ExRate!$C$7:$R$7,0)))</f>
        <v xml:space="preserve"> </v>
      </c>
      <c r="H2620" s="78" t="str">
        <f>+IF(F2620=0,"",+G2620*100/INDEX(PBI_GDP!$C$8:$R$29,MATCH($A2620,PBI_GDP!$B$8:$B$29,0),MATCH($B2620,PBI_GDP!$C$7:$R$7,0)))</f>
        <v/>
      </c>
    </row>
    <row r="2621" spans="1:8" x14ac:dyDescent="0.25">
      <c r="A2621" s="8" t="s">
        <v>19</v>
      </c>
      <c r="B2621" s="8">
        <v>2021</v>
      </c>
      <c r="C2621" s="8" t="s">
        <v>10</v>
      </c>
      <c r="D2621" s="8" t="s">
        <v>33</v>
      </c>
      <c r="E2621" s="8" t="s">
        <v>40</v>
      </c>
      <c r="F2621" s="78">
        <v>3361.37</v>
      </c>
      <c r="G2621" s="78">
        <f>+IF(F2621=0," ", +F2621/INDEX(TdC_ExRate!$C$8:$R$29,MATCH(A2621,TdC_ExRate!$B$8:$B$29,0),MATCH(B2621,TdC_ExRate!$C$7:$R$7,0)))</f>
        <v>139.61110341963155</v>
      </c>
      <c r="H2621" s="78">
        <f>+IF(F2621=0,"",+G2621*100/INDEX(PBI_GDP!$C$8:$R$29,MATCH($A2621,PBI_GDP!$B$8:$B$29,0),MATCH($B2621,PBI_GDP!$C$7:$R$7,0)))</f>
        <v>0.49612373187437958</v>
      </c>
    </row>
    <row r="2622" spans="1:8" x14ac:dyDescent="0.25">
      <c r="A2622" s="8" t="s">
        <v>19</v>
      </c>
      <c r="B2622" s="8">
        <v>2022</v>
      </c>
      <c r="C2622" s="8" t="s">
        <v>10</v>
      </c>
      <c r="D2622" s="8" t="s">
        <v>33</v>
      </c>
      <c r="E2622" s="8" t="s">
        <v>34</v>
      </c>
      <c r="F2622" s="78"/>
      <c r="G2622" s="78" t="str">
        <f>+IF(F2622=0," ", +F2622/INDEX(TdC_ExRate!$C$8:$R$29,MATCH(A2622,TdC_ExRate!$B$8:$B$29,0),MATCH(B2622,TdC_ExRate!$C$7:$R$7,0)))</f>
        <v xml:space="preserve"> </v>
      </c>
      <c r="H2622" s="78" t="str">
        <f>+IF(F2622=0,"",+G2622*100/INDEX(PBI_GDP!$C$8:$R$29,MATCH($A2622,PBI_GDP!$B$8:$B$29,0),MATCH($B2622,PBI_GDP!$C$7:$R$7,0)))</f>
        <v/>
      </c>
    </row>
    <row r="2623" spans="1:8" x14ac:dyDescent="0.25">
      <c r="A2623" s="8" t="s">
        <v>19</v>
      </c>
      <c r="B2623" s="8">
        <v>2022</v>
      </c>
      <c r="C2623" s="8" t="s">
        <v>10</v>
      </c>
      <c r="D2623" s="8" t="s">
        <v>33</v>
      </c>
      <c r="E2623" s="8" t="s">
        <v>35</v>
      </c>
      <c r="F2623" s="78">
        <v>591.42665049000004</v>
      </c>
      <c r="G2623" s="78">
        <f>+IF(F2623=0," ", +F2623/INDEX(TdC_ExRate!$C$8:$R$29,MATCH(A2623,TdC_ExRate!$B$8:$B$29,0),MATCH(B2623,TdC_ExRate!$C$7:$R$7,0)))</f>
        <v>24.030337258346282</v>
      </c>
      <c r="H2623" s="78">
        <f>+IF(F2623=0,"",+G2623*100/INDEX(PBI_GDP!$C$8:$R$29,MATCH($A2623,PBI_GDP!$B$8:$B$29,0),MATCH($B2623,PBI_GDP!$C$7:$R$7,0)))</f>
        <v>7.6484211335183877E-2</v>
      </c>
    </row>
    <row r="2624" spans="1:8" x14ac:dyDescent="0.25">
      <c r="A2624" s="8" t="s">
        <v>19</v>
      </c>
      <c r="B2624" s="8">
        <v>2022</v>
      </c>
      <c r="C2624" s="8" t="s">
        <v>10</v>
      </c>
      <c r="D2624" s="8" t="s">
        <v>33</v>
      </c>
      <c r="E2624" s="8" t="s">
        <v>36</v>
      </c>
      <c r="F2624" s="78"/>
      <c r="G2624" s="78" t="str">
        <f>+IF(F2624=0," ", +F2624/INDEX(TdC_ExRate!$C$8:$R$29,MATCH(A2624,TdC_ExRate!$B$8:$B$29,0),MATCH(B2624,TdC_ExRate!$C$7:$R$7,0)))</f>
        <v xml:space="preserve"> </v>
      </c>
      <c r="H2624" s="78" t="str">
        <f>+IF(F2624=0,"",+G2624*100/INDEX(PBI_GDP!$C$8:$R$29,MATCH($A2624,PBI_GDP!$B$8:$B$29,0),MATCH($B2624,PBI_GDP!$C$7:$R$7,0)))</f>
        <v/>
      </c>
    </row>
    <row r="2625" spans="1:8" x14ac:dyDescent="0.25">
      <c r="A2625" s="8" t="s">
        <v>19</v>
      </c>
      <c r="B2625" s="8">
        <v>2022</v>
      </c>
      <c r="C2625" s="8" t="s">
        <v>10</v>
      </c>
      <c r="D2625" s="8" t="s">
        <v>33</v>
      </c>
      <c r="E2625" s="8" t="s">
        <v>42</v>
      </c>
      <c r="F2625" s="78"/>
      <c r="G2625" s="78" t="str">
        <f>+IF(F2625=0," ", +F2625/INDEX(TdC_ExRate!$C$8:$R$29,MATCH(A2625,TdC_ExRate!$B$8:$B$29,0),MATCH(B2625,TdC_ExRate!$C$7:$R$7,0)))</f>
        <v xml:space="preserve"> </v>
      </c>
      <c r="H2625" s="78" t="str">
        <f>+IF(F2625=0,"",+G2625*100/INDEX(PBI_GDP!$C$8:$R$29,MATCH($A2625,PBI_GDP!$B$8:$B$29,0),MATCH($B2625,PBI_GDP!$C$7:$R$7,0)))</f>
        <v/>
      </c>
    </row>
    <row r="2626" spans="1:8" x14ac:dyDescent="0.25">
      <c r="A2626" s="8" t="s">
        <v>19</v>
      </c>
      <c r="B2626" s="8">
        <v>2022</v>
      </c>
      <c r="C2626" s="8" t="s">
        <v>10</v>
      </c>
      <c r="D2626" s="8" t="s">
        <v>33</v>
      </c>
      <c r="E2626" s="8" t="s">
        <v>40</v>
      </c>
      <c r="F2626" s="78">
        <v>591.42665049000004</v>
      </c>
      <c r="G2626" s="78">
        <f>+IF(F2626=0," ", +F2626/INDEX(TdC_ExRate!$C$8:$R$29,MATCH(A2626,TdC_ExRate!$B$8:$B$29,0),MATCH(B2626,TdC_ExRate!$C$7:$R$7,0)))</f>
        <v>24.030337258346282</v>
      </c>
      <c r="H2626" s="78">
        <f>+IF(F2626=0,"",+G2626*100/INDEX(PBI_GDP!$C$8:$R$29,MATCH($A2626,PBI_GDP!$B$8:$B$29,0),MATCH($B2626,PBI_GDP!$C$7:$R$7,0)))</f>
        <v>7.6484211335183877E-2</v>
      </c>
    </row>
    <row r="2627" spans="1:8" x14ac:dyDescent="0.25">
      <c r="A2627" s="8" t="s">
        <v>19</v>
      </c>
      <c r="B2627" s="8">
        <v>2023</v>
      </c>
      <c r="C2627" s="8" t="s">
        <v>10</v>
      </c>
      <c r="D2627" s="8" t="s">
        <v>33</v>
      </c>
      <c r="E2627" s="8" t="s">
        <v>34</v>
      </c>
      <c r="F2627" s="78"/>
      <c r="G2627" s="78" t="str">
        <f>+IF(F2627=0," ", +F2627/INDEX(TdC_ExRate!$C$8:$R$29,MATCH(A2627,TdC_ExRate!$B$8:$B$29,0),MATCH(B2627,TdC_ExRate!$C$7:$R$7,0)))</f>
        <v xml:space="preserve"> </v>
      </c>
      <c r="H2627" s="78" t="str">
        <f>+IF(F2627=0,"",+G2627*100/INDEX(PBI_GDP!$C$8:$R$29,MATCH($A2627,PBI_GDP!$B$8:$B$29,0),MATCH($B2627,PBI_GDP!$C$7:$R$7,0)))</f>
        <v/>
      </c>
    </row>
    <row r="2628" spans="1:8" x14ac:dyDescent="0.25">
      <c r="A2628" s="8" t="s">
        <v>19</v>
      </c>
      <c r="B2628" s="8">
        <v>2023</v>
      </c>
      <c r="C2628" s="8" t="s">
        <v>10</v>
      </c>
      <c r="D2628" s="8" t="s">
        <v>33</v>
      </c>
      <c r="E2628" s="8" t="s">
        <v>35</v>
      </c>
      <c r="F2628" s="78">
        <v>2221.44955411</v>
      </c>
      <c r="G2628" s="78">
        <f>+IF(F2628=0," ", +F2628/INDEX(TdC_ExRate!$C$8:$R$29,MATCH(A2628,TdC_ExRate!$B$8:$B$29,0),MATCH(B2628,TdC_ExRate!$C$7:$R$7,0)))</f>
        <v>90.070937455467089</v>
      </c>
      <c r="H2628" s="78">
        <f>+IF(F2628=0,"",+G2628*100/INDEX(PBI_GDP!$C$8:$R$29,MATCH($A2628,PBI_GDP!$B$8:$B$29,0),MATCH($B2628,PBI_GDP!$C$7:$R$7,0)))</f>
        <v>0.26162276886046731</v>
      </c>
    </row>
    <row r="2629" spans="1:8" x14ac:dyDescent="0.25">
      <c r="A2629" s="8" t="s">
        <v>19</v>
      </c>
      <c r="B2629" s="8">
        <v>2023</v>
      </c>
      <c r="C2629" s="8" t="s">
        <v>10</v>
      </c>
      <c r="D2629" s="8" t="s">
        <v>33</v>
      </c>
      <c r="E2629" s="8" t="s">
        <v>36</v>
      </c>
      <c r="F2629" s="78"/>
      <c r="G2629" s="78" t="str">
        <f>+IF(F2629=0," ", +F2629/INDEX(TdC_ExRate!$C$8:$R$29,MATCH(A2629,TdC_ExRate!$B$8:$B$29,0),MATCH(B2629,TdC_ExRate!$C$7:$R$7,0)))</f>
        <v xml:space="preserve"> </v>
      </c>
      <c r="H2629" s="78" t="str">
        <f>+IF(F2629=0,"",+G2629*100/INDEX(PBI_GDP!$C$8:$R$29,MATCH($A2629,PBI_GDP!$B$8:$B$29,0),MATCH($B2629,PBI_GDP!$C$7:$R$7,0)))</f>
        <v/>
      </c>
    </row>
    <row r="2630" spans="1:8" x14ac:dyDescent="0.25">
      <c r="A2630" s="8" t="s">
        <v>19</v>
      </c>
      <c r="B2630" s="8">
        <v>2023</v>
      </c>
      <c r="C2630" s="8" t="s">
        <v>10</v>
      </c>
      <c r="D2630" s="8" t="s">
        <v>33</v>
      </c>
      <c r="E2630" s="8" t="s">
        <v>42</v>
      </c>
      <c r="F2630" s="78"/>
      <c r="G2630" s="78" t="str">
        <f>+IF(F2630=0," ", +F2630/INDEX(TdC_ExRate!$C$8:$R$29,MATCH(A2630,TdC_ExRate!$B$8:$B$29,0),MATCH(B2630,TdC_ExRate!$C$7:$R$7,0)))</f>
        <v xml:space="preserve"> </v>
      </c>
      <c r="H2630" s="78" t="str">
        <f>+IF(F2630=0,"",+G2630*100/INDEX(PBI_GDP!$C$8:$R$29,MATCH($A2630,PBI_GDP!$B$8:$B$29,0),MATCH($B2630,PBI_GDP!$C$7:$R$7,0)))</f>
        <v/>
      </c>
    </row>
    <row r="2631" spans="1:8" x14ac:dyDescent="0.25">
      <c r="A2631" s="8" t="s">
        <v>19</v>
      </c>
      <c r="B2631" s="8">
        <v>2023</v>
      </c>
      <c r="C2631" s="8" t="s">
        <v>10</v>
      </c>
      <c r="D2631" s="8" t="s">
        <v>33</v>
      </c>
      <c r="E2631" s="8" t="s">
        <v>40</v>
      </c>
      <c r="F2631" s="78">
        <v>2221.44955411</v>
      </c>
      <c r="G2631" s="78">
        <f>+IF(F2631=0," ", +F2631/INDEX(TdC_ExRate!$C$8:$R$29,MATCH(A2631,TdC_ExRate!$B$8:$B$29,0),MATCH(B2631,TdC_ExRate!$C$7:$R$7,0)))</f>
        <v>90.070937455467089</v>
      </c>
      <c r="H2631" s="78">
        <f>+IF(F2631=0,"",+G2631*100/INDEX(PBI_GDP!$C$8:$R$29,MATCH($A2631,PBI_GDP!$B$8:$B$29,0),MATCH($B2631,PBI_GDP!$C$7:$R$7,0)))</f>
        <v>0.26162276886046731</v>
      </c>
    </row>
    <row r="2632" spans="1:8" x14ac:dyDescent="0.25">
      <c r="A2632" s="8" t="s">
        <v>19</v>
      </c>
      <c r="B2632" s="8">
        <v>2008</v>
      </c>
      <c r="C2632" s="8" t="s">
        <v>10</v>
      </c>
      <c r="D2632" s="8" t="s">
        <v>37</v>
      </c>
      <c r="E2632" s="8" t="s">
        <v>40</v>
      </c>
      <c r="F2632" s="78">
        <v>28.392030999999999</v>
      </c>
      <c r="G2632" s="78">
        <f>+IF(F2632=0,0,+F2632/INDEX(TdC_ExRate!$C$8:$R$29,MATCH(A2632,TdC_ExRate!$B$8:$B$29,0),MATCH(B2632,TdC_ExRate!$C$7:$R$7,0)))</f>
        <v>1.5022238624338624</v>
      </c>
      <c r="H2632" s="78">
        <f>+IF(F2632=0,0,+G2632*100/INDEX(PBI_GDP!$C$8:$R$29,MATCH($A2632,PBI_GDP!$B$8:$B$29,0),MATCH($B2632,PBI_GDP!$C$7:$R$7,0)))</f>
        <v>1.082161307645218E-2</v>
      </c>
    </row>
    <row r="2633" spans="1:8" x14ac:dyDescent="0.25">
      <c r="A2633" s="8" t="s">
        <v>19</v>
      </c>
      <c r="B2633" s="8">
        <v>2009</v>
      </c>
      <c r="C2633" s="8" t="s">
        <v>10</v>
      </c>
      <c r="D2633" s="8" t="s">
        <v>37</v>
      </c>
      <c r="E2633" s="8" t="s">
        <v>40</v>
      </c>
      <c r="F2633" s="78">
        <v>0</v>
      </c>
      <c r="G2633" s="78">
        <f>+IF(F2633=0,0,+F2633/INDEX(TdC_ExRate!$C$8:$R$29,MATCH(A2633,TdC_ExRate!$B$8:$B$29,0),MATCH(B2633,TdC_ExRate!$C$7:$R$7,0)))</f>
        <v>0</v>
      </c>
      <c r="H2633" s="78">
        <f>+IF(F2633=0,0,+G2633*100/INDEX(PBI_GDP!$C$8:$R$29,MATCH($A2633,PBI_GDP!$B$8:$B$29,0),MATCH($B2633,PBI_GDP!$C$7:$R$7,0)))</f>
        <v>0</v>
      </c>
    </row>
    <row r="2634" spans="1:8" x14ac:dyDescent="0.25">
      <c r="A2634" s="8" t="s">
        <v>19</v>
      </c>
      <c r="B2634" s="8">
        <v>2010</v>
      </c>
      <c r="C2634" s="8" t="s">
        <v>10</v>
      </c>
      <c r="D2634" s="8" t="s">
        <v>37</v>
      </c>
      <c r="E2634" s="8" t="s">
        <v>40</v>
      </c>
      <c r="F2634" s="78">
        <v>0</v>
      </c>
      <c r="G2634" s="78">
        <f>+IF(F2634=0,0,+F2634/INDEX(TdC_ExRate!$C$8:$R$29,MATCH(A2634,TdC_ExRate!$B$8:$B$29,0),MATCH(B2634,TdC_ExRate!$C$7:$R$7,0)))</f>
        <v>0</v>
      </c>
      <c r="H2634" s="78">
        <f>+IF(F2634=0,0,+G2634*100/INDEX(PBI_GDP!$C$8:$R$29,MATCH($A2634,PBI_GDP!$B$8:$B$29,0),MATCH($B2634,PBI_GDP!$C$7:$R$7,0)))</f>
        <v>0</v>
      </c>
    </row>
    <row r="2635" spans="1:8" x14ac:dyDescent="0.25">
      <c r="A2635" s="8" t="s">
        <v>19</v>
      </c>
      <c r="B2635" s="8">
        <v>2011</v>
      </c>
      <c r="C2635" s="8" t="s">
        <v>10</v>
      </c>
      <c r="D2635" s="8" t="s">
        <v>37</v>
      </c>
      <c r="E2635" s="8" t="s">
        <v>40</v>
      </c>
      <c r="F2635" s="78">
        <v>0</v>
      </c>
      <c r="G2635" s="78">
        <f>+IF(F2635=0,0,+F2635/INDEX(TdC_ExRate!$C$8:$R$29,MATCH(A2635,TdC_ExRate!$B$8:$B$29,0),MATCH(B2635,TdC_ExRate!$C$7:$R$7,0)))</f>
        <v>0</v>
      </c>
      <c r="H2635" s="78">
        <f>+IF(F2635=0,0,+G2635*100/INDEX(PBI_GDP!$C$8:$R$29,MATCH($A2635,PBI_GDP!$B$8:$B$29,0),MATCH($B2635,PBI_GDP!$C$7:$R$7,0)))</f>
        <v>0</v>
      </c>
    </row>
    <row r="2636" spans="1:8" x14ac:dyDescent="0.25">
      <c r="A2636" s="8" t="s">
        <v>19</v>
      </c>
      <c r="B2636" s="8">
        <v>2012</v>
      </c>
      <c r="C2636" s="8" t="s">
        <v>10</v>
      </c>
      <c r="D2636" s="8" t="s">
        <v>37</v>
      </c>
      <c r="E2636" s="8" t="s">
        <v>40</v>
      </c>
      <c r="F2636" s="78">
        <v>0</v>
      </c>
      <c r="G2636" s="78">
        <f>+IF(F2636=0,0,+F2636/INDEX(TdC_ExRate!$C$8:$R$29,MATCH(A2636,TdC_ExRate!$B$8:$B$29,0),MATCH(B2636,TdC_ExRate!$C$7:$R$7,0)))</f>
        <v>0</v>
      </c>
      <c r="H2636" s="78">
        <f>+IF(F2636=0,0,+G2636*100/INDEX(PBI_GDP!$C$8:$R$29,MATCH($A2636,PBI_GDP!$B$8:$B$29,0),MATCH($B2636,PBI_GDP!$C$7:$R$7,0)))</f>
        <v>0</v>
      </c>
    </row>
    <row r="2637" spans="1:8" x14ac:dyDescent="0.25">
      <c r="A2637" s="8" t="s">
        <v>19</v>
      </c>
      <c r="B2637" s="8">
        <v>2013</v>
      </c>
      <c r="C2637" s="8" t="s">
        <v>10</v>
      </c>
      <c r="D2637" s="8" t="s">
        <v>37</v>
      </c>
      <c r="E2637" s="8" t="s">
        <v>40</v>
      </c>
      <c r="F2637" s="78">
        <v>0</v>
      </c>
      <c r="G2637" s="78">
        <f>+IF(F2637=0,0,+F2637/INDEX(TdC_ExRate!$C$8:$R$29,MATCH(A2637,TdC_ExRate!$B$8:$B$29,0),MATCH(B2637,TdC_ExRate!$C$7:$R$7,0)))</f>
        <v>0</v>
      </c>
      <c r="H2637" s="78">
        <f>+IF(F2637=0,0,+G2637*100/INDEX(PBI_GDP!$C$8:$R$29,MATCH($A2637,PBI_GDP!$B$8:$B$29,0),MATCH($B2637,PBI_GDP!$C$7:$R$7,0)))</f>
        <v>0</v>
      </c>
    </row>
    <row r="2638" spans="1:8" x14ac:dyDescent="0.25">
      <c r="A2638" s="8" t="s">
        <v>19</v>
      </c>
      <c r="B2638" s="8">
        <v>2014</v>
      </c>
      <c r="C2638" s="8" t="s">
        <v>10</v>
      </c>
      <c r="D2638" s="8" t="s">
        <v>37</v>
      </c>
      <c r="E2638" s="8" t="s">
        <v>40</v>
      </c>
      <c r="F2638" s="78">
        <v>0</v>
      </c>
      <c r="G2638" s="78">
        <f>+IF(F2638=0,0,+F2638/INDEX(TdC_ExRate!$C$8:$R$29,MATCH(A2638,TdC_ExRate!$B$8:$B$29,0),MATCH(B2638,TdC_ExRate!$C$7:$R$7,0)))</f>
        <v>0</v>
      </c>
      <c r="H2638" s="78">
        <f>+IF(F2638=0,0,+G2638*100/INDEX(PBI_GDP!$C$8:$R$29,MATCH($A2638,PBI_GDP!$B$8:$B$29,0),MATCH($B2638,PBI_GDP!$C$7:$R$7,0)))</f>
        <v>0</v>
      </c>
    </row>
    <row r="2639" spans="1:8" x14ac:dyDescent="0.25">
      <c r="A2639" s="8" t="s">
        <v>19</v>
      </c>
      <c r="B2639" s="8">
        <v>2015</v>
      </c>
      <c r="C2639" s="8" t="s">
        <v>10</v>
      </c>
      <c r="D2639" s="8" t="s">
        <v>37</v>
      </c>
      <c r="E2639" s="8" t="s">
        <v>40</v>
      </c>
      <c r="F2639" s="78">
        <v>0</v>
      </c>
      <c r="G2639" s="78">
        <f>+IF(F2639=0,0,+F2639/INDEX(TdC_ExRate!$C$8:$R$29,MATCH(A2639,TdC_ExRate!$B$8:$B$29,0),MATCH(B2639,TdC_ExRate!$C$7:$R$7,0)))</f>
        <v>0</v>
      </c>
      <c r="H2639" s="78">
        <f>+IF(F2639=0,0,+G2639*100/INDEX(PBI_GDP!$C$8:$R$29,MATCH($A2639,PBI_GDP!$B$8:$B$29,0),MATCH($B2639,PBI_GDP!$C$7:$R$7,0)))</f>
        <v>0</v>
      </c>
    </row>
    <row r="2640" spans="1:8" x14ac:dyDescent="0.25">
      <c r="A2640" s="8" t="s">
        <v>19</v>
      </c>
      <c r="B2640" s="8">
        <v>2016</v>
      </c>
      <c r="C2640" s="8" t="s">
        <v>10</v>
      </c>
      <c r="D2640" s="8" t="s">
        <v>37</v>
      </c>
      <c r="E2640" s="8" t="s">
        <v>40</v>
      </c>
      <c r="F2640" s="78">
        <v>0</v>
      </c>
      <c r="G2640" s="78">
        <f>+IF(F2640=0,0,+F2640/INDEX(TdC_ExRate!$C$8:$R$29,MATCH(A2640,TdC_ExRate!$B$8:$B$29,0),MATCH(B2640,TdC_ExRate!$C$7:$R$7,0)))</f>
        <v>0</v>
      </c>
      <c r="H2640" s="78">
        <f>+IF(F2640=0,0,+G2640*100/INDEX(PBI_GDP!$C$8:$R$29,MATCH($A2640,PBI_GDP!$B$8:$B$29,0),MATCH($B2640,PBI_GDP!$C$7:$R$7,0)))</f>
        <v>0</v>
      </c>
    </row>
    <row r="2641" spans="1:8" x14ac:dyDescent="0.25">
      <c r="A2641" s="8" t="s">
        <v>19</v>
      </c>
      <c r="B2641" s="8">
        <v>2017</v>
      </c>
      <c r="C2641" s="8" t="s">
        <v>10</v>
      </c>
      <c r="D2641" s="8" t="s">
        <v>37</v>
      </c>
      <c r="E2641" s="8" t="s">
        <v>40</v>
      </c>
      <c r="F2641" s="78">
        <v>0</v>
      </c>
      <c r="G2641" s="78">
        <f>+IF(F2641=0,0,+F2641/INDEX(TdC_ExRate!$C$8:$R$29,MATCH(A2641,TdC_ExRate!$B$8:$B$29,0),MATCH(B2641,TdC_ExRate!$C$7:$R$7,0)))</f>
        <v>0</v>
      </c>
      <c r="H2641" s="78">
        <f>+IF(F2641=0,0,+G2641*100/INDEX(PBI_GDP!$C$8:$R$29,MATCH($A2641,PBI_GDP!$B$8:$B$29,0),MATCH($B2641,PBI_GDP!$C$7:$R$7,0)))</f>
        <v>0</v>
      </c>
    </row>
    <row r="2642" spans="1:8" x14ac:dyDescent="0.25">
      <c r="A2642" s="8" t="s">
        <v>19</v>
      </c>
      <c r="B2642" s="8">
        <v>2018</v>
      </c>
      <c r="C2642" s="8" t="s">
        <v>10</v>
      </c>
      <c r="D2642" s="8" t="s">
        <v>37</v>
      </c>
      <c r="E2642" s="8" t="s">
        <v>40</v>
      </c>
      <c r="F2642" s="78">
        <v>31.932928380000003</v>
      </c>
      <c r="G2642" s="78">
        <f>+IF(F2642=0,0,+F2642/INDEX(TdC_ExRate!$C$8:$R$29,MATCH(A2642,TdC_ExRate!$B$8:$B$29,0),MATCH(B2642,TdC_ExRate!$C$7:$R$7,0)))</f>
        <v>1.3356866414305137</v>
      </c>
      <c r="H2642" s="78">
        <f>+IF(F2642=0,0,+G2642*100/INDEX(PBI_GDP!$C$8:$R$29,MATCH($A2642,PBI_GDP!$B$8:$B$29,0),MATCH($B2642,PBI_GDP!$C$7:$R$7,0)))</f>
        <v>5.5512354248190695E-3</v>
      </c>
    </row>
    <row r="2643" spans="1:8" x14ac:dyDescent="0.25">
      <c r="A2643" s="8" t="s">
        <v>19</v>
      </c>
      <c r="B2643" s="8">
        <v>2019</v>
      </c>
      <c r="C2643" s="8" t="s">
        <v>10</v>
      </c>
      <c r="D2643" s="8" t="s">
        <v>37</v>
      </c>
      <c r="E2643" s="8" t="s">
        <v>40</v>
      </c>
      <c r="F2643" s="78">
        <v>1.47</v>
      </c>
      <c r="G2643" s="78">
        <f>+IF(F2643=0,0,+F2643/INDEX(TdC_ExRate!$C$8:$R$29,MATCH(A2643,TdC_ExRate!$B$8:$B$29,0),MATCH(B2643,TdC_ExRate!$C$7:$R$7,0)))</f>
        <v>5.9820944112859549E-2</v>
      </c>
      <c r="H2643" s="78">
        <f>+IF(F2643=0,0,+G2643*100/INDEX(PBI_GDP!$C$8:$R$29,MATCH($A2643,PBI_GDP!$B$8:$B$29,0),MATCH($B2643,PBI_GDP!$C$7:$R$7,0)))</f>
        <v>2.4045401806656452E-4</v>
      </c>
    </row>
    <row r="2644" spans="1:8" x14ac:dyDescent="0.25">
      <c r="A2644" s="8" t="s">
        <v>19</v>
      </c>
      <c r="B2644" s="8">
        <v>2020</v>
      </c>
      <c r="C2644" s="8" t="s">
        <v>10</v>
      </c>
      <c r="D2644" s="8" t="s">
        <v>37</v>
      </c>
      <c r="E2644" s="8" t="s">
        <v>40</v>
      </c>
      <c r="F2644" s="78">
        <v>20</v>
      </c>
      <c r="G2644" s="78">
        <f>+IF(F2644=0,0,+F2644/INDEX(TdC_ExRate!$C$8:$R$29,MATCH(A2644,TdC_ExRate!$B$8:$B$29,0),MATCH(B2644,TdC_ExRate!$C$7:$R$7,0)))</f>
        <v>0.81141388870106268</v>
      </c>
      <c r="H2644" s="78">
        <f>+IF(F2644=0,0,+G2644*100/INDEX(PBI_GDP!$C$8:$R$29,MATCH($A2644,PBI_GDP!$B$8:$B$29,0),MATCH($B2644,PBI_GDP!$C$7:$R$7,0)))</f>
        <v>3.4724257936867586E-3</v>
      </c>
    </row>
    <row r="2645" spans="1:8" x14ac:dyDescent="0.25">
      <c r="A2645" s="8" t="s">
        <v>19</v>
      </c>
      <c r="B2645" s="8">
        <v>2021</v>
      </c>
      <c r="C2645" s="8" t="s">
        <v>10</v>
      </c>
      <c r="D2645" s="8" t="s">
        <v>37</v>
      </c>
      <c r="E2645" s="8" t="s">
        <v>40</v>
      </c>
      <c r="F2645" s="78">
        <v>0</v>
      </c>
      <c r="G2645" s="78">
        <f>+IF(F2645=0,0,+F2645/INDEX(TdC_ExRate!$C$8:$R$29,MATCH(A2645,TdC_ExRate!$B$8:$B$29,0),MATCH(B2645,TdC_ExRate!$C$7:$R$7,0)))</f>
        <v>0</v>
      </c>
      <c r="H2645" s="78">
        <f>+IF(F2645=0,0,+G2645*100/INDEX(PBI_GDP!$C$8:$R$29,MATCH($A2645,PBI_GDP!$B$8:$B$29,0),MATCH($B2645,PBI_GDP!$C$7:$R$7,0)))</f>
        <v>0</v>
      </c>
    </row>
    <row r="2646" spans="1:8" x14ac:dyDescent="0.25">
      <c r="A2646" s="8" t="s">
        <v>19</v>
      </c>
      <c r="B2646" s="8">
        <v>2022</v>
      </c>
      <c r="C2646" s="8" t="s">
        <v>10</v>
      </c>
      <c r="D2646" s="8" t="s">
        <v>37</v>
      </c>
      <c r="E2646" s="8" t="s">
        <v>40</v>
      </c>
      <c r="F2646" s="78">
        <v>36.4</v>
      </c>
      <c r="G2646" s="78">
        <f>+IF(F2646=0,0,+F2646/INDEX(TdC_ExRate!$C$8:$R$29,MATCH(A2646,TdC_ExRate!$B$8:$B$29,0),MATCH(B2646,TdC_ExRate!$C$7:$R$7,0)))</f>
        <v>1.4789733866052663</v>
      </c>
      <c r="H2646" s="78">
        <f>+IF(F2646=0,0,+G2646*100/INDEX(PBI_GDP!$C$8:$R$29,MATCH($A2646,PBI_GDP!$B$8:$B$29,0),MATCH($B2646,PBI_GDP!$C$7:$R$7,0)))</f>
        <v>4.7073044312327039E-3</v>
      </c>
    </row>
    <row r="2647" spans="1:8" x14ac:dyDescent="0.25">
      <c r="A2647" s="8" t="s">
        <v>19</v>
      </c>
      <c r="B2647" s="8">
        <v>2023</v>
      </c>
      <c r="C2647" s="8" t="s">
        <v>10</v>
      </c>
      <c r="D2647" s="8" t="s">
        <v>37</v>
      </c>
      <c r="E2647" s="8" t="s">
        <v>40</v>
      </c>
      <c r="F2647" s="78">
        <v>600.09880444000009</v>
      </c>
      <c r="G2647" s="78">
        <f>+IF(F2647=0,0,+F2647/INDEX(TdC_ExRate!$C$8:$R$29,MATCH(A2647,TdC_ExRate!$B$8:$B$29,0),MATCH(B2647,TdC_ExRate!$C$7:$R$7,0)))</f>
        <v>24.331617966211688</v>
      </c>
      <c r="H2647" s="78">
        <f>+IF(F2647=0,0,+G2647*100/INDEX(PBI_GDP!$C$8:$R$29,MATCH($A2647,PBI_GDP!$B$8:$B$29,0),MATCH($B2647,PBI_GDP!$C$7:$R$7,0)))</f>
        <v>7.0674353381996596E-2</v>
      </c>
    </row>
    <row r="2648" spans="1:8" x14ac:dyDescent="0.25">
      <c r="A2648" s="8" t="s">
        <v>39</v>
      </c>
      <c r="B2648" s="8">
        <v>2008</v>
      </c>
      <c r="C2648" s="8" t="s">
        <v>10</v>
      </c>
      <c r="D2648" s="8" t="s">
        <v>41</v>
      </c>
      <c r="E2648" s="8" t="s">
        <v>40</v>
      </c>
      <c r="F2648" s="78">
        <v>131245.75376250001</v>
      </c>
      <c r="G2648" s="78">
        <f>+IF(F2648=0," ", +F2648/INDEX(TdC_ExRate!$C$8:$R$29,MATCH(A2648,TdC_ExRate!$B$8:$B$29,0),MATCH(B2648,TdC_ExRate!$C$7:$R$7,0)))</f>
        <v>11764.764660865054</v>
      </c>
      <c r="H2648" s="78">
        <f>+IF(F2648=0,"",+G2648*100/INDEX(PBI_GDP!$C$8:$R$29,MATCH($A2648,PBI_GDP!$B$8:$B$29,0),MATCH($B2648,PBI_GDP!$C$7:$R$7,0)))</f>
        <v>1.0040767921398916</v>
      </c>
    </row>
    <row r="2649" spans="1:8" x14ac:dyDescent="0.25">
      <c r="A2649" s="8" t="s">
        <v>39</v>
      </c>
      <c r="B2649" s="8">
        <v>2009</v>
      </c>
      <c r="C2649" s="8" t="s">
        <v>10</v>
      </c>
      <c r="D2649" s="8" t="s">
        <v>41</v>
      </c>
      <c r="E2649" s="8" t="s">
        <v>40</v>
      </c>
      <c r="F2649" s="78">
        <v>165453.38855700003</v>
      </c>
      <c r="G2649" s="78">
        <f>+IF(F2649=0," ", +F2649/INDEX(TdC_ExRate!$C$8:$R$29,MATCH(A2649,TdC_ExRate!$B$8:$B$29,0),MATCH(B2649,TdC_ExRate!$C$7:$R$7,0)))</f>
        <v>12249.001558911717</v>
      </c>
      <c r="H2649" s="78">
        <f>+IF(F2649=0,"",+G2649*100/INDEX(PBI_GDP!$C$8:$R$29,MATCH($A2649,PBI_GDP!$B$8:$B$29,0),MATCH($B2649,PBI_GDP!$C$7:$R$7,0)))</f>
        <v>1.2951455477817044</v>
      </c>
    </row>
    <row r="2650" spans="1:8" x14ac:dyDescent="0.25">
      <c r="A2650" s="8" t="s">
        <v>39</v>
      </c>
      <c r="B2650" s="8">
        <v>2010</v>
      </c>
      <c r="C2650" s="8" t="s">
        <v>10</v>
      </c>
      <c r="D2650" s="8" t="s">
        <v>41</v>
      </c>
      <c r="E2650" s="8" t="s">
        <v>40</v>
      </c>
      <c r="F2650" s="78">
        <v>204463.724843</v>
      </c>
      <c r="G2650" s="78">
        <f>+IF(F2650=0," ", +F2650/INDEX(TdC_ExRate!$C$8:$R$29,MATCH(A2650,TdC_ExRate!$B$8:$B$29,0),MATCH(B2650,TdC_ExRate!$C$7:$R$7,0)))</f>
        <v>16185.531355076193</v>
      </c>
      <c r="H2650" s="78">
        <f>+IF(F2650=0,"",+G2650*100/INDEX(PBI_GDP!$C$8:$R$29,MATCH($A2650,PBI_GDP!$B$8:$B$29,0),MATCH($B2650,PBI_GDP!$C$7:$R$7,0)))</f>
        <v>1.4634305507935044</v>
      </c>
    </row>
    <row r="2651" spans="1:8" x14ac:dyDescent="0.25">
      <c r="A2651" s="8" t="s">
        <v>39</v>
      </c>
      <c r="B2651" s="8">
        <v>2011</v>
      </c>
      <c r="C2651" s="8" t="s">
        <v>10</v>
      </c>
      <c r="D2651" s="8" t="s">
        <v>41</v>
      </c>
      <c r="E2651" s="8" t="s">
        <v>40</v>
      </c>
      <c r="F2651" s="78">
        <v>188715.13142875</v>
      </c>
      <c r="G2651" s="78">
        <f>+IF(F2651=0," ", +F2651/INDEX(TdC_ExRate!$C$8:$R$29,MATCH(A2651,TdC_ExRate!$B$8:$B$29,0),MATCH(B2651,TdC_ExRate!$C$7:$R$7,0)))</f>
        <v>15154.666467166791</v>
      </c>
      <c r="H2651" s="78">
        <f>+IF(F2651=0,"",+G2651*100/INDEX(PBI_GDP!$C$8:$R$29,MATCH($A2651,PBI_GDP!$B$8:$B$29,0),MATCH($B2651,PBI_GDP!$C$7:$R$7,0)))</f>
        <v>1.2318535338023897</v>
      </c>
    </row>
    <row r="2652" spans="1:8" x14ac:dyDescent="0.25">
      <c r="A2652" s="8" t="s">
        <v>39</v>
      </c>
      <c r="B2652" s="8">
        <v>2012</v>
      </c>
      <c r="C2652" s="8" t="s">
        <v>10</v>
      </c>
      <c r="D2652" s="8" t="s">
        <v>41</v>
      </c>
      <c r="E2652" s="8" t="s">
        <v>40</v>
      </c>
      <c r="F2652" s="78">
        <v>178387.76031068014</v>
      </c>
      <c r="G2652" s="78">
        <f>+IF(F2652=0," ", +F2652/INDEX(TdC_ExRate!$C$8:$R$29,MATCH(A2652,TdC_ExRate!$B$8:$B$29,0),MATCH(B2652,TdC_ExRate!$C$7:$R$7,0)))</f>
        <v>13563.03062616842</v>
      </c>
      <c r="H2652" s="78">
        <f>+IF(F2652=0,"",+G2652*100/INDEX(PBI_GDP!$C$8:$R$29,MATCH($A2652,PBI_GDP!$B$8:$B$29,0),MATCH($B2652,PBI_GDP!$C$7:$R$7,0)))</f>
        <v>1.0801799035979978</v>
      </c>
    </row>
    <row r="2653" spans="1:8" x14ac:dyDescent="0.25">
      <c r="A2653" s="8" t="s">
        <v>39</v>
      </c>
      <c r="B2653" s="8">
        <v>2013</v>
      </c>
      <c r="C2653" s="8" t="s">
        <v>10</v>
      </c>
      <c r="D2653" s="8" t="s">
        <v>41</v>
      </c>
      <c r="E2653" s="8" t="s">
        <v>40</v>
      </c>
      <c r="F2653" s="78">
        <v>183894.03367352008</v>
      </c>
      <c r="G2653" s="78">
        <f>+IF(F2653=0," ", +F2653/INDEX(TdC_ExRate!$C$8:$R$29,MATCH(A2653,TdC_ExRate!$B$8:$B$29,0),MATCH(B2653,TdC_ExRate!$C$7:$R$7,0)))</f>
        <v>14406.11309624129</v>
      </c>
      <c r="H2653" s="78">
        <f>+IF(F2653=0,"",+G2653*100/INDEX(PBI_GDP!$C$8:$R$29,MATCH($A2653,PBI_GDP!$B$8:$B$29,0),MATCH($B2653,PBI_GDP!$C$7:$R$7,0)))</f>
        <v>1.0852548937384237</v>
      </c>
    </row>
    <row r="2654" spans="1:8" x14ac:dyDescent="0.25">
      <c r="A2654" s="8" t="s">
        <v>39</v>
      </c>
      <c r="B2654" s="8">
        <v>2014</v>
      </c>
      <c r="C2654" s="8" t="s">
        <v>10</v>
      </c>
      <c r="D2654" s="8" t="s">
        <v>41</v>
      </c>
      <c r="E2654" s="8" t="s">
        <v>40</v>
      </c>
      <c r="F2654" s="78">
        <v>246306.30487300994</v>
      </c>
      <c r="G2654" s="78">
        <f>+IF(F2654=0," ", +F2654/INDEX(TdC_ExRate!$C$8:$R$29,MATCH(A2654,TdC_ExRate!$B$8:$B$29,0),MATCH(B2654,TdC_ExRate!$C$7:$R$7,0)))</f>
        <v>18506.515925590833</v>
      </c>
      <c r="H2654" s="78">
        <f>+IF(F2654=0,"",+G2654*100/INDEX(PBI_GDP!$C$8:$R$29,MATCH($A2654,PBI_GDP!$B$8:$B$29,0),MATCH($B2654,PBI_GDP!$C$7:$R$7,0)))</f>
        <v>1.3561271084347895</v>
      </c>
    </row>
    <row r="2655" spans="1:8" x14ac:dyDescent="0.25">
      <c r="A2655" s="8" t="s">
        <v>39</v>
      </c>
      <c r="B2655" s="8">
        <v>2015</v>
      </c>
      <c r="C2655" s="8" t="s">
        <v>10</v>
      </c>
      <c r="D2655" s="8" t="s">
        <v>41</v>
      </c>
      <c r="E2655" s="8" t="s">
        <v>40</v>
      </c>
      <c r="F2655" s="78">
        <v>230877.54030244998</v>
      </c>
      <c r="G2655" s="78">
        <f>+IF(F2655=0," ", +F2655/INDEX(TdC_ExRate!$C$8:$R$29,MATCH(A2655,TdC_ExRate!$B$8:$B$29,0),MATCH(B2655,TdC_ExRate!$C$7:$R$7,0)))</f>
        <v>14544.994139171597</v>
      </c>
      <c r="H2655" s="78">
        <f>+IF(F2655=0,"",+G2655*100/INDEX(PBI_GDP!$C$8:$R$29,MATCH($A2655,PBI_GDP!$B$8:$B$29,0),MATCH($B2655,PBI_GDP!$C$7:$R$7,0)))</f>
        <v>1.1977385582774069</v>
      </c>
    </row>
    <row r="2656" spans="1:8" x14ac:dyDescent="0.25">
      <c r="A2656" s="8" t="s">
        <v>39</v>
      </c>
      <c r="B2656" s="8">
        <v>2016</v>
      </c>
      <c r="C2656" s="8" t="s">
        <v>10</v>
      </c>
      <c r="D2656" s="8" t="s">
        <v>41</v>
      </c>
      <c r="E2656" s="8" t="s">
        <v>40</v>
      </c>
      <c r="F2656" s="78">
        <v>361021.66758239002</v>
      </c>
      <c r="G2656" s="78">
        <f>+IF(F2656=0," ", +F2656/INDEX(TdC_ExRate!$C$8:$R$29,MATCH(A2656,TdC_ExRate!$B$8:$B$29,0),MATCH(B2656,TdC_ExRate!$C$7:$R$7,0)))</f>
        <v>19319.746748968395</v>
      </c>
      <c r="H2656" s="78">
        <f>+IF(F2656=0,"",+G2656*100/INDEX(PBI_GDP!$C$8:$R$29,MATCH($A2656,PBI_GDP!$B$8:$B$29,0),MATCH($B2656,PBI_GDP!$C$7:$R$7,0)))</f>
        <v>1.7370747334653061</v>
      </c>
    </row>
    <row r="2657" spans="1:8" x14ac:dyDescent="0.25">
      <c r="A2657" s="8" t="s">
        <v>39</v>
      </c>
      <c r="B2657" s="8">
        <v>2017</v>
      </c>
      <c r="C2657" s="8" t="s">
        <v>10</v>
      </c>
      <c r="D2657" s="8" t="s">
        <v>41</v>
      </c>
      <c r="E2657" s="8" t="s">
        <v>40</v>
      </c>
      <c r="F2657" s="78">
        <v>179103.19587750005</v>
      </c>
      <c r="G2657" s="78">
        <f>+IF(F2657=0," ", +F2657/INDEX(TdC_ExRate!$C$8:$R$29,MATCH(A2657,TdC_ExRate!$B$8:$B$29,0),MATCH(B2657,TdC_ExRate!$C$7:$R$7,0)))</f>
        <v>9468.0103547576946</v>
      </c>
      <c r="H2657" s="78">
        <f>+IF(F2657=0,"",+G2657*100/INDEX(PBI_GDP!$C$8:$R$29,MATCH($A2657,PBI_GDP!$B$8:$B$29,0),MATCH($B2657,PBI_GDP!$C$7:$R$7,0)))</f>
        <v>0.79296909833102491</v>
      </c>
    </row>
    <row r="2658" spans="1:8" x14ac:dyDescent="0.25">
      <c r="A2658" s="8" t="s">
        <v>39</v>
      </c>
      <c r="B2658" s="8">
        <v>2018</v>
      </c>
      <c r="C2658" s="8" t="s">
        <v>10</v>
      </c>
      <c r="D2658" s="8" t="s">
        <v>41</v>
      </c>
      <c r="E2658" s="8" t="s">
        <v>40</v>
      </c>
      <c r="F2658" s="78">
        <v>165565.42039872005</v>
      </c>
      <c r="G2658" s="78">
        <f>+IF(F2658=0," ", +F2658/INDEX(TdC_ExRate!$C$8:$R$29,MATCH(A2658,TdC_ExRate!$B$8:$B$29,0),MATCH(B2658,TdC_ExRate!$C$7:$R$7,0)))</f>
        <v>8608.254093520989</v>
      </c>
      <c r="H2658" s="78">
        <f>+IF(F2658=0,"",+G2658*100/INDEX(PBI_GDP!$C$8:$R$29,MATCH($A2658,PBI_GDP!$B$8:$B$29,0),MATCH($B2658,PBI_GDP!$C$7:$R$7,0)))</f>
        <v>0.68528093308824778</v>
      </c>
    </row>
    <row r="2659" spans="1:8" x14ac:dyDescent="0.25">
      <c r="A2659" s="8" t="s">
        <v>39</v>
      </c>
      <c r="B2659" s="8">
        <v>2019</v>
      </c>
      <c r="C2659" s="8" t="s">
        <v>10</v>
      </c>
      <c r="D2659" s="8" t="s">
        <v>41</v>
      </c>
      <c r="E2659" s="8" t="s">
        <v>40</v>
      </c>
      <c r="F2659" s="78">
        <v>169886.60245724994</v>
      </c>
      <c r="G2659" s="78">
        <f>+IF(F2659=0," ", +F2659/INDEX(TdC_ExRate!$C$8:$R$29,MATCH(A2659,TdC_ExRate!$B$8:$B$29,0),MATCH(B2659,TdC_ExRate!$C$7:$R$7,0)))</f>
        <v>8825.2780497272706</v>
      </c>
      <c r="H2659" s="78">
        <f>+IF(F2659=0,"",+G2659*100/INDEX(PBI_GDP!$C$8:$R$29,MATCH($A2659,PBI_GDP!$B$8:$B$29,0),MATCH($B2659,PBI_GDP!$C$7:$R$7,0)))</f>
        <v>0.6767291147234471</v>
      </c>
    </row>
    <row r="2660" spans="1:8" x14ac:dyDescent="0.25">
      <c r="A2660" s="8" t="s">
        <v>39</v>
      </c>
      <c r="B2660" s="8">
        <v>2020</v>
      </c>
      <c r="C2660" s="8" t="s">
        <v>10</v>
      </c>
      <c r="D2660" s="8" t="s">
        <v>41</v>
      </c>
      <c r="E2660" s="8" t="s">
        <v>40</v>
      </c>
      <c r="F2660" s="78">
        <v>119361.11365595977</v>
      </c>
      <c r="G2660" s="78">
        <f>+IF(F2660=0," ", +F2660/INDEX(TdC_ExRate!$C$8:$R$29,MATCH(A2660,TdC_ExRate!$B$8:$B$29,0),MATCH(B2660,TdC_ExRate!$C$7:$R$7,0)))</f>
        <v>5556.4177355555703</v>
      </c>
      <c r="H2660" s="78">
        <f>+IF(F2660=0,"",+G2660*100/INDEX(PBI_GDP!$C$8:$R$29,MATCH($A2660,PBI_GDP!$B$8:$B$29,0),MATCH($B2660,PBI_GDP!$C$7:$R$7,0)))</f>
        <v>0.4914296796130494</v>
      </c>
    </row>
    <row r="2661" spans="1:8" x14ac:dyDescent="0.25">
      <c r="A2661" s="8" t="s">
        <v>39</v>
      </c>
      <c r="B2661" s="8">
        <v>2021</v>
      </c>
      <c r="C2661" s="8" t="s">
        <v>10</v>
      </c>
      <c r="D2661" s="8" t="s">
        <v>41</v>
      </c>
      <c r="E2661" s="8" t="s">
        <v>40</v>
      </c>
      <c r="F2661" s="78">
        <v>161323.18775442999</v>
      </c>
      <c r="G2661" s="78">
        <f>+IF(F2661=0," ", +F2661/INDEX(TdC_ExRate!$C$8:$R$29,MATCH(A2661,TdC_ExRate!$B$8:$B$29,0),MATCH(B2661,TdC_ExRate!$C$7:$R$7,0)))</f>
        <v>7954.7922955833328</v>
      </c>
      <c r="H2661" s="78">
        <f>+IF(F2661=0,"",+G2661*100/INDEX(PBI_GDP!$C$8:$R$29,MATCH($A2661,PBI_GDP!$B$8:$B$29,0),MATCH($B2661,PBI_GDP!$C$7:$R$7,0)))</f>
        <v>0.60423839872683938</v>
      </c>
    </row>
    <row r="2662" spans="1:8" x14ac:dyDescent="0.25">
      <c r="A2662" s="8" t="s">
        <v>39</v>
      </c>
      <c r="B2662" s="8">
        <v>2022</v>
      </c>
      <c r="C2662" s="8" t="s">
        <v>10</v>
      </c>
      <c r="D2662" s="8" t="s">
        <v>41</v>
      </c>
      <c r="E2662" s="8" t="s">
        <v>40</v>
      </c>
      <c r="F2662" s="78">
        <v>147841.89380319999</v>
      </c>
      <c r="G2662" s="78">
        <f>+IF(F2662=0," ", +F2662/INDEX(TdC_ExRate!$C$8:$R$29,MATCH(A2662,TdC_ExRate!$B$8:$B$29,0),MATCH(B2662,TdC_ExRate!$C$7:$R$7,0)))</f>
        <v>7351.3559260697084</v>
      </c>
      <c r="H2662" s="78">
        <f>+IF(F2662=0,"",+G2662*100/INDEX(PBI_GDP!$C$8:$R$29,MATCH($A2662,PBI_GDP!$B$8:$B$29,0),MATCH($B2662,PBI_GDP!$C$7:$R$7,0)))</f>
        <v>0.50094719315280578</v>
      </c>
    </row>
    <row r="2663" spans="1:8" x14ac:dyDescent="0.25">
      <c r="A2663" s="8" t="s">
        <v>39</v>
      </c>
      <c r="B2663" s="8">
        <v>2023</v>
      </c>
      <c r="C2663" s="8" t="s">
        <v>10</v>
      </c>
      <c r="D2663" s="8" t="s">
        <v>41</v>
      </c>
      <c r="E2663" s="8" t="s">
        <v>40</v>
      </c>
      <c r="F2663" s="78">
        <v>100346.52347989999</v>
      </c>
      <c r="G2663" s="78">
        <f>+IF(F2663=0," ", +F2663/INDEX(TdC_ExRate!$C$8:$R$29,MATCH(A2663,TdC_ExRate!$B$8:$B$29,0),MATCH(B2663,TdC_ExRate!$C$7:$R$7,0)))</f>
        <v>5656.246332654433</v>
      </c>
      <c r="H2663" s="78">
        <f>+IF(F2663=0,"",+G2663*100/INDEX(PBI_GDP!$C$8:$R$29,MATCH($A2663,PBI_GDP!$B$8:$B$29,0),MATCH($B2663,PBI_GDP!$C$7:$R$7,0)))</f>
        <v>0.31472139484492628</v>
      </c>
    </row>
    <row r="2664" spans="1:8" x14ac:dyDescent="0.25">
      <c r="A2664" s="8" t="s">
        <v>39</v>
      </c>
      <c r="B2664" s="8">
        <v>2008</v>
      </c>
      <c r="C2664" s="8" t="s">
        <v>10</v>
      </c>
      <c r="D2664" s="8" t="s">
        <v>25</v>
      </c>
      <c r="E2664" s="8" t="s">
        <v>26</v>
      </c>
      <c r="F2664" s="78">
        <v>23540.847515018158</v>
      </c>
      <c r="G2664" s="78">
        <f>+IF(F2664=0," ", +F2664/INDEX(TdC_ExRate!$C$8:$R$29,MATCH(A2664,TdC_ExRate!$B$8:$B$29,0),MATCH(B2664,TdC_ExRate!$C$7:$R$7,0)))</f>
        <v>2110.1827906193976</v>
      </c>
      <c r="H2664" s="78">
        <f>+IF(F2664=0,"",+G2664*100/INDEX(PBI_GDP!$C$8:$R$29,MATCH($A2664,PBI_GDP!$B$8:$B$29,0),MATCH($B2664,PBI_GDP!$C$7:$R$7,0)))</f>
        <v>0.18009587342464839</v>
      </c>
    </row>
    <row r="2665" spans="1:8" x14ac:dyDescent="0.25">
      <c r="A2665" s="8" t="s">
        <v>39</v>
      </c>
      <c r="B2665" s="8">
        <v>2008</v>
      </c>
      <c r="C2665" s="8" t="s">
        <v>10</v>
      </c>
      <c r="D2665" s="8" t="s">
        <v>25</v>
      </c>
      <c r="E2665" s="8" t="s">
        <v>27</v>
      </c>
      <c r="F2665" s="78">
        <v>2665.0485179602174</v>
      </c>
      <c r="G2665" s="78">
        <f>+IF(F2665=0," ", +F2665/INDEX(TdC_ExRate!$C$8:$R$29,MATCH(A2665,TdC_ExRate!$B$8:$B$29,0),MATCH(B2665,TdC_ExRate!$C$7:$R$7,0)))</f>
        <v>238.89282300382988</v>
      </c>
      <c r="H2665" s="78">
        <f>+IF(F2665=0,"",+G2665*100/INDEX(PBI_GDP!$C$8:$R$29,MATCH($A2665,PBI_GDP!$B$8:$B$29,0),MATCH($B2665,PBI_GDP!$C$7:$R$7,0)))</f>
        <v>2.0388570983050264E-2</v>
      </c>
    </row>
    <row r="2666" spans="1:8" x14ac:dyDescent="0.25">
      <c r="A2666" s="8" t="s">
        <v>39</v>
      </c>
      <c r="B2666" s="8">
        <v>2008</v>
      </c>
      <c r="C2666" s="8" t="s">
        <v>10</v>
      </c>
      <c r="D2666" s="8" t="s">
        <v>25</v>
      </c>
      <c r="E2666" s="8" t="s">
        <v>28</v>
      </c>
      <c r="F2666" s="78">
        <v>5120.6475484644507</v>
      </c>
      <c r="G2666" s="78">
        <f>+IF(F2666=0," ", +F2666/INDEX(TdC_ExRate!$C$8:$R$29,MATCH(A2666,TdC_ExRate!$B$8:$B$29,0),MATCH(B2666,TdC_ExRate!$C$7:$R$7,0)))</f>
        <v>459.0107610485814</v>
      </c>
      <c r="H2666" s="78">
        <f>+IF(F2666=0,"",+G2666*100/INDEX(PBI_GDP!$C$8:$R$29,MATCH($A2666,PBI_GDP!$B$8:$B$29,0),MATCH($B2666,PBI_GDP!$C$7:$R$7,0)))</f>
        <v>3.9174778739472178E-2</v>
      </c>
    </row>
    <row r="2667" spans="1:8" x14ac:dyDescent="0.25">
      <c r="A2667" s="8" t="s">
        <v>39</v>
      </c>
      <c r="B2667" s="8">
        <v>2008</v>
      </c>
      <c r="C2667" s="8" t="s">
        <v>10</v>
      </c>
      <c r="D2667" s="8" t="s">
        <v>25</v>
      </c>
      <c r="E2667" s="8" t="s">
        <v>40</v>
      </c>
      <c r="F2667" s="78">
        <v>31326.543581442827</v>
      </c>
      <c r="G2667" s="78">
        <f>+IF(F2667=0," ", +F2667/INDEX(TdC_ExRate!$C$8:$R$29,MATCH(A2667,TdC_ExRate!$B$8:$B$29,0),MATCH(B2667,TdC_ExRate!$C$7:$R$7,0)))</f>
        <v>2808.0863746718087</v>
      </c>
      <c r="H2667" s="78">
        <f>+IF(F2667=0,"",+G2667*100/INDEX(PBI_GDP!$C$8:$R$29,MATCH($A2667,PBI_GDP!$B$8:$B$29,0),MATCH($B2667,PBI_GDP!$C$7:$R$7,0)))</f>
        <v>0.23965922314717081</v>
      </c>
    </row>
    <row r="2668" spans="1:8" x14ac:dyDescent="0.25">
      <c r="A2668" s="8" t="s">
        <v>39</v>
      </c>
      <c r="B2668" s="8">
        <v>2009</v>
      </c>
      <c r="C2668" s="8" t="s">
        <v>10</v>
      </c>
      <c r="D2668" s="8" t="s">
        <v>25</v>
      </c>
      <c r="E2668" s="8" t="s">
        <v>26</v>
      </c>
      <c r="F2668" s="78">
        <v>29529.098006228676</v>
      </c>
      <c r="G2668" s="78">
        <f>+IF(F2668=0," ", +F2668/INDEX(TdC_ExRate!$C$8:$R$29,MATCH(A2668,TdC_ExRate!$B$8:$B$29,0),MATCH(B2668,TdC_ExRate!$C$7:$R$7,0)))</f>
        <v>2186.1260785658837</v>
      </c>
      <c r="H2668" s="78">
        <f>+IF(F2668=0,"",+G2668*100/INDEX(PBI_GDP!$C$8:$R$29,MATCH($A2668,PBI_GDP!$B$8:$B$29,0),MATCH($B2668,PBI_GDP!$C$7:$R$7,0)))</f>
        <v>0.23114957116518134</v>
      </c>
    </row>
    <row r="2669" spans="1:8" x14ac:dyDescent="0.25">
      <c r="A2669" s="8" t="s">
        <v>39</v>
      </c>
      <c r="B2669" s="8">
        <v>2009</v>
      </c>
      <c r="C2669" s="8" t="s">
        <v>10</v>
      </c>
      <c r="D2669" s="8" t="s">
        <v>25</v>
      </c>
      <c r="E2669" s="8" t="s">
        <v>27</v>
      </c>
      <c r="F2669" s="78">
        <v>3796.6412747378336</v>
      </c>
      <c r="G2669" s="78">
        <f>+IF(F2669=0," ", +F2669/INDEX(TdC_ExRate!$C$8:$R$29,MATCH(A2669,TdC_ExRate!$B$8:$B$29,0),MATCH(B2669,TdC_ExRate!$C$7:$R$7,0)))</f>
        <v>281.07653338795734</v>
      </c>
      <c r="H2669" s="78">
        <f>+IF(F2669=0,"",+G2669*100/INDEX(PBI_GDP!$C$8:$R$29,MATCH($A2669,PBI_GDP!$B$8:$B$29,0),MATCH($B2669,PBI_GDP!$C$7:$R$7,0)))</f>
        <v>2.9719566860408813E-2</v>
      </c>
    </row>
    <row r="2670" spans="1:8" x14ac:dyDescent="0.25">
      <c r="A2670" s="8" t="s">
        <v>39</v>
      </c>
      <c r="B2670" s="8">
        <v>2009</v>
      </c>
      <c r="C2670" s="8" t="s">
        <v>10</v>
      </c>
      <c r="D2670" s="8" t="s">
        <v>25</v>
      </c>
      <c r="E2670" s="8" t="s">
        <v>28</v>
      </c>
      <c r="F2670" s="78">
        <v>6332.9097283680576</v>
      </c>
      <c r="G2670" s="78">
        <f>+IF(F2670=0," ", +F2670/INDEX(TdC_ExRate!$C$8:$R$29,MATCH(A2670,TdC_ExRate!$B$8:$B$29,0),MATCH(B2670,TdC_ExRate!$C$7:$R$7,0)))</f>
        <v>468.84395545941567</v>
      </c>
      <c r="H2670" s="78">
        <f>+IF(F2670=0,"",+G2670*100/INDEX(PBI_GDP!$C$8:$R$29,MATCH($A2670,PBI_GDP!$B$8:$B$29,0),MATCH($B2670,PBI_GDP!$C$7:$R$7,0)))</f>
        <v>4.9573114885910381E-2</v>
      </c>
    </row>
    <row r="2671" spans="1:8" x14ac:dyDescent="0.25">
      <c r="A2671" s="8" t="s">
        <v>39</v>
      </c>
      <c r="B2671" s="8">
        <v>2009</v>
      </c>
      <c r="C2671" s="8" t="s">
        <v>10</v>
      </c>
      <c r="D2671" s="8" t="s">
        <v>25</v>
      </c>
      <c r="E2671" s="8" t="s">
        <v>40</v>
      </c>
      <c r="F2671" s="78">
        <v>39658.649009334571</v>
      </c>
      <c r="G2671" s="78">
        <f>+IF(F2671=0," ", +F2671/INDEX(TdC_ExRate!$C$8:$R$29,MATCH(A2671,TdC_ExRate!$B$8:$B$29,0),MATCH(B2671,TdC_ExRate!$C$7:$R$7,0)))</f>
        <v>2936.046567413257</v>
      </c>
      <c r="H2671" s="78">
        <f>+IF(F2671=0,"",+G2671*100/INDEX(PBI_GDP!$C$8:$R$29,MATCH($A2671,PBI_GDP!$B$8:$B$29,0),MATCH($B2671,PBI_GDP!$C$7:$R$7,0)))</f>
        <v>0.31044225291150052</v>
      </c>
    </row>
    <row r="2672" spans="1:8" x14ac:dyDescent="0.25">
      <c r="A2672" s="8" t="s">
        <v>39</v>
      </c>
      <c r="B2672" s="8">
        <v>2010</v>
      </c>
      <c r="C2672" s="8" t="s">
        <v>10</v>
      </c>
      <c r="D2672" s="8" t="s">
        <v>25</v>
      </c>
      <c r="E2672" s="8" t="s">
        <v>26</v>
      </c>
      <c r="F2672" s="78">
        <v>63409.074048474671</v>
      </c>
      <c r="G2672" s="78">
        <f>+IF(F2672=0," ", +F2672/INDEX(TdC_ExRate!$C$8:$R$29,MATCH(A2672,TdC_ExRate!$B$8:$B$29,0),MATCH(B2672,TdC_ExRate!$C$7:$R$7,0)))</f>
        <v>5019.5190222422061</v>
      </c>
      <c r="H2672" s="78">
        <f>+IF(F2672=0,"",+G2672*100/INDEX(PBI_GDP!$C$8:$R$29,MATCH($A2672,PBI_GDP!$B$8:$B$29,0),MATCH($B2672,PBI_GDP!$C$7:$R$7,0)))</f>
        <v>0.45384469167486313</v>
      </c>
    </row>
    <row r="2673" spans="1:8" x14ac:dyDescent="0.25">
      <c r="A2673" s="8" t="s">
        <v>39</v>
      </c>
      <c r="B2673" s="8">
        <v>2010</v>
      </c>
      <c r="C2673" s="8" t="s">
        <v>10</v>
      </c>
      <c r="D2673" s="8" t="s">
        <v>25</v>
      </c>
      <c r="E2673" s="8" t="s">
        <v>27</v>
      </c>
      <c r="F2673" s="78">
        <v>4007.3080469990314</v>
      </c>
      <c r="G2673" s="78">
        <f>+IF(F2673=0," ", +F2673/INDEX(TdC_ExRate!$C$8:$R$29,MATCH(A2673,TdC_ExRate!$B$8:$B$29,0),MATCH(B2673,TdC_ExRate!$C$7:$R$7,0)))</f>
        <v>317.22208961005589</v>
      </c>
      <c r="H2673" s="78">
        <f>+IF(F2673=0,"",+G2673*100/INDEX(PBI_GDP!$C$8:$R$29,MATCH($A2673,PBI_GDP!$B$8:$B$29,0),MATCH($B2673,PBI_GDP!$C$7:$R$7,0)))</f>
        <v>2.8681943591324571E-2</v>
      </c>
    </row>
    <row r="2674" spans="1:8" x14ac:dyDescent="0.25">
      <c r="A2674" s="8" t="s">
        <v>39</v>
      </c>
      <c r="B2674" s="8">
        <v>2010</v>
      </c>
      <c r="C2674" s="8" t="s">
        <v>10</v>
      </c>
      <c r="D2674" s="8" t="s">
        <v>25</v>
      </c>
      <c r="E2674" s="8" t="s">
        <v>28</v>
      </c>
      <c r="F2674" s="78">
        <v>6904.6018402762238</v>
      </c>
      <c r="G2674" s="78">
        <f>+IF(F2674=0," ", +F2674/INDEX(TdC_ExRate!$C$8:$R$29,MATCH(A2674,TdC_ExRate!$B$8:$B$29,0),MATCH(B2674,TdC_ExRate!$C$7:$R$7,0)))</f>
        <v>546.57445796764091</v>
      </c>
      <c r="H2674" s="78">
        <f>+IF(F2674=0,"",+G2674*100/INDEX(PBI_GDP!$C$8:$R$29,MATCH($A2674,PBI_GDP!$B$8:$B$29,0),MATCH($B2674,PBI_GDP!$C$7:$R$7,0)))</f>
        <v>4.9419060920875182E-2</v>
      </c>
    </row>
    <row r="2675" spans="1:8" x14ac:dyDescent="0.25">
      <c r="A2675" s="8" t="s">
        <v>39</v>
      </c>
      <c r="B2675" s="8">
        <v>2010</v>
      </c>
      <c r="C2675" s="8" t="s">
        <v>10</v>
      </c>
      <c r="D2675" s="8" t="s">
        <v>25</v>
      </c>
      <c r="E2675" s="8" t="s">
        <v>40</v>
      </c>
      <c r="F2675" s="78">
        <v>74320.98393574993</v>
      </c>
      <c r="G2675" s="78">
        <f>+IF(F2675=0," ", +F2675/INDEX(TdC_ExRate!$C$8:$R$29,MATCH(A2675,TdC_ExRate!$B$8:$B$29,0),MATCH(B2675,TdC_ExRate!$C$7:$R$7,0)))</f>
        <v>5883.3155698199034</v>
      </c>
      <c r="H2675" s="78">
        <f>+IF(F2675=0,"",+G2675*100/INDEX(PBI_GDP!$C$8:$R$29,MATCH($A2675,PBI_GDP!$B$8:$B$29,0),MATCH($B2675,PBI_GDP!$C$7:$R$7,0)))</f>
        <v>0.53194569618706289</v>
      </c>
    </row>
    <row r="2676" spans="1:8" x14ac:dyDescent="0.25">
      <c r="A2676" s="8" t="s">
        <v>39</v>
      </c>
      <c r="B2676" s="8">
        <v>2011</v>
      </c>
      <c r="C2676" s="8" t="s">
        <v>10</v>
      </c>
      <c r="D2676" s="8" t="s">
        <v>25</v>
      </c>
      <c r="E2676" s="8" t="s">
        <v>26</v>
      </c>
      <c r="F2676" s="78">
        <v>34377.222758257449</v>
      </c>
      <c r="G2676" s="78">
        <f>+IF(F2676=0," ", +F2676/INDEX(TdC_ExRate!$C$8:$R$29,MATCH(A2676,TdC_ExRate!$B$8:$B$29,0),MATCH(B2676,TdC_ExRate!$C$7:$R$7,0)))</f>
        <v>2760.6442632586836</v>
      </c>
      <c r="H2676" s="78">
        <f>+IF(F2676=0,"",+G2676*100/INDEX(PBI_GDP!$C$8:$R$29,MATCH($A2676,PBI_GDP!$B$8:$B$29,0),MATCH($B2676,PBI_GDP!$C$7:$R$7,0)))</f>
        <v>0.22440014754757423</v>
      </c>
    </row>
    <row r="2677" spans="1:8" x14ac:dyDescent="0.25">
      <c r="A2677" s="8" t="s">
        <v>39</v>
      </c>
      <c r="B2677" s="8">
        <v>2011</v>
      </c>
      <c r="C2677" s="8" t="s">
        <v>10</v>
      </c>
      <c r="D2677" s="8" t="s">
        <v>25</v>
      </c>
      <c r="E2677" s="8" t="s">
        <v>27</v>
      </c>
      <c r="F2677" s="78">
        <v>5158.4357306883976</v>
      </c>
      <c r="G2677" s="78">
        <f>+IF(F2677=0," ", +F2677/INDEX(TdC_ExRate!$C$8:$R$29,MATCH(A2677,TdC_ExRate!$B$8:$B$29,0),MATCH(B2677,TdC_ExRate!$C$7:$R$7,0)))</f>
        <v>414.24538879869033</v>
      </c>
      <c r="H2677" s="78">
        <f>+IF(F2677=0,"",+G2677*100/INDEX(PBI_GDP!$C$8:$R$29,MATCH($A2677,PBI_GDP!$B$8:$B$29,0),MATCH($B2677,PBI_GDP!$C$7:$R$7,0)))</f>
        <v>3.3672113283296272E-2</v>
      </c>
    </row>
    <row r="2678" spans="1:8" x14ac:dyDescent="0.25">
      <c r="A2678" s="8" t="s">
        <v>39</v>
      </c>
      <c r="B2678" s="8">
        <v>2011</v>
      </c>
      <c r="C2678" s="8" t="s">
        <v>10</v>
      </c>
      <c r="D2678" s="8" t="s">
        <v>25</v>
      </c>
      <c r="E2678" s="8" t="s">
        <v>28</v>
      </c>
      <c r="F2678" s="78">
        <v>7433.5390761254384</v>
      </c>
      <c r="G2678" s="78">
        <f>+IF(F2678=0," ", +F2678/INDEX(TdC_ExRate!$C$8:$R$29,MATCH(A2678,TdC_ExRate!$B$8:$B$29,0),MATCH(B2678,TdC_ExRate!$C$7:$R$7,0)))</f>
        <v>596.94633131135333</v>
      </c>
      <c r="H2678" s="78">
        <f>+IF(F2678=0,"",+G2678*100/INDEX(PBI_GDP!$C$8:$R$29,MATCH($A2678,PBI_GDP!$B$8:$B$29,0),MATCH($B2678,PBI_GDP!$C$7:$R$7,0)))</f>
        <v>4.8523037396397323E-2</v>
      </c>
    </row>
    <row r="2679" spans="1:8" x14ac:dyDescent="0.25">
      <c r="A2679" s="8" t="s">
        <v>39</v>
      </c>
      <c r="B2679" s="8">
        <v>2011</v>
      </c>
      <c r="C2679" s="8" t="s">
        <v>10</v>
      </c>
      <c r="D2679" s="8" t="s">
        <v>25</v>
      </c>
      <c r="E2679" s="8" t="s">
        <v>40</v>
      </c>
      <c r="F2679" s="78">
        <v>46969.197565071285</v>
      </c>
      <c r="G2679" s="78">
        <f>+IF(F2679=0," ", +F2679/INDEX(TdC_ExRate!$C$8:$R$29,MATCH(A2679,TdC_ExRate!$B$8:$B$29,0),MATCH(B2679,TdC_ExRate!$C$7:$R$7,0)))</f>
        <v>3771.8359833687277</v>
      </c>
      <c r="H2679" s="78">
        <f>+IF(F2679=0,"",+G2679*100/INDEX(PBI_GDP!$C$8:$R$29,MATCH($A2679,PBI_GDP!$B$8:$B$29,0),MATCH($B2679,PBI_GDP!$C$7:$R$7,0)))</f>
        <v>0.30659529822726789</v>
      </c>
    </row>
    <row r="2680" spans="1:8" x14ac:dyDescent="0.25">
      <c r="A2680" s="8" t="s">
        <v>39</v>
      </c>
      <c r="B2680" s="8">
        <v>2012</v>
      </c>
      <c r="C2680" s="8" t="s">
        <v>10</v>
      </c>
      <c r="D2680" s="8" t="s">
        <v>25</v>
      </c>
      <c r="E2680" s="8" t="s">
        <v>26</v>
      </c>
      <c r="F2680" s="78">
        <v>31019.855077581204</v>
      </c>
      <c r="G2680" s="78">
        <f>+IF(F2680=0," ", +F2680/INDEX(TdC_ExRate!$C$8:$R$29,MATCH(A2680,TdC_ExRate!$B$8:$B$29,0),MATCH(B2680,TdC_ExRate!$C$7:$R$7,0)))</f>
        <v>2358.4759610401979</v>
      </c>
      <c r="H2680" s="78">
        <f>+IF(F2680=0,"",+G2680*100/INDEX(PBI_GDP!$C$8:$R$29,MATCH($A2680,PBI_GDP!$B$8:$B$29,0),MATCH($B2680,PBI_GDP!$C$7:$R$7,0)))</f>
        <v>0.18783252847039328</v>
      </c>
    </row>
    <row r="2681" spans="1:8" x14ac:dyDescent="0.25">
      <c r="A2681" s="8" t="s">
        <v>39</v>
      </c>
      <c r="B2681" s="8">
        <v>2012</v>
      </c>
      <c r="C2681" s="8" t="s">
        <v>10</v>
      </c>
      <c r="D2681" s="8" t="s">
        <v>25</v>
      </c>
      <c r="E2681" s="8" t="s">
        <v>27</v>
      </c>
      <c r="F2681" s="78">
        <v>3723.8067902334114</v>
      </c>
      <c r="G2681" s="78">
        <f>+IF(F2681=0," ", +F2681/INDEX(TdC_ExRate!$C$8:$R$29,MATCH(A2681,TdC_ExRate!$B$8:$B$29,0),MATCH(B2681,TdC_ExRate!$C$7:$R$7,0)))</f>
        <v>283.12539747070224</v>
      </c>
      <c r="H2681" s="78">
        <f>+IF(F2681=0,"",+G2681*100/INDEX(PBI_GDP!$C$8:$R$29,MATCH($A2681,PBI_GDP!$B$8:$B$29,0),MATCH($B2681,PBI_GDP!$C$7:$R$7,0)))</f>
        <v>2.254852716737132E-2</v>
      </c>
    </row>
    <row r="2682" spans="1:8" x14ac:dyDescent="0.25">
      <c r="A2682" s="8" t="s">
        <v>39</v>
      </c>
      <c r="B2682" s="8">
        <v>2012</v>
      </c>
      <c r="C2682" s="8" t="s">
        <v>10</v>
      </c>
      <c r="D2682" s="8" t="s">
        <v>25</v>
      </c>
      <c r="E2682" s="8" t="s">
        <v>28</v>
      </c>
      <c r="F2682" s="78">
        <v>8970.0737626905338</v>
      </c>
      <c r="G2682" s="78">
        <f>+IF(F2682=0," ", +F2682/INDEX(TdC_ExRate!$C$8:$R$29,MATCH(A2682,TdC_ExRate!$B$8:$B$29,0),MATCH(B2682,TdC_ExRate!$C$7:$R$7,0)))</f>
        <v>682.00522810800487</v>
      </c>
      <c r="H2682" s="78">
        <f>+IF(F2682=0,"",+G2682*100/INDEX(PBI_GDP!$C$8:$R$29,MATCH($A2682,PBI_GDP!$B$8:$B$29,0),MATCH($B2682,PBI_GDP!$C$7:$R$7,0)))</f>
        <v>5.4315909316732906E-2</v>
      </c>
    </row>
    <row r="2683" spans="1:8" x14ac:dyDescent="0.25">
      <c r="A2683" s="8" t="s">
        <v>39</v>
      </c>
      <c r="B2683" s="8">
        <v>2012</v>
      </c>
      <c r="C2683" s="8" t="s">
        <v>10</v>
      </c>
      <c r="D2683" s="8" t="s">
        <v>25</v>
      </c>
      <c r="E2683" s="8" t="s">
        <v>40</v>
      </c>
      <c r="F2683" s="78">
        <v>43713.735630505151</v>
      </c>
      <c r="G2683" s="78">
        <f>+IF(F2683=0," ", +F2683/INDEX(TdC_ExRate!$C$8:$R$29,MATCH(A2683,TdC_ExRate!$B$8:$B$29,0),MATCH(B2683,TdC_ExRate!$C$7:$R$7,0)))</f>
        <v>3323.6065866189051</v>
      </c>
      <c r="H2683" s="78">
        <f>+IF(F2683=0,"",+G2683*100/INDEX(PBI_GDP!$C$8:$R$29,MATCH($A2683,PBI_GDP!$B$8:$B$29,0),MATCH($B2683,PBI_GDP!$C$7:$R$7,0)))</f>
        <v>0.26469696495449752</v>
      </c>
    </row>
    <row r="2684" spans="1:8" x14ac:dyDescent="0.25">
      <c r="A2684" s="8" t="s">
        <v>39</v>
      </c>
      <c r="B2684" s="8">
        <v>2013</v>
      </c>
      <c r="C2684" s="8" t="s">
        <v>10</v>
      </c>
      <c r="D2684" s="8" t="s">
        <v>25</v>
      </c>
      <c r="E2684" s="8" t="s">
        <v>26</v>
      </c>
      <c r="F2684" s="78">
        <v>29576.554514277348</v>
      </c>
      <c r="G2684" s="78">
        <f>+IF(F2684=0," ", +F2684/INDEX(TdC_ExRate!$C$8:$R$29,MATCH(A2684,TdC_ExRate!$B$8:$B$29,0),MATCH(B2684,TdC_ExRate!$C$7:$R$7,0)))</f>
        <v>2317.0038789093105</v>
      </c>
      <c r="H2684" s="78">
        <f>+IF(F2684=0,"",+G2684*100/INDEX(PBI_GDP!$C$8:$R$29,MATCH($A2684,PBI_GDP!$B$8:$B$29,0),MATCH($B2684,PBI_GDP!$C$7:$R$7,0)))</f>
        <v>0.17454672065939214</v>
      </c>
    </row>
    <row r="2685" spans="1:8" x14ac:dyDescent="0.25">
      <c r="A2685" s="8" t="s">
        <v>39</v>
      </c>
      <c r="B2685" s="8">
        <v>2013</v>
      </c>
      <c r="C2685" s="8" t="s">
        <v>10</v>
      </c>
      <c r="D2685" s="8" t="s">
        <v>25</v>
      </c>
      <c r="E2685" s="8" t="s">
        <v>27</v>
      </c>
      <c r="F2685" s="78">
        <v>2511.6353383846649</v>
      </c>
      <c r="G2685" s="78">
        <f>+IF(F2685=0," ", +F2685/INDEX(TdC_ExRate!$C$8:$R$29,MATCH(A2685,TdC_ExRate!$B$8:$B$29,0),MATCH(B2685,TdC_ExRate!$C$7:$R$7,0)))</f>
        <v>196.75952513785074</v>
      </c>
      <c r="H2685" s="78">
        <f>+IF(F2685=0,"",+G2685*100/INDEX(PBI_GDP!$C$8:$R$29,MATCH($A2685,PBI_GDP!$B$8:$B$29,0),MATCH($B2685,PBI_GDP!$C$7:$R$7,0)))</f>
        <v>1.4822474051048116E-2</v>
      </c>
    </row>
    <row r="2686" spans="1:8" x14ac:dyDescent="0.25">
      <c r="A2686" s="8" t="s">
        <v>39</v>
      </c>
      <c r="B2686" s="8">
        <v>2013</v>
      </c>
      <c r="C2686" s="8" t="s">
        <v>10</v>
      </c>
      <c r="D2686" s="8" t="s">
        <v>25</v>
      </c>
      <c r="E2686" s="8" t="s">
        <v>28</v>
      </c>
      <c r="F2686" s="78">
        <v>9259.9064035944393</v>
      </c>
      <c r="G2686" s="78">
        <f>+IF(F2686=0," ", +F2686/INDEX(TdC_ExRate!$C$8:$R$29,MATCH(A2686,TdC_ExRate!$B$8:$B$29,0),MATCH(B2686,TdC_ExRate!$C$7:$R$7,0)))</f>
        <v>725.41374097880441</v>
      </c>
      <c r="H2686" s="78">
        <f>+IF(F2686=0,"",+G2686*100/INDEX(PBI_GDP!$C$8:$R$29,MATCH($A2686,PBI_GDP!$B$8:$B$29,0),MATCH($B2686,PBI_GDP!$C$7:$R$7,0)))</f>
        <v>5.46475518498983E-2</v>
      </c>
    </row>
    <row r="2687" spans="1:8" x14ac:dyDescent="0.25">
      <c r="A2687" s="8" t="s">
        <v>39</v>
      </c>
      <c r="B2687" s="8">
        <v>2013</v>
      </c>
      <c r="C2687" s="8" t="s">
        <v>10</v>
      </c>
      <c r="D2687" s="8" t="s">
        <v>25</v>
      </c>
      <c r="E2687" s="8" t="s">
        <v>40</v>
      </c>
      <c r="F2687" s="78">
        <v>41348.096256256453</v>
      </c>
      <c r="G2687" s="78">
        <f>+IF(F2687=0," ", +F2687/INDEX(TdC_ExRate!$C$8:$R$29,MATCH(A2687,TdC_ExRate!$B$8:$B$29,0),MATCH(B2687,TdC_ExRate!$C$7:$R$7,0)))</f>
        <v>3239.1771450259657</v>
      </c>
      <c r="H2687" s="78">
        <f>+IF(F2687=0,"",+G2687*100/INDEX(PBI_GDP!$C$8:$R$29,MATCH($A2687,PBI_GDP!$B$8:$B$29,0),MATCH($B2687,PBI_GDP!$C$7:$R$7,0)))</f>
        <v>0.24401674656033859</v>
      </c>
    </row>
    <row r="2688" spans="1:8" x14ac:dyDescent="0.25">
      <c r="A2688" s="8" t="s">
        <v>39</v>
      </c>
      <c r="B2688" s="8">
        <v>2014</v>
      </c>
      <c r="C2688" s="8" t="s">
        <v>10</v>
      </c>
      <c r="D2688" s="8" t="s">
        <v>25</v>
      </c>
      <c r="E2688" s="8" t="s">
        <v>26</v>
      </c>
      <c r="F2688" s="78">
        <v>31000.378446246807</v>
      </c>
      <c r="G2688" s="78">
        <f>+IF(F2688=0," ", +F2688/INDEX(TdC_ExRate!$C$8:$R$29,MATCH(A2688,TdC_ExRate!$B$8:$B$29,0),MATCH(B2688,TdC_ExRate!$C$7:$R$7,0)))</f>
        <v>2329.2501493642271</v>
      </c>
      <c r="H2688" s="78">
        <f>+IF(F2688=0,"",+G2688*100/INDEX(PBI_GDP!$C$8:$R$29,MATCH($A2688,PBI_GDP!$B$8:$B$29,0),MATCH($B2688,PBI_GDP!$C$7:$R$7,0)))</f>
        <v>0.17068362746283727</v>
      </c>
    </row>
    <row r="2689" spans="1:8" x14ac:dyDescent="0.25">
      <c r="A2689" s="8" t="s">
        <v>39</v>
      </c>
      <c r="B2689" s="8">
        <v>2014</v>
      </c>
      <c r="C2689" s="8" t="s">
        <v>10</v>
      </c>
      <c r="D2689" s="8" t="s">
        <v>25</v>
      </c>
      <c r="E2689" s="8" t="s">
        <v>27</v>
      </c>
      <c r="F2689" s="78">
        <v>4015.5420622794186</v>
      </c>
      <c r="G2689" s="78">
        <f>+IF(F2689=0," ", +F2689/INDEX(TdC_ExRate!$C$8:$R$29,MATCH(A2689,TdC_ExRate!$B$8:$B$29,0),MATCH(B2689,TdC_ExRate!$C$7:$R$7,0)))</f>
        <v>301.71250859278007</v>
      </c>
      <c r="H2689" s="78">
        <f>+IF(F2689=0,"",+G2689*100/INDEX(PBI_GDP!$C$8:$R$29,MATCH($A2689,PBI_GDP!$B$8:$B$29,0),MATCH($B2689,PBI_GDP!$C$7:$R$7,0)))</f>
        <v>2.2108997366205797E-2</v>
      </c>
    </row>
    <row r="2690" spans="1:8" x14ac:dyDescent="0.25">
      <c r="A2690" s="8" t="s">
        <v>39</v>
      </c>
      <c r="B2690" s="8">
        <v>2014</v>
      </c>
      <c r="C2690" s="8" t="s">
        <v>10</v>
      </c>
      <c r="D2690" s="8" t="s">
        <v>25</v>
      </c>
      <c r="E2690" s="8" t="s">
        <v>28</v>
      </c>
      <c r="F2690" s="78">
        <v>10544.188896287262</v>
      </c>
      <c r="G2690" s="78">
        <f>+IF(F2690=0," ", +F2690/INDEX(TdC_ExRate!$C$8:$R$29,MATCH(A2690,TdC_ExRate!$B$8:$B$29,0),MATCH(B2690,TdC_ExRate!$C$7:$R$7,0)))</f>
        <v>792.25012056506682</v>
      </c>
      <c r="H2690" s="78">
        <f>+IF(F2690=0,"",+G2690*100/INDEX(PBI_GDP!$C$8:$R$29,MATCH($A2690,PBI_GDP!$B$8:$B$29,0),MATCH($B2690,PBI_GDP!$C$7:$R$7,0)))</f>
        <v>5.8054788350158704E-2</v>
      </c>
    </row>
    <row r="2691" spans="1:8" x14ac:dyDescent="0.25">
      <c r="A2691" s="8" t="s">
        <v>39</v>
      </c>
      <c r="B2691" s="8">
        <v>2014</v>
      </c>
      <c r="C2691" s="8" t="s">
        <v>10</v>
      </c>
      <c r="D2691" s="8" t="s">
        <v>25</v>
      </c>
      <c r="E2691" s="8" t="s">
        <v>40</v>
      </c>
      <c r="F2691" s="78">
        <v>45560.109404813484</v>
      </c>
      <c r="G2691" s="78">
        <f>+IF(F2691=0," ", +F2691/INDEX(TdC_ExRate!$C$8:$R$29,MATCH(A2691,TdC_ExRate!$B$8:$B$29,0),MATCH(B2691,TdC_ExRate!$C$7:$R$7,0)))</f>
        <v>3423.2127785220741</v>
      </c>
      <c r="H2691" s="78">
        <f>+IF(F2691=0,"",+G2691*100/INDEX(PBI_GDP!$C$8:$R$29,MATCH($A2691,PBI_GDP!$B$8:$B$29,0),MATCH($B2691,PBI_GDP!$C$7:$R$7,0)))</f>
        <v>0.25084741317920178</v>
      </c>
    </row>
    <row r="2692" spans="1:8" x14ac:dyDescent="0.25">
      <c r="A2692" s="8" t="s">
        <v>39</v>
      </c>
      <c r="B2692" s="8">
        <v>2015</v>
      </c>
      <c r="C2692" s="8" t="s">
        <v>10</v>
      </c>
      <c r="D2692" s="8" t="s">
        <v>25</v>
      </c>
      <c r="E2692" s="8" t="s">
        <v>26</v>
      </c>
      <c r="F2692" s="78">
        <v>23762.75830068763</v>
      </c>
      <c r="G2692" s="78">
        <f>+IF(F2692=0," ", +F2692/INDEX(TdC_ExRate!$C$8:$R$29,MATCH(A2692,TdC_ExRate!$B$8:$B$29,0),MATCH(B2692,TdC_ExRate!$C$7:$R$7,0)))</f>
        <v>1497.0238324666745</v>
      </c>
      <c r="H2692" s="78">
        <f>+IF(F2692=0,"",+G2692*100/INDEX(PBI_GDP!$C$8:$R$29,MATCH($A2692,PBI_GDP!$B$8:$B$29,0),MATCH($B2692,PBI_GDP!$C$7:$R$7,0)))</f>
        <v>0.12327561975268524</v>
      </c>
    </row>
    <row r="2693" spans="1:8" x14ac:dyDescent="0.25">
      <c r="A2693" s="8" t="s">
        <v>39</v>
      </c>
      <c r="B2693" s="8">
        <v>2015</v>
      </c>
      <c r="C2693" s="8" t="s">
        <v>10</v>
      </c>
      <c r="D2693" s="8" t="s">
        <v>25</v>
      </c>
      <c r="E2693" s="8" t="s">
        <v>27</v>
      </c>
      <c r="F2693" s="78">
        <v>4028.9891392721629</v>
      </c>
      <c r="G2693" s="78">
        <f>+IF(F2693=0," ", +F2693/INDEX(TdC_ExRate!$C$8:$R$29,MATCH(A2693,TdC_ExRate!$B$8:$B$29,0),MATCH(B2693,TdC_ExRate!$C$7:$R$7,0)))</f>
        <v>253.82123934935981</v>
      </c>
      <c r="H2693" s="78">
        <f>+IF(F2693=0,"",+G2693*100/INDEX(PBI_GDP!$C$8:$R$29,MATCH($A2693,PBI_GDP!$B$8:$B$29,0),MATCH($B2693,PBI_GDP!$C$7:$R$7,0)))</f>
        <v>2.0901451205108681E-2</v>
      </c>
    </row>
    <row r="2694" spans="1:8" x14ac:dyDescent="0.25">
      <c r="A2694" s="8" t="s">
        <v>39</v>
      </c>
      <c r="B2694" s="8">
        <v>2015</v>
      </c>
      <c r="C2694" s="8" t="s">
        <v>10</v>
      </c>
      <c r="D2694" s="8" t="s">
        <v>25</v>
      </c>
      <c r="E2694" s="8" t="s">
        <v>28</v>
      </c>
      <c r="F2694" s="78">
        <v>8862.3972130285601</v>
      </c>
      <c r="G2694" s="78">
        <f>+IF(F2694=0," ", +F2694/INDEX(TdC_ExRate!$C$8:$R$29,MATCH(A2694,TdC_ExRate!$B$8:$B$29,0),MATCH(B2694,TdC_ExRate!$C$7:$R$7,0)))</f>
        <v>558.31985802363999</v>
      </c>
      <c r="H2694" s="78">
        <f>+IF(F2694=0,"",+G2694*100/INDEX(PBI_GDP!$C$8:$R$29,MATCH($A2694,PBI_GDP!$B$8:$B$29,0),MATCH($B2694,PBI_GDP!$C$7:$R$7,0)))</f>
        <v>4.5976039275665723E-2</v>
      </c>
    </row>
    <row r="2695" spans="1:8" x14ac:dyDescent="0.25">
      <c r="A2695" s="8" t="s">
        <v>39</v>
      </c>
      <c r="B2695" s="8">
        <v>2015</v>
      </c>
      <c r="C2695" s="8" t="s">
        <v>10</v>
      </c>
      <c r="D2695" s="8" t="s">
        <v>25</v>
      </c>
      <c r="E2695" s="8" t="s">
        <v>40</v>
      </c>
      <c r="F2695" s="78">
        <v>36654.144652988354</v>
      </c>
      <c r="G2695" s="78">
        <f>+IF(F2695=0," ", +F2695/INDEX(TdC_ExRate!$C$8:$R$29,MATCH(A2695,TdC_ExRate!$B$8:$B$29,0),MATCH(B2695,TdC_ExRate!$C$7:$R$7,0)))</f>
        <v>2309.1649298396746</v>
      </c>
      <c r="H2695" s="78">
        <f>+IF(F2695=0,"",+G2695*100/INDEX(PBI_GDP!$C$8:$R$29,MATCH($A2695,PBI_GDP!$B$8:$B$29,0),MATCH($B2695,PBI_GDP!$C$7:$R$7,0)))</f>
        <v>0.19015311023345968</v>
      </c>
    </row>
    <row r="2696" spans="1:8" x14ac:dyDescent="0.25">
      <c r="A2696" s="8" t="s">
        <v>39</v>
      </c>
      <c r="B2696" s="8">
        <v>2016</v>
      </c>
      <c r="C2696" s="8" t="s">
        <v>10</v>
      </c>
      <c r="D2696" s="8" t="s">
        <v>25</v>
      </c>
      <c r="E2696" s="8" t="s">
        <v>26</v>
      </c>
      <c r="F2696" s="78">
        <v>21447.551428582254</v>
      </c>
      <c r="G2696" s="78">
        <f>+IF(F2696=0," ", +F2696/INDEX(TdC_ExRate!$C$8:$R$29,MATCH(A2696,TdC_ExRate!$B$8:$B$29,0),MATCH(B2696,TdC_ExRate!$C$7:$R$7,0)))</f>
        <v>1147.7462412726836</v>
      </c>
      <c r="H2696" s="78">
        <f>+IF(F2696=0,"",+G2696*100/INDEX(PBI_GDP!$C$8:$R$29,MATCH($A2696,PBI_GDP!$B$8:$B$29,0),MATCH($B2696,PBI_GDP!$C$7:$R$7,0)))</f>
        <v>0.10319602125483406</v>
      </c>
    </row>
    <row r="2697" spans="1:8" x14ac:dyDescent="0.25">
      <c r="A2697" s="8" t="s">
        <v>39</v>
      </c>
      <c r="B2697" s="8">
        <v>2016</v>
      </c>
      <c r="C2697" s="8" t="s">
        <v>10</v>
      </c>
      <c r="D2697" s="8" t="s">
        <v>25</v>
      </c>
      <c r="E2697" s="8" t="s">
        <v>27</v>
      </c>
      <c r="F2697" s="78">
        <v>3473.4952780540007</v>
      </c>
      <c r="G2697" s="78">
        <f>+IF(F2697=0," ", +F2697/INDEX(TdC_ExRate!$C$8:$R$29,MATCH(A2697,TdC_ExRate!$B$8:$B$29,0),MATCH(B2697,TdC_ExRate!$C$7:$R$7,0)))</f>
        <v>185.88094602500863</v>
      </c>
      <c r="H2697" s="78">
        <f>+IF(F2697=0,"",+G2697*100/INDEX(PBI_GDP!$C$8:$R$29,MATCH($A2697,PBI_GDP!$B$8:$B$29,0),MATCH($B2697,PBI_GDP!$C$7:$R$7,0)))</f>
        <v>1.6712905141466821E-2</v>
      </c>
    </row>
    <row r="2698" spans="1:8" x14ac:dyDescent="0.25">
      <c r="A2698" s="8" t="s">
        <v>39</v>
      </c>
      <c r="B2698" s="8">
        <v>2016</v>
      </c>
      <c r="C2698" s="8" t="s">
        <v>10</v>
      </c>
      <c r="D2698" s="8" t="s">
        <v>25</v>
      </c>
      <c r="E2698" s="8" t="s">
        <v>28</v>
      </c>
      <c r="F2698" s="78">
        <v>7162.4304527156301</v>
      </c>
      <c r="G2698" s="78">
        <f>+IF(F2698=0," ", +F2698/INDEX(TdC_ExRate!$C$8:$R$29,MATCH(A2698,TdC_ExRate!$B$8:$B$29,0),MATCH(B2698,TdC_ExRate!$C$7:$R$7,0)))</f>
        <v>383.29096250707909</v>
      </c>
      <c r="H2698" s="78">
        <f>+IF(F2698=0,"",+G2698*100/INDEX(PBI_GDP!$C$8:$R$29,MATCH($A2698,PBI_GDP!$B$8:$B$29,0),MATCH($B2698,PBI_GDP!$C$7:$R$7,0)))</f>
        <v>3.4462410671723565E-2</v>
      </c>
    </row>
    <row r="2699" spans="1:8" x14ac:dyDescent="0.25">
      <c r="A2699" s="8" t="s">
        <v>39</v>
      </c>
      <c r="B2699" s="8">
        <v>2016</v>
      </c>
      <c r="C2699" s="8" t="s">
        <v>10</v>
      </c>
      <c r="D2699" s="8" t="s">
        <v>25</v>
      </c>
      <c r="E2699" s="8" t="s">
        <v>40</v>
      </c>
      <c r="F2699" s="78">
        <v>32083.477159351885</v>
      </c>
      <c r="G2699" s="78">
        <f>+IF(F2699=0," ", +F2699/INDEX(TdC_ExRate!$C$8:$R$29,MATCH(A2699,TdC_ExRate!$B$8:$B$29,0),MATCH(B2699,TdC_ExRate!$C$7:$R$7,0)))</f>
        <v>1716.9181498047715</v>
      </c>
      <c r="H2699" s="78">
        <f>+IF(F2699=0,"",+G2699*100/INDEX(PBI_GDP!$C$8:$R$29,MATCH($A2699,PBI_GDP!$B$8:$B$29,0),MATCH($B2699,PBI_GDP!$C$7:$R$7,0)))</f>
        <v>0.15437133706802447</v>
      </c>
    </row>
    <row r="2700" spans="1:8" x14ac:dyDescent="0.25">
      <c r="A2700" s="8" t="s">
        <v>39</v>
      </c>
      <c r="B2700" s="8">
        <v>2017</v>
      </c>
      <c r="C2700" s="8" t="s">
        <v>10</v>
      </c>
      <c r="D2700" s="8" t="s">
        <v>25</v>
      </c>
      <c r="E2700" s="8" t="s">
        <v>26</v>
      </c>
      <c r="F2700" s="78">
        <v>16023.450528917014</v>
      </c>
      <c r="G2700" s="78">
        <f>+IF(F2700=0," ", +F2700/INDEX(TdC_ExRate!$C$8:$R$29,MATCH(A2700,TdC_ExRate!$B$8:$B$29,0),MATCH(B2700,TdC_ExRate!$C$7:$R$7,0)))</f>
        <v>847.0546535110301</v>
      </c>
      <c r="H2700" s="78">
        <f>+IF(F2700=0,"",+G2700*100/INDEX(PBI_GDP!$C$8:$R$29,MATCH($A2700,PBI_GDP!$B$8:$B$29,0),MATCH($B2700,PBI_GDP!$C$7:$R$7,0)))</f>
        <v>7.0942905601514852E-2</v>
      </c>
    </row>
    <row r="2701" spans="1:8" x14ac:dyDescent="0.25">
      <c r="A2701" s="8" t="s">
        <v>39</v>
      </c>
      <c r="B2701" s="8">
        <v>2017</v>
      </c>
      <c r="C2701" s="8" t="s">
        <v>10</v>
      </c>
      <c r="D2701" s="8" t="s">
        <v>25</v>
      </c>
      <c r="E2701" s="8" t="s">
        <v>27</v>
      </c>
      <c r="F2701" s="78">
        <v>3179.0578778597337</v>
      </c>
      <c r="G2701" s="78">
        <f>+IF(F2701=0," ", +F2701/INDEX(TdC_ExRate!$C$8:$R$29,MATCH(A2701,TdC_ExRate!$B$8:$B$29,0),MATCH(B2701,TdC_ExRate!$C$7:$R$7,0)))</f>
        <v>168.05592305866404</v>
      </c>
      <c r="H2701" s="78">
        <f>+IF(F2701=0,"",+G2701*100/INDEX(PBI_GDP!$C$8:$R$29,MATCH($A2701,PBI_GDP!$B$8:$B$29,0),MATCH($B2701,PBI_GDP!$C$7:$R$7,0)))</f>
        <v>1.407509590545092E-2</v>
      </c>
    </row>
    <row r="2702" spans="1:8" x14ac:dyDescent="0.25">
      <c r="A2702" s="8" t="s">
        <v>39</v>
      </c>
      <c r="B2702" s="8">
        <v>2017</v>
      </c>
      <c r="C2702" s="8" t="s">
        <v>10</v>
      </c>
      <c r="D2702" s="8" t="s">
        <v>25</v>
      </c>
      <c r="E2702" s="8" t="s">
        <v>28</v>
      </c>
      <c r="F2702" s="78">
        <v>5170.7091672547604</v>
      </c>
      <c r="G2702" s="78">
        <f>+IF(F2702=0," ", +F2702/INDEX(TdC_ExRate!$C$8:$R$29,MATCH(A2702,TdC_ExRate!$B$8:$B$29,0),MATCH(B2702,TdC_ExRate!$C$7:$R$7,0)))</f>
        <v>273.34145377558156</v>
      </c>
      <c r="H2702" s="78">
        <f>+IF(F2702=0,"",+G2702*100/INDEX(PBI_GDP!$C$8:$R$29,MATCH($A2702,PBI_GDP!$B$8:$B$29,0),MATCH($B2702,PBI_GDP!$C$7:$R$7,0)))</f>
        <v>2.2893017436128642E-2</v>
      </c>
    </row>
    <row r="2703" spans="1:8" x14ac:dyDescent="0.25">
      <c r="A2703" s="8" t="s">
        <v>39</v>
      </c>
      <c r="B2703" s="8">
        <v>2017</v>
      </c>
      <c r="C2703" s="8" t="s">
        <v>10</v>
      </c>
      <c r="D2703" s="8" t="s">
        <v>25</v>
      </c>
      <c r="E2703" s="8" t="s">
        <v>40</v>
      </c>
      <c r="F2703" s="78">
        <v>24373.217574031507</v>
      </c>
      <c r="G2703" s="78">
        <f>+IF(F2703=0," ", +F2703/INDEX(TdC_ExRate!$C$8:$R$29,MATCH(A2703,TdC_ExRate!$B$8:$B$29,0),MATCH(B2703,TdC_ExRate!$C$7:$R$7,0)))</f>
        <v>1288.4520303452757</v>
      </c>
      <c r="H2703" s="78">
        <f>+IF(F2703=0,"",+G2703*100/INDEX(PBI_GDP!$C$8:$R$29,MATCH($A2703,PBI_GDP!$B$8:$B$29,0),MATCH($B2703,PBI_GDP!$C$7:$R$7,0)))</f>
        <v>0.10791101894309442</v>
      </c>
    </row>
    <row r="2704" spans="1:8" x14ac:dyDescent="0.25">
      <c r="A2704" s="8" t="s">
        <v>39</v>
      </c>
      <c r="B2704" s="8">
        <v>2018</v>
      </c>
      <c r="C2704" s="8" t="s">
        <v>10</v>
      </c>
      <c r="D2704" s="8" t="s">
        <v>25</v>
      </c>
      <c r="E2704" s="8" t="s">
        <v>26</v>
      </c>
      <c r="F2704" s="78">
        <v>18321.427504124953</v>
      </c>
      <c r="G2704" s="78">
        <f>+IF(F2704=0," ", +F2704/INDEX(TdC_ExRate!$C$8:$R$29,MATCH(A2704,TdC_ExRate!$B$8:$B$29,0),MATCH(B2704,TdC_ExRate!$C$7:$R$7,0)))</f>
        <v>952.58721858535455</v>
      </c>
      <c r="H2704" s="78">
        <f>+IF(F2704=0,"",+G2704*100/INDEX(PBI_GDP!$C$8:$R$29,MATCH($A2704,PBI_GDP!$B$8:$B$29,0),MATCH($B2704,PBI_GDP!$C$7:$R$7,0)))</f>
        <v>7.5833014558832942E-2</v>
      </c>
    </row>
    <row r="2705" spans="1:8" x14ac:dyDescent="0.25">
      <c r="A2705" s="8" t="s">
        <v>39</v>
      </c>
      <c r="B2705" s="8">
        <v>2018</v>
      </c>
      <c r="C2705" s="8" t="s">
        <v>10</v>
      </c>
      <c r="D2705" s="8" t="s">
        <v>25</v>
      </c>
      <c r="E2705" s="8" t="s">
        <v>27</v>
      </c>
      <c r="F2705" s="78">
        <v>3299.319185419828</v>
      </c>
      <c r="G2705" s="78">
        <f>+IF(F2705=0," ", +F2705/INDEX(TdC_ExRate!$C$8:$R$29,MATCH(A2705,TdC_ExRate!$B$8:$B$29,0),MATCH(B2705,TdC_ExRate!$C$7:$R$7,0)))</f>
        <v>171.54172541177647</v>
      </c>
      <c r="H2705" s="78">
        <f>+IF(F2705=0,"",+G2705*100/INDEX(PBI_GDP!$C$8:$R$29,MATCH($A2705,PBI_GDP!$B$8:$B$29,0),MATCH($B2705,PBI_GDP!$C$7:$R$7,0)))</f>
        <v>1.3655994859890054E-2</v>
      </c>
    </row>
    <row r="2706" spans="1:8" x14ac:dyDescent="0.25">
      <c r="A2706" s="8" t="s">
        <v>39</v>
      </c>
      <c r="B2706" s="8">
        <v>2018</v>
      </c>
      <c r="C2706" s="8" t="s">
        <v>10</v>
      </c>
      <c r="D2706" s="8" t="s">
        <v>25</v>
      </c>
      <c r="E2706" s="8" t="s">
        <v>28</v>
      </c>
      <c r="F2706" s="78">
        <v>4324.6459790781228</v>
      </c>
      <c r="G2706" s="78">
        <f>+IF(F2706=0," ", +F2706/INDEX(TdC_ExRate!$C$8:$R$29,MATCH(A2706,TdC_ExRate!$B$8:$B$29,0),MATCH(B2706,TdC_ExRate!$C$7:$R$7,0)))</f>
        <v>224.85161069730316</v>
      </c>
      <c r="H2706" s="78">
        <f>+IF(F2706=0,"",+G2706*100/INDEX(PBI_GDP!$C$8:$R$29,MATCH($A2706,PBI_GDP!$B$8:$B$29,0),MATCH($B2706,PBI_GDP!$C$7:$R$7,0)))</f>
        <v>1.789985749851607E-2</v>
      </c>
    </row>
    <row r="2707" spans="1:8" x14ac:dyDescent="0.25">
      <c r="A2707" s="8" t="s">
        <v>39</v>
      </c>
      <c r="B2707" s="8">
        <v>2018</v>
      </c>
      <c r="C2707" s="8" t="s">
        <v>10</v>
      </c>
      <c r="D2707" s="8" t="s">
        <v>25</v>
      </c>
      <c r="E2707" s="8" t="s">
        <v>40</v>
      </c>
      <c r="F2707" s="78">
        <v>25945.392668622902</v>
      </c>
      <c r="G2707" s="78">
        <f>+IF(F2707=0," ", +F2707/INDEX(TdC_ExRate!$C$8:$R$29,MATCH(A2707,TdC_ExRate!$B$8:$B$29,0),MATCH(B2707,TdC_ExRate!$C$7:$R$7,0)))</f>
        <v>1348.9805546944342</v>
      </c>
      <c r="H2707" s="78">
        <f>+IF(F2707=0,"",+G2707*100/INDEX(PBI_GDP!$C$8:$R$29,MATCH($A2707,PBI_GDP!$B$8:$B$29,0),MATCH($B2707,PBI_GDP!$C$7:$R$7,0)))</f>
        <v>0.10738886691723906</v>
      </c>
    </row>
    <row r="2708" spans="1:8" x14ac:dyDescent="0.25">
      <c r="A2708" s="8" t="s">
        <v>39</v>
      </c>
      <c r="B2708" s="8">
        <v>2019</v>
      </c>
      <c r="C2708" s="8" t="s">
        <v>10</v>
      </c>
      <c r="D2708" s="8" t="s">
        <v>25</v>
      </c>
      <c r="E2708" s="8" t="s">
        <v>26</v>
      </c>
      <c r="F2708" s="78">
        <v>16741.888514865142</v>
      </c>
      <c r="G2708" s="78">
        <f>+IF(F2708=0," ", +F2708/INDEX(TdC_ExRate!$C$8:$R$29,MATCH(A2708,TdC_ExRate!$B$8:$B$29,0),MATCH(B2708,TdC_ExRate!$C$7:$R$7,0)))</f>
        <v>869.70849427870871</v>
      </c>
      <c r="H2708" s="78">
        <f>+IF(F2708=0,"",+G2708*100/INDEX(PBI_GDP!$C$8:$R$29,MATCH($A2708,PBI_GDP!$B$8:$B$29,0),MATCH($B2708,PBI_GDP!$C$7:$R$7,0)))</f>
        <v>6.6689916859773157E-2</v>
      </c>
    </row>
    <row r="2709" spans="1:8" x14ac:dyDescent="0.25">
      <c r="A2709" s="8" t="s">
        <v>39</v>
      </c>
      <c r="B2709" s="8">
        <v>2019</v>
      </c>
      <c r="C2709" s="8" t="s">
        <v>10</v>
      </c>
      <c r="D2709" s="8" t="s">
        <v>25</v>
      </c>
      <c r="E2709" s="8" t="s">
        <v>27</v>
      </c>
      <c r="F2709" s="78">
        <v>1169.7377990260213</v>
      </c>
      <c r="G2709" s="78">
        <f>+IF(F2709=0," ", +F2709/INDEX(TdC_ExRate!$C$8:$R$29,MATCH(A2709,TdC_ExRate!$B$8:$B$29,0),MATCH(B2709,TdC_ExRate!$C$7:$R$7,0)))</f>
        <v>60.765599949403708</v>
      </c>
      <c r="H2709" s="78">
        <f>+IF(F2709=0,"",+G2709*100/INDEX(PBI_GDP!$C$8:$R$29,MATCH($A2709,PBI_GDP!$B$8:$B$29,0),MATCH($B2709,PBI_GDP!$C$7:$R$7,0)))</f>
        <v>4.6595529826587061E-3</v>
      </c>
    </row>
    <row r="2710" spans="1:8" x14ac:dyDescent="0.25">
      <c r="A2710" s="8" t="s">
        <v>39</v>
      </c>
      <c r="B2710" s="8">
        <v>2019</v>
      </c>
      <c r="C2710" s="8" t="s">
        <v>10</v>
      </c>
      <c r="D2710" s="8" t="s">
        <v>25</v>
      </c>
      <c r="E2710" s="8" t="s">
        <v>28</v>
      </c>
      <c r="F2710" s="78">
        <v>4801.4199835851086</v>
      </c>
      <c r="G2710" s="78">
        <f>+IF(F2710=0," ", +F2710/INDEX(TdC_ExRate!$C$8:$R$29,MATCH(A2710,TdC_ExRate!$B$8:$B$29,0),MATCH(B2710,TdC_ExRate!$C$7:$R$7,0)))</f>
        <v>249.42441473169396</v>
      </c>
      <c r="H2710" s="78">
        <f>+IF(F2710=0,"",+G2710*100/INDEX(PBI_GDP!$C$8:$R$29,MATCH($A2710,PBI_GDP!$B$8:$B$29,0),MATCH($B2710,PBI_GDP!$C$7:$R$7,0)))</f>
        <v>1.9126056133382606E-2</v>
      </c>
    </row>
    <row r="2711" spans="1:8" x14ac:dyDescent="0.25">
      <c r="A2711" s="8" t="s">
        <v>39</v>
      </c>
      <c r="B2711" s="8">
        <v>2019</v>
      </c>
      <c r="C2711" s="8" t="s">
        <v>10</v>
      </c>
      <c r="D2711" s="8" t="s">
        <v>25</v>
      </c>
      <c r="E2711" s="8" t="s">
        <v>40</v>
      </c>
      <c r="F2711" s="78">
        <v>22713.04629747627</v>
      </c>
      <c r="G2711" s="78">
        <f>+IF(F2711=0," ", +F2711/INDEX(TdC_ExRate!$C$8:$R$29,MATCH(A2711,TdC_ExRate!$B$8:$B$29,0),MATCH(B2711,TdC_ExRate!$C$7:$R$7,0)))</f>
        <v>1179.8985089598063</v>
      </c>
      <c r="H2711" s="78">
        <f>+IF(F2711=0,"",+G2711*100/INDEX(PBI_GDP!$C$8:$R$29,MATCH($A2711,PBI_GDP!$B$8:$B$29,0),MATCH($B2711,PBI_GDP!$C$7:$R$7,0)))</f>
        <v>9.0475525975814472E-2</v>
      </c>
    </row>
    <row r="2712" spans="1:8" x14ac:dyDescent="0.25">
      <c r="A2712" s="8" t="s">
        <v>39</v>
      </c>
      <c r="B2712" s="8">
        <v>2020</v>
      </c>
      <c r="C2712" s="8" t="s">
        <v>10</v>
      </c>
      <c r="D2712" s="8" t="s">
        <v>25</v>
      </c>
      <c r="E2712" s="8" t="s">
        <v>26</v>
      </c>
      <c r="F2712" s="78">
        <v>11517.931367412752</v>
      </c>
      <c r="G2712" s="78">
        <f>+IF(F2712=0," ", +F2712/INDEX(TdC_ExRate!$C$8:$R$29,MATCH(A2712,TdC_ExRate!$B$8:$B$29,0),MATCH(B2712,TdC_ExRate!$C$7:$R$7,0)))</f>
        <v>536.1749414576492</v>
      </c>
      <c r="H2712" s="78">
        <f>+IF(F2712=0,"",+G2712*100/INDEX(PBI_GDP!$C$8:$R$29,MATCH($A2712,PBI_GDP!$B$8:$B$29,0),MATCH($B2712,PBI_GDP!$C$7:$R$7,0)))</f>
        <v>4.7421250927731452E-2</v>
      </c>
    </row>
    <row r="2713" spans="1:8" x14ac:dyDescent="0.25">
      <c r="A2713" s="8" t="s">
        <v>39</v>
      </c>
      <c r="B2713" s="8">
        <v>2020</v>
      </c>
      <c r="C2713" s="8" t="s">
        <v>10</v>
      </c>
      <c r="D2713" s="8" t="s">
        <v>25</v>
      </c>
      <c r="E2713" s="8" t="s">
        <v>27</v>
      </c>
      <c r="F2713" s="78">
        <v>0</v>
      </c>
      <c r="G2713" s="78" t="str">
        <f>+IF(F2713=0," ", +F2713/INDEX(TdC_ExRate!$C$8:$R$29,MATCH(A2713,TdC_ExRate!$B$8:$B$29,0),MATCH(B2713,TdC_ExRate!$C$7:$R$7,0)))</f>
        <v xml:space="preserve"> </v>
      </c>
      <c r="H2713" s="78" t="str">
        <f>+IF(F2713=0,"",+G2713*100/INDEX(PBI_GDP!$C$8:$R$29,MATCH($A2713,PBI_GDP!$B$8:$B$29,0),MATCH($B2713,PBI_GDP!$C$7:$R$7,0)))</f>
        <v/>
      </c>
    </row>
    <row r="2714" spans="1:8" x14ac:dyDescent="0.25">
      <c r="A2714" s="8" t="s">
        <v>39</v>
      </c>
      <c r="B2714" s="8">
        <v>2020</v>
      </c>
      <c r="C2714" s="8" t="s">
        <v>10</v>
      </c>
      <c r="D2714" s="8" t="s">
        <v>25</v>
      </c>
      <c r="E2714" s="8" t="s">
        <v>28</v>
      </c>
      <c r="F2714" s="78">
        <v>1841.9793373933785</v>
      </c>
      <c r="G2714" s="78">
        <f>+IF(F2714=0," ", +F2714/INDEX(TdC_ExRate!$C$8:$R$29,MATCH(A2714,TdC_ExRate!$B$8:$B$29,0),MATCH(B2714,TdC_ExRate!$C$7:$R$7,0)))</f>
        <v>85.746574787495177</v>
      </c>
      <c r="H2714" s="78">
        <f>+IF(F2714=0,"",+G2714*100/INDEX(PBI_GDP!$C$8:$R$29,MATCH($A2714,PBI_GDP!$B$8:$B$29,0),MATCH($B2714,PBI_GDP!$C$7:$R$7,0)))</f>
        <v>7.5837371812581753E-3</v>
      </c>
    </row>
    <row r="2715" spans="1:8" x14ac:dyDescent="0.25">
      <c r="A2715" s="8" t="s">
        <v>39</v>
      </c>
      <c r="B2715" s="8">
        <v>2020</v>
      </c>
      <c r="C2715" s="8" t="s">
        <v>10</v>
      </c>
      <c r="D2715" s="8" t="s">
        <v>25</v>
      </c>
      <c r="E2715" s="8" t="s">
        <v>40</v>
      </c>
      <c r="F2715" s="78">
        <v>13359.910704806131</v>
      </c>
      <c r="G2715" s="78">
        <f>+IF(F2715=0," ", +F2715/INDEX(TdC_ExRate!$C$8:$R$29,MATCH(A2715,TdC_ExRate!$B$8:$B$29,0),MATCH(B2715,TdC_ExRate!$C$7:$R$7,0)))</f>
        <v>621.92151624514429</v>
      </c>
      <c r="H2715" s="78">
        <f>+IF(F2715=0,"",+G2715*100/INDEX(PBI_GDP!$C$8:$R$29,MATCH($A2715,PBI_GDP!$B$8:$B$29,0),MATCH($B2715,PBI_GDP!$C$7:$R$7,0)))</f>
        <v>5.5004988108989621E-2</v>
      </c>
    </row>
    <row r="2716" spans="1:8" x14ac:dyDescent="0.25">
      <c r="A2716" s="8" t="s">
        <v>39</v>
      </c>
      <c r="B2716" s="8">
        <v>2021</v>
      </c>
      <c r="C2716" s="8" t="s">
        <v>10</v>
      </c>
      <c r="D2716" s="8" t="s">
        <v>25</v>
      </c>
      <c r="E2716" s="8" t="s">
        <v>26</v>
      </c>
      <c r="F2716" s="78">
        <v>33342.134622599995</v>
      </c>
      <c r="G2716" s="78">
        <f>+IF(F2716=0," ", +F2716/INDEX(TdC_ExRate!$C$8:$R$29,MATCH(A2716,TdC_ExRate!$B$8:$B$29,0),MATCH(B2716,TdC_ExRate!$C$7:$R$7,0)))</f>
        <v>1644.0894784319523</v>
      </c>
      <c r="H2716" s="78">
        <f>+IF(F2716=0,"",+G2716*100/INDEX(PBI_GDP!$C$8:$R$29,MATCH($A2716,PBI_GDP!$B$8:$B$29,0),MATCH($B2716,PBI_GDP!$C$7:$R$7,0)))</f>
        <v>0.12488346105063435</v>
      </c>
    </row>
    <row r="2717" spans="1:8" x14ac:dyDescent="0.25">
      <c r="A2717" s="8" t="s">
        <v>39</v>
      </c>
      <c r="B2717" s="8">
        <v>2021</v>
      </c>
      <c r="C2717" s="8" t="s">
        <v>10</v>
      </c>
      <c r="D2717" s="8" t="s">
        <v>25</v>
      </c>
      <c r="E2717" s="8" t="s">
        <v>27</v>
      </c>
      <c r="F2717" s="78">
        <v>4546.5765570000012</v>
      </c>
      <c r="G2717" s="78">
        <f>+IF(F2717=0," ", +F2717/INDEX(TdC_ExRate!$C$8:$R$29,MATCH(A2717,TdC_ExRate!$B$8:$B$29,0),MATCH(B2717,TdC_ExRate!$C$7:$R$7,0)))</f>
        <v>224.19016553254443</v>
      </c>
      <c r="H2717" s="78">
        <f>+IF(F2717=0,"",+G2717*100/INDEX(PBI_GDP!$C$8:$R$29,MATCH($A2717,PBI_GDP!$B$8:$B$29,0),MATCH($B2717,PBI_GDP!$C$7:$R$7,0)))</f>
        <v>1.7029270105129245E-2</v>
      </c>
    </row>
    <row r="2718" spans="1:8" x14ac:dyDescent="0.25">
      <c r="A2718" s="8" t="s">
        <v>39</v>
      </c>
      <c r="B2718" s="8">
        <v>2021</v>
      </c>
      <c r="C2718" s="8" t="s">
        <v>10</v>
      </c>
      <c r="D2718" s="8" t="s">
        <v>25</v>
      </c>
      <c r="E2718" s="8" t="s">
        <v>28</v>
      </c>
      <c r="F2718" s="78">
        <v>1800.338328</v>
      </c>
      <c r="G2718" s="78">
        <f>+IF(F2718=0," ", +F2718/INDEX(TdC_ExRate!$C$8:$R$29,MATCH(A2718,TdC_ExRate!$B$8:$B$29,0),MATCH(B2718,TdC_ExRate!$C$7:$R$7,0)))</f>
        <v>88.774079289940829</v>
      </c>
      <c r="H2718" s="78">
        <f>+IF(F2718=0,"",+G2718*100/INDEX(PBI_GDP!$C$8:$R$29,MATCH($A2718,PBI_GDP!$B$8:$B$29,0),MATCH($B2718,PBI_GDP!$C$7:$R$7,0)))</f>
        <v>6.7431939798586272E-3</v>
      </c>
    </row>
    <row r="2719" spans="1:8" x14ac:dyDescent="0.25">
      <c r="A2719" s="8" t="s">
        <v>39</v>
      </c>
      <c r="B2719" s="8">
        <v>2021</v>
      </c>
      <c r="C2719" s="8" t="s">
        <v>10</v>
      </c>
      <c r="D2719" s="8" t="s">
        <v>25</v>
      </c>
      <c r="E2719" s="8" t="s">
        <v>40</v>
      </c>
      <c r="F2719" s="78">
        <v>39689.049507599993</v>
      </c>
      <c r="G2719" s="78">
        <f>+IF(F2719=0," ", +F2719/INDEX(TdC_ExRate!$C$8:$R$29,MATCH(A2719,TdC_ExRate!$B$8:$B$29,0),MATCH(B2719,TdC_ExRate!$C$7:$R$7,0)))</f>
        <v>1957.0537232544375</v>
      </c>
      <c r="H2719" s="78">
        <f>+IF(F2719=0,"",+G2719*100/INDEX(PBI_GDP!$C$8:$R$29,MATCH($A2719,PBI_GDP!$B$8:$B$29,0),MATCH($B2719,PBI_GDP!$C$7:$R$7,0)))</f>
        <v>0.1486559251356222</v>
      </c>
    </row>
    <row r="2720" spans="1:8" x14ac:dyDescent="0.25">
      <c r="A2720" s="8" t="s">
        <v>39</v>
      </c>
      <c r="B2720" s="8">
        <v>2022</v>
      </c>
      <c r="C2720" s="8" t="s">
        <v>10</v>
      </c>
      <c r="D2720" s="8" t="s">
        <v>25</v>
      </c>
      <c r="E2720" s="8" t="s">
        <v>26</v>
      </c>
      <c r="F2720" s="78">
        <v>28468.597632399953</v>
      </c>
      <c r="G2720" s="78">
        <f>+IF(F2720=0," ", +F2720/INDEX(TdC_ExRate!$C$8:$R$29,MATCH(A2720,TdC_ExRate!$B$8:$B$29,0),MATCH(B2720,TdC_ExRate!$C$7:$R$7,0)))</f>
        <v>1415.585180411884</v>
      </c>
      <c r="H2720" s="78">
        <f>+IF(F2720=0,"",+G2720*100/INDEX(PBI_GDP!$C$8:$R$29,MATCH($A2720,PBI_GDP!$B$8:$B$29,0),MATCH($B2720,PBI_GDP!$C$7:$R$7,0)))</f>
        <v>9.6462942337111002E-2</v>
      </c>
    </row>
    <row r="2721" spans="1:8" x14ac:dyDescent="0.25">
      <c r="A2721" s="8" t="s">
        <v>39</v>
      </c>
      <c r="B2721" s="8">
        <v>2022</v>
      </c>
      <c r="C2721" s="8" t="s">
        <v>10</v>
      </c>
      <c r="D2721" s="8" t="s">
        <v>25</v>
      </c>
      <c r="E2721" s="8" t="s">
        <v>27</v>
      </c>
      <c r="F2721" s="78">
        <v>4496.9692977999985</v>
      </c>
      <c r="G2721" s="78">
        <f>+IF(F2721=0," ", +F2721/INDEX(TdC_ExRate!$C$8:$R$29,MATCH(A2721,TdC_ExRate!$B$8:$B$29,0),MATCH(B2721,TdC_ExRate!$C$7:$R$7,0)))</f>
        <v>223.60929670409843</v>
      </c>
      <c r="H2721" s="78">
        <f>+IF(F2721=0,"",+G2721*100/INDEX(PBI_GDP!$C$8:$R$29,MATCH($A2721,PBI_GDP!$B$8:$B$29,0),MATCH($B2721,PBI_GDP!$C$7:$R$7,0)))</f>
        <v>1.5237522257567927E-2</v>
      </c>
    </row>
    <row r="2722" spans="1:8" x14ac:dyDescent="0.25">
      <c r="A2722" s="8" t="s">
        <v>39</v>
      </c>
      <c r="B2722" s="8">
        <v>2022</v>
      </c>
      <c r="C2722" s="8" t="s">
        <v>10</v>
      </c>
      <c r="D2722" s="8" t="s">
        <v>25</v>
      </c>
      <c r="E2722" s="8" t="s">
        <v>28</v>
      </c>
      <c r="F2722" s="78">
        <v>1747.0283360000001</v>
      </c>
      <c r="G2722" s="78">
        <f>+IF(F2722=0," ", +F2722/INDEX(TdC_ExRate!$C$8:$R$29,MATCH(A2722,TdC_ExRate!$B$8:$B$29,0),MATCH(B2722,TdC_ExRate!$C$7:$R$7,0)))</f>
        <v>86.870012149339232</v>
      </c>
      <c r="H2722" s="78">
        <f>+IF(F2722=0,"",+G2722*100/INDEX(PBI_GDP!$C$8:$R$29,MATCH($A2722,PBI_GDP!$B$8:$B$29,0),MATCH($B2722,PBI_GDP!$C$7:$R$7,0)))</f>
        <v>5.9196275072247104E-3</v>
      </c>
    </row>
    <row r="2723" spans="1:8" x14ac:dyDescent="0.25">
      <c r="A2723" s="8" t="s">
        <v>39</v>
      </c>
      <c r="B2723" s="8">
        <v>2022</v>
      </c>
      <c r="C2723" s="8" t="s">
        <v>10</v>
      </c>
      <c r="D2723" s="8" t="s">
        <v>25</v>
      </c>
      <c r="E2723" s="8" t="s">
        <v>40</v>
      </c>
      <c r="F2723" s="78">
        <v>34712.595266199954</v>
      </c>
      <c r="G2723" s="78">
        <f>+IF(F2723=0," ", +F2723/INDEX(TdC_ExRate!$C$8:$R$29,MATCH(A2723,TdC_ExRate!$B$8:$B$29,0),MATCH(B2723,TdC_ExRate!$C$7:$R$7,0)))</f>
        <v>1726.064489265322</v>
      </c>
      <c r="H2723" s="78">
        <f>+IF(F2723=0,"",+G2723*100/INDEX(PBI_GDP!$C$8:$R$29,MATCH($A2723,PBI_GDP!$B$8:$B$29,0),MATCH($B2723,PBI_GDP!$C$7:$R$7,0)))</f>
        <v>0.11762009210190366</v>
      </c>
    </row>
    <row r="2724" spans="1:8" x14ac:dyDescent="0.25">
      <c r="A2724" s="8" t="s">
        <v>39</v>
      </c>
      <c r="B2724" s="8">
        <v>2023</v>
      </c>
      <c r="C2724" s="8" t="s">
        <v>10</v>
      </c>
      <c r="D2724" s="8" t="s">
        <v>25</v>
      </c>
      <c r="E2724" s="8" t="s">
        <v>26</v>
      </c>
      <c r="F2724" s="78">
        <v>30600.079288799996</v>
      </c>
      <c r="G2724" s="78">
        <f>+IF(F2724=0," ", +F2724/INDEX(TdC_ExRate!$C$8:$R$29,MATCH(A2724,TdC_ExRate!$B$8:$B$29,0),MATCH(B2724,TdC_ExRate!$C$7:$R$7,0)))</f>
        <v>1724.838890814978</v>
      </c>
      <c r="H2724" s="78">
        <f>+IF(F2724=0,"",+G2724*100/INDEX(PBI_GDP!$C$8:$R$29,MATCH($A2724,PBI_GDP!$B$8:$B$29,0),MATCH($B2724,PBI_GDP!$C$7:$R$7,0)))</f>
        <v>9.5972429359403977E-2</v>
      </c>
    </row>
    <row r="2725" spans="1:8" x14ac:dyDescent="0.25">
      <c r="A2725" s="8" t="s">
        <v>39</v>
      </c>
      <c r="B2725" s="8">
        <v>2023</v>
      </c>
      <c r="C2725" s="8" t="s">
        <v>10</v>
      </c>
      <c r="D2725" s="8" t="s">
        <v>25</v>
      </c>
      <c r="E2725" s="8" t="s">
        <v>27</v>
      </c>
      <c r="F2725" s="78">
        <v>4134.4803192000008</v>
      </c>
      <c r="G2725" s="78">
        <f>+IF(F2725=0," ", +F2725/INDEX(TdC_ExRate!$C$8:$R$29,MATCH(A2725,TdC_ExRate!$B$8:$B$29,0),MATCH(B2725,TdC_ExRate!$C$7:$R$7,0)))</f>
        <v>233.04882253934005</v>
      </c>
      <c r="H2725" s="78">
        <f>+IF(F2725=0,"",+G2725*100/INDEX(PBI_GDP!$C$8:$R$29,MATCH($A2725,PBI_GDP!$B$8:$B$29,0),MATCH($B2725,PBI_GDP!$C$7:$R$7,0)))</f>
        <v>1.2967159876526866E-2</v>
      </c>
    </row>
    <row r="2726" spans="1:8" x14ac:dyDescent="0.25">
      <c r="A2726" s="8" t="s">
        <v>39</v>
      </c>
      <c r="B2726" s="8">
        <v>2023</v>
      </c>
      <c r="C2726" s="8" t="s">
        <v>10</v>
      </c>
      <c r="D2726" s="8" t="s">
        <v>25</v>
      </c>
      <c r="E2726" s="8" t="s">
        <v>28</v>
      </c>
      <c r="F2726" s="78">
        <v>1009.306701</v>
      </c>
      <c r="G2726" s="78">
        <f>+IF(F2726=0," ", +F2726/INDEX(TdC_ExRate!$C$8:$R$29,MATCH(A2726,TdC_ExRate!$B$8:$B$29,0),MATCH(B2726,TdC_ExRate!$C$7:$R$7,0)))</f>
        <v>56.891730057776428</v>
      </c>
      <c r="H2726" s="78">
        <f>+IF(F2726=0,"",+G2726*100/INDEX(PBI_GDP!$C$8:$R$29,MATCH($A2726,PBI_GDP!$B$8:$B$29,0),MATCH($B2726,PBI_GDP!$C$7:$R$7,0)))</f>
        <v>3.165534806282335E-3</v>
      </c>
    </row>
    <row r="2727" spans="1:8" x14ac:dyDescent="0.25">
      <c r="A2727" s="8" t="s">
        <v>39</v>
      </c>
      <c r="B2727" s="8">
        <v>2023</v>
      </c>
      <c r="C2727" s="8" t="s">
        <v>10</v>
      </c>
      <c r="D2727" s="8" t="s">
        <v>25</v>
      </c>
      <c r="E2727" s="8" t="s">
        <v>40</v>
      </c>
      <c r="F2727" s="78">
        <v>35743.866308999997</v>
      </c>
      <c r="G2727" s="78">
        <f>+IF(F2727=0," ", +F2727/INDEX(TdC_ExRate!$C$8:$R$29,MATCH(A2727,TdC_ExRate!$B$8:$B$29,0),MATCH(B2727,TdC_ExRate!$C$7:$R$7,0)))</f>
        <v>2014.7794434120945</v>
      </c>
      <c r="H2727" s="78">
        <f>+IF(F2727=0,"",+G2727*100/INDEX(PBI_GDP!$C$8:$R$29,MATCH($A2727,PBI_GDP!$B$8:$B$29,0),MATCH($B2727,PBI_GDP!$C$7:$R$7,0)))</f>
        <v>0.11210512404221319</v>
      </c>
    </row>
    <row r="2728" spans="1:8" x14ac:dyDescent="0.25">
      <c r="A2728" s="8" t="s">
        <v>39</v>
      </c>
      <c r="B2728" s="8">
        <v>2008</v>
      </c>
      <c r="C2728" s="8" t="s">
        <v>10</v>
      </c>
      <c r="D2728" s="8" t="s">
        <v>30</v>
      </c>
      <c r="E2728" s="8" t="s">
        <v>31</v>
      </c>
      <c r="F2728" s="78">
        <v>42680.895407011056</v>
      </c>
      <c r="G2728" s="78">
        <f>+IF(F2728=0," ", +F2728/INDEX(TdC_ExRate!$C$8:$R$29,MATCH(A2728,TdC_ExRate!$B$8:$B$29,0),MATCH(B2728,TdC_ExRate!$C$7:$R$7,0)))</f>
        <v>3825.8814139398983</v>
      </c>
      <c r="H2728" s="78">
        <f>+IF(F2728=0,"",+G2728*100/INDEX(PBI_GDP!$C$8:$R$29,MATCH($A2728,PBI_GDP!$B$8:$B$29,0),MATCH($B2728,PBI_GDP!$C$7:$R$7,0)))</f>
        <v>0.3265240612925227</v>
      </c>
    </row>
    <row r="2729" spans="1:8" x14ac:dyDescent="0.25">
      <c r="A2729" s="8" t="s">
        <v>39</v>
      </c>
      <c r="B2729" s="8">
        <v>2008</v>
      </c>
      <c r="C2729" s="8" t="s">
        <v>10</v>
      </c>
      <c r="D2729" s="8" t="s">
        <v>30</v>
      </c>
      <c r="E2729" s="8" t="s">
        <v>32</v>
      </c>
      <c r="F2729" s="78">
        <v>0</v>
      </c>
      <c r="G2729" s="78" t="str">
        <f>+IF(F2729=0," ", +F2729/INDEX(TdC_ExRate!$C$8:$R$29,MATCH(A2729,TdC_ExRate!$B$8:$B$29,0),MATCH(B2729,TdC_ExRate!$C$7:$R$7,0)))</f>
        <v xml:space="preserve"> </v>
      </c>
      <c r="H2729" s="78" t="str">
        <f>+IF(F2729=0,"",+G2729*100/INDEX(PBI_GDP!$C$8:$R$29,MATCH($A2729,PBI_GDP!$B$8:$B$29,0),MATCH($B2729,PBI_GDP!$C$7:$R$7,0)))</f>
        <v/>
      </c>
    </row>
    <row r="2730" spans="1:8" x14ac:dyDescent="0.25">
      <c r="A2730" s="8" t="s">
        <v>39</v>
      </c>
      <c r="B2730" s="8">
        <v>2008</v>
      </c>
      <c r="C2730" s="8" t="s">
        <v>10</v>
      </c>
      <c r="D2730" s="8" t="s">
        <v>30</v>
      </c>
      <c r="E2730" s="8" t="s">
        <v>40</v>
      </c>
      <c r="F2730" s="78">
        <v>42680.895407011056</v>
      </c>
      <c r="G2730" s="78">
        <f>+IF(F2730=0," ", +F2730/INDEX(TdC_ExRate!$C$8:$R$29,MATCH(A2730,TdC_ExRate!$B$8:$B$29,0),MATCH(B2730,TdC_ExRate!$C$7:$R$7,0)))</f>
        <v>3825.8814139398983</v>
      </c>
      <c r="H2730" s="78">
        <f>+IF(F2730=0,"",+G2730*100/INDEX(PBI_GDP!$C$8:$R$29,MATCH($A2730,PBI_GDP!$B$8:$B$29,0),MATCH($B2730,PBI_GDP!$C$7:$R$7,0)))</f>
        <v>0.3265240612925227</v>
      </c>
    </row>
    <row r="2731" spans="1:8" x14ac:dyDescent="0.25">
      <c r="A2731" s="8" t="s">
        <v>39</v>
      </c>
      <c r="B2731" s="8">
        <v>2009</v>
      </c>
      <c r="C2731" s="8" t="s">
        <v>10</v>
      </c>
      <c r="D2731" s="8" t="s">
        <v>30</v>
      </c>
      <c r="E2731" s="8" t="s">
        <v>31</v>
      </c>
      <c r="F2731" s="78">
        <v>49900.778858770311</v>
      </c>
      <c r="G2731" s="78">
        <f>+IF(F2731=0," ", +F2731/INDEX(TdC_ExRate!$C$8:$R$29,MATCH(A2731,TdC_ExRate!$B$8:$B$29,0),MATCH(B2731,TdC_ExRate!$C$7:$R$7,0)))</f>
        <v>3694.3015997608964</v>
      </c>
      <c r="H2731" s="78">
        <f>+IF(F2731=0,"",+G2731*100/INDEX(PBI_GDP!$C$8:$R$29,MATCH($A2731,PBI_GDP!$B$8:$B$29,0),MATCH($B2731,PBI_GDP!$C$7:$R$7,0)))</f>
        <v>0.39061618582390428</v>
      </c>
    </row>
    <row r="2732" spans="1:8" x14ac:dyDescent="0.25">
      <c r="A2732" s="8" t="s">
        <v>39</v>
      </c>
      <c r="B2732" s="8">
        <v>2009</v>
      </c>
      <c r="C2732" s="8" t="s">
        <v>10</v>
      </c>
      <c r="D2732" s="8" t="s">
        <v>30</v>
      </c>
      <c r="E2732" s="8" t="s">
        <v>32</v>
      </c>
      <c r="F2732" s="78">
        <v>0</v>
      </c>
      <c r="G2732" s="78" t="str">
        <f>+IF(F2732=0," ", +F2732/INDEX(TdC_ExRate!$C$8:$R$29,MATCH(A2732,TdC_ExRate!$B$8:$B$29,0),MATCH(B2732,TdC_ExRate!$C$7:$R$7,0)))</f>
        <v xml:space="preserve"> </v>
      </c>
      <c r="H2732" s="78" t="str">
        <f>+IF(F2732=0,"",+G2732*100/INDEX(PBI_GDP!$C$8:$R$29,MATCH($A2732,PBI_GDP!$B$8:$B$29,0),MATCH($B2732,PBI_GDP!$C$7:$R$7,0)))</f>
        <v/>
      </c>
    </row>
    <row r="2733" spans="1:8" x14ac:dyDescent="0.25">
      <c r="A2733" s="8" t="s">
        <v>39</v>
      </c>
      <c r="B2733" s="8">
        <v>2009</v>
      </c>
      <c r="C2733" s="8" t="s">
        <v>10</v>
      </c>
      <c r="D2733" s="8" t="s">
        <v>30</v>
      </c>
      <c r="E2733" s="8" t="s">
        <v>40</v>
      </c>
      <c r="F2733" s="78">
        <v>49900.778858770311</v>
      </c>
      <c r="G2733" s="78">
        <f>+IF(F2733=0," ", +F2733/INDEX(TdC_ExRate!$C$8:$R$29,MATCH(A2733,TdC_ExRate!$B$8:$B$29,0),MATCH(B2733,TdC_ExRate!$C$7:$R$7,0)))</f>
        <v>3694.3015997608964</v>
      </c>
      <c r="H2733" s="78">
        <f>+IF(F2733=0,"",+G2733*100/INDEX(PBI_GDP!$C$8:$R$29,MATCH($A2733,PBI_GDP!$B$8:$B$29,0),MATCH($B2733,PBI_GDP!$C$7:$R$7,0)))</f>
        <v>0.39061618582390428</v>
      </c>
    </row>
    <row r="2734" spans="1:8" x14ac:dyDescent="0.25">
      <c r="A2734" s="8" t="s">
        <v>39</v>
      </c>
      <c r="B2734" s="8">
        <v>2010</v>
      </c>
      <c r="C2734" s="8" t="s">
        <v>10</v>
      </c>
      <c r="D2734" s="8" t="s">
        <v>30</v>
      </c>
      <c r="E2734" s="8" t="s">
        <v>31</v>
      </c>
      <c r="F2734" s="78">
        <v>45522.637733192023</v>
      </c>
      <c r="G2734" s="78">
        <f>+IF(F2734=0," ", +F2734/INDEX(TdC_ExRate!$C$8:$R$29,MATCH(A2734,TdC_ExRate!$B$8:$B$29,0),MATCH(B2734,TdC_ExRate!$C$7:$R$7,0)))</f>
        <v>3603.6127237832593</v>
      </c>
      <c r="H2734" s="78">
        <f>+IF(F2734=0,"",+G2734*100/INDEX(PBI_GDP!$C$8:$R$29,MATCH($A2734,PBI_GDP!$B$8:$B$29,0),MATCH($B2734,PBI_GDP!$C$7:$R$7,0)))</f>
        <v>0.32582414735236165</v>
      </c>
    </row>
    <row r="2735" spans="1:8" x14ac:dyDescent="0.25">
      <c r="A2735" s="8" t="s">
        <v>39</v>
      </c>
      <c r="B2735" s="8">
        <v>2010</v>
      </c>
      <c r="C2735" s="8" t="s">
        <v>10</v>
      </c>
      <c r="D2735" s="8" t="s">
        <v>30</v>
      </c>
      <c r="E2735" s="8" t="s">
        <v>32</v>
      </c>
      <c r="F2735" s="78">
        <v>0</v>
      </c>
      <c r="G2735" s="78" t="str">
        <f>+IF(F2735=0," ", +F2735/INDEX(TdC_ExRate!$C$8:$R$29,MATCH(A2735,TdC_ExRate!$B$8:$B$29,0),MATCH(B2735,TdC_ExRate!$C$7:$R$7,0)))</f>
        <v xml:space="preserve"> </v>
      </c>
      <c r="H2735" s="78" t="str">
        <f>+IF(F2735=0,"",+G2735*100/INDEX(PBI_GDP!$C$8:$R$29,MATCH($A2735,PBI_GDP!$B$8:$B$29,0),MATCH($B2735,PBI_GDP!$C$7:$R$7,0)))</f>
        <v/>
      </c>
    </row>
    <row r="2736" spans="1:8" x14ac:dyDescent="0.25">
      <c r="A2736" s="8" t="s">
        <v>39</v>
      </c>
      <c r="B2736" s="8">
        <v>2010</v>
      </c>
      <c r="C2736" s="8" t="s">
        <v>10</v>
      </c>
      <c r="D2736" s="8" t="s">
        <v>30</v>
      </c>
      <c r="E2736" s="8" t="s">
        <v>40</v>
      </c>
      <c r="F2736" s="78">
        <v>45522.637733192023</v>
      </c>
      <c r="G2736" s="78">
        <f>+IF(F2736=0," ", +F2736/INDEX(TdC_ExRate!$C$8:$R$29,MATCH(A2736,TdC_ExRate!$B$8:$B$29,0),MATCH(B2736,TdC_ExRate!$C$7:$R$7,0)))</f>
        <v>3603.6127237832593</v>
      </c>
      <c r="H2736" s="78">
        <f>+IF(F2736=0,"",+G2736*100/INDEX(PBI_GDP!$C$8:$R$29,MATCH($A2736,PBI_GDP!$B$8:$B$29,0),MATCH($B2736,PBI_GDP!$C$7:$R$7,0)))</f>
        <v>0.32582414735236165</v>
      </c>
    </row>
    <row r="2737" spans="1:8" x14ac:dyDescent="0.25">
      <c r="A2737" s="8" t="s">
        <v>39</v>
      </c>
      <c r="B2737" s="8">
        <v>2011</v>
      </c>
      <c r="C2737" s="8" t="s">
        <v>10</v>
      </c>
      <c r="D2737" s="8" t="s">
        <v>30</v>
      </c>
      <c r="E2737" s="8" t="s">
        <v>31</v>
      </c>
      <c r="F2737" s="78">
        <v>51393.448664282281</v>
      </c>
      <c r="G2737" s="78">
        <f>+IF(F2737=0," ", +F2737/INDEX(TdC_ExRate!$C$8:$R$29,MATCH(A2737,TdC_ExRate!$B$8:$B$29,0),MATCH(B2737,TdC_ExRate!$C$7:$R$7,0)))</f>
        <v>4127.1230727924649</v>
      </c>
      <c r="H2737" s="78">
        <f>+IF(F2737=0,"",+G2737*100/INDEX(PBI_GDP!$C$8:$R$29,MATCH($A2737,PBI_GDP!$B$8:$B$29,0),MATCH($B2737,PBI_GDP!$C$7:$R$7,0)))</f>
        <v>0.33547496097466045</v>
      </c>
    </row>
    <row r="2738" spans="1:8" x14ac:dyDescent="0.25">
      <c r="A2738" s="8" t="s">
        <v>39</v>
      </c>
      <c r="B2738" s="8">
        <v>2011</v>
      </c>
      <c r="C2738" s="8" t="s">
        <v>10</v>
      </c>
      <c r="D2738" s="8" t="s">
        <v>30</v>
      </c>
      <c r="E2738" s="8" t="s">
        <v>32</v>
      </c>
      <c r="F2738" s="78">
        <v>0</v>
      </c>
      <c r="G2738" s="78" t="str">
        <f>+IF(F2738=0," ", +F2738/INDEX(TdC_ExRate!$C$8:$R$29,MATCH(A2738,TdC_ExRate!$B$8:$B$29,0),MATCH(B2738,TdC_ExRate!$C$7:$R$7,0)))</f>
        <v xml:space="preserve"> </v>
      </c>
      <c r="H2738" s="78" t="str">
        <f>+IF(F2738=0,"",+G2738*100/INDEX(PBI_GDP!$C$8:$R$29,MATCH($A2738,PBI_GDP!$B$8:$B$29,0),MATCH($B2738,PBI_GDP!$C$7:$R$7,0)))</f>
        <v/>
      </c>
    </row>
    <row r="2739" spans="1:8" x14ac:dyDescent="0.25">
      <c r="A2739" s="8" t="s">
        <v>39</v>
      </c>
      <c r="B2739" s="8">
        <v>2011</v>
      </c>
      <c r="C2739" s="8" t="s">
        <v>10</v>
      </c>
      <c r="D2739" s="8" t="s">
        <v>30</v>
      </c>
      <c r="E2739" s="8" t="s">
        <v>40</v>
      </c>
      <c r="F2739" s="78">
        <v>51393.448664282281</v>
      </c>
      <c r="G2739" s="78">
        <f>+IF(F2739=0," ", +F2739/INDEX(TdC_ExRate!$C$8:$R$29,MATCH(A2739,TdC_ExRate!$B$8:$B$29,0),MATCH(B2739,TdC_ExRate!$C$7:$R$7,0)))</f>
        <v>4127.1230727924649</v>
      </c>
      <c r="H2739" s="78">
        <f>+IF(F2739=0,"",+G2739*100/INDEX(PBI_GDP!$C$8:$R$29,MATCH($A2739,PBI_GDP!$B$8:$B$29,0),MATCH($B2739,PBI_GDP!$C$7:$R$7,0)))</f>
        <v>0.33547496097466045</v>
      </c>
    </row>
    <row r="2740" spans="1:8" x14ac:dyDescent="0.25">
      <c r="A2740" s="8" t="s">
        <v>39</v>
      </c>
      <c r="B2740" s="8">
        <v>2012</v>
      </c>
      <c r="C2740" s="8" t="s">
        <v>10</v>
      </c>
      <c r="D2740" s="8" t="s">
        <v>30</v>
      </c>
      <c r="E2740" s="8" t="s">
        <v>31</v>
      </c>
      <c r="F2740" s="78">
        <v>48105.10271113996</v>
      </c>
      <c r="G2740" s="78">
        <f>+IF(F2740=0," ", +F2740/INDEX(TdC_ExRate!$C$8:$R$29,MATCH(A2740,TdC_ExRate!$B$8:$B$29,0),MATCH(B2740,TdC_ExRate!$C$7:$R$7,0)))</f>
        <v>3657.487375870744</v>
      </c>
      <c r="H2740" s="78">
        <f>+IF(F2740=0,"",+G2740*100/INDEX(PBI_GDP!$C$8:$R$29,MATCH($A2740,PBI_GDP!$B$8:$B$29,0),MATCH($B2740,PBI_GDP!$C$7:$R$7,0)))</f>
        <v>0.29128772690790905</v>
      </c>
    </row>
    <row r="2741" spans="1:8" x14ac:dyDescent="0.25">
      <c r="A2741" s="8" t="s">
        <v>39</v>
      </c>
      <c r="B2741" s="8">
        <v>2012</v>
      </c>
      <c r="C2741" s="8" t="s">
        <v>10</v>
      </c>
      <c r="D2741" s="8" t="s">
        <v>30</v>
      </c>
      <c r="E2741" s="8" t="s">
        <v>32</v>
      </c>
      <c r="F2741" s="78">
        <v>0</v>
      </c>
      <c r="G2741" s="78" t="str">
        <f>+IF(F2741=0," ", +F2741/INDEX(TdC_ExRate!$C$8:$R$29,MATCH(A2741,TdC_ExRate!$B$8:$B$29,0),MATCH(B2741,TdC_ExRate!$C$7:$R$7,0)))</f>
        <v xml:space="preserve"> </v>
      </c>
      <c r="H2741" s="78" t="str">
        <f>+IF(F2741=0,"",+G2741*100/INDEX(PBI_GDP!$C$8:$R$29,MATCH($A2741,PBI_GDP!$B$8:$B$29,0),MATCH($B2741,PBI_GDP!$C$7:$R$7,0)))</f>
        <v/>
      </c>
    </row>
    <row r="2742" spans="1:8" x14ac:dyDescent="0.25">
      <c r="A2742" s="8" t="s">
        <v>39</v>
      </c>
      <c r="B2742" s="8">
        <v>2012</v>
      </c>
      <c r="C2742" s="8" t="s">
        <v>10</v>
      </c>
      <c r="D2742" s="8" t="s">
        <v>30</v>
      </c>
      <c r="E2742" s="8" t="s">
        <v>40</v>
      </c>
      <c r="F2742" s="78">
        <v>48105.10271113996</v>
      </c>
      <c r="G2742" s="78">
        <f>+IF(F2742=0," ", +F2742/INDEX(TdC_ExRate!$C$8:$R$29,MATCH(A2742,TdC_ExRate!$B$8:$B$29,0),MATCH(B2742,TdC_ExRate!$C$7:$R$7,0)))</f>
        <v>3657.487375870744</v>
      </c>
      <c r="H2742" s="78">
        <f>+IF(F2742=0,"",+G2742*100/INDEX(PBI_GDP!$C$8:$R$29,MATCH($A2742,PBI_GDP!$B$8:$B$29,0),MATCH($B2742,PBI_GDP!$C$7:$R$7,0)))</f>
        <v>0.29128772690790905</v>
      </c>
    </row>
    <row r="2743" spans="1:8" x14ac:dyDescent="0.25">
      <c r="A2743" s="8" t="s">
        <v>39</v>
      </c>
      <c r="B2743" s="8">
        <v>2013</v>
      </c>
      <c r="C2743" s="8" t="s">
        <v>10</v>
      </c>
      <c r="D2743" s="8" t="s">
        <v>30</v>
      </c>
      <c r="E2743" s="8" t="s">
        <v>31</v>
      </c>
      <c r="F2743" s="78">
        <v>48370.152123945511</v>
      </c>
      <c r="G2743" s="78">
        <f>+IF(F2743=0," ", +F2743/INDEX(TdC_ExRate!$C$8:$R$29,MATCH(A2743,TdC_ExRate!$B$8:$B$29,0),MATCH(B2743,TdC_ExRate!$C$7:$R$7,0)))</f>
        <v>3789.2794456674901</v>
      </c>
      <c r="H2743" s="78">
        <f>+IF(F2743=0,"",+G2743*100/INDEX(PBI_GDP!$C$8:$R$29,MATCH($A2743,PBI_GDP!$B$8:$B$29,0),MATCH($B2743,PBI_GDP!$C$7:$R$7,0)))</f>
        <v>0.28545757170447439</v>
      </c>
    </row>
    <row r="2744" spans="1:8" x14ac:dyDescent="0.25">
      <c r="A2744" s="8" t="s">
        <v>39</v>
      </c>
      <c r="B2744" s="8">
        <v>2013</v>
      </c>
      <c r="C2744" s="8" t="s">
        <v>10</v>
      </c>
      <c r="D2744" s="8" t="s">
        <v>30</v>
      </c>
      <c r="E2744" s="8" t="s">
        <v>32</v>
      </c>
      <c r="F2744" s="78">
        <v>0</v>
      </c>
      <c r="G2744" s="78" t="str">
        <f>+IF(F2744=0," ", +F2744/INDEX(TdC_ExRate!$C$8:$R$29,MATCH(A2744,TdC_ExRate!$B$8:$B$29,0),MATCH(B2744,TdC_ExRate!$C$7:$R$7,0)))</f>
        <v xml:space="preserve"> </v>
      </c>
      <c r="H2744" s="78" t="str">
        <f>+IF(F2744=0,"",+G2744*100/INDEX(PBI_GDP!$C$8:$R$29,MATCH($A2744,PBI_GDP!$B$8:$B$29,0),MATCH($B2744,PBI_GDP!$C$7:$R$7,0)))</f>
        <v/>
      </c>
    </row>
    <row r="2745" spans="1:8" x14ac:dyDescent="0.25">
      <c r="A2745" s="8" t="s">
        <v>39</v>
      </c>
      <c r="B2745" s="8">
        <v>2013</v>
      </c>
      <c r="C2745" s="8" t="s">
        <v>10</v>
      </c>
      <c r="D2745" s="8" t="s">
        <v>30</v>
      </c>
      <c r="E2745" s="8" t="s">
        <v>40</v>
      </c>
      <c r="F2745" s="78">
        <v>48370.152123945511</v>
      </c>
      <c r="G2745" s="78">
        <f>+IF(F2745=0," ", +F2745/INDEX(TdC_ExRate!$C$8:$R$29,MATCH(A2745,TdC_ExRate!$B$8:$B$29,0),MATCH(B2745,TdC_ExRate!$C$7:$R$7,0)))</f>
        <v>3789.2794456674901</v>
      </c>
      <c r="H2745" s="78">
        <f>+IF(F2745=0,"",+G2745*100/INDEX(PBI_GDP!$C$8:$R$29,MATCH($A2745,PBI_GDP!$B$8:$B$29,0),MATCH($B2745,PBI_GDP!$C$7:$R$7,0)))</f>
        <v>0.28545757170447439</v>
      </c>
    </row>
    <row r="2746" spans="1:8" x14ac:dyDescent="0.25">
      <c r="A2746" s="8" t="s">
        <v>39</v>
      </c>
      <c r="B2746" s="8">
        <v>2014</v>
      </c>
      <c r="C2746" s="8" t="s">
        <v>10</v>
      </c>
      <c r="D2746" s="8" t="s">
        <v>30</v>
      </c>
      <c r="E2746" s="8" t="s">
        <v>31</v>
      </c>
      <c r="F2746" s="78">
        <v>92255.803990992674</v>
      </c>
      <c r="G2746" s="78">
        <f>+IF(F2746=0," ", +F2746/INDEX(TdC_ExRate!$C$8:$R$29,MATCH(A2746,TdC_ExRate!$B$8:$B$29,0),MATCH(B2746,TdC_ExRate!$C$7:$R$7,0)))</f>
        <v>6931.7490945583204</v>
      </c>
      <c r="H2746" s="78">
        <f>+IF(F2746=0,"",+G2746*100/INDEX(PBI_GDP!$C$8:$R$29,MATCH($A2746,PBI_GDP!$B$8:$B$29,0),MATCH($B2746,PBI_GDP!$C$7:$R$7,0)))</f>
        <v>0.50794719512817932</v>
      </c>
    </row>
    <row r="2747" spans="1:8" x14ac:dyDescent="0.25">
      <c r="A2747" s="8" t="s">
        <v>39</v>
      </c>
      <c r="B2747" s="8">
        <v>2014</v>
      </c>
      <c r="C2747" s="8" t="s">
        <v>10</v>
      </c>
      <c r="D2747" s="8" t="s">
        <v>30</v>
      </c>
      <c r="E2747" s="8" t="s">
        <v>32</v>
      </c>
      <c r="F2747" s="78">
        <v>0</v>
      </c>
      <c r="G2747" s="78" t="str">
        <f>+IF(F2747=0," ", +F2747/INDEX(TdC_ExRate!$C$8:$R$29,MATCH(A2747,TdC_ExRate!$B$8:$B$29,0),MATCH(B2747,TdC_ExRate!$C$7:$R$7,0)))</f>
        <v xml:space="preserve"> </v>
      </c>
      <c r="H2747" s="78" t="str">
        <f>+IF(F2747=0,"",+G2747*100/INDEX(PBI_GDP!$C$8:$R$29,MATCH($A2747,PBI_GDP!$B$8:$B$29,0),MATCH($B2747,PBI_GDP!$C$7:$R$7,0)))</f>
        <v/>
      </c>
    </row>
    <row r="2748" spans="1:8" x14ac:dyDescent="0.25">
      <c r="A2748" s="8" t="s">
        <v>39</v>
      </c>
      <c r="B2748" s="8">
        <v>2014</v>
      </c>
      <c r="C2748" s="8" t="s">
        <v>10</v>
      </c>
      <c r="D2748" s="8" t="s">
        <v>30</v>
      </c>
      <c r="E2748" s="8" t="s">
        <v>40</v>
      </c>
      <c r="F2748" s="78">
        <v>92255.803990992674</v>
      </c>
      <c r="G2748" s="78">
        <f>+IF(F2748=0," ", +F2748/INDEX(TdC_ExRate!$C$8:$R$29,MATCH(A2748,TdC_ExRate!$B$8:$B$29,0),MATCH(B2748,TdC_ExRate!$C$7:$R$7,0)))</f>
        <v>6931.7490945583204</v>
      </c>
      <c r="H2748" s="78">
        <f>+IF(F2748=0,"",+G2748*100/INDEX(PBI_GDP!$C$8:$R$29,MATCH($A2748,PBI_GDP!$B$8:$B$29,0),MATCH($B2748,PBI_GDP!$C$7:$R$7,0)))</f>
        <v>0.50794719512817932</v>
      </c>
    </row>
    <row r="2749" spans="1:8" x14ac:dyDescent="0.25">
      <c r="A2749" s="8" t="s">
        <v>39</v>
      </c>
      <c r="B2749" s="8">
        <v>2015</v>
      </c>
      <c r="C2749" s="8" t="s">
        <v>10</v>
      </c>
      <c r="D2749" s="8" t="s">
        <v>30</v>
      </c>
      <c r="E2749" s="8" t="s">
        <v>31</v>
      </c>
      <c r="F2749" s="78">
        <v>107360.98554363879</v>
      </c>
      <c r="G2749" s="78">
        <f>+IF(F2749=0," ", +F2749/INDEX(TdC_ExRate!$C$8:$R$29,MATCH(A2749,TdC_ExRate!$B$8:$B$29,0),MATCH(B2749,TdC_ExRate!$C$7:$R$7,0)))</f>
        <v>6763.6068171129155</v>
      </c>
      <c r="H2749" s="78">
        <f>+IF(F2749=0,"",+G2749*100/INDEX(PBI_GDP!$C$8:$R$29,MATCH($A2749,PBI_GDP!$B$8:$B$29,0),MATCH($B2749,PBI_GDP!$C$7:$R$7,0)))</f>
        <v>0.55696362613628769</v>
      </c>
    </row>
    <row r="2750" spans="1:8" x14ac:dyDescent="0.25">
      <c r="A2750" s="8" t="s">
        <v>39</v>
      </c>
      <c r="B2750" s="8">
        <v>2015</v>
      </c>
      <c r="C2750" s="8" t="s">
        <v>10</v>
      </c>
      <c r="D2750" s="8" t="s">
        <v>30</v>
      </c>
      <c r="E2750" s="8" t="s">
        <v>32</v>
      </c>
      <c r="F2750" s="78">
        <v>0</v>
      </c>
      <c r="G2750" s="78" t="str">
        <f>+IF(F2750=0," ", +F2750/INDEX(TdC_ExRate!$C$8:$R$29,MATCH(A2750,TdC_ExRate!$B$8:$B$29,0),MATCH(B2750,TdC_ExRate!$C$7:$R$7,0)))</f>
        <v xml:space="preserve"> </v>
      </c>
      <c r="H2750" s="78" t="str">
        <f>+IF(F2750=0,"",+G2750*100/INDEX(PBI_GDP!$C$8:$R$29,MATCH($A2750,PBI_GDP!$B$8:$B$29,0),MATCH($B2750,PBI_GDP!$C$7:$R$7,0)))</f>
        <v/>
      </c>
    </row>
    <row r="2751" spans="1:8" x14ac:dyDescent="0.25">
      <c r="A2751" s="8" t="s">
        <v>39</v>
      </c>
      <c r="B2751" s="8">
        <v>2015</v>
      </c>
      <c r="C2751" s="8" t="s">
        <v>10</v>
      </c>
      <c r="D2751" s="8" t="s">
        <v>30</v>
      </c>
      <c r="E2751" s="8" t="s">
        <v>40</v>
      </c>
      <c r="F2751" s="78">
        <v>107360.98554363879</v>
      </c>
      <c r="G2751" s="78">
        <f>+IF(F2751=0," ", +F2751/INDEX(TdC_ExRate!$C$8:$R$29,MATCH(A2751,TdC_ExRate!$B$8:$B$29,0),MATCH(B2751,TdC_ExRate!$C$7:$R$7,0)))</f>
        <v>6763.6068171129155</v>
      </c>
      <c r="H2751" s="78">
        <f>+IF(F2751=0,"",+G2751*100/INDEX(PBI_GDP!$C$8:$R$29,MATCH($A2751,PBI_GDP!$B$8:$B$29,0),MATCH($B2751,PBI_GDP!$C$7:$R$7,0)))</f>
        <v>0.55696362613628769</v>
      </c>
    </row>
    <row r="2752" spans="1:8" x14ac:dyDescent="0.25">
      <c r="A2752" s="8" t="s">
        <v>39</v>
      </c>
      <c r="B2752" s="8">
        <v>2016</v>
      </c>
      <c r="C2752" s="8" t="s">
        <v>10</v>
      </c>
      <c r="D2752" s="8" t="s">
        <v>30</v>
      </c>
      <c r="E2752" s="8" t="s">
        <v>31</v>
      </c>
      <c r="F2752" s="78">
        <v>234734.87403782527</v>
      </c>
      <c r="G2752" s="78">
        <f>+IF(F2752=0," ", +F2752/INDEX(TdC_ExRate!$C$8:$R$29,MATCH(A2752,TdC_ExRate!$B$8:$B$29,0),MATCH(B2752,TdC_ExRate!$C$7:$R$7,0)))</f>
        <v>12561.623655252846</v>
      </c>
      <c r="H2752" s="78">
        <f>+IF(F2752=0,"",+G2752*100/INDEX(PBI_GDP!$C$8:$R$29,MATCH($A2752,PBI_GDP!$B$8:$B$29,0),MATCH($B2752,PBI_GDP!$C$7:$R$7,0)))</f>
        <v>1.1294391870848388</v>
      </c>
    </row>
    <row r="2753" spans="1:8" x14ac:dyDescent="0.25">
      <c r="A2753" s="8" t="s">
        <v>39</v>
      </c>
      <c r="B2753" s="8">
        <v>2016</v>
      </c>
      <c r="C2753" s="8" t="s">
        <v>10</v>
      </c>
      <c r="D2753" s="8" t="s">
        <v>30</v>
      </c>
      <c r="E2753" s="8" t="s">
        <v>32</v>
      </c>
      <c r="F2753" s="78">
        <v>0</v>
      </c>
      <c r="G2753" s="78" t="str">
        <f>+IF(F2753=0," ", +F2753/INDEX(TdC_ExRate!$C$8:$R$29,MATCH(A2753,TdC_ExRate!$B$8:$B$29,0),MATCH(B2753,TdC_ExRate!$C$7:$R$7,0)))</f>
        <v xml:space="preserve"> </v>
      </c>
      <c r="H2753" s="78" t="str">
        <f>+IF(F2753=0,"",+G2753*100/INDEX(PBI_GDP!$C$8:$R$29,MATCH($A2753,PBI_GDP!$B$8:$B$29,0),MATCH($B2753,PBI_GDP!$C$7:$R$7,0)))</f>
        <v/>
      </c>
    </row>
    <row r="2754" spans="1:8" x14ac:dyDescent="0.25">
      <c r="A2754" s="8" t="s">
        <v>39</v>
      </c>
      <c r="B2754" s="8">
        <v>2016</v>
      </c>
      <c r="C2754" s="8" t="s">
        <v>10</v>
      </c>
      <c r="D2754" s="8" t="s">
        <v>30</v>
      </c>
      <c r="E2754" s="8" t="s">
        <v>40</v>
      </c>
      <c r="F2754" s="78">
        <v>234734.87403782527</v>
      </c>
      <c r="G2754" s="78">
        <f>+IF(F2754=0," ", +F2754/INDEX(TdC_ExRate!$C$8:$R$29,MATCH(A2754,TdC_ExRate!$B$8:$B$29,0),MATCH(B2754,TdC_ExRate!$C$7:$R$7,0)))</f>
        <v>12561.623655252846</v>
      </c>
      <c r="H2754" s="78">
        <f>+IF(F2754=0,"",+G2754*100/INDEX(PBI_GDP!$C$8:$R$29,MATCH($A2754,PBI_GDP!$B$8:$B$29,0),MATCH($B2754,PBI_GDP!$C$7:$R$7,0)))</f>
        <v>1.1294391870848388</v>
      </c>
    </row>
    <row r="2755" spans="1:8" x14ac:dyDescent="0.25">
      <c r="A2755" s="8" t="s">
        <v>39</v>
      </c>
      <c r="B2755" s="8">
        <v>2017</v>
      </c>
      <c r="C2755" s="8" t="s">
        <v>10</v>
      </c>
      <c r="D2755" s="8" t="s">
        <v>30</v>
      </c>
      <c r="E2755" s="8" t="s">
        <v>31</v>
      </c>
      <c r="F2755" s="78">
        <v>48880.563361123684</v>
      </c>
      <c r="G2755" s="78">
        <f>+IF(F2755=0," ", +F2755/INDEX(TdC_ExRate!$C$8:$R$29,MATCH(A2755,TdC_ExRate!$B$8:$B$29,0),MATCH(B2755,TdC_ExRate!$C$7:$R$7,0)))</f>
        <v>2583.994538914023</v>
      </c>
      <c r="H2755" s="78">
        <f>+IF(F2755=0,"",+G2755*100/INDEX(PBI_GDP!$C$8:$R$29,MATCH($A2755,PBI_GDP!$B$8:$B$29,0),MATCH($B2755,PBI_GDP!$C$7:$R$7,0)))</f>
        <v>0.21641588283490887</v>
      </c>
    </row>
    <row r="2756" spans="1:8" x14ac:dyDescent="0.25">
      <c r="A2756" s="8" t="s">
        <v>39</v>
      </c>
      <c r="B2756" s="8">
        <v>2017</v>
      </c>
      <c r="C2756" s="8" t="s">
        <v>10</v>
      </c>
      <c r="D2756" s="8" t="s">
        <v>30</v>
      </c>
      <c r="E2756" s="8" t="s">
        <v>32</v>
      </c>
      <c r="F2756" s="78">
        <v>0</v>
      </c>
      <c r="G2756" s="78" t="str">
        <f>+IF(F2756=0," ", +F2756/INDEX(TdC_ExRate!$C$8:$R$29,MATCH(A2756,TdC_ExRate!$B$8:$B$29,0),MATCH(B2756,TdC_ExRate!$C$7:$R$7,0)))</f>
        <v xml:space="preserve"> </v>
      </c>
      <c r="H2756" s="78" t="str">
        <f>+IF(F2756=0,"",+G2756*100/INDEX(PBI_GDP!$C$8:$R$29,MATCH($A2756,PBI_GDP!$B$8:$B$29,0),MATCH($B2756,PBI_GDP!$C$7:$R$7,0)))</f>
        <v/>
      </c>
    </row>
    <row r="2757" spans="1:8" x14ac:dyDescent="0.25">
      <c r="A2757" s="8" t="s">
        <v>39</v>
      </c>
      <c r="B2757" s="8">
        <v>2017</v>
      </c>
      <c r="C2757" s="8" t="s">
        <v>10</v>
      </c>
      <c r="D2757" s="8" t="s">
        <v>30</v>
      </c>
      <c r="E2757" s="8" t="s">
        <v>40</v>
      </c>
      <c r="F2757" s="78">
        <v>48880.563361123684</v>
      </c>
      <c r="G2757" s="78">
        <f>+IF(F2757=0," ", +F2757/INDEX(TdC_ExRate!$C$8:$R$29,MATCH(A2757,TdC_ExRate!$B$8:$B$29,0),MATCH(B2757,TdC_ExRate!$C$7:$R$7,0)))</f>
        <v>2583.994538914023</v>
      </c>
      <c r="H2757" s="78">
        <f>+IF(F2757=0,"",+G2757*100/INDEX(PBI_GDP!$C$8:$R$29,MATCH($A2757,PBI_GDP!$B$8:$B$29,0),MATCH($B2757,PBI_GDP!$C$7:$R$7,0)))</f>
        <v>0.21641588283490887</v>
      </c>
    </row>
    <row r="2758" spans="1:8" x14ac:dyDescent="0.25">
      <c r="A2758" s="8" t="s">
        <v>39</v>
      </c>
      <c r="B2758" s="8">
        <v>2018</v>
      </c>
      <c r="C2758" s="8" t="s">
        <v>10</v>
      </c>
      <c r="D2758" s="8" t="s">
        <v>30</v>
      </c>
      <c r="E2758" s="8" t="s">
        <v>31</v>
      </c>
      <c r="F2758" s="78">
        <v>35458.694114756079</v>
      </c>
      <c r="G2758" s="78">
        <f>+IF(F2758=0," ", +F2758/INDEX(TdC_ExRate!$C$8:$R$29,MATCH(A2758,TdC_ExRate!$B$8:$B$29,0),MATCH(B2758,TdC_ExRate!$C$7:$R$7,0)))</f>
        <v>1843.6062797966799</v>
      </c>
      <c r="H2758" s="78">
        <f>+IF(F2758=0,"",+G2758*100/INDEX(PBI_GDP!$C$8:$R$29,MATCH($A2758,PBI_GDP!$B$8:$B$29,0),MATCH($B2758,PBI_GDP!$C$7:$R$7,0)))</f>
        <v>0.14676474671179984</v>
      </c>
    </row>
    <row r="2759" spans="1:8" x14ac:dyDescent="0.25">
      <c r="A2759" s="8" t="s">
        <v>39</v>
      </c>
      <c r="B2759" s="8">
        <v>2018</v>
      </c>
      <c r="C2759" s="8" t="s">
        <v>10</v>
      </c>
      <c r="D2759" s="8" t="s">
        <v>30</v>
      </c>
      <c r="E2759" s="8" t="s">
        <v>32</v>
      </c>
      <c r="F2759" s="78">
        <v>0</v>
      </c>
      <c r="G2759" s="78" t="str">
        <f>+IF(F2759=0," ", +F2759/INDEX(TdC_ExRate!$C$8:$R$29,MATCH(A2759,TdC_ExRate!$B$8:$B$29,0),MATCH(B2759,TdC_ExRate!$C$7:$R$7,0)))</f>
        <v xml:space="preserve"> </v>
      </c>
      <c r="H2759" s="78" t="str">
        <f>+IF(F2759=0,"",+G2759*100/INDEX(PBI_GDP!$C$8:$R$29,MATCH($A2759,PBI_GDP!$B$8:$B$29,0),MATCH($B2759,PBI_GDP!$C$7:$R$7,0)))</f>
        <v/>
      </c>
    </row>
    <row r="2760" spans="1:8" x14ac:dyDescent="0.25">
      <c r="A2760" s="8" t="s">
        <v>39</v>
      </c>
      <c r="B2760" s="8">
        <v>2018</v>
      </c>
      <c r="C2760" s="8" t="s">
        <v>10</v>
      </c>
      <c r="D2760" s="8" t="s">
        <v>30</v>
      </c>
      <c r="E2760" s="8" t="s">
        <v>40</v>
      </c>
      <c r="F2760" s="78">
        <v>35458.694114756079</v>
      </c>
      <c r="G2760" s="78">
        <f>+IF(F2760=0," ", +F2760/INDEX(TdC_ExRate!$C$8:$R$29,MATCH(A2760,TdC_ExRate!$B$8:$B$29,0),MATCH(B2760,TdC_ExRate!$C$7:$R$7,0)))</f>
        <v>1843.6062797966799</v>
      </c>
      <c r="H2760" s="78">
        <f>+IF(F2760=0,"",+G2760*100/INDEX(PBI_GDP!$C$8:$R$29,MATCH($A2760,PBI_GDP!$B$8:$B$29,0),MATCH($B2760,PBI_GDP!$C$7:$R$7,0)))</f>
        <v>0.14676474671179984</v>
      </c>
    </row>
    <row r="2761" spans="1:8" x14ac:dyDescent="0.25">
      <c r="A2761" s="8" t="s">
        <v>39</v>
      </c>
      <c r="B2761" s="8">
        <v>2019</v>
      </c>
      <c r="C2761" s="8" t="s">
        <v>10</v>
      </c>
      <c r="D2761" s="8" t="s">
        <v>30</v>
      </c>
      <c r="E2761" s="8" t="s">
        <v>31</v>
      </c>
      <c r="F2761" s="78">
        <v>56567.721860683872</v>
      </c>
      <c r="G2761" s="78">
        <f>+IF(F2761=0," ", +F2761/INDEX(TdC_ExRate!$C$8:$R$29,MATCH(A2761,TdC_ExRate!$B$8:$B$29,0),MATCH(B2761,TdC_ExRate!$C$7:$R$7,0)))</f>
        <v>2938.5829538017597</v>
      </c>
      <c r="H2761" s="78">
        <f>+IF(F2761=0,"",+G2761*100/INDEX(PBI_GDP!$C$8:$R$29,MATCH($A2761,PBI_GDP!$B$8:$B$29,0),MATCH($B2761,PBI_GDP!$C$7:$R$7,0)))</f>
        <v>0.2253328030757209</v>
      </c>
    </row>
    <row r="2762" spans="1:8" x14ac:dyDescent="0.25">
      <c r="A2762" s="8" t="s">
        <v>39</v>
      </c>
      <c r="B2762" s="8">
        <v>2019</v>
      </c>
      <c r="C2762" s="8" t="s">
        <v>10</v>
      </c>
      <c r="D2762" s="8" t="s">
        <v>30</v>
      </c>
      <c r="E2762" s="8" t="s">
        <v>32</v>
      </c>
      <c r="F2762" s="78">
        <v>0</v>
      </c>
      <c r="G2762" s="78" t="str">
        <f>+IF(F2762=0," ", +F2762/INDEX(TdC_ExRate!$C$8:$R$29,MATCH(A2762,TdC_ExRate!$B$8:$B$29,0),MATCH(B2762,TdC_ExRate!$C$7:$R$7,0)))</f>
        <v xml:space="preserve"> </v>
      </c>
      <c r="H2762" s="78" t="str">
        <f>+IF(F2762=0,"",+G2762*100/INDEX(PBI_GDP!$C$8:$R$29,MATCH($A2762,PBI_GDP!$B$8:$B$29,0),MATCH($B2762,PBI_GDP!$C$7:$R$7,0)))</f>
        <v/>
      </c>
    </row>
    <row r="2763" spans="1:8" x14ac:dyDescent="0.25">
      <c r="A2763" s="8" t="s">
        <v>39</v>
      </c>
      <c r="B2763" s="8">
        <v>2019</v>
      </c>
      <c r="C2763" s="8" t="s">
        <v>10</v>
      </c>
      <c r="D2763" s="8" t="s">
        <v>30</v>
      </c>
      <c r="E2763" s="8" t="s">
        <v>40</v>
      </c>
      <c r="F2763" s="78">
        <v>56567.721860683872</v>
      </c>
      <c r="G2763" s="78">
        <f>+IF(F2763=0," ", +F2763/INDEX(TdC_ExRate!$C$8:$R$29,MATCH(A2763,TdC_ExRate!$B$8:$B$29,0),MATCH(B2763,TdC_ExRate!$C$7:$R$7,0)))</f>
        <v>2938.5829538017597</v>
      </c>
      <c r="H2763" s="78">
        <f>+IF(F2763=0,"",+G2763*100/INDEX(PBI_GDP!$C$8:$R$29,MATCH($A2763,PBI_GDP!$B$8:$B$29,0),MATCH($B2763,PBI_GDP!$C$7:$R$7,0)))</f>
        <v>0.2253328030757209</v>
      </c>
    </row>
    <row r="2764" spans="1:8" x14ac:dyDescent="0.25">
      <c r="A2764" s="8" t="s">
        <v>39</v>
      </c>
      <c r="B2764" s="8">
        <v>2020</v>
      </c>
      <c r="C2764" s="8" t="s">
        <v>10</v>
      </c>
      <c r="D2764" s="8" t="s">
        <v>30</v>
      </c>
      <c r="E2764" s="8" t="s">
        <v>31</v>
      </c>
      <c r="F2764" s="78">
        <v>55650.132290711823</v>
      </c>
      <c r="G2764" s="78">
        <f>+IF(F2764=0," ", +F2764/INDEX(TdC_ExRate!$C$8:$R$29,MATCH(A2764,TdC_ExRate!$B$8:$B$29,0),MATCH(B2764,TdC_ExRate!$C$7:$R$7,0)))</f>
        <v>2590.5872739876672</v>
      </c>
      <c r="H2764" s="78">
        <f>+IF(F2764=0,"",+G2764*100/INDEX(PBI_GDP!$C$8:$R$29,MATCH($A2764,PBI_GDP!$B$8:$B$29,0),MATCH($B2764,PBI_GDP!$C$7:$R$7,0)))</f>
        <v>0.22912090750824546</v>
      </c>
    </row>
    <row r="2765" spans="1:8" x14ac:dyDescent="0.25">
      <c r="A2765" s="8" t="s">
        <v>39</v>
      </c>
      <c r="B2765" s="8">
        <v>2020</v>
      </c>
      <c r="C2765" s="8" t="s">
        <v>10</v>
      </c>
      <c r="D2765" s="8" t="s">
        <v>30</v>
      </c>
      <c r="E2765" s="8" t="s">
        <v>32</v>
      </c>
      <c r="F2765" s="78">
        <v>0</v>
      </c>
      <c r="G2765" s="78" t="str">
        <f>+IF(F2765=0," ", +F2765/INDEX(TdC_ExRate!$C$8:$R$29,MATCH(A2765,TdC_ExRate!$B$8:$B$29,0),MATCH(B2765,TdC_ExRate!$C$7:$R$7,0)))</f>
        <v xml:space="preserve"> </v>
      </c>
      <c r="H2765" s="78" t="str">
        <f>+IF(F2765=0,"",+G2765*100/INDEX(PBI_GDP!$C$8:$R$29,MATCH($A2765,PBI_GDP!$B$8:$B$29,0),MATCH($B2765,PBI_GDP!$C$7:$R$7,0)))</f>
        <v/>
      </c>
    </row>
    <row r="2766" spans="1:8" x14ac:dyDescent="0.25">
      <c r="A2766" s="8" t="s">
        <v>39</v>
      </c>
      <c r="B2766" s="8">
        <v>2020</v>
      </c>
      <c r="C2766" s="8" t="s">
        <v>10</v>
      </c>
      <c r="D2766" s="8" t="s">
        <v>30</v>
      </c>
      <c r="E2766" s="8" t="s">
        <v>40</v>
      </c>
      <c r="F2766" s="78">
        <v>55650.132290711823</v>
      </c>
      <c r="G2766" s="78">
        <f>+IF(F2766=0," ", +F2766/INDEX(TdC_ExRate!$C$8:$R$29,MATCH(A2766,TdC_ExRate!$B$8:$B$29,0),MATCH(B2766,TdC_ExRate!$C$7:$R$7,0)))</f>
        <v>2590.5872739876672</v>
      </c>
      <c r="H2766" s="78">
        <f>+IF(F2766=0,"",+G2766*100/INDEX(PBI_GDP!$C$8:$R$29,MATCH($A2766,PBI_GDP!$B$8:$B$29,0),MATCH($B2766,PBI_GDP!$C$7:$R$7,0)))</f>
        <v>0.22912090750824546</v>
      </c>
    </row>
    <row r="2767" spans="1:8" x14ac:dyDescent="0.25">
      <c r="A2767" s="8" t="s">
        <v>39</v>
      </c>
      <c r="B2767" s="8">
        <v>2021</v>
      </c>
      <c r="C2767" s="8" t="s">
        <v>10</v>
      </c>
      <c r="D2767" s="8" t="s">
        <v>30</v>
      </c>
      <c r="E2767" s="8" t="s">
        <v>31</v>
      </c>
      <c r="F2767" s="78">
        <v>45139.473194999999</v>
      </c>
      <c r="G2767" s="78">
        <f>+IF(F2767=0," ", +F2767/INDEX(TdC_ExRate!$C$8:$R$29,MATCH(A2767,TdC_ExRate!$B$8:$B$29,0),MATCH(B2767,TdC_ExRate!$C$7:$R$7,0)))</f>
        <v>2225.8122877218934</v>
      </c>
      <c r="H2767" s="78">
        <f>+IF(F2767=0,"",+G2767*100/INDEX(PBI_GDP!$C$8:$R$29,MATCH($A2767,PBI_GDP!$B$8:$B$29,0),MATCH($B2767,PBI_GDP!$C$7:$R$7,0)))</f>
        <v>0.16907056810852603</v>
      </c>
    </row>
    <row r="2768" spans="1:8" x14ac:dyDescent="0.25">
      <c r="A2768" s="8" t="s">
        <v>39</v>
      </c>
      <c r="B2768" s="8">
        <v>2021</v>
      </c>
      <c r="C2768" s="8" t="s">
        <v>10</v>
      </c>
      <c r="D2768" s="8" t="s">
        <v>30</v>
      </c>
      <c r="E2768" s="8" t="s">
        <v>32</v>
      </c>
      <c r="F2768" s="78">
        <v>0</v>
      </c>
      <c r="G2768" s="78" t="str">
        <f>+IF(F2768=0," ", +F2768/INDEX(TdC_ExRate!$C$8:$R$29,MATCH(A2768,TdC_ExRate!$B$8:$B$29,0),MATCH(B2768,TdC_ExRate!$C$7:$R$7,0)))</f>
        <v xml:space="preserve"> </v>
      </c>
      <c r="H2768" s="78" t="str">
        <f>+IF(F2768=0,"",+G2768*100/INDEX(PBI_GDP!$C$8:$R$29,MATCH($A2768,PBI_GDP!$B$8:$B$29,0),MATCH($B2768,PBI_GDP!$C$7:$R$7,0)))</f>
        <v/>
      </c>
    </row>
    <row r="2769" spans="1:8" x14ac:dyDescent="0.25">
      <c r="A2769" s="8" t="s">
        <v>39</v>
      </c>
      <c r="B2769" s="8">
        <v>2021</v>
      </c>
      <c r="C2769" s="8" t="s">
        <v>10</v>
      </c>
      <c r="D2769" s="8" t="s">
        <v>30</v>
      </c>
      <c r="E2769" s="8" t="s">
        <v>40</v>
      </c>
      <c r="F2769" s="78">
        <v>45139.473194999999</v>
      </c>
      <c r="G2769" s="78">
        <f>+IF(F2769=0," ", +F2769/INDEX(TdC_ExRate!$C$8:$R$29,MATCH(A2769,TdC_ExRate!$B$8:$B$29,0),MATCH(B2769,TdC_ExRate!$C$7:$R$7,0)))</f>
        <v>2225.8122877218934</v>
      </c>
      <c r="H2769" s="78">
        <f>+IF(F2769=0,"",+G2769*100/INDEX(PBI_GDP!$C$8:$R$29,MATCH($A2769,PBI_GDP!$B$8:$B$29,0),MATCH($B2769,PBI_GDP!$C$7:$R$7,0)))</f>
        <v>0.16907056810852603</v>
      </c>
    </row>
    <row r="2770" spans="1:8" x14ac:dyDescent="0.25">
      <c r="A2770" s="8" t="s">
        <v>39</v>
      </c>
      <c r="B2770" s="8">
        <v>2022</v>
      </c>
      <c r="C2770" s="8" t="s">
        <v>10</v>
      </c>
      <c r="D2770" s="8" t="s">
        <v>30</v>
      </c>
      <c r="E2770" s="8" t="s">
        <v>31</v>
      </c>
      <c r="F2770" s="78">
        <v>34864.315232000001</v>
      </c>
      <c r="G2770" s="78">
        <f>+IF(F2770=0," ", +F2770/INDEX(TdC_ExRate!$C$8:$R$29,MATCH(A2770,TdC_ExRate!$B$8:$B$29,0),MATCH(B2770,TdC_ExRate!$C$7:$R$7,0)))</f>
        <v>1733.6086801640936</v>
      </c>
      <c r="H2770" s="78">
        <f>+IF(F2770=0,"",+G2770*100/INDEX(PBI_GDP!$C$8:$R$29,MATCH($A2770,PBI_GDP!$B$8:$B$29,0),MATCH($B2770,PBI_GDP!$C$7:$R$7,0)))</f>
        <v>0.11813417974687083</v>
      </c>
    </row>
    <row r="2771" spans="1:8" x14ac:dyDescent="0.25">
      <c r="A2771" s="8" t="s">
        <v>39</v>
      </c>
      <c r="B2771" s="8">
        <v>2022</v>
      </c>
      <c r="C2771" s="8" t="s">
        <v>10</v>
      </c>
      <c r="D2771" s="8" t="s">
        <v>30</v>
      </c>
      <c r="E2771" s="8" t="s">
        <v>32</v>
      </c>
      <c r="F2771" s="78">
        <v>0</v>
      </c>
      <c r="G2771" s="78" t="str">
        <f>+IF(F2771=0," ", +F2771/INDEX(TdC_ExRate!$C$8:$R$29,MATCH(A2771,TdC_ExRate!$B$8:$B$29,0),MATCH(B2771,TdC_ExRate!$C$7:$R$7,0)))</f>
        <v xml:space="preserve"> </v>
      </c>
      <c r="H2771" s="78" t="str">
        <f>+IF(F2771=0,"",+G2771*100/INDEX(PBI_GDP!$C$8:$R$29,MATCH($A2771,PBI_GDP!$B$8:$B$29,0),MATCH($B2771,PBI_GDP!$C$7:$R$7,0)))</f>
        <v/>
      </c>
    </row>
    <row r="2772" spans="1:8" x14ac:dyDescent="0.25">
      <c r="A2772" s="8" t="s">
        <v>39</v>
      </c>
      <c r="B2772" s="8">
        <v>2022</v>
      </c>
      <c r="C2772" s="8" t="s">
        <v>10</v>
      </c>
      <c r="D2772" s="8" t="s">
        <v>30</v>
      </c>
      <c r="E2772" s="8" t="s">
        <v>40</v>
      </c>
      <c r="F2772" s="78">
        <v>34864.315232000001</v>
      </c>
      <c r="G2772" s="78">
        <f>+IF(F2772=0," ", +F2772/INDEX(TdC_ExRate!$C$8:$R$29,MATCH(A2772,TdC_ExRate!$B$8:$B$29,0),MATCH(B2772,TdC_ExRate!$C$7:$R$7,0)))</f>
        <v>1733.6086801640936</v>
      </c>
      <c r="H2772" s="78">
        <f>+IF(F2772=0,"",+G2772*100/INDEX(PBI_GDP!$C$8:$R$29,MATCH($A2772,PBI_GDP!$B$8:$B$29,0),MATCH($B2772,PBI_GDP!$C$7:$R$7,0)))</f>
        <v>0.11813417974687083</v>
      </c>
    </row>
    <row r="2773" spans="1:8" x14ac:dyDescent="0.25">
      <c r="A2773" s="8" t="s">
        <v>39</v>
      </c>
      <c r="B2773" s="8">
        <v>2023</v>
      </c>
      <c r="C2773" s="8" t="s">
        <v>10</v>
      </c>
      <c r="D2773" s="8" t="s">
        <v>30</v>
      </c>
      <c r="E2773" s="8" t="s">
        <v>31</v>
      </c>
      <c r="F2773" s="78">
        <v>38613.397874000002</v>
      </c>
      <c r="G2773" s="78">
        <f>+IF(F2773=0," ", +F2773/INDEX(TdC_ExRate!$C$8:$R$29,MATCH(A2773,TdC_ExRate!$B$8:$B$29,0),MATCH(B2773,TdC_ExRate!$C$7:$R$7,0)))</f>
        <v>2176.5267250129218</v>
      </c>
      <c r="H2773" s="78">
        <f>+IF(F2773=0,"",+G2773*100/INDEX(PBI_GDP!$C$8:$R$29,MATCH($A2773,PBI_GDP!$B$8:$B$29,0),MATCH($B2773,PBI_GDP!$C$7:$R$7,0)))</f>
        <v>0.12110496723926469</v>
      </c>
    </row>
    <row r="2774" spans="1:8" x14ac:dyDescent="0.25">
      <c r="A2774" s="8" t="s">
        <v>39</v>
      </c>
      <c r="B2774" s="8">
        <v>2023</v>
      </c>
      <c r="C2774" s="8" t="s">
        <v>10</v>
      </c>
      <c r="D2774" s="8" t="s">
        <v>30</v>
      </c>
      <c r="E2774" s="8" t="s">
        <v>32</v>
      </c>
      <c r="F2774" s="78">
        <v>0</v>
      </c>
      <c r="G2774" s="78" t="str">
        <f>+IF(F2774=0," ", +F2774/INDEX(TdC_ExRate!$C$8:$R$29,MATCH(A2774,TdC_ExRate!$B$8:$B$29,0),MATCH(B2774,TdC_ExRate!$C$7:$R$7,0)))</f>
        <v xml:space="preserve"> </v>
      </c>
      <c r="H2774" s="78" t="str">
        <f>+IF(F2774=0,"",+G2774*100/INDEX(PBI_GDP!$C$8:$R$29,MATCH($A2774,PBI_GDP!$B$8:$B$29,0),MATCH($B2774,PBI_GDP!$C$7:$R$7,0)))</f>
        <v/>
      </c>
    </row>
    <row r="2775" spans="1:8" x14ac:dyDescent="0.25">
      <c r="A2775" s="8" t="s">
        <v>39</v>
      </c>
      <c r="B2775" s="8">
        <v>2023</v>
      </c>
      <c r="C2775" s="8" t="s">
        <v>10</v>
      </c>
      <c r="D2775" s="8" t="s">
        <v>30</v>
      </c>
      <c r="E2775" s="8" t="s">
        <v>40</v>
      </c>
      <c r="F2775" s="78">
        <v>38613.397874000002</v>
      </c>
      <c r="G2775" s="78">
        <f>+IF(F2775=0," ", +F2775/INDEX(TdC_ExRate!$C$8:$R$29,MATCH(A2775,TdC_ExRate!$B$8:$B$29,0),MATCH(B2775,TdC_ExRate!$C$7:$R$7,0)))</f>
        <v>2176.5267250129218</v>
      </c>
      <c r="H2775" s="78">
        <f>+IF(F2775=0,"",+G2775*100/INDEX(PBI_GDP!$C$8:$R$29,MATCH($A2775,PBI_GDP!$B$8:$B$29,0),MATCH($B2775,PBI_GDP!$C$7:$R$7,0)))</f>
        <v>0.12110496723926469</v>
      </c>
    </row>
    <row r="2776" spans="1:8" x14ac:dyDescent="0.25">
      <c r="A2776" s="8" t="s">
        <v>39</v>
      </c>
      <c r="B2776" s="8">
        <v>2008</v>
      </c>
      <c r="C2776" s="8" t="s">
        <v>10</v>
      </c>
      <c r="D2776" s="8" t="s">
        <v>33</v>
      </c>
      <c r="E2776" s="8" t="s">
        <v>34</v>
      </c>
      <c r="F2776" s="78">
        <v>3206.1493936171382</v>
      </c>
      <c r="G2776" s="78">
        <f>+IF(F2776=0," ", +F2776/INDEX(TdC_ExRate!$C$8:$R$29,MATCH(A2776,TdC_ExRate!$B$8:$B$29,0),MATCH(B2776,TdC_ExRate!$C$7:$R$7,0)))</f>
        <v>287.39667381344418</v>
      </c>
      <c r="H2776" s="78">
        <f>+IF(F2776=0,"",+G2776*100/INDEX(PBI_GDP!$C$8:$R$29,MATCH($A2776,PBI_GDP!$B$8:$B$29,0),MATCH($B2776,PBI_GDP!$C$7:$R$7,0)))</f>
        <v>2.4528185529642341E-2</v>
      </c>
    </row>
    <row r="2777" spans="1:8" x14ac:dyDescent="0.25">
      <c r="A2777" s="8" t="s">
        <v>39</v>
      </c>
      <c r="B2777" s="8">
        <v>2008</v>
      </c>
      <c r="C2777" s="8" t="s">
        <v>10</v>
      </c>
      <c r="D2777" s="8" t="s">
        <v>33</v>
      </c>
      <c r="E2777" s="8" t="s">
        <v>35</v>
      </c>
      <c r="F2777" s="78">
        <v>48984.664828511188</v>
      </c>
      <c r="G2777" s="78">
        <f>+IF(F2777=0," ", +F2777/INDEX(TdC_ExRate!$C$8:$R$29,MATCH(A2777,TdC_ExRate!$B$8:$B$29,0),MATCH(B2777,TdC_ExRate!$C$7:$R$7,0)))</f>
        <v>4390.9462758059017</v>
      </c>
      <c r="H2777" s="78">
        <f>+IF(F2777=0,"",+G2777*100/INDEX(PBI_GDP!$C$8:$R$29,MATCH($A2777,PBI_GDP!$B$8:$B$29,0),MATCH($B2777,PBI_GDP!$C$7:$R$7,0)))</f>
        <v>0.37475014402418272</v>
      </c>
    </row>
    <row r="2778" spans="1:8" x14ac:dyDescent="0.25">
      <c r="A2778" s="8" t="s">
        <v>39</v>
      </c>
      <c r="B2778" s="8">
        <v>2008</v>
      </c>
      <c r="C2778" s="8" t="s">
        <v>10</v>
      </c>
      <c r="D2778" s="8" t="s">
        <v>33</v>
      </c>
      <c r="E2778" s="8" t="s">
        <v>36</v>
      </c>
      <c r="F2778" s="78">
        <v>1679.1665464821274</v>
      </c>
      <c r="G2778" s="78">
        <f>+IF(F2778=0," ", +F2778/INDEX(TdC_ExRate!$C$8:$R$29,MATCH(A2778,TdC_ExRate!$B$8:$B$29,0),MATCH(B2778,TdC_ExRate!$C$7:$R$7,0)))</f>
        <v>150.51914960622685</v>
      </c>
      <c r="H2778" s="78">
        <f>+IF(F2778=0,"",+G2778*100/INDEX(PBI_GDP!$C$8:$R$29,MATCH($A2778,PBI_GDP!$B$8:$B$29,0),MATCH($B2778,PBI_GDP!$C$7:$R$7,0)))</f>
        <v>1.284622253388382E-2</v>
      </c>
    </row>
    <row r="2779" spans="1:8" x14ac:dyDescent="0.25">
      <c r="A2779" s="8" t="s">
        <v>39</v>
      </c>
      <c r="B2779" s="8">
        <v>2008</v>
      </c>
      <c r="C2779" s="8" t="s">
        <v>10</v>
      </c>
      <c r="D2779" s="8" t="s">
        <v>33</v>
      </c>
      <c r="E2779" s="8" t="s">
        <v>42</v>
      </c>
      <c r="F2779" s="78">
        <v>3152.5044789212352</v>
      </c>
      <c r="G2779" s="78">
        <f>+IF(F2779=0," ", +F2779/INDEX(TdC_ExRate!$C$8:$R$29,MATCH(A2779,TdC_ExRate!$B$8:$B$29,0),MATCH(B2779,TdC_ExRate!$C$7:$R$7,0)))</f>
        <v>282.58798645742093</v>
      </c>
      <c r="H2779" s="78">
        <f>+IF(F2779=0,"",+G2779*100/INDEX(PBI_GDP!$C$8:$R$29,MATCH($A2779,PBI_GDP!$B$8:$B$29,0),MATCH($B2779,PBI_GDP!$C$7:$R$7,0)))</f>
        <v>2.4117782813224176E-2</v>
      </c>
    </row>
    <row r="2780" spans="1:8" x14ac:dyDescent="0.25">
      <c r="A2780" s="8" t="s">
        <v>39</v>
      </c>
      <c r="B2780" s="8">
        <v>2008</v>
      </c>
      <c r="C2780" s="8" t="s">
        <v>10</v>
      </c>
      <c r="D2780" s="8" t="s">
        <v>33</v>
      </c>
      <c r="E2780" s="8" t="s">
        <v>40</v>
      </c>
      <c r="F2780" s="78">
        <v>57022.485247531687</v>
      </c>
      <c r="G2780" s="78">
        <f>+IF(F2780=0," ", +F2780/INDEX(TdC_ExRate!$C$8:$R$29,MATCH(A2780,TdC_ExRate!$B$8:$B$29,0),MATCH(B2780,TdC_ExRate!$C$7:$R$7,0)))</f>
        <v>5111.4500856829936</v>
      </c>
      <c r="H2780" s="78">
        <f>+IF(F2780=0,"",+G2780*100/INDEX(PBI_GDP!$C$8:$R$29,MATCH($A2780,PBI_GDP!$B$8:$B$29,0),MATCH($B2780,PBI_GDP!$C$7:$R$7,0)))</f>
        <v>0.436242334900933</v>
      </c>
    </row>
    <row r="2781" spans="1:8" x14ac:dyDescent="0.25">
      <c r="A2781" s="8" t="s">
        <v>39</v>
      </c>
      <c r="B2781" s="8">
        <v>2009</v>
      </c>
      <c r="C2781" s="8" t="s">
        <v>10</v>
      </c>
      <c r="D2781" s="8" t="s">
        <v>33</v>
      </c>
      <c r="E2781" s="8" t="s">
        <v>34</v>
      </c>
      <c r="F2781" s="78">
        <v>380.74149233305087</v>
      </c>
      <c r="G2781" s="78">
        <f>+IF(F2781=0," ", +F2781/INDEX(TdC_ExRate!$C$8:$R$29,MATCH(A2781,TdC_ExRate!$B$8:$B$29,0),MATCH(B2781,TdC_ExRate!$C$7:$R$7,0)))</f>
        <v>28.187413831800914</v>
      </c>
      <c r="H2781" s="78">
        <f>+IF(F2781=0,"",+G2781*100/INDEX(PBI_GDP!$C$8:$R$29,MATCH($A2781,PBI_GDP!$B$8:$B$29,0),MATCH($B2781,PBI_GDP!$C$7:$R$7,0)))</f>
        <v>2.9803901446299511E-3</v>
      </c>
    </row>
    <row r="2782" spans="1:8" x14ac:dyDescent="0.25">
      <c r="A2782" s="8" t="s">
        <v>39</v>
      </c>
      <c r="B2782" s="8">
        <v>2009</v>
      </c>
      <c r="C2782" s="8" t="s">
        <v>10</v>
      </c>
      <c r="D2782" s="8" t="s">
        <v>33</v>
      </c>
      <c r="E2782" s="8" t="s">
        <v>35</v>
      </c>
      <c r="F2782" s="78">
        <v>65727.777250798215</v>
      </c>
      <c r="G2782" s="78">
        <f>+IF(F2782=0," ", +F2782/INDEX(TdC_ExRate!$C$8:$R$29,MATCH(A2782,TdC_ExRate!$B$8:$B$29,0),MATCH(B2782,TdC_ExRate!$C$7:$R$7,0)))</f>
        <v>4866.0208958577241</v>
      </c>
      <c r="H2782" s="78">
        <f>+IF(F2782=0,"",+G2782*100/INDEX(PBI_GDP!$C$8:$R$29,MATCH($A2782,PBI_GDP!$B$8:$B$29,0),MATCH($B2782,PBI_GDP!$C$7:$R$7,0)))</f>
        <v>0.51450767381915519</v>
      </c>
    </row>
    <row r="2783" spans="1:8" x14ac:dyDescent="0.25">
      <c r="A2783" s="8" t="s">
        <v>39</v>
      </c>
      <c r="B2783" s="8">
        <v>2009</v>
      </c>
      <c r="C2783" s="8" t="s">
        <v>10</v>
      </c>
      <c r="D2783" s="8" t="s">
        <v>33</v>
      </c>
      <c r="E2783" s="8" t="s">
        <v>36</v>
      </c>
      <c r="F2783" s="78">
        <v>6225.0604885791945</v>
      </c>
      <c r="G2783" s="78">
        <f>+IF(F2783=0," ", +F2783/INDEX(TdC_ExRate!$C$8:$R$29,MATCH(A2783,TdC_ExRate!$B$8:$B$29,0),MATCH(B2783,TdC_ExRate!$C$7:$R$7,0)))</f>
        <v>460.85955865846341</v>
      </c>
      <c r="H2783" s="78">
        <f>+IF(F2783=0,"",+G2783*100/INDEX(PBI_GDP!$C$8:$R$29,MATCH($A2783,PBI_GDP!$B$8:$B$29,0),MATCH($B2783,PBI_GDP!$C$7:$R$7,0)))</f>
        <v>4.8728886405838695E-2</v>
      </c>
    </row>
    <row r="2784" spans="1:8" x14ac:dyDescent="0.25">
      <c r="A2784" s="8" t="s">
        <v>39</v>
      </c>
      <c r="B2784" s="8">
        <v>2009</v>
      </c>
      <c r="C2784" s="8" t="s">
        <v>10</v>
      </c>
      <c r="D2784" s="8" t="s">
        <v>33</v>
      </c>
      <c r="E2784" s="8" t="s">
        <v>42</v>
      </c>
      <c r="F2784" s="78">
        <v>3355.5928469642377</v>
      </c>
      <c r="G2784" s="78">
        <f>+IF(F2784=0," ", +F2784/INDEX(TdC_ExRate!$C$8:$R$29,MATCH(A2784,TdC_ExRate!$B$8:$B$29,0),MATCH(B2784,TdC_ExRate!$C$7:$R$7,0)))</f>
        <v>248.4244195420498</v>
      </c>
      <c r="H2784" s="78">
        <f>+IF(F2784=0,"",+G2784*100/INDEX(PBI_GDP!$C$8:$R$29,MATCH($A2784,PBI_GDP!$B$8:$B$29,0),MATCH($B2784,PBI_GDP!$C$7:$R$7,0)))</f>
        <v>2.6267102619156341E-2</v>
      </c>
    </row>
    <row r="2785" spans="1:8" x14ac:dyDescent="0.25">
      <c r="A2785" s="8" t="s">
        <v>39</v>
      </c>
      <c r="B2785" s="8">
        <v>2009</v>
      </c>
      <c r="C2785" s="8" t="s">
        <v>10</v>
      </c>
      <c r="D2785" s="8" t="s">
        <v>33</v>
      </c>
      <c r="E2785" s="8" t="s">
        <v>40</v>
      </c>
      <c r="F2785" s="78">
        <v>75689.172078674703</v>
      </c>
      <c r="G2785" s="78">
        <f>+IF(F2785=0," ", +F2785/INDEX(TdC_ExRate!$C$8:$R$29,MATCH(A2785,TdC_ExRate!$B$8:$B$29,0),MATCH(B2785,TdC_ExRate!$C$7:$R$7,0)))</f>
        <v>5603.4922878900388</v>
      </c>
      <c r="H2785" s="78">
        <f>+IF(F2785=0,"",+G2785*100/INDEX(PBI_GDP!$C$8:$R$29,MATCH($A2785,PBI_GDP!$B$8:$B$29,0),MATCH($B2785,PBI_GDP!$C$7:$R$7,0)))</f>
        <v>0.59248405298878015</v>
      </c>
    </row>
    <row r="2786" spans="1:8" x14ac:dyDescent="0.25">
      <c r="A2786" s="8" t="s">
        <v>39</v>
      </c>
      <c r="B2786" s="8">
        <v>2010</v>
      </c>
      <c r="C2786" s="8" t="s">
        <v>10</v>
      </c>
      <c r="D2786" s="8" t="s">
        <v>33</v>
      </c>
      <c r="E2786" s="8" t="s">
        <v>34</v>
      </c>
      <c r="F2786" s="78">
        <v>957.20896395473619</v>
      </c>
      <c r="G2786" s="78">
        <f>+IF(F2786=0," ", +F2786/INDEX(TdC_ExRate!$C$8:$R$29,MATCH(A2786,TdC_ExRate!$B$8:$B$29,0),MATCH(B2786,TdC_ExRate!$C$7:$R$7,0)))</f>
        <v>75.773517827408369</v>
      </c>
      <c r="H2786" s="78">
        <f>+IF(F2786=0,"",+G2786*100/INDEX(PBI_GDP!$C$8:$R$29,MATCH($A2786,PBI_GDP!$B$8:$B$29,0),MATCH($B2786,PBI_GDP!$C$7:$R$7,0)))</f>
        <v>6.851136270848962E-3</v>
      </c>
    </row>
    <row r="2787" spans="1:8" x14ac:dyDescent="0.25">
      <c r="A2787" s="8" t="s">
        <v>39</v>
      </c>
      <c r="B2787" s="8">
        <v>2010</v>
      </c>
      <c r="C2787" s="8" t="s">
        <v>10</v>
      </c>
      <c r="D2787" s="8" t="s">
        <v>33</v>
      </c>
      <c r="E2787" s="8" t="s">
        <v>35</v>
      </c>
      <c r="F2787" s="78">
        <v>70920.711398526721</v>
      </c>
      <c r="G2787" s="78">
        <f>+IF(F2787=0," ", +F2787/INDEX(TdC_ExRate!$C$8:$R$29,MATCH(A2787,TdC_ExRate!$B$8:$B$29,0),MATCH(B2787,TdC_ExRate!$C$7:$R$7,0)))</f>
        <v>5614.1469541679571</v>
      </c>
      <c r="H2787" s="78">
        <f>+IF(F2787=0,"",+G2787*100/INDEX(PBI_GDP!$C$8:$R$29,MATCH($A2787,PBI_GDP!$B$8:$B$29,0),MATCH($B2787,PBI_GDP!$C$7:$R$7,0)))</f>
        <v>0.50760855415457018</v>
      </c>
    </row>
    <row r="2788" spans="1:8" x14ac:dyDescent="0.25">
      <c r="A2788" s="8" t="s">
        <v>39</v>
      </c>
      <c r="B2788" s="8">
        <v>2010</v>
      </c>
      <c r="C2788" s="8" t="s">
        <v>10</v>
      </c>
      <c r="D2788" s="8" t="s">
        <v>33</v>
      </c>
      <c r="E2788" s="8" t="s">
        <v>36</v>
      </c>
      <c r="F2788" s="78">
        <v>4379.1898223465323</v>
      </c>
      <c r="G2788" s="78">
        <f>+IF(F2788=0," ", +F2788/INDEX(TdC_ExRate!$C$8:$R$29,MATCH(A2788,TdC_ExRate!$B$8:$B$29,0),MATCH(B2788,TdC_ExRate!$C$7:$R$7,0)))</f>
        <v>346.66058360154619</v>
      </c>
      <c r="H2788" s="78">
        <f>+IF(F2788=0,"",+G2788*100/INDEX(PBI_GDP!$C$8:$R$29,MATCH($A2788,PBI_GDP!$B$8:$B$29,0),MATCH($B2788,PBI_GDP!$C$7:$R$7,0)))</f>
        <v>3.134365364157797E-2</v>
      </c>
    </row>
    <row r="2789" spans="1:8" x14ac:dyDescent="0.25">
      <c r="A2789" s="8" t="s">
        <v>39</v>
      </c>
      <c r="B2789" s="8">
        <v>2010</v>
      </c>
      <c r="C2789" s="8" t="s">
        <v>10</v>
      </c>
      <c r="D2789" s="8" t="s">
        <v>33</v>
      </c>
      <c r="E2789" s="8" t="s">
        <v>42</v>
      </c>
      <c r="F2789" s="78">
        <v>4431.2323784541568</v>
      </c>
      <c r="G2789" s="78">
        <f>+IF(F2789=0," ", +F2789/INDEX(TdC_ExRate!$C$8:$R$29,MATCH(A2789,TdC_ExRate!$B$8:$B$29,0),MATCH(B2789,TdC_ExRate!$C$7:$R$7,0)))</f>
        <v>350.78031889603454</v>
      </c>
      <c r="H2789" s="78">
        <f>+IF(F2789=0,"",+G2789*100/INDEX(PBI_GDP!$C$8:$R$29,MATCH($A2789,PBI_GDP!$B$8:$B$29,0),MATCH($B2789,PBI_GDP!$C$7:$R$7,0)))</f>
        <v>3.1716143512863275E-2</v>
      </c>
    </row>
    <row r="2790" spans="1:8" x14ac:dyDescent="0.25">
      <c r="A2790" s="8" t="s">
        <v>39</v>
      </c>
      <c r="B2790" s="8">
        <v>2010</v>
      </c>
      <c r="C2790" s="8" t="s">
        <v>10</v>
      </c>
      <c r="D2790" s="8" t="s">
        <v>33</v>
      </c>
      <c r="E2790" s="8" t="s">
        <v>40</v>
      </c>
      <c r="F2790" s="78">
        <v>80688.342563282145</v>
      </c>
      <c r="G2790" s="78">
        <f>+IF(F2790=0," ", +F2790/INDEX(TdC_ExRate!$C$8:$R$29,MATCH(A2790,TdC_ExRate!$B$8:$B$29,0),MATCH(B2790,TdC_ExRate!$C$7:$R$7,0)))</f>
        <v>6387.3613744929462</v>
      </c>
      <c r="H2790" s="78">
        <f>+IF(F2790=0,"",+G2790*100/INDEX(PBI_GDP!$C$8:$R$29,MATCH($A2790,PBI_GDP!$B$8:$B$29,0),MATCH($B2790,PBI_GDP!$C$7:$R$7,0)))</f>
        <v>0.57751948757986038</v>
      </c>
    </row>
    <row r="2791" spans="1:8" x14ac:dyDescent="0.25">
      <c r="A2791" s="8" t="s">
        <v>39</v>
      </c>
      <c r="B2791" s="8">
        <v>2011</v>
      </c>
      <c r="C2791" s="8" t="s">
        <v>10</v>
      </c>
      <c r="D2791" s="8" t="s">
        <v>33</v>
      </c>
      <c r="E2791" s="8" t="s">
        <v>34</v>
      </c>
      <c r="F2791" s="78">
        <v>783.99162711805513</v>
      </c>
      <c r="G2791" s="78">
        <f>+IF(F2791=0," ", +F2791/INDEX(TdC_ExRate!$C$8:$R$29,MATCH(A2791,TdC_ExRate!$B$8:$B$29,0),MATCH(B2791,TdC_ExRate!$C$7:$R$7,0)))</f>
        <v>62.958023196519775</v>
      </c>
      <c r="H2791" s="78">
        <f>+IF(F2791=0,"",+G2791*100/INDEX(PBI_GDP!$C$8:$R$29,MATCH($A2791,PBI_GDP!$B$8:$B$29,0),MATCH($B2791,PBI_GDP!$C$7:$R$7,0)))</f>
        <v>5.1175697943515903E-3</v>
      </c>
    </row>
    <row r="2792" spans="1:8" x14ac:dyDescent="0.25">
      <c r="A2792" s="8" t="s">
        <v>39</v>
      </c>
      <c r="B2792" s="8">
        <v>2011</v>
      </c>
      <c r="C2792" s="8" t="s">
        <v>10</v>
      </c>
      <c r="D2792" s="8" t="s">
        <v>33</v>
      </c>
      <c r="E2792" s="8" t="s">
        <v>35</v>
      </c>
      <c r="F2792" s="78">
        <v>72775.059839095571</v>
      </c>
      <c r="G2792" s="78">
        <f>+IF(F2792=0," ", +F2792/INDEX(TdC_ExRate!$C$8:$R$29,MATCH(A2792,TdC_ExRate!$B$8:$B$29,0),MATCH(B2792,TdC_ExRate!$C$7:$R$7,0)))</f>
        <v>5844.16178310532</v>
      </c>
      <c r="H2792" s="78">
        <f>+IF(F2792=0,"",+G2792*100/INDEX(PBI_GDP!$C$8:$R$29,MATCH($A2792,PBI_GDP!$B$8:$B$29,0),MATCH($B2792,PBI_GDP!$C$7:$R$7,0)))</f>
        <v>0.47504518560196757</v>
      </c>
    </row>
    <row r="2793" spans="1:8" x14ac:dyDescent="0.25">
      <c r="A2793" s="8" t="s">
        <v>39</v>
      </c>
      <c r="B2793" s="8">
        <v>2011</v>
      </c>
      <c r="C2793" s="8" t="s">
        <v>10</v>
      </c>
      <c r="D2793" s="8" t="s">
        <v>33</v>
      </c>
      <c r="E2793" s="8" t="s">
        <v>36</v>
      </c>
      <c r="F2793" s="78">
        <v>6068.0964905033561</v>
      </c>
      <c r="G2793" s="78">
        <f>+IF(F2793=0," ", +F2793/INDEX(TdC_ExRate!$C$8:$R$29,MATCH(A2793,TdC_ExRate!$B$8:$B$29,0),MATCH(B2793,TdC_ExRate!$C$7:$R$7,0)))</f>
        <v>487.29520366459582</v>
      </c>
      <c r="H2793" s="78">
        <f>+IF(F2793=0,"",+G2793*100/INDEX(PBI_GDP!$C$8:$R$29,MATCH($A2793,PBI_GDP!$B$8:$B$29,0),MATCH($B2793,PBI_GDP!$C$7:$R$7,0)))</f>
        <v>3.9609998672007124E-2</v>
      </c>
    </row>
    <row r="2794" spans="1:8" x14ac:dyDescent="0.25">
      <c r="A2794" s="8" t="s">
        <v>39</v>
      </c>
      <c r="B2794" s="8">
        <v>2011</v>
      </c>
      <c r="C2794" s="8" t="s">
        <v>10</v>
      </c>
      <c r="D2794" s="8" t="s">
        <v>33</v>
      </c>
      <c r="E2794" s="8" t="s">
        <v>42</v>
      </c>
      <c r="F2794" s="78">
        <v>4586.0827053486</v>
      </c>
      <c r="G2794" s="78">
        <f>+IF(F2794=0," ", +F2794/INDEX(TdC_ExRate!$C$8:$R$29,MATCH(A2794,TdC_ExRate!$B$8:$B$29,0),MATCH(B2794,TdC_ExRate!$C$7:$R$7,0)))</f>
        <v>368.28288894597807</v>
      </c>
      <c r="H2794" s="78">
        <f>+IF(F2794=0,"",+G2794*100/INDEX(PBI_GDP!$C$8:$R$29,MATCH($A2794,PBI_GDP!$B$8:$B$29,0),MATCH($B2794,PBI_GDP!$C$7:$R$7,0)))</f>
        <v>2.9936031859886327E-2</v>
      </c>
    </row>
    <row r="2795" spans="1:8" x14ac:dyDescent="0.25">
      <c r="A2795" s="8" t="s">
        <v>39</v>
      </c>
      <c r="B2795" s="8">
        <v>2011</v>
      </c>
      <c r="C2795" s="8" t="s">
        <v>10</v>
      </c>
      <c r="D2795" s="8" t="s">
        <v>33</v>
      </c>
      <c r="E2795" s="8" t="s">
        <v>40</v>
      </c>
      <c r="F2795" s="78">
        <v>84213.230662065587</v>
      </c>
      <c r="G2795" s="78">
        <f>+IF(F2795=0," ", +F2795/INDEX(TdC_ExRate!$C$8:$R$29,MATCH(A2795,TdC_ExRate!$B$8:$B$29,0),MATCH(B2795,TdC_ExRate!$C$7:$R$7,0)))</f>
        <v>6762.6978989124136</v>
      </c>
      <c r="H2795" s="78">
        <f>+IF(F2795=0,"",+G2795*100/INDEX(PBI_GDP!$C$8:$R$29,MATCH($A2795,PBI_GDP!$B$8:$B$29,0),MATCH($B2795,PBI_GDP!$C$7:$R$7,0)))</f>
        <v>0.5497087859282126</v>
      </c>
    </row>
    <row r="2796" spans="1:8" x14ac:dyDescent="0.25">
      <c r="A2796" s="8" t="s">
        <v>39</v>
      </c>
      <c r="B2796" s="8">
        <v>2012</v>
      </c>
      <c r="C2796" s="8" t="s">
        <v>10</v>
      </c>
      <c r="D2796" s="8" t="s">
        <v>33</v>
      </c>
      <c r="E2796" s="8" t="s">
        <v>34</v>
      </c>
      <c r="F2796" s="78">
        <v>606.22509600348656</v>
      </c>
      <c r="G2796" s="78">
        <f>+IF(F2796=0," ", +F2796/INDEX(TdC_ExRate!$C$8:$R$29,MATCH(A2796,TdC_ExRate!$B$8:$B$29,0),MATCH(B2796,TdC_ExRate!$C$7:$R$7,0)))</f>
        <v>46.092005018322489</v>
      </c>
      <c r="H2796" s="78">
        <f>+IF(F2796=0,"",+G2796*100/INDEX(PBI_GDP!$C$8:$R$29,MATCH($A2796,PBI_GDP!$B$8:$B$29,0),MATCH($B2796,PBI_GDP!$C$7:$R$7,0)))</f>
        <v>3.6708357379411972E-3</v>
      </c>
    </row>
    <row r="2797" spans="1:8" x14ac:dyDescent="0.25">
      <c r="A2797" s="8" t="s">
        <v>39</v>
      </c>
      <c r="B2797" s="8">
        <v>2012</v>
      </c>
      <c r="C2797" s="8" t="s">
        <v>10</v>
      </c>
      <c r="D2797" s="8" t="s">
        <v>33</v>
      </c>
      <c r="E2797" s="8" t="s">
        <v>35</v>
      </c>
      <c r="F2797" s="78">
        <v>70746.170615418727</v>
      </c>
      <c r="G2797" s="78">
        <f>+IF(F2797=0," ", +F2797/INDEX(TdC_ExRate!$C$8:$R$29,MATCH(A2797,TdC_ExRate!$B$8:$B$29,0),MATCH(B2797,TdC_ExRate!$C$7:$R$7,0)))</f>
        <v>5378.9143216436969</v>
      </c>
      <c r="H2797" s="78">
        <f>+IF(F2797=0,"",+G2797*100/INDEX(PBI_GDP!$C$8:$R$29,MATCH($A2797,PBI_GDP!$B$8:$B$29,0),MATCH($B2797,PBI_GDP!$C$7:$R$7,0)))</f>
        <v>0.42838472562355101</v>
      </c>
    </row>
    <row r="2798" spans="1:8" x14ac:dyDescent="0.25">
      <c r="A2798" s="8" t="s">
        <v>39</v>
      </c>
      <c r="B2798" s="8">
        <v>2012</v>
      </c>
      <c r="C2798" s="8" t="s">
        <v>10</v>
      </c>
      <c r="D2798" s="8" t="s">
        <v>33</v>
      </c>
      <c r="E2798" s="8" t="s">
        <v>36</v>
      </c>
      <c r="F2798" s="78">
        <v>5954.9019852542388</v>
      </c>
      <c r="G2798" s="78">
        <f>+IF(F2798=0," ", +F2798/INDEX(TdC_ExRate!$C$8:$R$29,MATCH(A2798,TdC_ExRate!$B$8:$B$29,0),MATCH(B2798,TdC_ExRate!$C$7:$R$7,0)))</f>
        <v>452.758181733833</v>
      </c>
      <c r="H2798" s="78">
        <f>+IF(F2798=0,"",+G2798*100/INDEX(PBI_GDP!$C$8:$R$29,MATCH($A2798,PBI_GDP!$B$8:$B$29,0),MATCH($B2798,PBI_GDP!$C$7:$R$7,0)))</f>
        <v>3.6058334053663994E-2</v>
      </c>
    </row>
    <row r="2799" spans="1:8" x14ac:dyDescent="0.25">
      <c r="A2799" s="8" t="s">
        <v>39</v>
      </c>
      <c r="B2799" s="8">
        <v>2012</v>
      </c>
      <c r="C2799" s="8" t="s">
        <v>10</v>
      </c>
      <c r="D2799" s="8" t="s">
        <v>33</v>
      </c>
      <c r="E2799" s="8" t="s">
        <v>42</v>
      </c>
      <c r="F2799" s="78">
        <v>2633.7621235563088</v>
      </c>
      <c r="G2799" s="78">
        <f>+IF(F2799=0," ", +F2799/INDEX(TdC_ExRate!$C$8:$R$29,MATCH(A2799,TdC_ExRate!$B$8:$B$29,0),MATCH(B2799,TdC_ExRate!$C$7:$R$7,0)))</f>
        <v>200.24802307974215</v>
      </c>
      <c r="H2799" s="78">
        <f>+IF(F2799=0,"",+G2799*100/INDEX(PBI_GDP!$C$8:$R$29,MATCH($A2799,PBI_GDP!$B$8:$B$29,0),MATCH($B2799,PBI_GDP!$C$7:$R$7,0)))</f>
        <v>1.5948049977018427E-2</v>
      </c>
    </row>
    <row r="2800" spans="1:8" x14ac:dyDescent="0.25">
      <c r="A2800" s="8" t="s">
        <v>39</v>
      </c>
      <c r="B2800" s="8">
        <v>2012</v>
      </c>
      <c r="C2800" s="8" t="s">
        <v>10</v>
      </c>
      <c r="D2800" s="8" t="s">
        <v>33</v>
      </c>
      <c r="E2800" s="8" t="s">
        <v>40</v>
      </c>
      <c r="F2800" s="78">
        <v>79941.059820232767</v>
      </c>
      <c r="G2800" s="78">
        <f>+IF(F2800=0," ", +F2800/INDEX(TdC_ExRate!$C$8:$R$29,MATCH(A2800,TdC_ExRate!$B$8:$B$29,0),MATCH(B2800,TdC_ExRate!$C$7:$R$7,0)))</f>
        <v>6078.0125314755951</v>
      </c>
      <c r="H2800" s="78">
        <f>+IF(F2800=0,"",+G2800*100/INDEX(PBI_GDP!$C$8:$R$29,MATCH($A2800,PBI_GDP!$B$8:$B$29,0),MATCH($B2800,PBI_GDP!$C$7:$R$7,0)))</f>
        <v>0.48406194539217462</v>
      </c>
    </row>
    <row r="2801" spans="1:8" x14ac:dyDescent="0.25">
      <c r="A2801" s="8" t="s">
        <v>39</v>
      </c>
      <c r="B2801" s="8">
        <v>2013</v>
      </c>
      <c r="C2801" s="8" t="s">
        <v>10</v>
      </c>
      <c r="D2801" s="8" t="s">
        <v>33</v>
      </c>
      <c r="E2801" s="8" t="s">
        <v>34</v>
      </c>
      <c r="F2801" s="78">
        <v>540.48390181309355</v>
      </c>
      <c r="G2801" s="78">
        <f>+IF(F2801=0," ", +F2801/INDEX(TdC_ExRate!$C$8:$R$29,MATCH(A2801,TdC_ExRate!$B$8:$B$29,0),MATCH(B2801,TdC_ExRate!$C$7:$R$7,0)))</f>
        <v>42.341081223117392</v>
      </c>
      <c r="H2801" s="78">
        <f>+IF(F2801=0,"",+G2801*100/INDEX(PBI_GDP!$C$8:$R$29,MATCH($A2801,PBI_GDP!$B$8:$B$29,0),MATCH($B2801,PBI_GDP!$C$7:$R$7,0)))</f>
        <v>3.1896782495448618E-3</v>
      </c>
    </row>
    <row r="2802" spans="1:8" x14ac:dyDescent="0.25">
      <c r="A2802" s="8" t="s">
        <v>39</v>
      </c>
      <c r="B2802" s="8">
        <v>2013</v>
      </c>
      <c r="C2802" s="8" t="s">
        <v>10</v>
      </c>
      <c r="D2802" s="8" t="s">
        <v>33</v>
      </c>
      <c r="E2802" s="8" t="s">
        <v>35</v>
      </c>
      <c r="F2802" s="78">
        <v>79295.260862564784</v>
      </c>
      <c r="G2802" s="78">
        <f>+IF(F2802=0," ", +F2802/INDEX(TdC_ExRate!$C$8:$R$29,MATCH(A2802,TdC_ExRate!$B$8:$B$29,0),MATCH(B2802,TdC_ExRate!$C$7:$R$7,0)))</f>
        <v>6211.9279955005704</v>
      </c>
      <c r="H2802" s="78">
        <f>+IF(F2802=0,"",+G2802*100/INDEX(PBI_GDP!$C$8:$R$29,MATCH($A2802,PBI_GDP!$B$8:$B$29,0),MATCH($B2802,PBI_GDP!$C$7:$R$7,0)))</f>
        <v>0.46796281631487729</v>
      </c>
    </row>
    <row r="2803" spans="1:8" x14ac:dyDescent="0.25">
      <c r="A2803" s="8" t="s">
        <v>39</v>
      </c>
      <c r="B2803" s="8">
        <v>2013</v>
      </c>
      <c r="C2803" s="8" t="s">
        <v>10</v>
      </c>
      <c r="D2803" s="8" t="s">
        <v>33</v>
      </c>
      <c r="E2803" s="8" t="s">
        <v>36</v>
      </c>
      <c r="F2803" s="78">
        <v>5431.6963214500793</v>
      </c>
      <c r="G2803" s="78">
        <f>+IF(F2803=0," ", +F2803/INDEX(TdC_ExRate!$C$8:$R$29,MATCH(A2803,TdC_ExRate!$B$8:$B$29,0),MATCH(B2803,TdC_ExRate!$C$7:$R$7,0)))</f>
        <v>425.51479212299876</v>
      </c>
      <c r="H2803" s="78">
        <f>+IF(F2803=0,"",+G2803*100/INDEX(PBI_GDP!$C$8:$R$29,MATCH($A2803,PBI_GDP!$B$8:$B$29,0),MATCH($B2803,PBI_GDP!$C$7:$R$7,0)))</f>
        <v>3.2055281492275593E-2</v>
      </c>
    </row>
    <row r="2804" spans="1:8" x14ac:dyDescent="0.25">
      <c r="A2804" s="8" t="s">
        <v>39</v>
      </c>
      <c r="B2804" s="8">
        <v>2013</v>
      </c>
      <c r="C2804" s="8" t="s">
        <v>10</v>
      </c>
      <c r="D2804" s="8" t="s">
        <v>33</v>
      </c>
      <c r="E2804" s="8" t="s">
        <v>42</v>
      </c>
      <c r="F2804" s="78">
        <v>2300.264079298483</v>
      </c>
      <c r="G2804" s="78">
        <f>+IF(F2804=0," ", +F2804/INDEX(TdC_ExRate!$C$8:$R$29,MATCH(A2804,TdC_ExRate!$B$8:$B$29,0),MATCH(B2804,TdC_ExRate!$C$7:$R$7,0)))</f>
        <v>180.20086794347691</v>
      </c>
      <c r="H2804" s="78">
        <f>+IF(F2804=0,"",+G2804*100/INDEX(PBI_GDP!$C$8:$R$29,MATCH($A2804,PBI_GDP!$B$8:$B$29,0),MATCH($B2804,PBI_GDP!$C$7:$R$7,0)))</f>
        <v>1.3575061675907187E-2</v>
      </c>
    </row>
    <row r="2805" spans="1:8" x14ac:dyDescent="0.25">
      <c r="A2805" s="8" t="s">
        <v>39</v>
      </c>
      <c r="B2805" s="8">
        <v>2013</v>
      </c>
      <c r="C2805" s="8" t="s">
        <v>10</v>
      </c>
      <c r="D2805" s="8" t="s">
        <v>33</v>
      </c>
      <c r="E2805" s="8" t="s">
        <v>40</v>
      </c>
      <c r="F2805" s="78">
        <v>87567.705165126434</v>
      </c>
      <c r="G2805" s="78">
        <f>+IF(F2805=0," ", +F2805/INDEX(TdC_ExRate!$C$8:$R$29,MATCH(A2805,TdC_ExRate!$B$8:$B$29,0),MATCH(B2805,TdC_ExRate!$C$7:$R$7,0)))</f>
        <v>6859.984736790163</v>
      </c>
      <c r="H2805" s="78">
        <f>+IF(F2805=0,"",+G2805*100/INDEX(PBI_GDP!$C$8:$R$29,MATCH($A2805,PBI_GDP!$B$8:$B$29,0),MATCH($B2805,PBI_GDP!$C$7:$R$7,0)))</f>
        <v>0.51678283773260492</v>
      </c>
    </row>
    <row r="2806" spans="1:8" x14ac:dyDescent="0.25">
      <c r="A2806" s="8" t="s">
        <v>39</v>
      </c>
      <c r="B2806" s="8">
        <v>2014</v>
      </c>
      <c r="C2806" s="8" t="s">
        <v>10</v>
      </c>
      <c r="D2806" s="8" t="s">
        <v>33</v>
      </c>
      <c r="E2806" s="8" t="s">
        <v>34</v>
      </c>
      <c r="F2806" s="78">
        <v>1277.7882071073327</v>
      </c>
      <c r="G2806" s="78">
        <f>+IF(F2806=0," ", +F2806/INDEX(TdC_ExRate!$C$8:$R$29,MATCH(A2806,TdC_ExRate!$B$8:$B$29,0),MATCH(B2806,TdC_ExRate!$C$7:$R$7,0)))</f>
        <v>96.008130269162578</v>
      </c>
      <c r="H2806" s="78">
        <f>+IF(F2806=0,"",+G2806*100/INDEX(PBI_GDP!$C$8:$R$29,MATCH($A2806,PBI_GDP!$B$8:$B$29,0),MATCH($B2806,PBI_GDP!$C$7:$R$7,0)))</f>
        <v>7.0353181880177867E-3</v>
      </c>
    </row>
    <row r="2807" spans="1:8" x14ac:dyDescent="0.25">
      <c r="A2807" s="8" t="s">
        <v>39</v>
      </c>
      <c r="B2807" s="8">
        <v>2014</v>
      </c>
      <c r="C2807" s="8" t="s">
        <v>10</v>
      </c>
      <c r="D2807" s="8" t="s">
        <v>33</v>
      </c>
      <c r="E2807" s="8" t="s">
        <v>35</v>
      </c>
      <c r="F2807" s="78">
        <v>85024.966961397135</v>
      </c>
      <c r="G2807" s="78">
        <f>+IF(F2807=0," ", +F2807/INDEX(TdC_ExRate!$C$8:$R$29,MATCH(A2807,TdC_ExRate!$B$8:$B$29,0),MATCH(B2807,TdC_ExRate!$C$7:$R$7,0)))</f>
        <v>6388.4515906127544</v>
      </c>
      <c r="H2807" s="78">
        <f>+IF(F2807=0,"",+G2807*100/INDEX(PBI_GDP!$C$8:$R$29,MATCH($A2807,PBI_GDP!$B$8:$B$29,0),MATCH($B2807,PBI_GDP!$C$7:$R$7,0)))</f>
        <v>0.46813524586620509</v>
      </c>
    </row>
    <row r="2808" spans="1:8" x14ac:dyDescent="0.25">
      <c r="A2808" s="8" t="s">
        <v>39</v>
      </c>
      <c r="B2808" s="8">
        <v>2014</v>
      </c>
      <c r="C2808" s="8" t="s">
        <v>10</v>
      </c>
      <c r="D2808" s="8" t="s">
        <v>33</v>
      </c>
      <c r="E2808" s="8" t="s">
        <v>36</v>
      </c>
      <c r="F2808" s="78">
        <v>15058.093090583903</v>
      </c>
      <c r="G2808" s="78">
        <f>+IF(F2808=0," ", +F2808/INDEX(TdC_ExRate!$C$8:$R$29,MATCH(A2808,TdC_ExRate!$B$8:$B$29,0),MATCH(B2808,TdC_ExRate!$C$7:$R$7,0)))</f>
        <v>1131.4076581742306</v>
      </c>
      <c r="H2808" s="78">
        <f>+IF(F2808=0,"",+G2808*100/INDEX(PBI_GDP!$C$8:$R$29,MATCH($A2808,PBI_GDP!$B$8:$B$29,0),MATCH($B2808,PBI_GDP!$C$7:$R$7,0)))</f>
        <v>8.2907695976373319E-2</v>
      </c>
    </row>
    <row r="2809" spans="1:8" x14ac:dyDescent="0.25">
      <c r="A2809" s="8" t="s">
        <v>39</v>
      </c>
      <c r="B2809" s="8">
        <v>2014</v>
      </c>
      <c r="C2809" s="8" t="s">
        <v>10</v>
      </c>
      <c r="D2809" s="8" t="s">
        <v>33</v>
      </c>
      <c r="E2809" s="8" t="s">
        <v>42</v>
      </c>
      <c r="F2809" s="78">
        <v>3430.6144220848414</v>
      </c>
      <c r="G2809" s="78">
        <f>+IF(F2809=0," ", +F2809/INDEX(TdC_ExRate!$C$8:$R$29,MATCH(A2809,TdC_ExRate!$B$8:$B$29,0),MATCH(B2809,TdC_ExRate!$C$7:$R$7,0)))</f>
        <v>257.76327759700706</v>
      </c>
      <c r="H2809" s="78">
        <f>+IF(F2809=0,"",+G2809*100/INDEX(PBI_GDP!$C$8:$R$29,MATCH($A2809,PBI_GDP!$B$8:$B$29,0),MATCH($B2809,PBI_GDP!$C$7:$R$7,0)))</f>
        <v>1.8888469861846412E-2</v>
      </c>
    </row>
    <row r="2810" spans="1:8" x14ac:dyDescent="0.25">
      <c r="A2810" s="8" t="s">
        <v>39</v>
      </c>
      <c r="B2810" s="8">
        <v>2014</v>
      </c>
      <c r="C2810" s="8" t="s">
        <v>10</v>
      </c>
      <c r="D2810" s="8" t="s">
        <v>33</v>
      </c>
      <c r="E2810" s="8" t="s">
        <v>40</v>
      </c>
      <c r="F2810" s="78">
        <v>104791.4626811732</v>
      </c>
      <c r="G2810" s="78">
        <f>+IF(F2810=0," ", +F2810/INDEX(TdC_ExRate!$C$8:$R$29,MATCH(A2810,TdC_ExRate!$B$8:$B$29,0),MATCH(B2810,TdC_ExRate!$C$7:$R$7,0)))</f>
        <v>7873.6306566531539</v>
      </c>
      <c r="H2810" s="78">
        <f>+IF(F2810=0,"",+G2810*100/INDEX(PBI_GDP!$C$8:$R$29,MATCH($A2810,PBI_GDP!$B$8:$B$29,0),MATCH($B2810,PBI_GDP!$C$7:$R$7,0)))</f>
        <v>0.57696672989244258</v>
      </c>
    </row>
    <row r="2811" spans="1:8" x14ac:dyDescent="0.25">
      <c r="A2811" s="8" t="s">
        <v>39</v>
      </c>
      <c r="B2811" s="8">
        <v>2015</v>
      </c>
      <c r="C2811" s="8" t="s">
        <v>10</v>
      </c>
      <c r="D2811" s="8" t="s">
        <v>33</v>
      </c>
      <c r="E2811" s="8" t="s">
        <v>34</v>
      </c>
      <c r="F2811" s="78">
        <v>895.7385564536728</v>
      </c>
      <c r="G2811" s="78">
        <f>+IF(F2811=0," ", +F2811/INDEX(TdC_ExRate!$C$8:$R$29,MATCH(A2811,TdC_ExRate!$B$8:$B$29,0),MATCH(B2811,TdC_ExRate!$C$7:$R$7,0)))</f>
        <v>56.430400448572534</v>
      </c>
      <c r="H2811" s="78">
        <f>+IF(F2811=0,"",+G2811*100/INDEX(PBI_GDP!$C$8:$R$29,MATCH($A2811,PBI_GDP!$B$8:$B$29,0),MATCH($B2811,PBI_GDP!$C$7:$R$7,0)))</f>
        <v>4.646881657673841E-3</v>
      </c>
    </row>
    <row r="2812" spans="1:8" x14ac:dyDescent="0.25">
      <c r="A2812" s="8" t="s">
        <v>39</v>
      </c>
      <c r="B2812" s="8">
        <v>2015</v>
      </c>
      <c r="C2812" s="8" t="s">
        <v>10</v>
      </c>
      <c r="D2812" s="8" t="s">
        <v>33</v>
      </c>
      <c r="E2812" s="8" t="s">
        <v>35</v>
      </c>
      <c r="F2812" s="78">
        <v>64739.473419752532</v>
      </c>
      <c r="G2812" s="78">
        <f>+IF(F2812=0," ", +F2812/INDEX(TdC_ExRate!$C$8:$R$29,MATCH(A2812,TdC_ExRate!$B$8:$B$29,0),MATCH(B2812,TdC_ExRate!$C$7:$R$7,0)))</f>
        <v>4078.5052553393116</v>
      </c>
      <c r="H2812" s="78">
        <f>+IF(F2812=0,"",+G2812*100/INDEX(PBI_GDP!$C$8:$R$29,MATCH($A2812,PBI_GDP!$B$8:$B$29,0),MATCH($B2812,PBI_GDP!$C$7:$R$7,0)))</f>
        <v>0.33585321229528914</v>
      </c>
    </row>
    <row r="2813" spans="1:8" x14ac:dyDescent="0.25">
      <c r="A2813" s="8" t="s">
        <v>39</v>
      </c>
      <c r="B2813" s="8">
        <v>2015</v>
      </c>
      <c r="C2813" s="8" t="s">
        <v>10</v>
      </c>
      <c r="D2813" s="8" t="s">
        <v>33</v>
      </c>
      <c r="E2813" s="8" t="s">
        <v>36</v>
      </c>
      <c r="F2813" s="78">
        <v>13837.122566818056</v>
      </c>
      <c r="G2813" s="78">
        <f>+IF(F2813=0," ", +F2813/INDEX(TdC_ExRate!$C$8:$R$29,MATCH(A2813,TdC_ExRate!$B$8:$B$29,0),MATCH(B2813,TdC_ExRate!$C$7:$R$7,0)))</f>
        <v>871.72128728379369</v>
      </c>
      <c r="H2813" s="78">
        <f>+IF(F2813=0,"",+G2813*100/INDEX(PBI_GDP!$C$8:$R$29,MATCH($A2813,PBI_GDP!$B$8:$B$29,0),MATCH($B2813,PBI_GDP!$C$7:$R$7,0)))</f>
        <v>7.1783748268356623E-2</v>
      </c>
    </row>
    <row r="2814" spans="1:8" x14ac:dyDescent="0.25">
      <c r="A2814" s="8" t="s">
        <v>39</v>
      </c>
      <c r="B2814" s="8">
        <v>2015</v>
      </c>
      <c r="C2814" s="8" t="s">
        <v>10</v>
      </c>
      <c r="D2814" s="8" t="s">
        <v>33</v>
      </c>
      <c r="E2814" s="8" t="s">
        <v>42</v>
      </c>
      <c r="F2814" s="78">
        <v>3385.5976750858727</v>
      </c>
      <c r="G2814" s="78">
        <f>+IF(F2814=0," ", +F2814/INDEX(TdC_ExRate!$C$8:$R$29,MATCH(A2814,TdC_ExRate!$B$8:$B$29,0),MATCH(B2814,TdC_ExRate!$C$7:$R$7,0)))</f>
        <v>213.28838776265519</v>
      </c>
      <c r="H2814" s="78">
        <f>+IF(F2814=0,"",+G2814*100/INDEX(PBI_GDP!$C$8:$R$29,MATCH($A2814,PBI_GDP!$B$8:$B$29,0),MATCH($B2814,PBI_GDP!$C$7:$R$7,0)))</f>
        <v>1.7563687108553553E-2</v>
      </c>
    </row>
    <row r="2815" spans="1:8" x14ac:dyDescent="0.25">
      <c r="A2815" s="8" t="s">
        <v>39</v>
      </c>
      <c r="B2815" s="8">
        <v>2015</v>
      </c>
      <c r="C2815" s="8" t="s">
        <v>10</v>
      </c>
      <c r="D2815" s="8" t="s">
        <v>33</v>
      </c>
      <c r="E2815" s="8" t="s">
        <v>40</v>
      </c>
      <c r="F2815" s="78">
        <v>82857.932218110131</v>
      </c>
      <c r="G2815" s="78">
        <f>+IF(F2815=0," ", +F2815/INDEX(TdC_ExRate!$C$8:$R$29,MATCH(A2815,TdC_ExRate!$B$8:$B$29,0),MATCH(B2815,TdC_ExRate!$C$7:$R$7,0)))</f>
        <v>5219.9453308343327</v>
      </c>
      <c r="H2815" s="78">
        <f>+IF(F2815=0,"",+G2815*100/INDEX(PBI_GDP!$C$8:$R$29,MATCH($A2815,PBI_GDP!$B$8:$B$29,0),MATCH($B2815,PBI_GDP!$C$7:$R$7,0)))</f>
        <v>0.42984752932987313</v>
      </c>
    </row>
    <row r="2816" spans="1:8" x14ac:dyDescent="0.25">
      <c r="A2816" s="8" t="s">
        <v>39</v>
      </c>
      <c r="B2816" s="8">
        <v>2016</v>
      </c>
      <c r="C2816" s="8" t="s">
        <v>10</v>
      </c>
      <c r="D2816" s="8" t="s">
        <v>33</v>
      </c>
      <c r="E2816" s="8" t="s">
        <v>34</v>
      </c>
      <c r="F2816" s="78">
        <v>504.17390024155981</v>
      </c>
      <c r="G2816" s="78">
        <f>+IF(F2816=0," ", +F2816/INDEX(TdC_ExRate!$C$8:$R$29,MATCH(A2816,TdC_ExRate!$B$8:$B$29,0),MATCH(B2816,TdC_ExRate!$C$7:$R$7,0)))</f>
        <v>26.980408503829413</v>
      </c>
      <c r="H2816" s="78">
        <f>+IF(F2816=0,"",+G2816*100/INDEX(PBI_GDP!$C$8:$R$29,MATCH($A2816,PBI_GDP!$B$8:$B$29,0),MATCH($B2816,PBI_GDP!$C$7:$R$7,0)))</f>
        <v>2.4258592268077781E-3</v>
      </c>
    </row>
    <row r="2817" spans="1:8" x14ac:dyDescent="0.25">
      <c r="A2817" s="8" t="s">
        <v>39</v>
      </c>
      <c r="B2817" s="8">
        <v>2016</v>
      </c>
      <c r="C2817" s="8" t="s">
        <v>10</v>
      </c>
      <c r="D2817" s="8" t="s">
        <v>33</v>
      </c>
      <c r="E2817" s="8" t="s">
        <v>35</v>
      </c>
      <c r="F2817" s="78">
        <v>64114.094014673377</v>
      </c>
      <c r="G2817" s="78">
        <f>+IF(F2817=0," ", +F2817/INDEX(TdC_ExRate!$C$8:$R$29,MATCH(A2817,TdC_ExRate!$B$8:$B$29,0),MATCH(B2817,TdC_ExRate!$C$7:$R$7,0)))</f>
        <v>3431.0075284341742</v>
      </c>
      <c r="H2817" s="78">
        <f>+IF(F2817=0,"",+G2817*100/INDEX(PBI_GDP!$C$8:$R$29,MATCH($A2817,PBI_GDP!$B$8:$B$29,0),MATCH($B2817,PBI_GDP!$C$7:$R$7,0)))</f>
        <v>0.30848833400419645</v>
      </c>
    </row>
    <row r="2818" spans="1:8" x14ac:dyDescent="0.25">
      <c r="A2818" s="8" t="s">
        <v>39</v>
      </c>
      <c r="B2818" s="8">
        <v>2016</v>
      </c>
      <c r="C2818" s="8" t="s">
        <v>10</v>
      </c>
      <c r="D2818" s="8" t="s">
        <v>33</v>
      </c>
      <c r="E2818" s="8" t="s">
        <v>36</v>
      </c>
      <c r="F2818" s="78">
        <v>25625.907264738893</v>
      </c>
      <c r="G2818" s="78">
        <f>+IF(F2818=0," ", +F2818/INDEX(TdC_ExRate!$C$8:$R$29,MATCH(A2818,TdC_ExRate!$B$8:$B$29,0),MATCH(B2818,TdC_ExRate!$C$7:$R$7,0)))</f>
        <v>1371.34716008235</v>
      </c>
      <c r="H2818" s="78">
        <f>+IF(F2818=0,"",+G2818*100/INDEX(PBI_GDP!$C$8:$R$29,MATCH($A2818,PBI_GDP!$B$8:$B$29,0),MATCH($B2818,PBI_GDP!$C$7:$R$7,0)))</f>
        <v>0.12330040002805159</v>
      </c>
    </row>
    <row r="2819" spans="1:8" x14ac:dyDescent="0.25">
      <c r="A2819" s="8" t="s">
        <v>39</v>
      </c>
      <c r="B2819" s="8">
        <v>2016</v>
      </c>
      <c r="C2819" s="8" t="s">
        <v>10</v>
      </c>
      <c r="D2819" s="8" t="s">
        <v>33</v>
      </c>
      <c r="E2819" s="8" t="s">
        <v>42</v>
      </c>
      <c r="F2819" s="78">
        <v>2568.2682620557739</v>
      </c>
      <c r="G2819" s="78">
        <f>+IF(F2819=0," ", +F2819/INDEX(TdC_ExRate!$C$8:$R$29,MATCH(A2819,TdC_ExRate!$B$8:$B$29,0),MATCH(B2819,TdC_ExRate!$C$7:$R$7,0)))</f>
        <v>137.43854416994841</v>
      </c>
      <c r="H2819" s="78">
        <f>+IF(F2819=0,"",+G2819*100/INDEX(PBI_GDP!$C$8:$R$29,MATCH($A2819,PBI_GDP!$B$8:$B$29,0),MATCH($B2819,PBI_GDP!$C$7:$R$7,0)))</f>
        <v>1.2357357763740912E-2</v>
      </c>
    </row>
    <row r="2820" spans="1:8" x14ac:dyDescent="0.25">
      <c r="A2820" s="8" t="s">
        <v>39</v>
      </c>
      <c r="B2820" s="8">
        <v>2016</v>
      </c>
      <c r="C2820" s="8" t="s">
        <v>10</v>
      </c>
      <c r="D2820" s="8" t="s">
        <v>33</v>
      </c>
      <c r="E2820" s="8" t="s">
        <v>40</v>
      </c>
      <c r="F2820" s="78">
        <v>92812.443441709605</v>
      </c>
      <c r="G2820" s="78">
        <f>+IF(F2820=0," ", +F2820/INDEX(TdC_ExRate!$C$8:$R$29,MATCH(A2820,TdC_ExRate!$B$8:$B$29,0),MATCH(B2820,TdC_ExRate!$C$7:$R$7,0)))</f>
        <v>4966.7736411903015</v>
      </c>
      <c r="H2820" s="78">
        <f>+IF(F2820=0,"",+G2820*100/INDEX(PBI_GDP!$C$8:$R$29,MATCH($A2820,PBI_GDP!$B$8:$B$29,0),MATCH($B2820,PBI_GDP!$C$7:$R$7,0)))</f>
        <v>0.44657195102279673</v>
      </c>
    </row>
    <row r="2821" spans="1:8" x14ac:dyDescent="0.25">
      <c r="A2821" s="8" t="s">
        <v>39</v>
      </c>
      <c r="B2821" s="8">
        <v>2017</v>
      </c>
      <c r="C2821" s="8" t="s">
        <v>10</v>
      </c>
      <c r="D2821" s="8" t="s">
        <v>33</v>
      </c>
      <c r="E2821" s="8" t="s">
        <v>34</v>
      </c>
      <c r="F2821" s="78">
        <v>252.79359011939425</v>
      </c>
      <c r="G2821" s="78">
        <f>+IF(F2821=0," ", +F2821/INDEX(TdC_ExRate!$C$8:$R$29,MATCH(A2821,TdC_ExRate!$B$8:$B$29,0),MATCH(B2821,TdC_ExRate!$C$7:$R$7,0)))</f>
        <v>13.363537803668395</v>
      </c>
      <c r="H2821" s="78">
        <f>+IF(F2821=0,"",+G2821*100/INDEX(PBI_GDP!$C$8:$R$29,MATCH($A2821,PBI_GDP!$B$8:$B$29,0),MATCH($B2821,PBI_GDP!$C$7:$R$7,0)))</f>
        <v>1.1192290804120787E-3</v>
      </c>
    </row>
    <row r="2822" spans="1:8" x14ac:dyDescent="0.25">
      <c r="A2822" s="8" t="s">
        <v>39</v>
      </c>
      <c r="B2822" s="8">
        <v>2017</v>
      </c>
      <c r="C2822" s="8" t="s">
        <v>10</v>
      </c>
      <c r="D2822" s="8" t="s">
        <v>33</v>
      </c>
      <c r="E2822" s="8" t="s">
        <v>35</v>
      </c>
      <c r="F2822" s="78">
        <v>55678.339520260932</v>
      </c>
      <c r="G2822" s="78">
        <f>+IF(F2822=0," ", +F2822/INDEX(TdC_ExRate!$C$8:$R$29,MATCH(A2822,TdC_ExRate!$B$8:$B$29,0),MATCH(B2822,TdC_ExRate!$C$7:$R$7,0)))</f>
        <v>2943.348344683392</v>
      </c>
      <c r="H2822" s="78">
        <f>+IF(F2822=0,"",+G2822*100/INDEX(PBI_GDP!$C$8:$R$29,MATCH($A2822,PBI_GDP!$B$8:$B$29,0),MATCH($B2822,PBI_GDP!$C$7:$R$7,0)))</f>
        <v>0.2465126457941475</v>
      </c>
    </row>
    <row r="2823" spans="1:8" x14ac:dyDescent="0.25">
      <c r="A2823" s="8" t="s">
        <v>39</v>
      </c>
      <c r="B2823" s="8">
        <v>2017</v>
      </c>
      <c r="C2823" s="8" t="s">
        <v>10</v>
      </c>
      <c r="D2823" s="8" t="s">
        <v>33</v>
      </c>
      <c r="E2823" s="8" t="s">
        <v>36</v>
      </c>
      <c r="F2823" s="78">
        <v>45335.569407021831</v>
      </c>
      <c r="G2823" s="78">
        <f>+IF(F2823=0," ", +F2823/INDEX(TdC_ExRate!$C$8:$R$29,MATCH(A2823,TdC_ExRate!$B$8:$B$29,0),MATCH(B2823,TdC_ExRate!$C$7:$R$7,0)))</f>
        <v>2396.593977463705</v>
      </c>
      <c r="H2823" s="78">
        <f>+IF(F2823=0,"",+G2823*100/INDEX(PBI_GDP!$C$8:$R$29,MATCH($A2823,PBI_GDP!$B$8:$B$29,0),MATCH($B2823,PBI_GDP!$C$7:$R$7,0)))</f>
        <v>0.20072062599931478</v>
      </c>
    </row>
    <row r="2824" spans="1:8" x14ac:dyDescent="0.25">
      <c r="A2824" s="8" t="s">
        <v>39</v>
      </c>
      <c r="B2824" s="8">
        <v>2017</v>
      </c>
      <c r="C2824" s="8" t="s">
        <v>10</v>
      </c>
      <c r="D2824" s="8" t="s">
        <v>33</v>
      </c>
      <c r="E2824" s="8" t="s">
        <v>42</v>
      </c>
      <c r="F2824" s="78">
        <v>2130.6697861698858</v>
      </c>
      <c r="G2824" s="78">
        <f>+IF(F2824=0," ", +F2824/INDEX(TdC_ExRate!$C$8:$R$29,MATCH(A2824,TdC_ExRate!$B$8:$B$29,0),MATCH(B2824,TdC_ExRate!$C$7:$R$7,0)))</f>
        <v>112.63452614113915</v>
      </c>
      <c r="H2824" s="78">
        <f>+IF(F2824=0,"",+G2824*100/INDEX(PBI_GDP!$C$8:$R$29,MATCH($A2824,PBI_GDP!$B$8:$B$29,0),MATCH($B2824,PBI_GDP!$C$7:$R$7,0)))</f>
        <v>9.4334179292695896E-3</v>
      </c>
    </row>
    <row r="2825" spans="1:8" x14ac:dyDescent="0.25">
      <c r="A2825" s="8" t="s">
        <v>39</v>
      </c>
      <c r="B2825" s="8">
        <v>2017</v>
      </c>
      <c r="C2825" s="8" t="s">
        <v>10</v>
      </c>
      <c r="D2825" s="8" t="s">
        <v>33</v>
      </c>
      <c r="E2825" s="8" t="s">
        <v>40</v>
      </c>
      <c r="F2825" s="78">
        <v>103397.37230357205</v>
      </c>
      <c r="G2825" s="78">
        <f>+IF(F2825=0," ", +F2825/INDEX(TdC_ExRate!$C$8:$R$29,MATCH(A2825,TdC_ExRate!$B$8:$B$29,0),MATCH(B2825,TdC_ExRate!$C$7:$R$7,0)))</f>
        <v>5465.9403860919047</v>
      </c>
      <c r="H2825" s="78">
        <f>+IF(F2825=0,"",+G2825*100/INDEX(PBI_GDP!$C$8:$R$29,MATCH($A2825,PBI_GDP!$B$8:$B$29,0),MATCH($B2825,PBI_GDP!$C$7:$R$7,0)))</f>
        <v>0.45778591880314395</v>
      </c>
    </row>
    <row r="2826" spans="1:8" x14ac:dyDescent="0.25">
      <c r="A2826" s="8" t="s">
        <v>39</v>
      </c>
      <c r="B2826" s="8">
        <v>2018</v>
      </c>
      <c r="C2826" s="8" t="s">
        <v>10</v>
      </c>
      <c r="D2826" s="8" t="s">
        <v>33</v>
      </c>
      <c r="E2826" s="8" t="s">
        <v>34</v>
      </c>
      <c r="F2826" s="78">
        <v>1384.439449559238</v>
      </c>
      <c r="G2826" s="78">
        <f>+IF(F2826=0," ", +F2826/INDEX(TdC_ExRate!$C$8:$R$29,MATCH(A2826,TdC_ExRate!$B$8:$B$29,0),MATCH(B2826,TdC_ExRate!$C$7:$R$7,0)))</f>
        <v>71.981253876563628</v>
      </c>
      <c r="H2826" s="78">
        <f>+IF(F2826=0,"",+G2826*100/INDEX(PBI_GDP!$C$8:$R$29,MATCH($A2826,PBI_GDP!$B$8:$B$29,0),MATCH($B2826,PBI_GDP!$C$7:$R$7,0)))</f>
        <v>5.7302421937707286E-3</v>
      </c>
    </row>
    <row r="2827" spans="1:8" x14ac:dyDescent="0.25">
      <c r="A2827" s="8" t="s">
        <v>39</v>
      </c>
      <c r="B2827" s="8">
        <v>2018</v>
      </c>
      <c r="C2827" s="8" t="s">
        <v>10</v>
      </c>
      <c r="D2827" s="8" t="s">
        <v>33</v>
      </c>
      <c r="E2827" s="8" t="s">
        <v>35</v>
      </c>
      <c r="F2827" s="78">
        <v>58865.051384968625</v>
      </c>
      <c r="G2827" s="78">
        <f>+IF(F2827=0," ", +F2827/INDEX(TdC_ExRate!$C$8:$R$29,MATCH(A2827,TdC_ExRate!$B$8:$B$29,0),MATCH(B2827,TdC_ExRate!$C$7:$R$7,0)))</f>
        <v>3060.5745954056533</v>
      </c>
      <c r="H2827" s="78">
        <f>+IF(F2827=0,"",+G2827*100/INDEX(PBI_GDP!$C$8:$R$29,MATCH($A2827,PBI_GDP!$B$8:$B$29,0),MATCH($B2827,PBI_GDP!$C$7:$R$7,0)))</f>
        <v>0.24364445934563519</v>
      </c>
    </row>
    <row r="2828" spans="1:8" x14ac:dyDescent="0.25">
      <c r="A2828" s="8" t="s">
        <v>39</v>
      </c>
      <c r="B2828" s="8">
        <v>2018</v>
      </c>
      <c r="C2828" s="8" t="s">
        <v>10</v>
      </c>
      <c r="D2828" s="8" t="s">
        <v>33</v>
      </c>
      <c r="E2828" s="8" t="s">
        <v>36</v>
      </c>
      <c r="F2828" s="78">
        <v>42684.997120284439</v>
      </c>
      <c r="G2828" s="78">
        <f>+IF(F2828=0," ", +F2828/INDEX(TdC_ExRate!$C$8:$R$29,MATCH(A2828,TdC_ExRate!$B$8:$B$29,0),MATCH(B2828,TdC_ExRate!$C$7:$R$7,0)))</f>
        <v>2219.3239403960752</v>
      </c>
      <c r="H2828" s="78">
        <f>+IF(F2828=0,"",+G2828*100/INDEX(PBI_GDP!$C$8:$R$29,MATCH($A2828,PBI_GDP!$B$8:$B$29,0),MATCH($B2828,PBI_GDP!$C$7:$R$7,0)))</f>
        <v>0.17667466180446348</v>
      </c>
    </row>
    <row r="2829" spans="1:8" x14ac:dyDescent="0.25">
      <c r="A2829" s="8" t="s">
        <v>39</v>
      </c>
      <c r="B2829" s="8">
        <v>2018</v>
      </c>
      <c r="C2829" s="8" t="s">
        <v>10</v>
      </c>
      <c r="D2829" s="8" t="s">
        <v>33</v>
      </c>
      <c r="E2829" s="8" t="s">
        <v>42</v>
      </c>
      <c r="F2829" s="78">
        <v>223.89426375535561</v>
      </c>
      <c r="G2829" s="78">
        <f>+IF(F2829=0," ", +F2829/INDEX(TdC_ExRate!$C$8:$R$29,MATCH(A2829,TdC_ExRate!$B$8:$B$29,0),MATCH(B2829,TdC_ExRate!$C$7:$R$7,0)))</f>
        <v>11.64094958866669</v>
      </c>
      <c r="H2829" s="78">
        <f>+IF(F2829=0,"",+G2829*100/INDEX(PBI_GDP!$C$8:$R$29,MATCH($A2829,PBI_GDP!$B$8:$B$29,0),MATCH($B2829,PBI_GDP!$C$7:$R$7,0)))</f>
        <v>9.2670600908015732E-4</v>
      </c>
    </row>
    <row r="2830" spans="1:8" x14ac:dyDescent="0.25">
      <c r="A2830" s="8" t="s">
        <v>39</v>
      </c>
      <c r="B2830" s="8">
        <v>2018</v>
      </c>
      <c r="C2830" s="8" t="s">
        <v>10</v>
      </c>
      <c r="D2830" s="8" t="s">
        <v>33</v>
      </c>
      <c r="E2830" s="8" t="s">
        <v>40</v>
      </c>
      <c r="F2830" s="78">
        <v>103158.38221856765</v>
      </c>
      <c r="G2830" s="78">
        <f>+IF(F2830=0," ", +F2830/INDEX(TdC_ExRate!$C$8:$R$29,MATCH(A2830,TdC_ExRate!$B$8:$B$29,0),MATCH(B2830,TdC_ExRate!$C$7:$R$7,0)))</f>
        <v>5363.520739266959</v>
      </c>
      <c r="H2830" s="78">
        <f>+IF(F2830=0,"",+G2830*100/INDEX(PBI_GDP!$C$8:$R$29,MATCH($A2830,PBI_GDP!$B$8:$B$29,0),MATCH($B2830,PBI_GDP!$C$7:$R$7,0)))</f>
        <v>0.42697606935294957</v>
      </c>
    </row>
    <row r="2831" spans="1:8" x14ac:dyDescent="0.25">
      <c r="A2831" s="8" t="s">
        <v>39</v>
      </c>
      <c r="B2831" s="8">
        <v>2019</v>
      </c>
      <c r="C2831" s="8" t="s">
        <v>10</v>
      </c>
      <c r="D2831" s="8" t="s">
        <v>33</v>
      </c>
      <c r="E2831" s="8" t="s">
        <v>34</v>
      </c>
      <c r="F2831" s="78">
        <v>2482.0788886695445</v>
      </c>
      <c r="G2831" s="78">
        <f>+IF(F2831=0," ", +F2831/INDEX(TdC_ExRate!$C$8:$R$29,MATCH(A2831,TdC_ExRate!$B$8:$B$29,0),MATCH(B2831,TdC_ExRate!$C$7:$R$7,0)))</f>
        <v>128.93916304776855</v>
      </c>
      <c r="H2831" s="78">
        <f>+IF(F2831=0,"",+G2831*100/INDEX(PBI_GDP!$C$8:$R$29,MATCH($A2831,PBI_GDP!$B$8:$B$29,0),MATCH($B2831,PBI_GDP!$C$7:$R$7,0)))</f>
        <v>9.8871542823735885E-3</v>
      </c>
    </row>
    <row r="2832" spans="1:8" x14ac:dyDescent="0.25">
      <c r="A2832" s="8" t="s">
        <v>39</v>
      </c>
      <c r="B2832" s="8">
        <v>2019</v>
      </c>
      <c r="C2832" s="8" t="s">
        <v>10</v>
      </c>
      <c r="D2832" s="8" t="s">
        <v>33</v>
      </c>
      <c r="E2832" s="8" t="s">
        <v>35</v>
      </c>
      <c r="F2832" s="78">
        <v>62029.078026423405</v>
      </c>
      <c r="G2832" s="78">
        <f>+IF(F2832=0," ", +F2832/INDEX(TdC_ExRate!$C$8:$R$29,MATCH(A2832,TdC_ExRate!$B$8:$B$29,0),MATCH(B2832,TdC_ExRate!$C$7:$R$7,0)))</f>
        <v>3222.2897676064108</v>
      </c>
      <c r="H2832" s="78">
        <f>+IF(F2832=0,"",+G2832*100/INDEX(PBI_GDP!$C$8:$R$29,MATCH($A2832,PBI_GDP!$B$8:$B$29,0),MATCH($B2832,PBI_GDP!$C$7:$R$7,0)))</f>
        <v>0.24708765996127416</v>
      </c>
    </row>
    <row r="2833" spans="1:8" x14ac:dyDescent="0.25">
      <c r="A2833" s="8" t="s">
        <v>39</v>
      </c>
      <c r="B2833" s="8">
        <v>2019</v>
      </c>
      <c r="C2833" s="8" t="s">
        <v>10</v>
      </c>
      <c r="D2833" s="8" t="s">
        <v>33</v>
      </c>
      <c r="E2833" s="8" t="s">
        <v>36</v>
      </c>
      <c r="F2833" s="78">
        <v>25377.590573313792</v>
      </c>
      <c r="G2833" s="78">
        <f>+IF(F2833=0," ", +F2833/INDEX(TdC_ExRate!$C$8:$R$29,MATCH(A2833,TdC_ExRate!$B$8:$B$29,0),MATCH(B2833,TdC_ExRate!$C$7:$R$7,0)))</f>
        <v>1318.3163934188983</v>
      </c>
      <c r="H2833" s="78">
        <f>+IF(F2833=0,"",+G2833*100/INDEX(PBI_GDP!$C$8:$R$29,MATCH($A2833,PBI_GDP!$B$8:$B$29,0),MATCH($B2833,PBI_GDP!$C$7:$R$7,0)))</f>
        <v>0.10108951591291207</v>
      </c>
    </row>
    <row r="2834" spans="1:8" x14ac:dyDescent="0.25">
      <c r="A2834" s="8" t="s">
        <v>39</v>
      </c>
      <c r="B2834" s="8">
        <v>2019</v>
      </c>
      <c r="C2834" s="8" t="s">
        <v>10</v>
      </c>
      <c r="D2834" s="8" t="s">
        <v>33</v>
      </c>
      <c r="E2834" s="8" t="s">
        <v>42</v>
      </c>
      <c r="F2834" s="78">
        <v>102.11528056706508</v>
      </c>
      <c r="G2834" s="78">
        <f>+IF(F2834=0," ", +F2834/INDEX(TdC_ExRate!$C$8:$R$29,MATCH(A2834,TdC_ExRate!$B$8:$B$29,0),MATCH(B2834,TdC_ExRate!$C$7:$R$7,0)))</f>
        <v>5.3046898995877969</v>
      </c>
      <c r="H2834" s="78">
        <f>+IF(F2834=0,"",+G2834*100/INDEX(PBI_GDP!$C$8:$R$29,MATCH($A2834,PBI_GDP!$B$8:$B$29,0),MATCH($B2834,PBI_GDP!$C$7:$R$7,0)))</f>
        <v>4.0676770515365226E-4</v>
      </c>
    </row>
    <row r="2835" spans="1:8" x14ac:dyDescent="0.25">
      <c r="A2835" s="8" t="s">
        <v>39</v>
      </c>
      <c r="B2835" s="8">
        <v>2019</v>
      </c>
      <c r="C2835" s="8" t="s">
        <v>10</v>
      </c>
      <c r="D2835" s="8" t="s">
        <v>33</v>
      </c>
      <c r="E2835" s="8" t="s">
        <v>40</v>
      </c>
      <c r="F2835" s="78">
        <v>89990.86276897382</v>
      </c>
      <c r="G2835" s="78">
        <f>+IF(F2835=0," ", +F2835/INDEX(TdC_ExRate!$C$8:$R$29,MATCH(A2835,TdC_ExRate!$B$8:$B$29,0),MATCH(B2835,TdC_ExRate!$C$7:$R$7,0)))</f>
        <v>4674.8500139726657</v>
      </c>
      <c r="H2835" s="78">
        <f>+IF(F2835=0,"",+G2835*100/INDEX(PBI_GDP!$C$8:$R$29,MATCH($A2835,PBI_GDP!$B$8:$B$29,0),MATCH($B2835,PBI_GDP!$C$7:$R$7,0)))</f>
        <v>0.35847109786171349</v>
      </c>
    </row>
    <row r="2836" spans="1:8" x14ac:dyDescent="0.25">
      <c r="A2836" s="8" t="s">
        <v>39</v>
      </c>
      <c r="B2836" s="8">
        <v>2020</v>
      </c>
      <c r="C2836" s="8" t="s">
        <v>10</v>
      </c>
      <c r="D2836" s="8" t="s">
        <v>33</v>
      </c>
      <c r="E2836" s="8" t="s">
        <v>34</v>
      </c>
      <c r="F2836" s="78">
        <v>1637.0072035631129</v>
      </c>
      <c r="G2836" s="78">
        <f>+IF(F2836=0," ", +F2836/INDEX(TdC_ExRate!$C$8:$R$29,MATCH(A2836,TdC_ExRate!$B$8:$B$29,0),MATCH(B2836,TdC_ExRate!$C$7:$R$7,0)))</f>
        <v>76.204850813706742</v>
      </c>
      <c r="H2836" s="78">
        <f>+IF(F2836=0,"",+G2836*100/INDEX(PBI_GDP!$C$8:$R$29,MATCH($A2836,PBI_GDP!$B$8:$B$29,0),MATCH($B2836,PBI_GDP!$C$7:$R$7,0)))</f>
        <v>6.7398326048636594E-3</v>
      </c>
    </row>
    <row r="2837" spans="1:8" x14ac:dyDescent="0.25">
      <c r="A2837" s="8" t="s">
        <v>39</v>
      </c>
      <c r="B2837" s="8">
        <v>2020</v>
      </c>
      <c r="C2837" s="8" t="s">
        <v>10</v>
      </c>
      <c r="D2837" s="8" t="s">
        <v>33</v>
      </c>
      <c r="E2837" s="8" t="s">
        <v>35</v>
      </c>
      <c r="F2837" s="78">
        <v>30654.114649502502</v>
      </c>
      <c r="G2837" s="78">
        <f>+IF(F2837=0," ", +F2837/INDEX(TdC_ExRate!$C$8:$R$29,MATCH(A2837,TdC_ExRate!$B$8:$B$29,0),MATCH(B2837,TdC_ExRate!$C$7:$R$7,0)))</f>
        <v>1426.989587221776</v>
      </c>
      <c r="H2837" s="78">
        <f>+IF(F2837=0,"",+G2837*100/INDEX(PBI_GDP!$C$8:$R$29,MATCH($A2837,PBI_GDP!$B$8:$B$29,0),MATCH($B2837,PBI_GDP!$C$7:$R$7,0)))</f>
        <v>0.12620811987769626</v>
      </c>
    </row>
    <row r="2838" spans="1:8" x14ac:dyDescent="0.25">
      <c r="A2838" s="8" t="s">
        <v>39</v>
      </c>
      <c r="B2838" s="8">
        <v>2020</v>
      </c>
      <c r="C2838" s="8" t="s">
        <v>10</v>
      </c>
      <c r="D2838" s="8" t="s">
        <v>33</v>
      </c>
      <c r="E2838" s="8" t="s">
        <v>36</v>
      </c>
      <c r="F2838" s="78">
        <v>15273.096455130122</v>
      </c>
      <c r="G2838" s="78">
        <f>+IF(F2838=0," ", +F2838/INDEX(TdC_ExRate!$C$8:$R$29,MATCH(A2838,TdC_ExRate!$B$8:$B$29,0),MATCH(B2838,TdC_ExRate!$C$7:$R$7,0)))</f>
        <v>710.98284374878256</v>
      </c>
      <c r="H2838" s="78">
        <f>+IF(F2838=0,"",+G2838*100/INDEX(PBI_GDP!$C$8:$R$29,MATCH($A2838,PBI_GDP!$B$8:$B$29,0),MATCH($B2838,PBI_GDP!$C$7:$R$7,0)))</f>
        <v>6.2881894008443143E-2</v>
      </c>
    </row>
    <row r="2839" spans="1:8" x14ac:dyDescent="0.25">
      <c r="A2839" s="8" t="s">
        <v>39</v>
      </c>
      <c r="B2839" s="8">
        <v>2020</v>
      </c>
      <c r="C2839" s="8" t="s">
        <v>10</v>
      </c>
      <c r="D2839" s="8" t="s">
        <v>33</v>
      </c>
      <c r="E2839" s="8" t="s">
        <v>42</v>
      </c>
      <c r="F2839" s="78">
        <v>2635.8851202108913</v>
      </c>
      <c r="G2839" s="78">
        <f>+IF(F2839=0," ", +F2839/INDEX(TdC_ExRate!$C$8:$R$29,MATCH(A2839,TdC_ExRate!$B$8:$B$29,0),MATCH(B2839,TdC_ExRate!$C$7:$R$7,0)))</f>
        <v>122.70393918275524</v>
      </c>
      <c r="H2839" s="78">
        <f>+IF(F2839=0,"",+G2839*100/INDEX(PBI_GDP!$C$8:$R$29,MATCH($A2839,PBI_GDP!$B$8:$B$29,0),MATCH($B2839,PBI_GDP!$C$7:$R$7,0)))</f>
        <v>1.0852380146650593E-2</v>
      </c>
    </row>
    <row r="2840" spans="1:8" x14ac:dyDescent="0.25">
      <c r="A2840" s="8" t="s">
        <v>39</v>
      </c>
      <c r="B2840" s="8">
        <v>2020</v>
      </c>
      <c r="C2840" s="8" t="s">
        <v>10</v>
      </c>
      <c r="D2840" s="8" t="s">
        <v>33</v>
      </c>
      <c r="E2840" s="8" t="s">
        <v>40</v>
      </c>
      <c r="F2840" s="78">
        <v>50200.103428406626</v>
      </c>
      <c r="G2840" s="78">
        <f>+IF(F2840=0," ", +F2840/INDEX(TdC_ExRate!$C$8:$R$29,MATCH(A2840,TdC_ExRate!$B$8:$B$29,0),MATCH(B2840,TdC_ExRate!$C$7:$R$7,0)))</f>
        <v>2336.8812209670205</v>
      </c>
      <c r="H2840" s="78">
        <f>+IF(F2840=0,"",+G2840*100/INDEX(PBI_GDP!$C$8:$R$29,MATCH($A2840,PBI_GDP!$B$8:$B$29,0),MATCH($B2840,PBI_GDP!$C$7:$R$7,0)))</f>
        <v>0.20668222663765365</v>
      </c>
    </row>
    <row r="2841" spans="1:8" x14ac:dyDescent="0.25">
      <c r="A2841" s="8" t="s">
        <v>39</v>
      </c>
      <c r="B2841" s="8">
        <v>2021</v>
      </c>
      <c r="C2841" s="8" t="s">
        <v>10</v>
      </c>
      <c r="D2841" s="8" t="s">
        <v>33</v>
      </c>
      <c r="E2841" s="8" t="s">
        <v>34</v>
      </c>
      <c r="F2841" s="78">
        <v>2115.5599220600002</v>
      </c>
      <c r="G2841" s="78">
        <f>+IF(F2841=0," ", +F2841/INDEX(TdC_ExRate!$C$8:$R$29,MATCH(A2841,TdC_ExRate!$B$8:$B$29,0),MATCH(B2841,TdC_ExRate!$C$7:$R$7,0)))</f>
        <v>104.31755039743589</v>
      </c>
      <c r="H2841" s="78">
        <f>+IF(F2841=0,"",+G2841*100/INDEX(PBI_GDP!$C$8:$R$29,MATCH($A2841,PBI_GDP!$B$8:$B$29,0),MATCH($B2841,PBI_GDP!$C$7:$R$7,0)))</f>
        <v>7.9238611479837233E-3</v>
      </c>
    </row>
    <row r="2842" spans="1:8" x14ac:dyDescent="0.25">
      <c r="A2842" s="8" t="s">
        <v>39</v>
      </c>
      <c r="B2842" s="8">
        <v>2021</v>
      </c>
      <c r="C2842" s="8" t="s">
        <v>10</v>
      </c>
      <c r="D2842" s="8" t="s">
        <v>33</v>
      </c>
      <c r="E2842" s="8" t="s">
        <v>35</v>
      </c>
      <c r="F2842" s="78">
        <v>73010.668609799992</v>
      </c>
      <c r="G2842" s="78">
        <f>+IF(F2842=0," ", +F2842/INDEX(TdC_ExRate!$C$8:$R$29,MATCH(A2842,TdC_ExRate!$B$8:$B$29,0),MATCH(B2842,TdC_ExRate!$C$7:$R$7,0)))</f>
        <v>3600.1315882544372</v>
      </c>
      <c r="H2842" s="78">
        <f>+IF(F2842=0,"",+G2842*100/INDEX(PBI_GDP!$C$8:$R$29,MATCH($A2842,PBI_GDP!$B$8:$B$29,0),MATCH($B2842,PBI_GDP!$C$7:$R$7,0)))</f>
        <v>0.27346254499951772</v>
      </c>
    </row>
    <row r="2843" spans="1:8" x14ac:dyDescent="0.25">
      <c r="A2843" s="8" t="s">
        <v>39</v>
      </c>
      <c r="B2843" s="8">
        <v>2021</v>
      </c>
      <c r="C2843" s="8" t="s">
        <v>10</v>
      </c>
      <c r="D2843" s="8" t="s">
        <v>33</v>
      </c>
      <c r="E2843" s="8" t="s">
        <v>36</v>
      </c>
      <c r="F2843" s="78">
        <v>906.81551997000008</v>
      </c>
      <c r="G2843" s="78">
        <f>+IF(F2843=0," ", +F2843/INDEX(TdC_ExRate!$C$8:$R$29,MATCH(A2843,TdC_ExRate!$B$8:$B$29,0),MATCH(B2843,TdC_ExRate!$C$7:$R$7,0)))</f>
        <v>44.714769229289942</v>
      </c>
      <c r="H2843" s="78">
        <f>+IF(F2843=0,"",+G2843*100/INDEX(PBI_GDP!$C$8:$R$29,MATCH($A2843,PBI_GDP!$B$8:$B$29,0),MATCH($B2843,PBI_GDP!$C$7:$R$7,0)))</f>
        <v>3.3964910150510747E-3</v>
      </c>
    </row>
    <row r="2844" spans="1:8" x14ac:dyDescent="0.25">
      <c r="A2844" s="8" t="s">
        <v>39</v>
      </c>
      <c r="B2844" s="8">
        <v>2021</v>
      </c>
      <c r="C2844" s="8" t="s">
        <v>10</v>
      </c>
      <c r="D2844" s="8" t="s">
        <v>33</v>
      </c>
      <c r="E2844" s="8" t="s">
        <v>42</v>
      </c>
      <c r="F2844" s="78">
        <v>0</v>
      </c>
      <c r="G2844" s="78" t="str">
        <f>+IF(F2844=0," ", +F2844/INDEX(TdC_ExRate!$C$8:$R$29,MATCH(A2844,TdC_ExRate!$B$8:$B$29,0),MATCH(B2844,TdC_ExRate!$C$7:$R$7,0)))</f>
        <v xml:space="preserve"> </v>
      </c>
      <c r="H2844" s="78" t="str">
        <f>+IF(F2844=0,"",+G2844*100/INDEX(PBI_GDP!$C$8:$R$29,MATCH($A2844,PBI_GDP!$B$8:$B$29,0),MATCH($B2844,PBI_GDP!$C$7:$R$7,0)))</f>
        <v/>
      </c>
    </row>
    <row r="2845" spans="1:8" x14ac:dyDescent="0.25">
      <c r="A2845" s="8" t="s">
        <v>39</v>
      </c>
      <c r="B2845" s="8">
        <v>2021</v>
      </c>
      <c r="C2845" s="8" t="s">
        <v>10</v>
      </c>
      <c r="D2845" s="8" t="s">
        <v>33</v>
      </c>
      <c r="E2845" s="8" t="s">
        <v>40</v>
      </c>
      <c r="F2845" s="78">
        <v>76033.044051829987</v>
      </c>
      <c r="G2845" s="78">
        <f>+IF(F2845=0," ", +F2845/INDEX(TdC_ExRate!$C$8:$R$29,MATCH(A2845,TdC_ExRate!$B$8:$B$29,0),MATCH(B2845,TdC_ExRate!$C$7:$R$7,0)))</f>
        <v>3749.1639078811627</v>
      </c>
      <c r="H2845" s="78">
        <f>+IF(F2845=0,"",+G2845*100/INDEX(PBI_GDP!$C$8:$R$29,MATCH($A2845,PBI_GDP!$B$8:$B$29,0),MATCH($B2845,PBI_GDP!$C$7:$R$7,0)))</f>
        <v>0.28478289716255251</v>
      </c>
    </row>
    <row r="2846" spans="1:8" x14ac:dyDescent="0.25">
      <c r="A2846" s="8" t="s">
        <v>39</v>
      </c>
      <c r="B2846" s="8">
        <v>2022</v>
      </c>
      <c r="C2846" s="8" t="s">
        <v>10</v>
      </c>
      <c r="D2846" s="8" t="s">
        <v>33</v>
      </c>
      <c r="E2846" s="8" t="s">
        <v>34</v>
      </c>
      <c r="F2846" s="78">
        <v>668.10846700000002</v>
      </c>
      <c r="G2846" s="78">
        <f>+IF(F2846=0," ", +F2846/INDEX(TdC_ExRate!$C$8:$R$29,MATCH(A2846,TdC_ExRate!$B$8:$B$29,0),MATCH(B2846,TdC_ExRate!$C$7:$R$7,0)))</f>
        <v>33.221321858036767</v>
      </c>
      <c r="H2846" s="78">
        <f>+IF(F2846=0,"",+G2846*100/INDEX(PBI_GDP!$C$8:$R$29,MATCH($A2846,PBI_GDP!$B$8:$B$29,0),MATCH($B2846,PBI_GDP!$C$7:$R$7,0)))</f>
        <v>2.2638174651008819E-3</v>
      </c>
    </row>
    <row r="2847" spans="1:8" x14ac:dyDescent="0.25">
      <c r="A2847" s="8" t="s">
        <v>39</v>
      </c>
      <c r="B2847" s="8">
        <v>2022</v>
      </c>
      <c r="C2847" s="8" t="s">
        <v>10</v>
      </c>
      <c r="D2847" s="8" t="s">
        <v>33</v>
      </c>
      <c r="E2847" s="8" t="s">
        <v>35</v>
      </c>
      <c r="F2847" s="78">
        <v>63958.812271500035</v>
      </c>
      <c r="G2847" s="78">
        <f>+IF(F2847=0," ", +F2847/INDEX(TdC_ExRate!$C$8:$R$29,MATCH(A2847,TdC_ExRate!$B$8:$B$29,0),MATCH(B2847,TdC_ExRate!$C$7:$R$7,0)))</f>
        <v>3180.3163604110623</v>
      </c>
      <c r="H2847" s="78">
        <f>+IF(F2847=0,"",+G2847*100/INDEX(PBI_GDP!$C$8:$R$29,MATCH($A2847,PBI_GDP!$B$8:$B$29,0),MATCH($B2847,PBI_GDP!$C$7:$R$7,0)))</f>
        <v>0.21671791845040395</v>
      </c>
    </row>
    <row r="2848" spans="1:8" x14ac:dyDescent="0.25">
      <c r="A2848" s="8" t="s">
        <v>39</v>
      </c>
      <c r="B2848" s="8">
        <v>2022</v>
      </c>
      <c r="C2848" s="8" t="s">
        <v>10</v>
      </c>
      <c r="D2848" s="8" t="s">
        <v>33</v>
      </c>
      <c r="E2848" s="8" t="s">
        <v>36</v>
      </c>
      <c r="F2848" s="78">
        <v>12998.163150099999</v>
      </c>
      <c r="G2848" s="78">
        <f>+IF(F2848=0," ", +F2848/INDEX(TdC_ExRate!$C$8:$R$29,MATCH(A2848,TdC_ExRate!$B$8:$B$29,0),MATCH(B2848,TdC_ExRate!$C$7:$R$7,0)))</f>
        <v>646.32643186176711</v>
      </c>
      <c r="H2848" s="78">
        <f>+IF(F2848=0,"",+G2848*100/INDEX(PBI_GDP!$C$8:$R$29,MATCH($A2848,PBI_GDP!$B$8:$B$29,0),MATCH($B2848,PBI_GDP!$C$7:$R$7,0)))</f>
        <v>4.4042951417089402E-2</v>
      </c>
    </row>
    <row r="2849" spans="1:8" x14ac:dyDescent="0.25">
      <c r="A2849" s="8" t="s">
        <v>39</v>
      </c>
      <c r="B2849" s="8">
        <v>2022</v>
      </c>
      <c r="C2849" s="8" t="s">
        <v>10</v>
      </c>
      <c r="D2849" s="8" t="s">
        <v>33</v>
      </c>
      <c r="E2849" s="8" t="s">
        <v>42</v>
      </c>
      <c r="F2849" s="78">
        <v>19.8994164</v>
      </c>
      <c r="G2849" s="78">
        <f>+IF(F2849=0," ", +F2849/INDEX(TdC_ExRate!$C$8:$R$29,MATCH(A2849,TdC_ExRate!$B$8:$B$29,0),MATCH(B2849,TdC_ExRate!$C$7:$R$7,0)))</f>
        <v>0.98948741059959555</v>
      </c>
      <c r="H2849" s="78">
        <f>+IF(F2849=0,"",+G2849*100/INDEX(PBI_GDP!$C$8:$R$29,MATCH($A2849,PBI_GDP!$B$8:$B$29,0),MATCH($B2849,PBI_GDP!$C$7:$R$7,0)))</f>
        <v>6.7427144867533798E-5</v>
      </c>
    </row>
    <row r="2850" spans="1:8" x14ac:dyDescent="0.25">
      <c r="A2850" s="8" t="s">
        <v>39</v>
      </c>
      <c r="B2850" s="8">
        <v>2022</v>
      </c>
      <c r="C2850" s="8" t="s">
        <v>10</v>
      </c>
      <c r="D2850" s="8" t="s">
        <v>33</v>
      </c>
      <c r="E2850" s="8" t="s">
        <v>40</v>
      </c>
      <c r="F2850" s="78">
        <v>77644.983305000031</v>
      </c>
      <c r="G2850" s="78">
        <f>+IF(F2850=0," ", +F2850/INDEX(TdC_ExRate!$C$8:$R$29,MATCH(A2850,TdC_ExRate!$B$8:$B$29,0),MATCH(B2850,TdC_ExRate!$C$7:$R$7,0)))</f>
        <v>3860.8536015414657</v>
      </c>
      <c r="H2850" s="78">
        <f>+IF(F2850=0,"",+G2850*100/INDEX(PBI_GDP!$C$8:$R$29,MATCH($A2850,PBI_GDP!$B$8:$B$29,0),MATCH($B2850,PBI_GDP!$C$7:$R$7,0)))</f>
        <v>0.26309211447746178</v>
      </c>
    </row>
    <row r="2851" spans="1:8" x14ac:dyDescent="0.25">
      <c r="A2851" s="8" t="s">
        <v>39</v>
      </c>
      <c r="B2851" s="8">
        <v>2023</v>
      </c>
      <c r="C2851" s="8" t="s">
        <v>10</v>
      </c>
      <c r="D2851" s="8" t="s">
        <v>33</v>
      </c>
      <c r="E2851" s="8" t="s">
        <v>34</v>
      </c>
      <c r="F2851" s="78">
        <v>1274.9739930000001</v>
      </c>
      <c r="G2851" s="78">
        <f>+IF(F2851=0," ", +F2851/INDEX(TdC_ExRate!$C$8:$R$29,MATCH(A2851,TdC_ExRate!$B$8:$B$29,0),MATCH(B2851,TdC_ExRate!$C$7:$R$7,0)))</f>
        <v>71.866634957020196</v>
      </c>
      <c r="H2851" s="78">
        <f>+IF(F2851=0,"",+G2851*100/INDEX(PBI_GDP!$C$8:$R$29,MATCH($A2851,PBI_GDP!$B$8:$B$29,0),MATCH($B2851,PBI_GDP!$C$7:$R$7,0)))</f>
        <v>3.9987592948184242E-3</v>
      </c>
    </row>
    <row r="2852" spans="1:8" x14ac:dyDescent="0.25">
      <c r="A2852" s="8" t="s">
        <v>39</v>
      </c>
      <c r="B2852" s="8">
        <v>2023</v>
      </c>
      <c r="C2852" s="8" t="s">
        <v>10</v>
      </c>
      <c r="D2852" s="8" t="s">
        <v>33</v>
      </c>
      <c r="E2852" s="8" t="s">
        <v>35</v>
      </c>
      <c r="F2852" s="78">
        <v>14838.361033900001</v>
      </c>
      <c r="G2852" s="78">
        <f>+IF(F2852=0," ", +F2852/INDEX(TdC_ExRate!$C$8:$R$29,MATCH(A2852,TdC_ExRate!$B$8:$B$29,0),MATCH(B2852,TdC_ExRate!$C$7:$R$7,0)))</f>
        <v>836.39594347691457</v>
      </c>
      <c r="H2852" s="78">
        <f>+IF(F2852=0,"",+G2852*100/INDEX(PBI_GDP!$C$8:$R$29,MATCH($A2852,PBI_GDP!$B$8:$B$29,0),MATCH($B2852,PBI_GDP!$C$7:$R$7,0)))</f>
        <v>4.6538230920745646E-2</v>
      </c>
    </row>
    <row r="2853" spans="1:8" x14ac:dyDescent="0.25">
      <c r="A2853" s="8" t="s">
        <v>39</v>
      </c>
      <c r="B2853" s="8">
        <v>2023</v>
      </c>
      <c r="C2853" s="8" t="s">
        <v>10</v>
      </c>
      <c r="D2853" s="8" t="s">
        <v>33</v>
      </c>
      <c r="E2853" s="8" t="s">
        <v>36</v>
      </c>
      <c r="F2853" s="78">
        <v>9255.9242699999995</v>
      </c>
      <c r="G2853" s="78">
        <f>+IF(F2853=0," ", +F2853/INDEX(TdC_ExRate!$C$8:$R$29,MATCH(A2853,TdC_ExRate!$B$8:$B$29,0),MATCH(B2853,TdC_ExRate!$C$7:$R$7,0)))</f>
        <v>521.72996026116869</v>
      </c>
      <c r="H2853" s="78">
        <f>+IF(F2853=0,"",+G2853*100/INDEX(PBI_GDP!$C$8:$R$29,MATCH($A2853,PBI_GDP!$B$8:$B$29,0),MATCH($B2853,PBI_GDP!$C$7:$R$7,0)))</f>
        <v>2.9029778968046708E-2</v>
      </c>
    </row>
    <row r="2854" spans="1:8" x14ac:dyDescent="0.25">
      <c r="A2854" s="8" t="s">
        <v>39</v>
      </c>
      <c r="B2854" s="8">
        <v>2023</v>
      </c>
      <c r="C2854" s="8" t="s">
        <v>10</v>
      </c>
      <c r="D2854" s="8" t="s">
        <v>33</v>
      </c>
      <c r="E2854" s="8" t="s">
        <v>42</v>
      </c>
      <c r="F2854" s="78">
        <v>0</v>
      </c>
      <c r="G2854" s="78" t="str">
        <f>+IF(F2854=0," ", +F2854/INDEX(TdC_ExRate!$C$8:$R$29,MATCH(A2854,TdC_ExRate!$B$8:$B$29,0),MATCH(B2854,TdC_ExRate!$C$7:$R$7,0)))</f>
        <v xml:space="preserve"> </v>
      </c>
      <c r="H2854" s="78" t="str">
        <f>+IF(F2854=0,"",+G2854*100/INDEX(PBI_GDP!$C$8:$R$29,MATCH($A2854,PBI_GDP!$B$8:$B$29,0),MATCH($B2854,PBI_GDP!$C$7:$R$7,0)))</f>
        <v/>
      </c>
    </row>
    <row r="2855" spans="1:8" x14ac:dyDescent="0.25">
      <c r="A2855" s="8" t="s">
        <v>39</v>
      </c>
      <c r="B2855" s="8">
        <v>2023</v>
      </c>
      <c r="C2855" s="8" t="s">
        <v>10</v>
      </c>
      <c r="D2855" s="8" t="s">
        <v>33</v>
      </c>
      <c r="E2855" s="8" t="s">
        <v>40</v>
      </c>
      <c r="F2855" s="78">
        <v>25369.2592969</v>
      </c>
      <c r="G2855" s="78">
        <f>+IF(F2855=0," ", +F2855/INDEX(TdC_ExRate!$C$8:$R$29,MATCH(A2855,TdC_ExRate!$B$8:$B$29,0),MATCH(B2855,TdC_ExRate!$C$7:$R$7,0)))</f>
        <v>1429.9925386951036</v>
      </c>
      <c r="H2855" s="78">
        <f>+IF(F2855=0,"",+G2855*100/INDEX(PBI_GDP!$C$8:$R$29,MATCH($A2855,PBI_GDP!$B$8:$B$29,0),MATCH($B2855,PBI_GDP!$C$7:$R$7,0)))</f>
        <v>7.9566769183610789E-2</v>
      </c>
    </row>
    <row r="2856" spans="1:8" x14ac:dyDescent="0.25">
      <c r="A2856" s="8" t="s">
        <v>39</v>
      </c>
      <c r="B2856" s="8">
        <v>2008</v>
      </c>
      <c r="C2856" s="8" t="s">
        <v>10</v>
      </c>
      <c r="D2856" s="8" t="s">
        <v>37</v>
      </c>
      <c r="E2856" s="8" t="s">
        <v>40</v>
      </c>
      <c r="F2856" s="78">
        <v>215.82952651442659</v>
      </c>
      <c r="G2856" s="78">
        <f>+IF(F2856=0," ", +F2856/INDEX(TdC_ExRate!$C$8:$R$29,MATCH(A2856,TdC_ExRate!$B$8:$B$29,0),MATCH(B2856,TdC_ExRate!$C$7:$R$7,0)))</f>
        <v>19.34678657035278</v>
      </c>
      <c r="H2856" s="78">
        <f>+IF(F2856=0,"",+G2856*100/INDEX(PBI_GDP!$C$8:$R$29,MATCH($A2856,PBI_GDP!$B$8:$B$29,0),MATCH($B2856,PBI_GDP!$C$7:$R$7,0)))</f>
        <v>1.6511727992650387E-3</v>
      </c>
    </row>
    <row r="2857" spans="1:8" x14ac:dyDescent="0.25">
      <c r="A2857" s="8" t="s">
        <v>39</v>
      </c>
      <c r="B2857" s="8">
        <v>2009</v>
      </c>
      <c r="C2857" s="8" t="s">
        <v>10</v>
      </c>
      <c r="D2857" s="8" t="s">
        <v>37</v>
      </c>
      <c r="E2857" s="8" t="s">
        <v>40</v>
      </c>
      <c r="F2857" s="78">
        <v>204.78861022042855</v>
      </c>
      <c r="G2857" s="78">
        <f>+IF(F2857=0," ", +F2857/INDEX(TdC_ExRate!$C$8:$R$29,MATCH(A2857,TdC_ExRate!$B$8:$B$29,0),MATCH(B2857,TdC_ExRate!$C$7:$R$7,0)))</f>
        <v>15.161103847523862</v>
      </c>
      <c r="H2857" s="78">
        <f>+IF(F2857=0,"",+G2857*100/INDEX(PBI_GDP!$C$8:$R$29,MATCH($A2857,PBI_GDP!$B$8:$B$29,0),MATCH($B2857,PBI_GDP!$C$7:$R$7,0)))</f>
        <v>1.6030560575192854E-3</v>
      </c>
    </row>
    <row r="2858" spans="1:8" x14ac:dyDescent="0.25">
      <c r="A2858" s="8" t="s">
        <v>39</v>
      </c>
      <c r="B2858" s="8">
        <v>2010</v>
      </c>
      <c r="C2858" s="8" t="s">
        <v>10</v>
      </c>
      <c r="D2858" s="8" t="s">
        <v>37</v>
      </c>
      <c r="E2858" s="8" t="s">
        <v>40</v>
      </c>
      <c r="F2858" s="78">
        <v>3931.7606107759029</v>
      </c>
      <c r="G2858" s="78">
        <f>+IF(F2858=0," ", +F2858/INDEX(TdC_ExRate!$C$8:$R$29,MATCH(A2858,TdC_ExRate!$B$8:$B$29,0),MATCH(B2858,TdC_ExRate!$C$7:$R$7,0)))</f>
        <v>311.24168698008333</v>
      </c>
      <c r="H2858" s="78">
        <f>+IF(F2858=0,"",+G2858*100/INDEX(PBI_GDP!$C$8:$R$29,MATCH($A2858,PBI_GDP!$B$8:$B$29,0),MATCH($B2858,PBI_GDP!$C$7:$R$7,0)))</f>
        <v>2.8141219674219255E-2</v>
      </c>
    </row>
    <row r="2859" spans="1:8" x14ac:dyDescent="0.25">
      <c r="A2859" s="8" t="s">
        <v>39</v>
      </c>
      <c r="B2859" s="8">
        <v>2011</v>
      </c>
      <c r="C2859" s="8" t="s">
        <v>10</v>
      </c>
      <c r="D2859" s="8" t="s">
        <v>37</v>
      </c>
      <c r="E2859" s="8" t="s">
        <v>40</v>
      </c>
      <c r="F2859" s="78">
        <v>6139.2545373308558</v>
      </c>
      <c r="G2859" s="78">
        <f>+IF(F2859=0," ", +F2859/INDEX(TdC_ExRate!$C$8:$R$29,MATCH(A2859,TdC_ExRate!$B$8:$B$29,0),MATCH(B2859,TdC_ExRate!$C$7:$R$7,0)))</f>
        <v>493.00951209318595</v>
      </c>
      <c r="H2859" s="78">
        <f>+IF(F2859=0,"",+G2859*100/INDEX(PBI_GDP!$C$8:$R$29,MATCH($A2859,PBI_GDP!$B$8:$B$29,0),MATCH($B2859,PBI_GDP!$C$7:$R$7,0)))</f>
        <v>4.0074488672248713E-2</v>
      </c>
    </row>
    <row r="2860" spans="1:8" x14ac:dyDescent="0.25">
      <c r="A2860" s="8" t="s">
        <v>39</v>
      </c>
      <c r="B2860" s="8">
        <v>2012</v>
      </c>
      <c r="C2860" s="8" t="s">
        <v>10</v>
      </c>
      <c r="D2860" s="8" t="s">
        <v>37</v>
      </c>
      <c r="E2860" s="8" t="s">
        <v>40</v>
      </c>
      <c r="F2860" s="78">
        <v>6627.8621488022545</v>
      </c>
      <c r="G2860" s="78">
        <f>+IF(F2860=0," ", +F2860/INDEX(TdC_ExRate!$C$8:$R$29,MATCH(A2860,TdC_ExRate!$B$8:$B$29,0),MATCH(B2860,TdC_ExRate!$C$7:$R$7,0)))</f>
        <v>503.92413220317468</v>
      </c>
      <c r="H2860" s="78">
        <f>+IF(F2860=0,"",+G2860*100/INDEX(PBI_GDP!$C$8:$R$29,MATCH($A2860,PBI_GDP!$B$8:$B$29,0),MATCH($B2860,PBI_GDP!$C$7:$R$7,0)))</f>
        <v>4.0133266343416317E-2</v>
      </c>
    </row>
    <row r="2861" spans="1:8" x14ac:dyDescent="0.25">
      <c r="A2861" s="8" t="s">
        <v>39</v>
      </c>
      <c r="B2861" s="8">
        <v>2013</v>
      </c>
      <c r="C2861" s="8" t="s">
        <v>10</v>
      </c>
      <c r="D2861" s="8" t="s">
        <v>37</v>
      </c>
      <c r="E2861" s="8" t="s">
        <v>40</v>
      </c>
      <c r="F2861" s="78">
        <v>6608.0801281916683</v>
      </c>
      <c r="G2861" s="78">
        <f>+IF(F2861=0," ", +F2861/INDEX(TdC_ExRate!$C$8:$R$29,MATCH(A2861,TdC_ExRate!$B$8:$B$29,0),MATCH(B2861,TdC_ExRate!$C$7:$R$7,0)))</f>
        <v>517.67176875767086</v>
      </c>
      <c r="H2861" s="78">
        <f>+IF(F2861=0,"",+G2861*100/INDEX(PBI_GDP!$C$8:$R$29,MATCH($A2861,PBI_GDP!$B$8:$B$29,0),MATCH($B2861,PBI_GDP!$C$7:$R$7,0)))</f>
        <v>3.8997737741005872E-2</v>
      </c>
    </row>
    <row r="2862" spans="1:8" x14ac:dyDescent="0.25">
      <c r="A2862" s="8" t="s">
        <v>39</v>
      </c>
      <c r="B2862" s="8">
        <v>2014</v>
      </c>
      <c r="C2862" s="8" t="s">
        <v>10</v>
      </c>
      <c r="D2862" s="8" t="s">
        <v>37</v>
      </c>
      <c r="E2862" s="8" t="s">
        <v>40</v>
      </c>
      <c r="F2862" s="78">
        <v>3698.9287960305883</v>
      </c>
      <c r="G2862" s="78">
        <f>+IF(F2862=0," ", +F2862/INDEX(TdC_ExRate!$C$8:$R$29,MATCH(A2862,TdC_ExRate!$B$8:$B$29,0),MATCH(B2862,TdC_ExRate!$C$7:$R$7,0)))</f>
        <v>277.92339585728473</v>
      </c>
      <c r="H2862" s="78">
        <f>+IF(F2862=0,"",+G2862*100/INDEX(PBI_GDP!$C$8:$R$29,MATCH($A2862,PBI_GDP!$B$8:$B$29,0),MATCH($B2862,PBI_GDP!$C$7:$R$7,0)))</f>
        <v>2.0365770234965719E-2</v>
      </c>
    </row>
    <row r="2863" spans="1:8" x14ac:dyDescent="0.25">
      <c r="A2863" s="8" t="s">
        <v>39</v>
      </c>
      <c r="B2863" s="8">
        <v>2015</v>
      </c>
      <c r="C2863" s="8" t="s">
        <v>10</v>
      </c>
      <c r="D2863" s="8" t="s">
        <v>37</v>
      </c>
      <c r="E2863" s="8" t="s">
        <v>40</v>
      </c>
      <c r="F2863" s="78">
        <v>4004.4778877127051</v>
      </c>
      <c r="G2863" s="78">
        <f>+IF(F2863=0," ", +F2863/INDEX(TdC_ExRate!$C$8:$R$29,MATCH(A2863,TdC_ExRate!$B$8:$B$29,0),MATCH(B2863,TdC_ExRate!$C$7:$R$7,0)))</f>
        <v>252.27706138467326</v>
      </c>
      <c r="H2863" s="78">
        <f>+IF(F2863=0,"",+G2863*100/INDEX(PBI_GDP!$C$8:$R$29,MATCH($A2863,PBI_GDP!$B$8:$B$29,0),MATCH($B2863,PBI_GDP!$C$7:$R$7,0)))</f>
        <v>2.0774292577786416E-2</v>
      </c>
    </row>
    <row r="2864" spans="1:8" x14ac:dyDescent="0.25">
      <c r="A2864" s="8" t="s">
        <v>39</v>
      </c>
      <c r="B2864" s="8">
        <v>2016</v>
      </c>
      <c r="C2864" s="8" t="s">
        <v>10</v>
      </c>
      <c r="D2864" s="8" t="s">
        <v>37</v>
      </c>
      <c r="E2864" s="8" t="s">
        <v>40</v>
      </c>
      <c r="F2864" s="78">
        <v>1390.8729435032619</v>
      </c>
      <c r="G2864" s="78">
        <f>+IF(F2864=0," ", +F2864/INDEX(TdC_ExRate!$C$8:$R$29,MATCH(A2864,TdC_ExRate!$B$8:$B$29,0),MATCH(B2864,TdC_ExRate!$C$7:$R$7,0)))</f>
        <v>74.431302720474108</v>
      </c>
      <c r="H2864" s="78">
        <f>+IF(F2864=0,"",+G2864*100/INDEX(PBI_GDP!$C$8:$R$29,MATCH($A2864,PBI_GDP!$B$8:$B$29,0),MATCH($B2864,PBI_GDP!$C$7:$R$7,0)))</f>
        <v>6.6922582896458945E-3</v>
      </c>
    </row>
    <row r="2865" spans="1:8" x14ac:dyDescent="0.25">
      <c r="A2865" s="8" t="s">
        <v>39</v>
      </c>
      <c r="B2865" s="8">
        <v>2017</v>
      </c>
      <c r="C2865" s="8" t="s">
        <v>10</v>
      </c>
      <c r="D2865" s="8" t="s">
        <v>37</v>
      </c>
      <c r="E2865" s="8" t="s">
        <v>40</v>
      </c>
      <c r="F2865" s="78">
        <v>2452.042638772793</v>
      </c>
      <c r="G2865" s="78">
        <f>+IF(F2865=0," ", +F2865/INDEX(TdC_ExRate!$C$8:$R$29,MATCH(A2865,TdC_ExRate!$B$8:$B$29,0),MATCH(B2865,TdC_ExRate!$C$7:$R$7,0)))</f>
        <v>129.62339940649105</v>
      </c>
      <c r="H2865" s="78">
        <f>+IF(F2865=0,"",+G2865*100/INDEX(PBI_GDP!$C$8:$R$29,MATCH($A2865,PBI_GDP!$B$8:$B$29,0),MATCH($B2865,PBI_GDP!$C$7:$R$7,0)))</f>
        <v>1.0856277749877689E-2</v>
      </c>
    </row>
    <row r="2866" spans="1:8" x14ac:dyDescent="0.25">
      <c r="A2866" s="8" t="s">
        <v>39</v>
      </c>
      <c r="B2866" s="8">
        <v>2018</v>
      </c>
      <c r="C2866" s="8" t="s">
        <v>10</v>
      </c>
      <c r="D2866" s="8" t="s">
        <v>37</v>
      </c>
      <c r="E2866" s="8" t="s">
        <v>40</v>
      </c>
      <c r="F2866" s="78">
        <v>1002.9513967734313</v>
      </c>
      <c r="G2866" s="78">
        <f>+IF(F2866=0," ", +F2866/INDEX(TdC_ExRate!$C$8:$R$29,MATCH(A2866,TdC_ExRate!$B$8:$B$29,0),MATCH(B2866,TdC_ExRate!$C$7:$R$7,0)))</f>
        <v>52.146519762916796</v>
      </c>
      <c r="H2866" s="78">
        <f>+IF(F2866=0,"",+G2866*100/INDEX(PBI_GDP!$C$8:$R$29,MATCH($A2866,PBI_GDP!$B$8:$B$29,0),MATCH($B2866,PBI_GDP!$C$7:$R$7,0)))</f>
        <v>4.151250106259336E-3</v>
      </c>
    </row>
    <row r="2867" spans="1:8" x14ac:dyDescent="0.25">
      <c r="A2867" s="8" t="s">
        <v>39</v>
      </c>
      <c r="B2867" s="8">
        <v>2019</v>
      </c>
      <c r="C2867" s="8" t="s">
        <v>10</v>
      </c>
      <c r="D2867" s="8" t="s">
        <v>37</v>
      </c>
      <c r="E2867" s="8" t="s">
        <v>40</v>
      </c>
      <c r="F2867" s="78">
        <v>614.97153011599357</v>
      </c>
      <c r="G2867" s="78">
        <f>+IF(F2867=0," ", +F2867/INDEX(TdC_ExRate!$C$8:$R$29,MATCH(A2867,TdC_ExRate!$B$8:$B$29,0),MATCH(B2867,TdC_ExRate!$C$7:$R$7,0)))</f>
        <v>31.946572993038629</v>
      </c>
      <c r="H2867" s="78">
        <f>+IF(F2867=0,"",+G2867*100/INDEX(PBI_GDP!$C$8:$R$29,MATCH($A2867,PBI_GDP!$B$8:$B$29,0),MATCH($B2867,PBI_GDP!$C$7:$R$7,0)))</f>
        <v>2.4496878101982426E-3</v>
      </c>
    </row>
    <row r="2868" spans="1:8" x14ac:dyDescent="0.25">
      <c r="A2868" s="8" t="s">
        <v>39</v>
      </c>
      <c r="B2868" s="8">
        <v>2020</v>
      </c>
      <c r="C2868" s="8" t="s">
        <v>10</v>
      </c>
      <c r="D2868" s="8" t="s">
        <v>37</v>
      </c>
      <c r="E2868" s="8" t="s">
        <v>40</v>
      </c>
      <c r="F2868" s="78">
        <v>150.96723203518388</v>
      </c>
      <c r="G2868" s="78">
        <f>+IF(F2868=0," ", +F2868/INDEX(TdC_ExRate!$C$8:$R$29,MATCH(A2868,TdC_ExRate!$B$8:$B$29,0),MATCH(B2868,TdC_ExRate!$C$7:$R$7,0)))</f>
        <v>7.0277243557382407</v>
      </c>
      <c r="H2868" s="78">
        <f>+IF(F2868=0,"",+G2868*100/INDEX(PBI_GDP!$C$8:$R$29,MATCH($A2868,PBI_GDP!$B$8:$B$29,0),MATCH($B2868,PBI_GDP!$C$7:$R$7,0)))</f>
        <v>6.2155735816071594E-4</v>
      </c>
    </row>
    <row r="2869" spans="1:8" x14ac:dyDescent="0.25">
      <c r="A2869" s="8" t="s">
        <v>39</v>
      </c>
      <c r="B2869" s="8">
        <v>2021</v>
      </c>
      <c r="C2869" s="8" t="s">
        <v>10</v>
      </c>
      <c r="D2869" s="8" t="s">
        <v>37</v>
      </c>
      <c r="E2869" s="8" t="s">
        <v>40</v>
      </c>
      <c r="F2869" s="78">
        <v>461.62099999999998</v>
      </c>
      <c r="G2869" s="78">
        <f>+IF(F2869=0," ", +F2869/INDEX(TdC_ExRate!$C$8:$R$29,MATCH(A2869,TdC_ExRate!$B$8:$B$29,0),MATCH(B2869,TdC_ExRate!$C$7:$R$7,0)))</f>
        <v>22.762376725838262</v>
      </c>
      <c r="H2869" s="78">
        <f>+IF(F2869=0,"",+G2869*100/INDEX(PBI_GDP!$C$8:$R$29,MATCH($A2869,PBI_GDP!$B$8:$B$29,0),MATCH($B2869,PBI_GDP!$C$7:$R$7,0)))</f>
        <v>1.7290083201385461E-3</v>
      </c>
    </row>
    <row r="2870" spans="1:8" x14ac:dyDescent="0.25">
      <c r="A2870" s="8" t="s">
        <v>39</v>
      </c>
      <c r="B2870" s="8">
        <v>2022</v>
      </c>
      <c r="C2870" s="8" t="s">
        <v>10</v>
      </c>
      <c r="D2870" s="8" t="s">
        <v>37</v>
      </c>
      <c r="E2870" s="8" t="s">
        <v>40</v>
      </c>
      <c r="F2870" s="78">
        <v>620</v>
      </c>
      <c r="G2870" s="78">
        <f>+IF(F2870=0," ", +F2870/INDEX(TdC_ExRate!$C$8:$R$29,MATCH(A2870,TdC_ExRate!$B$8:$B$29,0),MATCH(B2870,TdC_ExRate!$C$7:$R$7,0)))</f>
        <v>30.829155098827382</v>
      </c>
      <c r="H2870" s="78">
        <f>+IF(F2870=0,"",+G2870*100/INDEX(PBI_GDP!$C$8:$R$29,MATCH($A2870,PBI_GDP!$B$8:$B$29,0),MATCH($B2870,PBI_GDP!$C$7:$R$7,0)))</f>
        <v>2.1008068265695947E-3</v>
      </c>
    </row>
    <row r="2871" spans="1:8" x14ac:dyDescent="0.25">
      <c r="A2871" s="8" t="s">
        <v>39</v>
      </c>
      <c r="B2871" s="8">
        <v>2023</v>
      </c>
      <c r="C2871" s="8" t="s">
        <v>10</v>
      </c>
      <c r="D2871" s="8" t="s">
        <v>37</v>
      </c>
      <c r="E2871" s="8" t="s">
        <v>40</v>
      </c>
      <c r="F2871" s="78">
        <v>620</v>
      </c>
      <c r="G2871" s="78">
        <f>+IF(F2871=0," ", +F2871/INDEX(TdC_ExRate!$C$8:$R$29,MATCH(A2871,TdC_ExRate!$B$8:$B$29,0),MATCH(B2871,TdC_ExRate!$C$7:$R$7,0)))</f>
        <v>34.947625534313566</v>
      </c>
      <c r="H2871" s="78">
        <f>+IF(F2871=0,"",+G2871*100/INDEX(PBI_GDP!$C$8:$R$29,MATCH($A2871,PBI_GDP!$B$8:$B$29,0),MATCH($B2871,PBI_GDP!$C$7:$R$7,0)))</f>
        <v>1.944534379837678E-3</v>
      </c>
    </row>
    <row r="2872" spans="1:8" x14ac:dyDescent="0.25">
      <c r="A2872" s="8" t="s">
        <v>20</v>
      </c>
      <c r="B2872" s="8">
        <v>2008</v>
      </c>
      <c r="C2872" s="8" t="s">
        <v>10</v>
      </c>
      <c r="D2872" s="8" t="s">
        <v>41</v>
      </c>
      <c r="E2872" s="8" t="s">
        <v>40</v>
      </c>
      <c r="F2872" s="78">
        <v>3568.3870101999996</v>
      </c>
      <c r="G2872" s="78">
        <f>+IF(F2872=0," ", +F2872/INDEX(TdC_ExRate!$C$8:$R$29,MATCH(A2872,TdC_ExRate!$B$8:$B$29,0),MATCH(B2872,TdC_ExRate!$C$7:$R$7,0)))</f>
        <v>184.19858098851464</v>
      </c>
      <c r="H2872" s="78">
        <f>+IF(F2872=0,"",+G2872*100/INDEX(PBI_GDP!$C$8:$R$29,MATCH($A2872,PBI_GDP!$B$8:$B$29,0),MATCH($B2872,PBI_GDP!$C$7:$R$7,0)))</f>
        <v>2.1685422502685929</v>
      </c>
    </row>
    <row r="2873" spans="1:8" x14ac:dyDescent="0.25">
      <c r="A2873" s="8" t="s">
        <v>20</v>
      </c>
      <c r="B2873" s="8">
        <v>2009</v>
      </c>
      <c r="C2873" s="8" t="s">
        <v>10</v>
      </c>
      <c r="D2873" s="8" t="s">
        <v>41</v>
      </c>
      <c r="E2873" s="8" t="s">
        <v>40</v>
      </c>
      <c r="F2873" s="78">
        <v>5663.2688533299997</v>
      </c>
      <c r="G2873" s="78">
        <f>+IF(F2873=0," ", +F2873/INDEX(TdC_ExRate!$C$8:$R$29,MATCH(A2873,TdC_ExRate!$B$8:$B$29,0),MATCH(B2873,TdC_ExRate!$C$7:$R$7,0)))</f>
        <v>278.44153824705978</v>
      </c>
      <c r="H2873" s="78">
        <f>+IF(F2873=0,"",+G2873*100/INDEX(PBI_GDP!$C$8:$R$29,MATCH($A2873,PBI_GDP!$B$8:$B$29,0),MATCH($B2873,PBI_GDP!$C$7:$R$7,0)))</f>
        <v>3.3562862910259228</v>
      </c>
    </row>
    <row r="2874" spans="1:8" x14ac:dyDescent="0.25">
      <c r="A2874" s="8" t="s">
        <v>20</v>
      </c>
      <c r="B2874" s="8">
        <v>2010</v>
      </c>
      <c r="C2874" s="8" t="s">
        <v>10</v>
      </c>
      <c r="D2874" s="8" t="s">
        <v>41</v>
      </c>
      <c r="E2874" s="8" t="s">
        <v>40</v>
      </c>
      <c r="F2874" s="78">
        <v>5889.5636570200004</v>
      </c>
      <c r="G2874" s="78">
        <f>+IF(F2874=0," ", +F2874/INDEX(TdC_ExRate!$C$8:$R$29,MATCH(A2874,TdC_ExRate!$B$8:$B$29,0),MATCH(B2874,TdC_ExRate!$C$7:$R$7,0)))</f>
        <v>275.78243213891642</v>
      </c>
      <c r="H2874" s="78">
        <f>+IF(F2874=0,"",+G2874*100/INDEX(PBI_GDP!$C$8:$R$29,MATCH($A2874,PBI_GDP!$B$8:$B$29,0),MATCH($B2874,PBI_GDP!$C$7:$R$7,0)))</f>
        <v>3.1507729726765157</v>
      </c>
    </row>
    <row r="2875" spans="1:8" x14ac:dyDescent="0.25">
      <c r="A2875" s="8" t="s">
        <v>20</v>
      </c>
      <c r="B2875" s="8">
        <v>2011</v>
      </c>
      <c r="C2875" s="8" t="s">
        <v>10</v>
      </c>
      <c r="D2875" s="8" t="s">
        <v>41</v>
      </c>
      <c r="E2875" s="8" t="s">
        <v>40</v>
      </c>
      <c r="F2875" s="78">
        <v>8318.8509267099998</v>
      </c>
      <c r="G2875" s="78">
        <f>+IF(F2875=0," ", +F2875/INDEX(TdC_ExRate!$C$8:$R$29,MATCH(A2875,TdC_ExRate!$B$8:$B$29,0),MATCH(B2875,TdC_ExRate!$C$7:$R$7,0)))</f>
        <v>370.69373498853025</v>
      </c>
      <c r="H2875" s="78">
        <f>+IF(F2875=0,"",+G2875*100/INDEX(PBI_GDP!$C$8:$R$29,MATCH($A2875,PBI_GDP!$B$8:$B$29,0),MATCH($B2875,PBI_GDP!$C$7:$R$7,0)))</f>
        <v>3.7951868292252784</v>
      </c>
    </row>
    <row r="2876" spans="1:8" x14ac:dyDescent="0.25">
      <c r="A2876" s="8" t="s">
        <v>20</v>
      </c>
      <c r="B2876" s="8">
        <v>2012</v>
      </c>
      <c r="C2876" s="8" t="s">
        <v>10</v>
      </c>
      <c r="D2876" s="8" t="s">
        <v>41</v>
      </c>
      <c r="E2876" s="8" t="s">
        <v>40</v>
      </c>
      <c r="F2876" s="78">
        <v>8216.8109781699986</v>
      </c>
      <c r="G2876" s="78">
        <f>+IF(F2876=0," ", +F2876/INDEX(TdC_ExRate!$C$8:$R$29,MATCH(A2876,TdC_ExRate!$B$8:$B$29,0),MATCH(B2876,TdC_ExRate!$C$7:$R$7,0)))</f>
        <v>348.98326515905705</v>
      </c>
      <c r="H2876" s="78">
        <f>+IF(F2876=0,"",+G2876*100/INDEX(PBI_GDP!$C$8:$R$29,MATCH($A2876,PBI_GDP!$B$8:$B$29,0),MATCH($B2876,PBI_GDP!$C$7:$R$7,0)))</f>
        <v>3.3149428943694281</v>
      </c>
    </row>
    <row r="2877" spans="1:8" x14ac:dyDescent="0.25">
      <c r="A2877" s="8" t="s">
        <v>20</v>
      </c>
      <c r="B2877" s="8">
        <v>2013</v>
      </c>
      <c r="C2877" s="8" t="s">
        <v>10</v>
      </c>
      <c r="D2877" s="8" t="s">
        <v>41</v>
      </c>
      <c r="E2877" s="8" t="s">
        <v>40</v>
      </c>
      <c r="F2877" s="78">
        <v>9166.4281335100004</v>
      </c>
      <c r="G2877" s="78">
        <f>+IF(F2877=0," ", +F2877/INDEX(TdC_ExRate!$C$8:$R$29,MATCH(A2877,TdC_ExRate!$B$8:$B$29,0),MATCH(B2877,TdC_ExRate!$C$7:$R$7,0)))</f>
        <v>370.88521681205748</v>
      </c>
      <c r="H2877" s="78">
        <f>+IF(F2877=0,"",+G2877*100/INDEX(PBI_GDP!$C$8:$R$29,MATCH($A2877,PBI_GDP!$B$8:$B$29,0),MATCH($B2877,PBI_GDP!$C$7:$R$7,0)))</f>
        <v>3.3775607448966425</v>
      </c>
    </row>
    <row r="2878" spans="1:8" x14ac:dyDescent="0.25">
      <c r="A2878" s="8" t="s">
        <v>20</v>
      </c>
      <c r="B2878" s="8">
        <v>2014</v>
      </c>
      <c r="C2878" s="8" t="s">
        <v>10</v>
      </c>
      <c r="D2878" s="8" t="s">
        <v>41</v>
      </c>
      <c r="E2878" s="8" t="s">
        <v>40</v>
      </c>
      <c r="F2878" s="78">
        <v>10172.56598721</v>
      </c>
      <c r="G2878" s="78">
        <f>+IF(F2878=0," ", +F2878/INDEX(TdC_ExRate!$C$8:$R$29,MATCH(A2878,TdC_ExRate!$B$8:$B$29,0),MATCH(B2878,TdC_ExRate!$C$7:$R$7,0)))</f>
        <v>391.8931325131465</v>
      </c>
      <c r="H2878" s="78">
        <f>+IF(F2878=0,"",+G2878*100/INDEX(PBI_GDP!$C$8:$R$29,MATCH($A2878,PBI_GDP!$B$8:$B$29,0),MATCH($B2878,PBI_GDP!$C$7:$R$7,0)))</f>
        <v>3.3001137882428879</v>
      </c>
    </row>
    <row r="2879" spans="1:8" x14ac:dyDescent="0.25">
      <c r="A2879" s="8" t="s">
        <v>20</v>
      </c>
      <c r="B2879" s="8">
        <v>2015</v>
      </c>
      <c r="C2879" s="8" t="s">
        <v>10</v>
      </c>
      <c r="D2879" s="8" t="s">
        <v>41</v>
      </c>
      <c r="E2879" s="8" t="s">
        <v>40</v>
      </c>
      <c r="F2879" s="78">
        <v>12121.999624800001</v>
      </c>
      <c r="G2879" s="78">
        <f>+IF(F2879=0," ", +F2879/INDEX(TdC_ExRate!$C$8:$R$29,MATCH(A2879,TdC_ExRate!$B$8:$B$29,0),MATCH(B2879,TdC_ExRate!$C$7:$R$7,0)))</f>
        <v>444.83041955169625</v>
      </c>
      <c r="H2879" s="78">
        <f>+IF(F2879=0,"",+G2879*100/INDEX(PBI_GDP!$C$8:$R$29,MATCH($A2879,PBI_GDP!$B$8:$B$29,0),MATCH($B2879,PBI_GDP!$C$7:$R$7,0)))</f>
        <v>3.4886580843157291</v>
      </c>
    </row>
    <row r="2880" spans="1:8" x14ac:dyDescent="0.25">
      <c r="A2880" s="8" t="s">
        <v>20</v>
      </c>
      <c r="B2880" s="8">
        <v>2016</v>
      </c>
      <c r="C2880" s="8" t="s">
        <v>10</v>
      </c>
      <c r="D2880" s="8" t="s">
        <v>41</v>
      </c>
      <c r="E2880" s="8" t="s">
        <v>40</v>
      </c>
      <c r="F2880" s="78">
        <v>13582.511281479998</v>
      </c>
      <c r="G2880" s="78">
        <f>+IF(F2880=0," ", +F2880/INDEX(TdC_ExRate!$C$8:$R$29,MATCH(A2880,TdC_ExRate!$B$8:$B$29,0),MATCH(B2880,TdC_ExRate!$C$7:$R$7,0)))</f>
        <v>475.75859008657517</v>
      </c>
      <c r="H2880" s="78">
        <f>+IF(F2880=0,"",+G2880*100/INDEX(PBI_GDP!$C$8:$R$29,MATCH($A2880,PBI_GDP!$B$8:$B$29,0),MATCH($B2880,PBI_GDP!$C$7:$R$7,0)))</f>
        <v>3.5819368994694774</v>
      </c>
    </row>
    <row r="2881" spans="1:8" x14ac:dyDescent="0.25">
      <c r="A2881" s="8" t="s">
        <v>20</v>
      </c>
      <c r="B2881" s="8">
        <v>2017</v>
      </c>
      <c r="C2881" s="8" t="s">
        <v>10</v>
      </c>
      <c r="D2881" s="8" t="s">
        <v>41</v>
      </c>
      <c r="E2881" s="8" t="s">
        <v>40</v>
      </c>
      <c r="F2881" s="78">
        <v>14785.421101420001</v>
      </c>
      <c r="G2881" s="78">
        <f>+IF(F2881=0," ", +F2881/INDEX(TdC_ExRate!$C$8:$R$29,MATCH(A2881,TdC_ExRate!$B$8:$B$29,0),MATCH(B2881,TdC_ExRate!$C$7:$R$7,0)))</f>
        <v>492.36867827678594</v>
      </c>
      <c r="H2881" s="78">
        <f>+IF(F2881=0,"",+G2881*100/INDEX(PBI_GDP!$C$8:$R$29,MATCH($A2881,PBI_GDP!$B$8:$B$29,0),MATCH($B2881,PBI_GDP!$C$7:$R$7,0)))</f>
        <v>3.5723077624045536</v>
      </c>
    </row>
    <row r="2882" spans="1:8" x14ac:dyDescent="0.25">
      <c r="A2882" s="8" t="s">
        <v>20</v>
      </c>
      <c r="B2882" s="8">
        <v>2018</v>
      </c>
      <c r="C2882" s="8" t="s">
        <v>10</v>
      </c>
      <c r="D2882" s="8" t="s">
        <v>41</v>
      </c>
      <c r="E2882" s="8" t="s">
        <v>40</v>
      </c>
      <c r="F2882" s="78">
        <v>16210.92479089</v>
      </c>
      <c r="G2882" s="78">
        <f>+IF(F2882=0," ", +F2882/INDEX(TdC_ExRate!$C$8:$R$29,MATCH(A2882,TdC_ExRate!$B$8:$B$29,0),MATCH(B2882,TdC_ExRate!$C$7:$R$7,0)))</f>
        <v>512.36889269807932</v>
      </c>
      <c r="H2882" s="78">
        <f>+IF(F2882=0,"",+G2882*100/INDEX(PBI_GDP!$C$8:$R$29,MATCH($A2882,PBI_GDP!$B$8:$B$29,0),MATCH($B2882,PBI_GDP!$C$7:$R$7,0)))</f>
        <v>3.9326594243575599</v>
      </c>
    </row>
    <row r="2883" spans="1:8" x14ac:dyDescent="0.25">
      <c r="A2883" s="8" t="s">
        <v>20</v>
      </c>
      <c r="B2883" s="8">
        <v>2019</v>
      </c>
      <c r="C2883" s="8" t="s">
        <v>10</v>
      </c>
      <c r="D2883" s="8" t="s">
        <v>41</v>
      </c>
      <c r="E2883" s="8" t="s">
        <v>40</v>
      </c>
      <c r="F2883" s="78">
        <v>16434.270156720002</v>
      </c>
      <c r="G2883" s="78">
        <f>+IF(F2883=0," ", +F2883/INDEX(TdC_ExRate!$C$8:$R$29,MATCH(A2883,TdC_ExRate!$B$8:$B$29,0),MATCH(B2883,TdC_ExRate!$C$7:$R$7,0)))</f>
        <v>494.04088852307234</v>
      </c>
      <c r="H2883" s="78">
        <f>+IF(F2883=0,"",+G2883*100/INDEX(PBI_GDP!$C$8:$R$29,MATCH($A2883,PBI_GDP!$B$8:$B$29,0),MATCH($B2883,PBI_GDP!$C$7:$R$7,0)))</f>
        <v>3.8917987407297572</v>
      </c>
    </row>
    <row r="2884" spans="1:8" x14ac:dyDescent="0.25">
      <c r="A2884" s="8" t="s">
        <v>20</v>
      </c>
      <c r="B2884" s="8">
        <v>2020</v>
      </c>
      <c r="C2884" s="8" t="s">
        <v>10</v>
      </c>
      <c r="D2884" s="8" t="s">
        <v>41</v>
      </c>
      <c r="E2884" s="8" t="s">
        <v>40</v>
      </c>
      <c r="F2884" s="78">
        <v>18305.045497160001</v>
      </c>
      <c r="G2884" s="78">
        <f>+IF(F2884=0," ", +F2884/INDEX(TdC_ExRate!$C$8:$R$29,MATCH(A2884,TdC_ExRate!$B$8:$B$29,0),MATCH(B2884,TdC_ExRate!$C$7:$R$7,0)))</f>
        <v>531.47966601964629</v>
      </c>
      <c r="H2884" s="78">
        <f>+IF(F2884=0,"",+G2884*100/INDEX(PBI_GDP!$C$8:$R$29,MATCH($A2884,PBI_GDP!$B$8:$B$29,0),MATCH($B2884,PBI_GDP!$C$7:$R$7,0)))</f>
        <v>4.1917709274748267</v>
      </c>
    </row>
    <row r="2885" spans="1:8" x14ac:dyDescent="0.25">
      <c r="A2885" s="8" t="s">
        <v>20</v>
      </c>
      <c r="B2885" s="8">
        <v>2021</v>
      </c>
      <c r="C2885" s="8" t="s">
        <v>10</v>
      </c>
      <c r="D2885" s="8" t="s">
        <v>41</v>
      </c>
      <c r="E2885" s="8" t="s">
        <v>40</v>
      </c>
      <c r="F2885" s="78">
        <v>24566.33824366</v>
      </c>
      <c r="G2885" s="78">
        <f>+IF(F2885=0," ", +F2885/INDEX(TdC_ExRate!$C$8:$R$29,MATCH(A2885,TdC_ExRate!$B$8:$B$29,0),MATCH(B2885,TdC_ExRate!$C$7:$R$7,0)))</f>
        <v>699.43071776577847</v>
      </c>
      <c r="H2885" s="78">
        <f>+IF(F2885=0,"",+G2885*100/INDEX(PBI_GDP!$C$8:$R$29,MATCH($A2885,PBI_GDP!$B$8:$B$29,0),MATCH($B2885,PBI_GDP!$C$7:$R$7,0)))</f>
        <v>4.9463150917918997</v>
      </c>
    </row>
    <row r="2886" spans="1:8" x14ac:dyDescent="0.25">
      <c r="A2886" s="8" t="s">
        <v>20</v>
      </c>
      <c r="B2886" s="8">
        <v>2008</v>
      </c>
      <c r="C2886" s="8" t="s">
        <v>10</v>
      </c>
      <c r="D2886" s="8" t="s">
        <v>25</v>
      </c>
      <c r="E2886" s="8" t="s">
        <v>26</v>
      </c>
      <c r="F2886" s="78">
        <v>913.19828209000002</v>
      </c>
      <c r="G2886" s="78">
        <f>+IF(F2886=0," ", +F2886/INDEX(TdC_ExRate!$C$8:$R$29,MATCH(A2886,TdC_ExRate!$B$8:$B$29,0),MATCH(B2886,TdC_ExRate!$C$7:$R$7,0)))</f>
        <v>47.138896997806171</v>
      </c>
      <c r="H2886" s="78">
        <f>+IF(F2886=0,"",+G2886*100/INDEX(PBI_GDP!$C$8:$R$29,MATCH($A2886,PBI_GDP!$B$8:$B$29,0),MATCH($B2886,PBI_GDP!$C$7:$R$7,0)))</f>
        <v>0.55495915995778444</v>
      </c>
    </row>
    <row r="2887" spans="1:8" x14ac:dyDescent="0.25">
      <c r="A2887" s="8" t="s">
        <v>20</v>
      </c>
      <c r="B2887" s="8">
        <v>2008</v>
      </c>
      <c r="C2887" s="8" t="s">
        <v>10</v>
      </c>
      <c r="D2887" s="8" t="s">
        <v>25</v>
      </c>
      <c r="E2887" s="8" t="s">
        <v>27</v>
      </c>
      <c r="F2887" s="78"/>
      <c r="G2887" s="78" t="str">
        <f>+IF(F2887=0," ", +F2887/INDEX(TdC_ExRate!$C$8:$R$29,MATCH(A2887,TdC_ExRate!$B$8:$B$29,0),MATCH(B2887,TdC_ExRate!$C$7:$R$7,0)))</f>
        <v xml:space="preserve"> </v>
      </c>
      <c r="H2887" s="78" t="str">
        <f>+IF(F2887=0,"",+G2887*100/INDEX(PBI_GDP!$C$8:$R$29,MATCH($A2887,PBI_GDP!$B$8:$B$29,0),MATCH($B2887,PBI_GDP!$C$7:$R$7,0)))</f>
        <v/>
      </c>
    </row>
    <row r="2888" spans="1:8" x14ac:dyDescent="0.25">
      <c r="A2888" s="8" t="s">
        <v>20</v>
      </c>
      <c r="B2888" s="8">
        <v>2008</v>
      </c>
      <c r="C2888" s="8" t="s">
        <v>10</v>
      </c>
      <c r="D2888" s="8" t="s">
        <v>25</v>
      </c>
      <c r="E2888" s="8" t="s">
        <v>28</v>
      </c>
      <c r="F2888" s="78"/>
      <c r="G2888" s="78" t="str">
        <f>+IF(F2888=0," ", +F2888/INDEX(TdC_ExRate!$C$8:$R$29,MATCH(A2888,TdC_ExRate!$B$8:$B$29,0),MATCH(B2888,TdC_ExRate!$C$7:$R$7,0)))</f>
        <v xml:space="preserve"> </v>
      </c>
      <c r="H2888" s="78" t="str">
        <f>+IF(F2888=0,"",+G2888*100/INDEX(PBI_GDP!$C$8:$R$29,MATCH($A2888,PBI_GDP!$B$8:$B$29,0),MATCH($B2888,PBI_GDP!$C$7:$R$7,0)))</f>
        <v/>
      </c>
    </row>
    <row r="2889" spans="1:8" x14ac:dyDescent="0.25">
      <c r="A2889" s="8" t="s">
        <v>20</v>
      </c>
      <c r="B2889" s="8">
        <v>2008</v>
      </c>
      <c r="C2889" s="8" t="s">
        <v>10</v>
      </c>
      <c r="D2889" s="8" t="s">
        <v>25</v>
      </c>
      <c r="E2889" s="8" t="s">
        <v>40</v>
      </c>
      <c r="F2889" s="78">
        <v>913.19828209000002</v>
      </c>
      <c r="G2889" s="78">
        <f>+IF(F2889=0," ", +F2889/INDEX(TdC_ExRate!$C$8:$R$29,MATCH(A2889,TdC_ExRate!$B$8:$B$29,0),MATCH(B2889,TdC_ExRate!$C$7:$R$7,0)))</f>
        <v>47.138896997806171</v>
      </c>
      <c r="H2889" s="78">
        <f>+IF(F2889=0,"",+G2889*100/INDEX(PBI_GDP!$C$8:$R$29,MATCH($A2889,PBI_GDP!$B$8:$B$29,0),MATCH($B2889,PBI_GDP!$C$7:$R$7,0)))</f>
        <v>0.55495915995778444</v>
      </c>
    </row>
    <row r="2890" spans="1:8" x14ac:dyDescent="0.25">
      <c r="A2890" s="8" t="s">
        <v>20</v>
      </c>
      <c r="B2890" s="8">
        <v>2009</v>
      </c>
      <c r="C2890" s="8" t="s">
        <v>10</v>
      </c>
      <c r="D2890" s="8" t="s">
        <v>25</v>
      </c>
      <c r="E2890" s="8" t="s">
        <v>26</v>
      </c>
      <c r="F2890" s="78">
        <v>1718.5783876</v>
      </c>
      <c r="G2890" s="78">
        <f>+IF(F2890=0," ", +F2890/INDEX(TdC_ExRate!$C$8:$R$29,MATCH(A2890,TdC_ExRate!$B$8:$B$29,0),MATCH(B2890,TdC_ExRate!$C$7:$R$7,0)))</f>
        <v>84.496007912483989</v>
      </c>
      <c r="H2890" s="78">
        <f>+IF(F2890=0,"",+G2890*100/INDEX(PBI_GDP!$C$8:$R$29,MATCH($A2890,PBI_GDP!$B$8:$B$29,0),MATCH($B2890,PBI_GDP!$C$7:$R$7,0)))</f>
        <v>1.0185003099338483</v>
      </c>
    </row>
    <row r="2891" spans="1:8" x14ac:dyDescent="0.25">
      <c r="A2891" s="8" t="s">
        <v>20</v>
      </c>
      <c r="B2891" s="8">
        <v>2009</v>
      </c>
      <c r="C2891" s="8" t="s">
        <v>10</v>
      </c>
      <c r="D2891" s="8" t="s">
        <v>25</v>
      </c>
      <c r="E2891" s="8" t="s">
        <v>27</v>
      </c>
      <c r="F2891" s="78"/>
      <c r="G2891" s="78" t="str">
        <f>+IF(F2891=0," ", +F2891/INDEX(TdC_ExRate!$C$8:$R$29,MATCH(A2891,TdC_ExRate!$B$8:$B$29,0),MATCH(B2891,TdC_ExRate!$C$7:$R$7,0)))</f>
        <v xml:space="preserve"> </v>
      </c>
      <c r="H2891" s="78" t="str">
        <f>+IF(F2891=0,"",+G2891*100/INDEX(PBI_GDP!$C$8:$R$29,MATCH($A2891,PBI_GDP!$B$8:$B$29,0),MATCH($B2891,PBI_GDP!$C$7:$R$7,0)))</f>
        <v/>
      </c>
    </row>
    <row r="2892" spans="1:8" x14ac:dyDescent="0.25">
      <c r="A2892" s="8" t="s">
        <v>20</v>
      </c>
      <c r="B2892" s="8">
        <v>2009</v>
      </c>
      <c r="C2892" s="8" t="s">
        <v>10</v>
      </c>
      <c r="D2892" s="8" t="s">
        <v>25</v>
      </c>
      <c r="E2892" s="8" t="s">
        <v>28</v>
      </c>
      <c r="F2892" s="78"/>
      <c r="G2892" s="78" t="str">
        <f>+IF(F2892=0," ", +F2892/INDEX(TdC_ExRate!$C$8:$R$29,MATCH(A2892,TdC_ExRate!$B$8:$B$29,0),MATCH(B2892,TdC_ExRate!$C$7:$R$7,0)))</f>
        <v xml:space="preserve"> </v>
      </c>
      <c r="H2892" s="78" t="str">
        <f>+IF(F2892=0,"",+G2892*100/INDEX(PBI_GDP!$C$8:$R$29,MATCH($A2892,PBI_GDP!$B$8:$B$29,0),MATCH($B2892,PBI_GDP!$C$7:$R$7,0)))</f>
        <v/>
      </c>
    </row>
    <row r="2893" spans="1:8" x14ac:dyDescent="0.25">
      <c r="A2893" s="8" t="s">
        <v>20</v>
      </c>
      <c r="B2893" s="8">
        <v>2009</v>
      </c>
      <c r="C2893" s="8" t="s">
        <v>10</v>
      </c>
      <c r="D2893" s="8" t="s">
        <v>25</v>
      </c>
      <c r="E2893" s="8" t="s">
        <v>40</v>
      </c>
      <c r="F2893" s="78">
        <v>1718.5783876</v>
      </c>
      <c r="G2893" s="78">
        <f>+IF(F2893=0," ", +F2893/INDEX(TdC_ExRate!$C$8:$R$29,MATCH(A2893,TdC_ExRate!$B$8:$B$29,0),MATCH(B2893,TdC_ExRate!$C$7:$R$7,0)))</f>
        <v>84.496007912483989</v>
      </c>
      <c r="H2893" s="78">
        <f>+IF(F2893=0,"",+G2893*100/INDEX(PBI_GDP!$C$8:$R$29,MATCH($A2893,PBI_GDP!$B$8:$B$29,0),MATCH($B2893,PBI_GDP!$C$7:$R$7,0)))</f>
        <v>1.0185003099338483</v>
      </c>
    </row>
    <row r="2894" spans="1:8" x14ac:dyDescent="0.25">
      <c r="A2894" s="8" t="s">
        <v>20</v>
      </c>
      <c r="B2894" s="8">
        <v>2010</v>
      </c>
      <c r="C2894" s="8" t="s">
        <v>10</v>
      </c>
      <c r="D2894" s="8" t="s">
        <v>25</v>
      </c>
      <c r="E2894" s="8" t="s">
        <v>26</v>
      </c>
      <c r="F2894" s="78">
        <v>1145.9203916399999</v>
      </c>
      <c r="G2894" s="78">
        <f>+IF(F2894=0," ", +F2894/INDEX(TdC_ExRate!$C$8:$R$29,MATCH(A2894,TdC_ExRate!$B$8:$B$29,0),MATCH(B2894,TdC_ExRate!$C$7:$R$7,0)))</f>
        <v>53.658425487493737</v>
      </c>
      <c r="H2894" s="78">
        <f>+IF(F2894=0,"",+G2894*100/INDEX(PBI_GDP!$C$8:$R$29,MATCH($A2894,PBI_GDP!$B$8:$B$29,0),MATCH($B2894,PBI_GDP!$C$7:$R$7,0)))</f>
        <v>0.61303947271452996</v>
      </c>
    </row>
    <row r="2895" spans="1:8" x14ac:dyDescent="0.25">
      <c r="A2895" s="8" t="s">
        <v>20</v>
      </c>
      <c r="B2895" s="8">
        <v>2010</v>
      </c>
      <c r="C2895" s="8" t="s">
        <v>10</v>
      </c>
      <c r="D2895" s="8" t="s">
        <v>25</v>
      </c>
      <c r="E2895" s="8" t="s">
        <v>27</v>
      </c>
      <c r="F2895" s="78"/>
      <c r="G2895" s="78" t="str">
        <f>+IF(F2895=0," ", +F2895/INDEX(TdC_ExRate!$C$8:$R$29,MATCH(A2895,TdC_ExRate!$B$8:$B$29,0),MATCH(B2895,TdC_ExRate!$C$7:$R$7,0)))</f>
        <v xml:space="preserve"> </v>
      </c>
      <c r="H2895" s="78" t="str">
        <f>+IF(F2895=0,"",+G2895*100/INDEX(PBI_GDP!$C$8:$R$29,MATCH($A2895,PBI_GDP!$B$8:$B$29,0),MATCH($B2895,PBI_GDP!$C$7:$R$7,0)))</f>
        <v/>
      </c>
    </row>
    <row r="2896" spans="1:8" x14ac:dyDescent="0.25">
      <c r="A2896" s="8" t="s">
        <v>20</v>
      </c>
      <c r="B2896" s="8">
        <v>2010</v>
      </c>
      <c r="C2896" s="8" t="s">
        <v>10</v>
      </c>
      <c r="D2896" s="8" t="s">
        <v>25</v>
      </c>
      <c r="E2896" s="8" t="s">
        <v>28</v>
      </c>
      <c r="F2896" s="78"/>
      <c r="G2896" s="78" t="str">
        <f>+IF(F2896=0," ", +F2896/INDEX(TdC_ExRate!$C$8:$R$29,MATCH(A2896,TdC_ExRate!$B$8:$B$29,0),MATCH(B2896,TdC_ExRate!$C$7:$R$7,0)))</f>
        <v xml:space="preserve"> </v>
      </c>
      <c r="H2896" s="78" t="str">
        <f>+IF(F2896=0,"",+G2896*100/INDEX(PBI_GDP!$C$8:$R$29,MATCH($A2896,PBI_GDP!$B$8:$B$29,0),MATCH($B2896,PBI_GDP!$C$7:$R$7,0)))</f>
        <v/>
      </c>
    </row>
    <row r="2897" spans="1:8" x14ac:dyDescent="0.25">
      <c r="A2897" s="8" t="s">
        <v>20</v>
      </c>
      <c r="B2897" s="8">
        <v>2010</v>
      </c>
      <c r="C2897" s="8" t="s">
        <v>10</v>
      </c>
      <c r="D2897" s="8" t="s">
        <v>25</v>
      </c>
      <c r="E2897" s="8" t="s">
        <v>40</v>
      </c>
      <c r="F2897" s="78">
        <v>1145.9203916399999</v>
      </c>
      <c r="G2897" s="78">
        <f>+IF(F2897=0," ", +F2897/INDEX(TdC_ExRate!$C$8:$R$29,MATCH(A2897,TdC_ExRate!$B$8:$B$29,0),MATCH(B2897,TdC_ExRate!$C$7:$R$7,0)))</f>
        <v>53.658425487493737</v>
      </c>
      <c r="H2897" s="78">
        <f>+IF(F2897=0,"",+G2897*100/INDEX(PBI_GDP!$C$8:$R$29,MATCH($A2897,PBI_GDP!$B$8:$B$29,0),MATCH($B2897,PBI_GDP!$C$7:$R$7,0)))</f>
        <v>0.61303947271452996</v>
      </c>
    </row>
    <row r="2898" spans="1:8" x14ac:dyDescent="0.25">
      <c r="A2898" s="8" t="s">
        <v>20</v>
      </c>
      <c r="B2898" s="8">
        <v>2011</v>
      </c>
      <c r="C2898" s="8" t="s">
        <v>10</v>
      </c>
      <c r="D2898" s="8" t="s">
        <v>25</v>
      </c>
      <c r="E2898" s="8" t="s">
        <v>26</v>
      </c>
      <c r="F2898" s="78">
        <v>1311.1860976299999</v>
      </c>
      <c r="G2898" s="78">
        <f>+IF(F2898=0," ", +F2898/INDEX(TdC_ExRate!$C$8:$R$29,MATCH(A2898,TdC_ExRate!$B$8:$B$29,0),MATCH(B2898,TdC_ExRate!$C$7:$R$7,0)))</f>
        <v>58.427356864264226</v>
      </c>
      <c r="H2898" s="78">
        <f>+IF(F2898=0,"",+G2898*100/INDEX(PBI_GDP!$C$8:$R$29,MATCH($A2898,PBI_GDP!$B$8:$B$29,0),MATCH($B2898,PBI_GDP!$C$7:$R$7,0)))</f>
        <v>0.59818312074942881</v>
      </c>
    </row>
    <row r="2899" spans="1:8" x14ac:dyDescent="0.25">
      <c r="A2899" s="8" t="s">
        <v>20</v>
      </c>
      <c r="B2899" s="8">
        <v>2011</v>
      </c>
      <c r="C2899" s="8" t="s">
        <v>10</v>
      </c>
      <c r="D2899" s="8" t="s">
        <v>25</v>
      </c>
      <c r="E2899" s="8" t="s">
        <v>27</v>
      </c>
      <c r="F2899" s="78"/>
      <c r="G2899" s="78" t="str">
        <f>+IF(F2899=0," ", +F2899/INDEX(TdC_ExRate!$C$8:$R$29,MATCH(A2899,TdC_ExRate!$B$8:$B$29,0),MATCH(B2899,TdC_ExRate!$C$7:$R$7,0)))</f>
        <v xml:space="preserve"> </v>
      </c>
      <c r="H2899" s="78" t="str">
        <f>+IF(F2899=0,"",+G2899*100/INDEX(PBI_GDP!$C$8:$R$29,MATCH($A2899,PBI_GDP!$B$8:$B$29,0),MATCH($B2899,PBI_GDP!$C$7:$R$7,0)))</f>
        <v/>
      </c>
    </row>
    <row r="2900" spans="1:8" x14ac:dyDescent="0.25">
      <c r="A2900" s="8" t="s">
        <v>20</v>
      </c>
      <c r="B2900" s="8">
        <v>2011</v>
      </c>
      <c r="C2900" s="8" t="s">
        <v>10</v>
      </c>
      <c r="D2900" s="8" t="s">
        <v>25</v>
      </c>
      <c r="E2900" s="8" t="s">
        <v>28</v>
      </c>
      <c r="F2900" s="78"/>
      <c r="G2900" s="78" t="str">
        <f>+IF(F2900=0," ", +F2900/INDEX(TdC_ExRate!$C$8:$R$29,MATCH(A2900,TdC_ExRate!$B$8:$B$29,0),MATCH(B2900,TdC_ExRate!$C$7:$R$7,0)))</f>
        <v xml:space="preserve"> </v>
      </c>
      <c r="H2900" s="78" t="str">
        <f>+IF(F2900=0,"",+G2900*100/INDEX(PBI_GDP!$C$8:$R$29,MATCH($A2900,PBI_GDP!$B$8:$B$29,0),MATCH($B2900,PBI_GDP!$C$7:$R$7,0)))</f>
        <v/>
      </c>
    </row>
    <row r="2901" spans="1:8" x14ac:dyDescent="0.25">
      <c r="A2901" s="8" t="s">
        <v>20</v>
      </c>
      <c r="B2901" s="8">
        <v>2011</v>
      </c>
      <c r="C2901" s="8" t="s">
        <v>10</v>
      </c>
      <c r="D2901" s="8" t="s">
        <v>25</v>
      </c>
      <c r="E2901" s="8" t="s">
        <v>40</v>
      </c>
      <c r="F2901" s="78">
        <v>1311.1860976299999</v>
      </c>
      <c r="G2901" s="78">
        <f>+IF(F2901=0," ", +F2901/INDEX(TdC_ExRate!$C$8:$R$29,MATCH(A2901,TdC_ExRate!$B$8:$B$29,0),MATCH(B2901,TdC_ExRate!$C$7:$R$7,0)))</f>
        <v>58.427356864264226</v>
      </c>
      <c r="H2901" s="78">
        <f>+IF(F2901=0,"",+G2901*100/INDEX(PBI_GDP!$C$8:$R$29,MATCH($A2901,PBI_GDP!$B$8:$B$29,0),MATCH($B2901,PBI_GDP!$C$7:$R$7,0)))</f>
        <v>0.59818312074942881</v>
      </c>
    </row>
    <row r="2902" spans="1:8" x14ac:dyDescent="0.25">
      <c r="A2902" s="8" t="s">
        <v>20</v>
      </c>
      <c r="B2902" s="8">
        <v>2012</v>
      </c>
      <c r="C2902" s="8" t="s">
        <v>10</v>
      </c>
      <c r="D2902" s="8" t="s">
        <v>25</v>
      </c>
      <c r="E2902" s="8" t="s">
        <v>26</v>
      </c>
      <c r="F2902" s="78">
        <v>1197.63590211</v>
      </c>
      <c r="G2902" s="78">
        <f>+IF(F2902=0," ", +F2902/INDEX(TdC_ExRate!$C$8:$R$29,MATCH(A2902,TdC_ExRate!$B$8:$B$29,0),MATCH(B2902,TdC_ExRate!$C$7:$R$7,0)))</f>
        <v>50.865827229135689</v>
      </c>
      <c r="H2902" s="78">
        <f>+IF(F2902=0,"",+G2902*100/INDEX(PBI_GDP!$C$8:$R$29,MATCH($A2902,PBI_GDP!$B$8:$B$29,0),MATCH($B2902,PBI_GDP!$C$7:$R$7,0)))</f>
        <v>0.48316733028042241</v>
      </c>
    </row>
    <row r="2903" spans="1:8" x14ac:dyDescent="0.25">
      <c r="A2903" s="8" t="s">
        <v>20</v>
      </c>
      <c r="B2903" s="8">
        <v>2012</v>
      </c>
      <c r="C2903" s="8" t="s">
        <v>10</v>
      </c>
      <c r="D2903" s="8" t="s">
        <v>25</v>
      </c>
      <c r="E2903" s="8" t="s">
        <v>27</v>
      </c>
      <c r="F2903" s="78"/>
      <c r="G2903" s="78" t="str">
        <f>+IF(F2903=0," ", +F2903/INDEX(TdC_ExRate!$C$8:$R$29,MATCH(A2903,TdC_ExRate!$B$8:$B$29,0),MATCH(B2903,TdC_ExRate!$C$7:$R$7,0)))</f>
        <v xml:space="preserve"> </v>
      </c>
      <c r="H2903" s="78" t="str">
        <f>+IF(F2903=0,"",+G2903*100/INDEX(PBI_GDP!$C$8:$R$29,MATCH($A2903,PBI_GDP!$B$8:$B$29,0),MATCH($B2903,PBI_GDP!$C$7:$R$7,0)))</f>
        <v/>
      </c>
    </row>
    <row r="2904" spans="1:8" x14ac:dyDescent="0.25">
      <c r="A2904" s="8" t="s">
        <v>20</v>
      </c>
      <c r="B2904" s="8">
        <v>2012</v>
      </c>
      <c r="C2904" s="8" t="s">
        <v>10</v>
      </c>
      <c r="D2904" s="8" t="s">
        <v>25</v>
      </c>
      <c r="E2904" s="8" t="s">
        <v>28</v>
      </c>
      <c r="F2904" s="78"/>
      <c r="G2904" s="78" t="str">
        <f>+IF(F2904=0," ", +F2904/INDEX(TdC_ExRate!$C$8:$R$29,MATCH(A2904,TdC_ExRate!$B$8:$B$29,0),MATCH(B2904,TdC_ExRate!$C$7:$R$7,0)))</f>
        <v xml:space="preserve"> </v>
      </c>
      <c r="H2904" s="78" t="str">
        <f>+IF(F2904=0,"",+G2904*100/INDEX(PBI_GDP!$C$8:$R$29,MATCH($A2904,PBI_GDP!$B$8:$B$29,0),MATCH($B2904,PBI_GDP!$C$7:$R$7,0)))</f>
        <v/>
      </c>
    </row>
    <row r="2905" spans="1:8" x14ac:dyDescent="0.25">
      <c r="A2905" s="8" t="s">
        <v>20</v>
      </c>
      <c r="B2905" s="8">
        <v>2012</v>
      </c>
      <c r="C2905" s="8" t="s">
        <v>10</v>
      </c>
      <c r="D2905" s="8" t="s">
        <v>25</v>
      </c>
      <c r="E2905" s="8" t="s">
        <v>40</v>
      </c>
      <c r="F2905" s="78">
        <v>1197.63590211</v>
      </c>
      <c r="G2905" s="78">
        <f>+IF(F2905=0," ", +F2905/INDEX(TdC_ExRate!$C$8:$R$29,MATCH(A2905,TdC_ExRate!$B$8:$B$29,0),MATCH(B2905,TdC_ExRate!$C$7:$R$7,0)))</f>
        <v>50.865827229135689</v>
      </c>
      <c r="H2905" s="78">
        <f>+IF(F2905=0,"",+G2905*100/INDEX(PBI_GDP!$C$8:$R$29,MATCH($A2905,PBI_GDP!$B$8:$B$29,0),MATCH($B2905,PBI_GDP!$C$7:$R$7,0)))</f>
        <v>0.48316733028042241</v>
      </c>
    </row>
    <row r="2906" spans="1:8" x14ac:dyDescent="0.25">
      <c r="A2906" s="8" t="s">
        <v>20</v>
      </c>
      <c r="B2906" s="8">
        <v>2013</v>
      </c>
      <c r="C2906" s="8" t="s">
        <v>10</v>
      </c>
      <c r="D2906" s="8" t="s">
        <v>25</v>
      </c>
      <c r="E2906" s="8" t="s">
        <v>26</v>
      </c>
      <c r="F2906" s="78">
        <v>1365.4895562599997</v>
      </c>
      <c r="G2906" s="78">
        <f>+IF(F2906=0," ", +F2906/INDEX(TdC_ExRate!$C$8:$R$29,MATCH(A2906,TdC_ExRate!$B$8:$B$29,0),MATCH(B2906,TdC_ExRate!$C$7:$R$7,0)))</f>
        <v>55.249425703418964</v>
      </c>
      <c r="H2906" s="78">
        <f>+IF(F2906=0,"",+G2906*100/INDEX(PBI_GDP!$C$8:$R$29,MATCH($A2906,PBI_GDP!$B$8:$B$29,0),MATCH($B2906,PBI_GDP!$C$7:$R$7,0)))</f>
        <v>0.50314297517151629</v>
      </c>
    </row>
    <row r="2907" spans="1:8" x14ac:dyDescent="0.25">
      <c r="A2907" s="8" t="s">
        <v>20</v>
      </c>
      <c r="B2907" s="8">
        <v>2013</v>
      </c>
      <c r="C2907" s="8" t="s">
        <v>10</v>
      </c>
      <c r="D2907" s="8" t="s">
        <v>25</v>
      </c>
      <c r="E2907" s="8" t="s">
        <v>27</v>
      </c>
      <c r="F2907" s="78"/>
      <c r="G2907" s="78" t="str">
        <f>+IF(F2907=0," ", +F2907/INDEX(TdC_ExRate!$C$8:$R$29,MATCH(A2907,TdC_ExRate!$B$8:$B$29,0),MATCH(B2907,TdC_ExRate!$C$7:$R$7,0)))</f>
        <v xml:space="preserve"> </v>
      </c>
      <c r="H2907" s="78" t="str">
        <f>+IF(F2907=0,"",+G2907*100/INDEX(PBI_GDP!$C$8:$R$29,MATCH($A2907,PBI_GDP!$B$8:$B$29,0),MATCH($B2907,PBI_GDP!$C$7:$R$7,0)))</f>
        <v/>
      </c>
    </row>
    <row r="2908" spans="1:8" x14ac:dyDescent="0.25">
      <c r="A2908" s="8" t="s">
        <v>20</v>
      </c>
      <c r="B2908" s="8">
        <v>2013</v>
      </c>
      <c r="C2908" s="8" t="s">
        <v>10</v>
      </c>
      <c r="D2908" s="8" t="s">
        <v>25</v>
      </c>
      <c r="E2908" s="8" t="s">
        <v>28</v>
      </c>
      <c r="F2908" s="78"/>
      <c r="G2908" s="78" t="str">
        <f>+IF(F2908=0," ", +F2908/INDEX(TdC_ExRate!$C$8:$R$29,MATCH(A2908,TdC_ExRate!$B$8:$B$29,0),MATCH(B2908,TdC_ExRate!$C$7:$R$7,0)))</f>
        <v xml:space="preserve"> </v>
      </c>
      <c r="H2908" s="78" t="str">
        <f>+IF(F2908=0,"",+G2908*100/INDEX(PBI_GDP!$C$8:$R$29,MATCH($A2908,PBI_GDP!$B$8:$B$29,0),MATCH($B2908,PBI_GDP!$C$7:$R$7,0)))</f>
        <v/>
      </c>
    </row>
    <row r="2909" spans="1:8" x14ac:dyDescent="0.25">
      <c r="A2909" s="8" t="s">
        <v>20</v>
      </c>
      <c r="B2909" s="8">
        <v>2013</v>
      </c>
      <c r="C2909" s="8" t="s">
        <v>10</v>
      </c>
      <c r="D2909" s="8" t="s">
        <v>25</v>
      </c>
      <c r="E2909" s="8" t="s">
        <v>40</v>
      </c>
      <c r="F2909" s="78">
        <v>1365.4895562599997</v>
      </c>
      <c r="G2909" s="78">
        <f>+IF(F2909=0," ", +F2909/INDEX(TdC_ExRate!$C$8:$R$29,MATCH(A2909,TdC_ExRate!$B$8:$B$29,0),MATCH(B2909,TdC_ExRate!$C$7:$R$7,0)))</f>
        <v>55.249425703418964</v>
      </c>
      <c r="H2909" s="78">
        <f>+IF(F2909=0,"",+G2909*100/INDEX(PBI_GDP!$C$8:$R$29,MATCH($A2909,PBI_GDP!$B$8:$B$29,0),MATCH($B2909,PBI_GDP!$C$7:$R$7,0)))</f>
        <v>0.50314297517151629</v>
      </c>
    </row>
    <row r="2910" spans="1:8" x14ac:dyDescent="0.25">
      <c r="A2910" s="8" t="s">
        <v>20</v>
      </c>
      <c r="B2910" s="8">
        <v>2014</v>
      </c>
      <c r="C2910" s="8" t="s">
        <v>10</v>
      </c>
      <c r="D2910" s="8" t="s">
        <v>25</v>
      </c>
      <c r="E2910" s="8" t="s">
        <v>26</v>
      </c>
      <c r="F2910" s="78">
        <v>1779.3425812099999</v>
      </c>
      <c r="G2910" s="78">
        <f>+IF(F2910=0," ", +F2910/INDEX(TdC_ExRate!$C$8:$R$29,MATCH(A2910,TdC_ExRate!$B$8:$B$29,0),MATCH(B2910,TdC_ExRate!$C$7:$R$7,0)))</f>
        <v>68.548303234517959</v>
      </c>
      <c r="H2910" s="78">
        <f>+IF(F2910=0,"",+G2910*100/INDEX(PBI_GDP!$C$8:$R$29,MATCH($A2910,PBI_GDP!$B$8:$B$29,0),MATCH($B2910,PBI_GDP!$C$7:$R$7,0)))</f>
        <v>0.57724206396318667</v>
      </c>
    </row>
    <row r="2911" spans="1:8" x14ac:dyDescent="0.25">
      <c r="A2911" s="8" t="s">
        <v>20</v>
      </c>
      <c r="B2911" s="8">
        <v>2014</v>
      </c>
      <c r="C2911" s="8" t="s">
        <v>10</v>
      </c>
      <c r="D2911" s="8" t="s">
        <v>25</v>
      </c>
      <c r="E2911" s="8" t="s">
        <v>27</v>
      </c>
      <c r="F2911" s="78"/>
      <c r="G2911" s="78" t="str">
        <f>+IF(F2911=0," ", +F2911/INDEX(TdC_ExRate!$C$8:$R$29,MATCH(A2911,TdC_ExRate!$B$8:$B$29,0),MATCH(B2911,TdC_ExRate!$C$7:$R$7,0)))</f>
        <v xml:space="preserve"> </v>
      </c>
      <c r="H2911" s="78" t="str">
        <f>+IF(F2911=0,"",+G2911*100/INDEX(PBI_GDP!$C$8:$R$29,MATCH($A2911,PBI_GDP!$B$8:$B$29,0),MATCH($B2911,PBI_GDP!$C$7:$R$7,0)))</f>
        <v/>
      </c>
    </row>
    <row r="2912" spans="1:8" x14ac:dyDescent="0.25">
      <c r="A2912" s="8" t="s">
        <v>20</v>
      </c>
      <c r="B2912" s="8">
        <v>2014</v>
      </c>
      <c r="C2912" s="8" t="s">
        <v>10</v>
      </c>
      <c r="D2912" s="8" t="s">
        <v>25</v>
      </c>
      <c r="E2912" s="8" t="s">
        <v>28</v>
      </c>
      <c r="F2912" s="78"/>
      <c r="G2912" s="78" t="str">
        <f>+IF(F2912=0," ", +F2912/INDEX(TdC_ExRate!$C$8:$R$29,MATCH(A2912,TdC_ExRate!$B$8:$B$29,0),MATCH(B2912,TdC_ExRate!$C$7:$R$7,0)))</f>
        <v xml:space="preserve"> </v>
      </c>
      <c r="H2912" s="78" t="str">
        <f>+IF(F2912=0,"",+G2912*100/INDEX(PBI_GDP!$C$8:$R$29,MATCH($A2912,PBI_GDP!$B$8:$B$29,0),MATCH($B2912,PBI_GDP!$C$7:$R$7,0)))</f>
        <v/>
      </c>
    </row>
    <row r="2913" spans="1:8" x14ac:dyDescent="0.25">
      <c r="A2913" s="8" t="s">
        <v>20</v>
      </c>
      <c r="B2913" s="8">
        <v>2014</v>
      </c>
      <c r="C2913" s="8" t="s">
        <v>10</v>
      </c>
      <c r="D2913" s="8" t="s">
        <v>25</v>
      </c>
      <c r="E2913" s="8" t="s">
        <v>40</v>
      </c>
      <c r="F2913" s="78">
        <v>1779.3425812099999</v>
      </c>
      <c r="G2913" s="78">
        <f>+IF(F2913=0," ", +F2913/INDEX(TdC_ExRate!$C$8:$R$29,MATCH(A2913,TdC_ExRate!$B$8:$B$29,0),MATCH(B2913,TdC_ExRate!$C$7:$R$7,0)))</f>
        <v>68.548303234517959</v>
      </c>
      <c r="H2913" s="78">
        <f>+IF(F2913=0,"",+G2913*100/INDEX(PBI_GDP!$C$8:$R$29,MATCH($A2913,PBI_GDP!$B$8:$B$29,0),MATCH($B2913,PBI_GDP!$C$7:$R$7,0)))</f>
        <v>0.57724206396318667</v>
      </c>
    </row>
    <row r="2914" spans="1:8" x14ac:dyDescent="0.25">
      <c r="A2914" s="8" t="s">
        <v>20</v>
      </c>
      <c r="B2914" s="8">
        <v>2015</v>
      </c>
      <c r="C2914" s="8" t="s">
        <v>10</v>
      </c>
      <c r="D2914" s="8" t="s">
        <v>25</v>
      </c>
      <c r="E2914" s="8" t="s">
        <v>26</v>
      </c>
      <c r="F2914" s="78">
        <v>1920.9881019500001</v>
      </c>
      <c r="G2914" s="78">
        <f>+IF(F2914=0," ", +F2914/INDEX(TdC_ExRate!$C$8:$R$29,MATCH(A2914,TdC_ExRate!$B$8:$B$29,0),MATCH(B2914,TdC_ExRate!$C$7:$R$7,0)))</f>
        <v>70.492820474603306</v>
      </c>
      <c r="H2914" s="78">
        <f>+IF(F2914=0,"",+G2914*100/INDEX(PBI_GDP!$C$8:$R$29,MATCH($A2914,PBI_GDP!$B$8:$B$29,0),MATCH($B2914,PBI_GDP!$C$7:$R$7,0)))</f>
        <v>0.55285191215741891</v>
      </c>
    </row>
    <row r="2915" spans="1:8" x14ac:dyDescent="0.25">
      <c r="A2915" s="8" t="s">
        <v>20</v>
      </c>
      <c r="B2915" s="8">
        <v>2015</v>
      </c>
      <c r="C2915" s="8" t="s">
        <v>10</v>
      </c>
      <c r="D2915" s="8" t="s">
        <v>25</v>
      </c>
      <c r="E2915" s="8" t="s">
        <v>27</v>
      </c>
      <c r="F2915" s="78"/>
      <c r="G2915" s="78" t="str">
        <f>+IF(F2915=0," ", +F2915/INDEX(TdC_ExRate!$C$8:$R$29,MATCH(A2915,TdC_ExRate!$B$8:$B$29,0),MATCH(B2915,TdC_ExRate!$C$7:$R$7,0)))</f>
        <v xml:space="preserve"> </v>
      </c>
      <c r="H2915" s="78" t="str">
        <f>+IF(F2915=0,"",+G2915*100/INDEX(PBI_GDP!$C$8:$R$29,MATCH($A2915,PBI_GDP!$B$8:$B$29,0),MATCH($B2915,PBI_GDP!$C$7:$R$7,0)))</f>
        <v/>
      </c>
    </row>
    <row r="2916" spans="1:8" x14ac:dyDescent="0.25">
      <c r="A2916" s="8" t="s">
        <v>20</v>
      </c>
      <c r="B2916" s="8">
        <v>2015</v>
      </c>
      <c r="C2916" s="8" t="s">
        <v>10</v>
      </c>
      <c r="D2916" s="8" t="s">
        <v>25</v>
      </c>
      <c r="E2916" s="8" t="s">
        <v>28</v>
      </c>
      <c r="F2916" s="78"/>
      <c r="G2916" s="78" t="str">
        <f>+IF(F2916=0," ", +F2916/INDEX(TdC_ExRate!$C$8:$R$29,MATCH(A2916,TdC_ExRate!$B$8:$B$29,0),MATCH(B2916,TdC_ExRate!$C$7:$R$7,0)))</f>
        <v xml:space="preserve"> </v>
      </c>
      <c r="H2916" s="78" t="str">
        <f>+IF(F2916=0,"",+G2916*100/INDEX(PBI_GDP!$C$8:$R$29,MATCH($A2916,PBI_GDP!$B$8:$B$29,0),MATCH($B2916,PBI_GDP!$C$7:$R$7,0)))</f>
        <v/>
      </c>
    </row>
    <row r="2917" spans="1:8" x14ac:dyDescent="0.25">
      <c r="A2917" s="8" t="s">
        <v>20</v>
      </c>
      <c r="B2917" s="8">
        <v>2015</v>
      </c>
      <c r="C2917" s="8" t="s">
        <v>10</v>
      </c>
      <c r="D2917" s="8" t="s">
        <v>25</v>
      </c>
      <c r="E2917" s="8" t="s">
        <v>40</v>
      </c>
      <c r="F2917" s="78">
        <v>1920.9881019500001</v>
      </c>
      <c r="G2917" s="78">
        <f>+IF(F2917=0," ", +F2917/INDEX(TdC_ExRate!$C$8:$R$29,MATCH(A2917,TdC_ExRate!$B$8:$B$29,0),MATCH(B2917,TdC_ExRate!$C$7:$R$7,0)))</f>
        <v>70.492820474603306</v>
      </c>
      <c r="H2917" s="78">
        <f>+IF(F2917=0,"",+G2917*100/INDEX(PBI_GDP!$C$8:$R$29,MATCH($A2917,PBI_GDP!$B$8:$B$29,0),MATCH($B2917,PBI_GDP!$C$7:$R$7,0)))</f>
        <v>0.55285191215741891</v>
      </c>
    </row>
    <row r="2918" spans="1:8" x14ac:dyDescent="0.25">
      <c r="A2918" s="8" t="s">
        <v>20</v>
      </c>
      <c r="B2918" s="8">
        <v>2016</v>
      </c>
      <c r="C2918" s="8" t="s">
        <v>10</v>
      </c>
      <c r="D2918" s="8" t="s">
        <v>25</v>
      </c>
      <c r="E2918" s="8" t="s">
        <v>26</v>
      </c>
      <c r="F2918" s="78">
        <v>3022.7465672200001</v>
      </c>
      <c r="G2918" s="78">
        <f>+IF(F2918=0," ", +F2918/INDEX(TdC_ExRate!$C$8:$R$29,MATCH(A2918,TdC_ExRate!$B$8:$B$29,0),MATCH(B2918,TdC_ExRate!$C$7:$R$7,0)))</f>
        <v>105.87862694953139</v>
      </c>
      <c r="H2918" s="78">
        <f>+IF(F2918=0,"",+G2918*100/INDEX(PBI_GDP!$C$8:$R$29,MATCH($A2918,PBI_GDP!$B$8:$B$29,0),MATCH($B2918,PBI_GDP!$C$7:$R$7,0)))</f>
        <v>0.79714916059986773</v>
      </c>
    </row>
    <row r="2919" spans="1:8" x14ac:dyDescent="0.25">
      <c r="A2919" s="8" t="s">
        <v>20</v>
      </c>
      <c r="B2919" s="8">
        <v>2016</v>
      </c>
      <c r="C2919" s="8" t="s">
        <v>10</v>
      </c>
      <c r="D2919" s="8" t="s">
        <v>25</v>
      </c>
      <c r="E2919" s="8" t="s">
        <v>27</v>
      </c>
      <c r="F2919" s="78"/>
      <c r="G2919" s="78" t="str">
        <f>+IF(F2919=0," ", +F2919/INDEX(TdC_ExRate!$C$8:$R$29,MATCH(A2919,TdC_ExRate!$B$8:$B$29,0),MATCH(B2919,TdC_ExRate!$C$7:$R$7,0)))</f>
        <v xml:space="preserve"> </v>
      </c>
      <c r="H2919" s="78" t="str">
        <f>+IF(F2919=0,"",+G2919*100/INDEX(PBI_GDP!$C$8:$R$29,MATCH($A2919,PBI_GDP!$B$8:$B$29,0),MATCH($B2919,PBI_GDP!$C$7:$R$7,0)))</f>
        <v/>
      </c>
    </row>
    <row r="2920" spans="1:8" x14ac:dyDescent="0.25">
      <c r="A2920" s="8" t="s">
        <v>20</v>
      </c>
      <c r="B2920" s="8">
        <v>2016</v>
      </c>
      <c r="C2920" s="8" t="s">
        <v>10</v>
      </c>
      <c r="D2920" s="8" t="s">
        <v>25</v>
      </c>
      <c r="E2920" s="8" t="s">
        <v>28</v>
      </c>
      <c r="F2920" s="78"/>
      <c r="G2920" s="78" t="str">
        <f>+IF(F2920=0," ", +F2920/INDEX(TdC_ExRate!$C$8:$R$29,MATCH(A2920,TdC_ExRate!$B$8:$B$29,0),MATCH(B2920,TdC_ExRate!$C$7:$R$7,0)))</f>
        <v xml:space="preserve"> </v>
      </c>
      <c r="H2920" s="78" t="str">
        <f>+IF(F2920=0,"",+G2920*100/INDEX(PBI_GDP!$C$8:$R$29,MATCH($A2920,PBI_GDP!$B$8:$B$29,0),MATCH($B2920,PBI_GDP!$C$7:$R$7,0)))</f>
        <v/>
      </c>
    </row>
    <row r="2921" spans="1:8" x14ac:dyDescent="0.25">
      <c r="A2921" s="8" t="s">
        <v>20</v>
      </c>
      <c r="B2921" s="8">
        <v>2016</v>
      </c>
      <c r="C2921" s="8" t="s">
        <v>10</v>
      </c>
      <c r="D2921" s="8" t="s">
        <v>25</v>
      </c>
      <c r="E2921" s="8" t="s">
        <v>40</v>
      </c>
      <c r="F2921" s="78">
        <v>3022.7465672200001</v>
      </c>
      <c r="G2921" s="78">
        <f>+IF(F2921=0," ", +F2921/INDEX(TdC_ExRate!$C$8:$R$29,MATCH(A2921,TdC_ExRate!$B$8:$B$29,0),MATCH(B2921,TdC_ExRate!$C$7:$R$7,0)))</f>
        <v>105.87862694953139</v>
      </c>
      <c r="H2921" s="78">
        <f>+IF(F2921=0,"",+G2921*100/INDEX(PBI_GDP!$C$8:$R$29,MATCH($A2921,PBI_GDP!$B$8:$B$29,0),MATCH($B2921,PBI_GDP!$C$7:$R$7,0)))</f>
        <v>0.79714916059986773</v>
      </c>
    </row>
    <row r="2922" spans="1:8" x14ac:dyDescent="0.25">
      <c r="A2922" s="8" t="s">
        <v>20</v>
      </c>
      <c r="B2922" s="8">
        <v>2017</v>
      </c>
      <c r="C2922" s="8" t="s">
        <v>10</v>
      </c>
      <c r="D2922" s="8" t="s">
        <v>25</v>
      </c>
      <c r="E2922" s="8" t="s">
        <v>26</v>
      </c>
      <c r="F2922" s="78">
        <v>2728.3709273300001</v>
      </c>
      <c r="G2922" s="78">
        <f>+IF(F2922=0," ", +F2922/INDEX(TdC_ExRate!$C$8:$R$29,MATCH(A2922,TdC_ExRate!$B$8:$B$29,0),MATCH(B2922,TdC_ExRate!$C$7:$R$7,0)))</f>
        <v>90.857364029304748</v>
      </c>
      <c r="H2922" s="78">
        <f>+IF(F2922=0,"",+G2922*100/INDEX(PBI_GDP!$C$8:$R$29,MATCH($A2922,PBI_GDP!$B$8:$B$29,0),MATCH($B2922,PBI_GDP!$C$7:$R$7,0)))</f>
        <v>0.6592021002015156</v>
      </c>
    </row>
    <row r="2923" spans="1:8" x14ac:dyDescent="0.25">
      <c r="A2923" s="8" t="s">
        <v>20</v>
      </c>
      <c r="B2923" s="8">
        <v>2017</v>
      </c>
      <c r="C2923" s="8" t="s">
        <v>10</v>
      </c>
      <c r="D2923" s="8" t="s">
        <v>25</v>
      </c>
      <c r="E2923" s="8" t="s">
        <v>27</v>
      </c>
      <c r="F2923" s="78"/>
      <c r="G2923" s="78" t="str">
        <f>+IF(F2923=0," ", +F2923/INDEX(TdC_ExRate!$C$8:$R$29,MATCH(A2923,TdC_ExRate!$B$8:$B$29,0),MATCH(B2923,TdC_ExRate!$C$7:$R$7,0)))</f>
        <v xml:space="preserve"> </v>
      </c>
      <c r="H2923" s="78" t="str">
        <f>+IF(F2923=0,"",+G2923*100/INDEX(PBI_GDP!$C$8:$R$29,MATCH($A2923,PBI_GDP!$B$8:$B$29,0),MATCH($B2923,PBI_GDP!$C$7:$R$7,0)))</f>
        <v/>
      </c>
    </row>
    <row r="2924" spans="1:8" x14ac:dyDescent="0.25">
      <c r="A2924" s="8" t="s">
        <v>20</v>
      </c>
      <c r="B2924" s="8">
        <v>2017</v>
      </c>
      <c r="C2924" s="8" t="s">
        <v>10</v>
      </c>
      <c r="D2924" s="8" t="s">
        <v>25</v>
      </c>
      <c r="E2924" s="8" t="s">
        <v>28</v>
      </c>
      <c r="F2924" s="78"/>
      <c r="G2924" s="78" t="str">
        <f>+IF(F2924=0," ", +F2924/INDEX(TdC_ExRate!$C$8:$R$29,MATCH(A2924,TdC_ExRate!$B$8:$B$29,0),MATCH(B2924,TdC_ExRate!$C$7:$R$7,0)))</f>
        <v xml:space="preserve"> </v>
      </c>
      <c r="H2924" s="78" t="str">
        <f>+IF(F2924=0,"",+G2924*100/INDEX(PBI_GDP!$C$8:$R$29,MATCH($A2924,PBI_GDP!$B$8:$B$29,0),MATCH($B2924,PBI_GDP!$C$7:$R$7,0)))</f>
        <v/>
      </c>
    </row>
    <row r="2925" spans="1:8" x14ac:dyDescent="0.25">
      <c r="A2925" s="8" t="s">
        <v>20</v>
      </c>
      <c r="B2925" s="8">
        <v>2017</v>
      </c>
      <c r="C2925" s="8" t="s">
        <v>10</v>
      </c>
      <c r="D2925" s="8" t="s">
        <v>25</v>
      </c>
      <c r="E2925" s="8" t="s">
        <v>40</v>
      </c>
      <c r="F2925" s="78">
        <v>2728.3709273300001</v>
      </c>
      <c r="G2925" s="78">
        <f>+IF(F2925=0," ", +F2925/INDEX(TdC_ExRate!$C$8:$R$29,MATCH(A2925,TdC_ExRate!$B$8:$B$29,0),MATCH(B2925,TdC_ExRate!$C$7:$R$7,0)))</f>
        <v>90.857364029304748</v>
      </c>
      <c r="H2925" s="78">
        <f>+IF(F2925=0,"",+G2925*100/INDEX(PBI_GDP!$C$8:$R$29,MATCH($A2925,PBI_GDP!$B$8:$B$29,0),MATCH($B2925,PBI_GDP!$C$7:$R$7,0)))</f>
        <v>0.6592021002015156</v>
      </c>
    </row>
    <row r="2926" spans="1:8" x14ac:dyDescent="0.25">
      <c r="A2926" s="8" t="s">
        <v>20</v>
      </c>
      <c r="B2926" s="8">
        <v>2018</v>
      </c>
      <c r="C2926" s="8" t="s">
        <v>10</v>
      </c>
      <c r="D2926" s="8" t="s">
        <v>25</v>
      </c>
      <c r="E2926" s="8" t="s">
        <v>26</v>
      </c>
      <c r="F2926" s="78">
        <v>3303.99963673</v>
      </c>
      <c r="G2926" s="78">
        <f>+IF(F2926=0," ", +F2926/INDEX(TdC_ExRate!$C$8:$R$29,MATCH(A2926,TdC_ExRate!$B$8:$B$29,0),MATCH(B2926,TdC_ExRate!$C$7:$R$7,0)))</f>
        <v>104.42751768841352</v>
      </c>
      <c r="H2926" s="78">
        <f>+IF(F2926=0,"",+G2926*100/INDEX(PBI_GDP!$C$8:$R$29,MATCH($A2926,PBI_GDP!$B$8:$B$29,0),MATCH($B2926,PBI_GDP!$C$7:$R$7,0)))</f>
        <v>0.80152770289589581</v>
      </c>
    </row>
    <row r="2927" spans="1:8" x14ac:dyDescent="0.25">
      <c r="A2927" s="8" t="s">
        <v>20</v>
      </c>
      <c r="B2927" s="8">
        <v>2018</v>
      </c>
      <c r="C2927" s="8" t="s">
        <v>10</v>
      </c>
      <c r="D2927" s="8" t="s">
        <v>25</v>
      </c>
      <c r="E2927" s="8" t="s">
        <v>27</v>
      </c>
      <c r="F2927" s="78"/>
      <c r="G2927" s="78" t="str">
        <f>+IF(F2927=0," ", +F2927/INDEX(TdC_ExRate!$C$8:$R$29,MATCH(A2927,TdC_ExRate!$B$8:$B$29,0),MATCH(B2927,TdC_ExRate!$C$7:$R$7,0)))</f>
        <v xml:space="preserve"> </v>
      </c>
      <c r="H2927" s="78" t="str">
        <f>+IF(F2927=0,"",+G2927*100/INDEX(PBI_GDP!$C$8:$R$29,MATCH($A2927,PBI_GDP!$B$8:$B$29,0),MATCH($B2927,PBI_GDP!$C$7:$R$7,0)))</f>
        <v/>
      </c>
    </row>
    <row r="2928" spans="1:8" x14ac:dyDescent="0.25">
      <c r="A2928" s="8" t="s">
        <v>20</v>
      </c>
      <c r="B2928" s="8">
        <v>2018</v>
      </c>
      <c r="C2928" s="8" t="s">
        <v>10</v>
      </c>
      <c r="D2928" s="8" t="s">
        <v>25</v>
      </c>
      <c r="E2928" s="8" t="s">
        <v>28</v>
      </c>
      <c r="F2928" s="78"/>
      <c r="G2928" s="78" t="str">
        <f>+IF(F2928=0," ", +F2928/INDEX(TdC_ExRate!$C$8:$R$29,MATCH(A2928,TdC_ExRate!$B$8:$B$29,0),MATCH(B2928,TdC_ExRate!$C$7:$R$7,0)))</f>
        <v xml:space="preserve"> </v>
      </c>
      <c r="H2928" s="78" t="str">
        <f>+IF(F2928=0,"",+G2928*100/INDEX(PBI_GDP!$C$8:$R$29,MATCH($A2928,PBI_GDP!$B$8:$B$29,0),MATCH($B2928,PBI_GDP!$C$7:$R$7,0)))</f>
        <v/>
      </c>
    </row>
    <row r="2929" spans="1:8" x14ac:dyDescent="0.25">
      <c r="A2929" s="8" t="s">
        <v>20</v>
      </c>
      <c r="B2929" s="8">
        <v>2018</v>
      </c>
      <c r="C2929" s="8" t="s">
        <v>10</v>
      </c>
      <c r="D2929" s="8" t="s">
        <v>25</v>
      </c>
      <c r="E2929" s="8" t="s">
        <v>40</v>
      </c>
      <c r="F2929" s="78">
        <v>3303.99963673</v>
      </c>
      <c r="G2929" s="78">
        <f>+IF(F2929=0," ", +F2929/INDEX(TdC_ExRate!$C$8:$R$29,MATCH(A2929,TdC_ExRate!$B$8:$B$29,0),MATCH(B2929,TdC_ExRate!$C$7:$R$7,0)))</f>
        <v>104.42751768841352</v>
      </c>
      <c r="H2929" s="78">
        <f>+IF(F2929=0,"",+G2929*100/INDEX(PBI_GDP!$C$8:$R$29,MATCH($A2929,PBI_GDP!$B$8:$B$29,0),MATCH($B2929,PBI_GDP!$C$7:$R$7,0)))</f>
        <v>0.80152770289589581</v>
      </c>
    </row>
    <row r="2930" spans="1:8" x14ac:dyDescent="0.25">
      <c r="A2930" s="8" t="s">
        <v>20</v>
      </c>
      <c r="B2930" s="8">
        <v>2019</v>
      </c>
      <c r="C2930" s="8" t="s">
        <v>10</v>
      </c>
      <c r="D2930" s="8" t="s">
        <v>25</v>
      </c>
      <c r="E2930" s="8" t="s">
        <v>26</v>
      </c>
      <c r="F2930" s="78">
        <v>3864.4794785500003</v>
      </c>
      <c r="G2930" s="78">
        <f>+IF(F2930=0," ", +F2930/INDEX(TdC_ExRate!$C$8:$R$29,MATCH(A2930,TdC_ExRate!$B$8:$B$29,0),MATCH(B2930,TdC_ExRate!$C$7:$R$7,0)))</f>
        <v>116.17253805952203</v>
      </c>
      <c r="H2930" s="78">
        <f>+IF(F2930=0,"",+G2930*100/INDEX(PBI_GDP!$C$8:$R$29,MATCH($A2930,PBI_GDP!$B$8:$B$29,0),MATCH($B2930,PBI_GDP!$C$7:$R$7,0)))</f>
        <v>0.91514720305647945</v>
      </c>
    </row>
    <row r="2931" spans="1:8" x14ac:dyDescent="0.25">
      <c r="A2931" s="8" t="s">
        <v>20</v>
      </c>
      <c r="B2931" s="8">
        <v>2019</v>
      </c>
      <c r="C2931" s="8" t="s">
        <v>10</v>
      </c>
      <c r="D2931" s="8" t="s">
        <v>25</v>
      </c>
      <c r="E2931" s="8" t="s">
        <v>27</v>
      </c>
      <c r="F2931" s="78"/>
      <c r="G2931" s="78" t="str">
        <f>+IF(F2931=0," ", +F2931/INDEX(TdC_ExRate!$C$8:$R$29,MATCH(A2931,TdC_ExRate!$B$8:$B$29,0),MATCH(B2931,TdC_ExRate!$C$7:$R$7,0)))</f>
        <v xml:space="preserve"> </v>
      </c>
      <c r="H2931" s="78" t="str">
        <f>+IF(F2931=0,"",+G2931*100/INDEX(PBI_GDP!$C$8:$R$29,MATCH($A2931,PBI_GDP!$B$8:$B$29,0),MATCH($B2931,PBI_GDP!$C$7:$R$7,0)))</f>
        <v/>
      </c>
    </row>
    <row r="2932" spans="1:8" x14ac:dyDescent="0.25">
      <c r="A2932" s="8" t="s">
        <v>20</v>
      </c>
      <c r="B2932" s="8">
        <v>2019</v>
      </c>
      <c r="C2932" s="8" t="s">
        <v>10</v>
      </c>
      <c r="D2932" s="8" t="s">
        <v>25</v>
      </c>
      <c r="E2932" s="8" t="s">
        <v>28</v>
      </c>
      <c r="F2932" s="78"/>
      <c r="G2932" s="78" t="str">
        <f>+IF(F2932=0," ", +F2932/INDEX(TdC_ExRate!$C$8:$R$29,MATCH(A2932,TdC_ExRate!$B$8:$B$29,0),MATCH(B2932,TdC_ExRate!$C$7:$R$7,0)))</f>
        <v xml:space="preserve"> </v>
      </c>
      <c r="H2932" s="78" t="str">
        <f>+IF(F2932=0,"",+G2932*100/INDEX(PBI_GDP!$C$8:$R$29,MATCH($A2932,PBI_GDP!$B$8:$B$29,0),MATCH($B2932,PBI_GDP!$C$7:$R$7,0)))</f>
        <v/>
      </c>
    </row>
    <row r="2933" spans="1:8" x14ac:dyDescent="0.25">
      <c r="A2933" s="8" t="s">
        <v>20</v>
      </c>
      <c r="B2933" s="8">
        <v>2019</v>
      </c>
      <c r="C2933" s="8" t="s">
        <v>10</v>
      </c>
      <c r="D2933" s="8" t="s">
        <v>25</v>
      </c>
      <c r="E2933" s="8" t="s">
        <v>40</v>
      </c>
      <c r="F2933" s="78">
        <v>3864.4794785500003</v>
      </c>
      <c r="G2933" s="78">
        <f>+IF(F2933=0," ", +F2933/INDEX(TdC_ExRate!$C$8:$R$29,MATCH(A2933,TdC_ExRate!$B$8:$B$29,0),MATCH(B2933,TdC_ExRate!$C$7:$R$7,0)))</f>
        <v>116.17253805952203</v>
      </c>
      <c r="H2933" s="78">
        <f>+IF(F2933=0,"",+G2933*100/INDEX(PBI_GDP!$C$8:$R$29,MATCH($A2933,PBI_GDP!$B$8:$B$29,0),MATCH($B2933,PBI_GDP!$C$7:$R$7,0)))</f>
        <v>0.91514720305647945</v>
      </c>
    </row>
    <row r="2934" spans="1:8" x14ac:dyDescent="0.25">
      <c r="A2934" s="8" t="s">
        <v>20</v>
      </c>
      <c r="B2934" s="8">
        <v>2020</v>
      </c>
      <c r="C2934" s="8" t="s">
        <v>10</v>
      </c>
      <c r="D2934" s="8" t="s">
        <v>25</v>
      </c>
      <c r="E2934" s="8" t="s">
        <v>26</v>
      </c>
      <c r="F2934" s="80">
        <v>2662.7335309699997</v>
      </c>
      <c r="G2934" s="78">
        <f>+IF(F2934=0," ", +F2934/INDEX(TdC_ExRate!$C$8:$R$29,MATCH(A2934,TdC_ExRate!$B$8:$B$29,0),MATCH(B2934,TdC_ExRate!$C$7:$R$7,0)))</f>
        <v>77.311401818630458</v>
      </c>
      <c r="H2934" s="78">
        <f>+IF(F2934=0,"",+G2934*100/INDEX(PBI_GDP!$C$8:$R$29,MATCH($A2934,PBI_GDP!$B$8:$B$29,0),MATCH($B2934,PBI_GDP!$C$7:$R$7,0)))</f>
        <v>0.60975368810004515</v>
      </c>
    </row>
    <row r="2935" spans="1:8" x14ac:dyDescent="0.25">
      <c r="A2935" s="8" t="s">
        <v>20</v>
      </c>
      <c r="B2935" s="8">
        <v>2020</v>
      </c>
      <c r="C2935" s="8" t="s">
        <v>10</v>
      </c>
      <c r="D2935" s="8" t="s">
        <v>25</v>
      </c>
      <c r="E2935" s="8" t="s">
        <v>27</v>
      </c>
      <c r="F2935" s="78"/>
      <c r="G2935" s="78" t="str">
        <f>+IF(F2935=0," ", +F2935/INDEX(TdC_ExRate!$C$8:$R$29,MATCH(A2935,TdC_ExRate!$B$8:$B$29,0),MATCH(B2935,TdC_ExRate!$C$7:$R$7,0)))</f>
        <v xml:space="preserve"> </v>
      </c>
      <c r="H2935" s="78" t="str">
        <f>+IF(F2935=0,"",+G2935*100/INDEX(PBI_GDP!$C$8:$R$29,MATCH($A2935,PBI_GDP!$B$8:$B$29,0),MATCH($B2935,PBI_GDP!$C$7:$R$7,0)))</f>
        <v/>
      </c>
    </row>
    <row r="2936" spans="1:8" x14ac:dyDescent="0.25">
      <c r="A2936" s="8" t="s">
        <v>20</v>
      </c>
      <c r="B2936" s="8">
        <v>2020</v>
      </c>
      <c r="C2936" s="8" t="s">
        <v>10</v>
      </c>
      <c r="D2936" s="8" t="s">
        <v>25</v>
      </c>
      <c r="E2936" s="8" t="s">
        <v>28</v>
      </c>
      <c r="F2936" s="78"/>
      <c r="G2936" s="78" t="str">
        <f>+IF(F2936=0," ", +F2936/INDEX(TdC_ExRate!$C$8:$R$29,MATCH(A2936,TdC_ExRate!$B$8:$B$29,0),MATCH(B2936,TdC_ExRate!$C$7:$R$7,0)))</f>
        <v xml:space="preserve"> </v>
      </c>
      <c r="H2936" s="78" t="str">
        <f>+IF(F2936=0,"",+G2936*100/INDEX(PBI_GDP!$C$8:$R$29,MATCH($A2936,PBI_GDP!$B$8:$B$29,0),MATCH($B2936,PBI_GDP!$C$7:$R$7,0)))</f>
        <v/>
      </c>
    </row>
    <row r="2937" spans="1:8" x14ac:dyDescent="0.25">
      <c r="A2937" s="8" t="s">
        <v>20</v>
      </c>
      <c r="B2937" s="8">
        <v>2020</v>
      </c>
      <c r="C2937" s="8" t="s">
        <v>10</v>
      </c>
      <c r="D2937" s="8" t="s">
        <v>25</v>
      </c>
      <c r="E2937" s="8" t="s">
        <v>40</v>
      </c>
      <c r="F2937" s="78">
        <v>2662.7335309699997</v>
      </c>
      <c r="G2937" s="78">
        <f>+IF(F2937=0," ", +F2937/INDEX(TdC_ExRate!$C$8:$R$29,MATCH(A2937,TdC_ExRate!$B$8:$B$29,0),MATCH(B2937,TdC_ExRate!$C$7:$R$7,0)))</f>
        <v>77.311401818630458</v>
      </c>
      <c r="H2937" s="78">
        <f>+IF(F2937=0,"",+G2937*100/INDEX(PBI_GDP!$C$8:$R$29,MATCH($A2937,PBI_GDP!$B$8:$B$29,0),MATCH($B2937,PBI_GDP!$C$7:$R$7,0)))</f>
        <v>0.60975368810004515</v>
      </c>
    </row>
    <row r="2938" spans="1:8" x14ac:dyDescent="0.25">
      <c r="A2938" s="8" t="s">
        <v>20</v>
      </c>
      <c r="B2938" s="8">
        <v>2021</v>
      </c>
      <c r="C2938" s="8" t="s">
        <v>10</v>
      </c>
      <c r="D2938" s="8" t="s">
        <v>25</v>
      </c>
      <c r="E2938" s="8" t="s">
        <v>26</v>
      </c>
      <c r="F2938" s="80">
        <v>3501.7118358100001</v>
      </c>
      <c r="G2938" s="78">
        <f>+IF(F2938=0," ", +F2938/INDEX(TdC_ExRate!$C$8:$R$29,MATCH(A2938,TdC_ExRate!$B$8:$B$29,0),MATCH(B2938,TdC_ExRate!$C$7:$R$7,0)))</f>
        <v>99.697594262408757</v>
      </c>
      <c r="H2938" s="78">
        <f>+IF(F2938=0,"",+G2938*100/INDEX(PBI_GDP!$C$8:$R$29,MATCH($A2938,PBI_GDP!$B$8:$B$29,0),MATCH($B2938,PBI_GDP!$C$7:$R$7,0)))</f>
        <v>0.7050529846483472</v>
      </c>
    </row>
    <row r="2939" spans="1:8" x14ac:dyDescent="0.25">
      <c r="A2939" s="8" t="s">
        <v>20</v>
      </c>
      <c r="B2939" s="8">
        <v>2021</v>
      </c>
      <c r="C2939" s="8" t="s">
        <v>10</v>
      </c>
      <c r="D2939" s="8" t="s">
        <v>25</v>
      </c>
      <c r="E2939" s="8" t="s">
        <v>27</v>
      </c>
      <c r="F2939" s="78"/>
      <c r="G2939" s="78" t="str">
        <f>+IF(F2939=0," ", +F2939/INDEX(TdC_ExRate!$C$8:$R$29,MATCH(A2939,TdC_ExRate!$B$8:$B$29,0),MATCH(B2939,TdC_ExRate!$C$7:$R$7,0)))</f>
        <v xml:space="preserve"> </v>
      </c>
      <c r="H2939" s="78" t="str">
        <f>+IF(F2939=0,"",+G2939*100/INDEX(PBI_GDP!$C$8:$R$29,MATCH($A2939,PBI_GDP!$B$8:$B$29,0),MATCH($B2939,PBI_GDP!$C$7:$R$7,0)))</f>
        <v/>
      </c>
    </row>
    <row r="2940" spans="1:8" x14ac:dyDescent="0.25">
      <c r="A2940" s="8" t="s">
        <v>20</v>
      </c>
      <c r="B2940" s="8">
        <v>2021</v>
      </c>
      <c r="C2940" s="8" t="s">
        <v>10</v>
      </c>
      <c r="D2940" s="8" t="s">
        <v>25</v>
      </c>
      <c r="E2940" s="8" t="s">
        <v>28</v>
      </c>
      <c r="F2940" s="78"/>
      <c r="G2940" s="78" t="str">
        <f>+IF(F2940=0," ", +F2940/INDEX(TdC_ExRate!$C$8:$R$29,MATCH(A2940,TdC_ExRate!$B$8:$B$29,0),MATCH(B2940,TdC_ExRate!$C$7:$R$7,0)))</f>
        <v xml:space="preserve"> </v>
      </c>
      <c r="H2940" s="78" t="str">
        <f>+IF(F2940=0,"",+G2940*100/INDEX(PBI_GDP!$C$8:$R$29,MATCH($A2940,PBI_GDP!$B$8:$B$29,0),MATCH($B2940,PBI_GDP!$C$7:$R$7,0)))</f>
        <v/>
      </c>
    </row>
    <row r="2941" spans="1:8" x14ac:dyDescent="0.25">
      <c r="A2941" s="8" t="s">
        <v>20</v>
      </c>
      <c r="B2941" s="8">
        <v>2021</v>
      </c>
      <c r="C2941" s="8" t="s">
        <v>10</v>
      </c>
      <c r="D2941" s="8" t="s">
        <v>25</v>
      </c>
      <c r="E2941" s="8" t="s">
        <v>40</v>
      </c>
      <c r="F2941" s="78">
        <v>3501.7118358100001</v>
      </c>
      <c r="G2941" s="78">
        <f>+IF(F2941=0," ", +F2941/INDEX(TdC_ExRate!$C$8:$R$29,MATCH(A2941,TdC_ExRate!$B$8:$B$29,0),MATCH(B2941,TdC_ExRate!$C$7:$R$7,0)))</f>
        <v>99.697594262408757</v>
      </c>
      <c r="H2941" s="78">
        <f>+IF(F2941=0,"",+G2941*100/INDEX(PBI_GDP!$C$8:$R$29,MATCH($A2941,PBI_GDP!$B$8:$B$29,0),MATCH($B2941,PBI_GDP!$C$7:$R$7,0)))</f>
        <v>0.7050529846483472</v>
      </c>
    </row>
    <row r="2942" spans="1:8" x14ac:dyDescent="0.25">
      <c r="A2942" s="8" t="s">
        <v>20</v>
      </c>
      <c r="B2942" s="8">
        <v>2008</v>
      </c>
      <c r="C2942" s="8" t="s">
        <v>10</v>
      </c>
      <c r="D2942" s="8" t="s">
        <v>30</v>
      </c>
      <c r="E2942" s="8" t="s">
        <v>31</v>
      </c>
      <c r="F2942" s="78">
        <v>350.70454878999999</v>
      </c>
      <c r="G2942" s="78">
        <f>+IF(F2942=0," ", +F2942/INDEX(TdC_ExRate!$C$8:$R$29,MATCH(A2942,TdC_ExRate!$B$8:$B$29,0),MATCH(B2942,TdC_ExRate!$C$7:$R$7,0)))</f>
        <v>18.103215836365983</v>
      </c>
      <c r="H2942" s="78">
        <f>+IF(F2942=0,"",+G2942*100/INDEX(PBI_GDP!$C$8:$R$29,MATCH($A2942,PBI_GDP!$B$8:$B$29,0),MATCH($B2942,PBI_GDP!$C$7:$R$7,0)))</f>
        <v>0.21312644319088947</v>
      </c>
    </row>
    <row r="2943" spans="1:8" x14ac:dyDescent="0.25">
      <c r="A2943" s="8" t="s">
        <v>20</v>
      </c>
      <c r="B2943" s="8">
        <v>2008</v>
      </c>
      <c r="C2943" s="8" t="s">
        <v>10</v>
      </c>
      <c r="D2943" s="8" t="s">
        <v>30</v>
      </c>
      <c r="E2943" s="8" t="s">
        <v>32</v>
      </c>
      <c r="F2943" s="78"/>
      <c r="G2943" s="78" t="str">
        <f>+IF(F2943=0," ", +F2943/INDEX(TdC_ExRate!$C$8:$R$29,MATCH(A2943,TdC_ExRate!$B$8:$B$29,0),MATCH(B2943,TdC_ExRate!$C$7:$R$7,0)))</f>
        <v xml:space="preserve"> </v>
      </c>
      <c r="H2943" s="78" t="str">
        <f>+IF(F2943=0,"",+G2943*100/INDEX(PBI_GDP!$C$8:$R$29,MATCH($A2943,PBI_GDP!$B$8:$B$29,0),MATCH($B2943,PBI_GDP!$C$7:$R$7,0)))</f>
        <v/>
      </c>
    </row>
    <row r="2944" spans="1:8" x14ac:dyDescent="0.25">
      <c r="A2944" s="8" t="s">
        <v>20</v>
      </c>
      <c r="B2944" s="8">
        <v>2008</v>
      </c>
      <c r="C2944" s="8" t="s">
        <v>10</v>
      </c>
      <c r="D2944" s="8" t="s">
        <v>30</v>
      </c>
      <c r="E2944" s="8" t="s">
        <v>40</v>
      </c>
      <c r="F2944" s="78">
        <v>350.70454878999999</v>
      </c>
      <c r="G2944" s="78">
        <f>+IF(F2944=0," ", +F2944/INDEX(TdC_ExRate!$C$8:$R$29,MATCH(A2944,TdC_ExRate!$B$8:$B$29,0),MATCH(B2944,TdC_ExRate!$C$7:$R$7,0)))</f>
        <v>18.103215836365983</v>
      </c>
      <c r="H2944" s="78">
        <f>+IF(F2944=0,"",+G2944*100/INDEX(PBI_GDP!$C$8:$R$29,MATCH($A2944,PBI_GDP!$B$8:$B$29,0),MATCH($B2944,PBI_GDP!$C$7:$R$7,0)))</f>
        <v>0.21312644319088947</v>
      </c>
    </row>
    <row r="2945" spans="1:8" x14ac:dyDescent="0.25">
      <c r="A2945" s="8" t="s">
        <v>20</v>
      </c>
      <c r="B2945" s="8">
        <v>2009</v>
      </c>
      <c r="C2945" s="8" t="s">
        <v>10</v>
      </c>
      <c r="D2945" s="8" t="s">
        <v>30</v>
      </c>
      <c r="E2945" s="8" t="s">
        <v>31</v>
      </c>
      <c r="F2945" s="78">
        <v>594.57643983000003</v>
      </c>
      <c r="G2945" s="78">
        <f>+IF(F2945=0," ", +F2945/INDEX(TdC_ExRate!$C$8:$R$29,MATCH(A2945,TdC_ExRate!$B$8:$B$29,0),MATCH(B2945,TdC_ExRate!$C$7:$R$7,0)))</f>
        <v>29.233077715245582</v>
      </c>
      <c r="H2945" s="78">
        <f>+IF(F2945=0,"",+G2945*100/INDEX(PBI_GDP!$C$8:$R$29,MATCH($A2945,PBI_GDP!$B$8:$B$29,0),MATCH($B2945,PBI_GDP!$C$7:$R$7,0)))</f>
        <v>0.35237047819035378</v>
      </c>
    </row>
    <row r="2946" spans="1:8" x14ac:dyDescent="0.25">
      <c r="A2946" s="8" t="s">
        <v>20</v>
      </c>
      <c r="B2946" s="8">
        <v>2009</v>
      </c>
      <c r="C2946" s="8" t="s">
        <v>10</v>
      </c>
      <c r="D2946" s="8" t="s">
        <v>30</v>
      </c>
      <c r="E2946" s="8" t="s">
        <v>32</v>
      </c>
      <c r="F2946" s="78"/>
      <c r="G2946" s="78" t="str">
        <f>+IF(F2946=0," ", +F2946/INDEX(TdC_ExRate!$C$8:$R$29,MATCH(A2946,TdC_ExRate!$B$8:$B$29,0),MATCH(B2946,TdC_ExRate!$C$7:$R$7,0)))</f>
        <v xml:space="preserve"> </v>
      </c>
      <c r="H2946" s="78" t="str">
        <f>+IF(F2946=0,"",+G2946*100/INDEX(PBI_GDP!$C$8:$R$29,MATCH($A2946,PBI_GDP!$B$8:$B$29,0),MATCH($B2946,PBI_GDP!$C$7:$R$7,0)))</f>
        <v/>
      </c>
    </row>
    <row r="2947" spans="1:8" x14ac:dyDescent="0.25">
      <c r="A2947" s="8" t="s">
        <v>20</v>
      </c>
      <c r="B2947" s="8">
        <v>2009</v>
      </c>
      <c r="C2947" s="8" t="s">
        <v>10</v>
      </c>
      <c r="D2947" s="8" t="s">
        <v>30</v>
      </c>
      <c r="E2947" s="8" t="s">
        <v>40</v>
      </c>
      <c r="F2947" s="78">
        <v>594.57643983000003</v>
      </c>
      <c r="G2947" s="78">
        <f>+IF(F2947=0," ", +F2947/INDEX(TdC_ExRate!$C$8:$R$29,MATCH(A2947,TdC_ExRate!$B$8:$B$29,0),MATCH(B2947,TdC_ExRate!$C$7:$R$7,0)))</f>
        <v>29.233077715245582</v>
      </c>
      <c r="H2947" s="78">
        <f>+IF(F2947=0,"",+G2947*100/INDEX(PBI_GDP!$C$8:$R$29,MATCH($A2947,PBI_GDP!$B$8:$B$29,0),MATCH($B2947,PBI_GDP!$C$7:$R$7,0)))</f>
        <v>0.35237047819035378</v>
      </c>
    </row>
    <row r="2948" spans="1:8" x14ac:dyDescent="0.25">
      <c r="A2948" s="8" t="s">
        <v>20</v>
      </c>
      <c r="B2948" s="8">
        <v>2010</v>
      </c>
      <c r="C2948" s="8" t="s">
        <v>10</v>
      </c>
      <c r="D2948" s="8" t="s">
        <v>30</v>
      </c>
      <c r="E2948" s="8" t="s">
        <v>31</v>
      </c>
      <c r="F2948" s="78">
        <v>814.34135460000005</v>
      </c>
      <c r="G2948" s="78">
        <f>+IF(F2948=0," ", +F2948/INDEX(TdC_ExRate!$C$8:$R$29,MATCH(A2948,TdC_ExRate!$B$8:$B$29,0),MATCH(B2948,TdC_ExRate!$C$7:$R$7,0)))</f>
        <v>38.132033617668924</v>
      </c>
      <c r="H2948" s="78">
        <f>+IF(F2948=0,"",+G2948*100/INDEX(PBI_GDP!$C$8:$R$29,MATCH($A2948,PBI_GDP!$B$8:$B$29,0),MATCH($B2948,PBI_GDP!$C$7:$R$7,0)))</f>
        <v>0.43565277158490001</v>
      </c>
    </row>
    <row r="2949" spans="1:8" x14ac:dyDescent="0.25">
      <c r="A2949" s="8" t="s">
        <v>20</v>
      </c>
      <c r="B2949" s="8">
        <v>2010</v>
      </c>
      <c r="C2949" s="8" t="s">
        <v>10</v>
      </c>
      <c r="D2949" s="8" t="s">
        <v>30</v>
      </c>
      <c r="E2949" s="8" t="s">
        <v>32</v>
      </c>
      <c r="F2949" s="78"/>
      <c r="G2949" s="78" t="str">
        <f>+IF(F2949=0," ", +F2949/INDEX(TdC_ExRate!$C$8:$R$29,MATCH(A2949,TdC_ExRate!$B$8:$B$29,0),MATCH(B2949,TdC_ExRate!$C$7:$R$7,0)))</f>
        <v xml:space="preserve"> </v>
      </c>
      <c r="H2949" s="78" t="str">
        <f>+IF(F2949=0,"",+G2949*100/INDEX(PBI_GDP!$C$8:$R$29,MATCH($A2949,PBI_GDP!$B$8:$B$29,0),MATCH($B2949,PBI_GDP!$C$7:$R$7,0)))</f>
        <v/>
      </c>
    </row>
    <row r="2950" spans="1:8" x14ac:dyDescent="0.25">
      <c r="A2950" s="8" t="s">
        <v>20</v>
      </c>
      <c r="B2950" s="8">
        <v>2010</v>
      </c>
      <c r="C2950" s="8" t="s">
        <v>10</v>
      </c>
      <c r="D2950" s="8" t="s">
        <v>30</v>
      </c>
      <c r="E2950" s="8" t="s">
        <v>40</v>
      </c>
      <c r="F2950" s="78">
        <v>814.34135460000005</v>
      </c>
      <c r="G2950" s="78">
        <f>+IF(F2950=0," ", +F2950/INDEX(TdC_ExRate!$C$8:$R$29,MATCH(A2950,TdC_ExRate!$B$8:$B$29,0),MATCH(B2950,TdC_ExRate!$C$7:$R$7,0)))</f>
        <v>38.132033617668924</v>
      </c>
      <c r="H2950" s="78">
        <f>+IF(F2950=0,"",+G2950*100/INDEX(PBI_GDP!$C$8:$R$29,MATCH($A2950,PBI_GDP!$B$8:$B$29,0),MATCH($B2950,PBI_GDP!$C$7:$R$7,0)))</f>
        <v>0.43565277158490001</v>
      </c>
    </row>
    <row r="2951" spans="1:8" x14ac:dyDescent="0.25">
      <c r="A2951" s="8" t="s">
        <v>20</v>
      </c>
      <c r="B2951" s="8">
        <v>2011</v>
      </c>
      <c r="C2951" s="8" t="s">
        <v>10</v>
      </c>
      <c r="D2951" s="8" t="s">
        <v>30</v>
      </c>
      <c r="E2951" s="8" t="s">
        <v>31</v>
      </c>
      <c r="F2951" s="78">
        <v>1935.9791166800001</v>
      </c>
      <c r="G2951" s="78">
        <f>+IF(F2951=0," ", +F2951/INDEX(TdC_ExRate!$C$8:$R$29,MATCH(A2951,TdC_ExRate!$B$8:$B$29,0),MATCH(B2951,TdC_ExRate!$C$7:$R$7,0)))</f>
        <v>86.268564726610435</v>
      </c>
      <c r="H2951" s="78">
        <f>+IF(F2951=0,"",+G2951*100/INDEX(PBI_GDP!$C$8:$R$29,MATCH($A2951,PBI_GDP!$B$8:$B$29,0),MATCH($B2951,PBI_GDP!$C$7:$R$7,0)))</f>
        <v>0.88322323720073315</v>
      </c>
    </row>
    <row r="2952" spans="1:8" x14ac:dyDescent="0.25">
      <c r="A2952" s="8" t="s">
        <v>20</v>
      </c>
      <c r="B2952" s="8">
        <v>2011</v>
      </c>
      <c r="C2952" s="8" t="s">
        <v>10</v>
      </c>
      <c r="D2952" s="8" t="s">
        <v>30</v>
      </c>
      <c r="E2952" s="8" t="s">
        <v>32</v>
      </c>
      <c r="F2952" s="78"/>
      <c r="G2952" s="78" t="str">
        <f>+IF(F2952=0," ", +F2952/INDEX(TdC_ExRate!$C$8:$R$29,MATCH(A2952,TdC_ExRate!$B$8:$B$29,0),MATCH(B2952,TdC_ExRate!$C$7:$R$7,0)))</f>
        <v xml:space="preserve"> </v>
      </c>
      <c r="H2952" s="78" t="str">
        <f>+IF(F2952=0,"",+G2952*100/INDEX(PBI_GDP!$C$8:$R$29,MATCH($A2952,PBI_GDP!$B$8:$B$29,0),MATCH($B2952,PBI_GDP!$C$7:$R$7,0)))</f>
        <v/>
      </c>
    </row>
    <row r="2953" spans="1:8" x14ac:dyDescent="0.25">
      <c r="A2953" s="8" t="s">
        <v>20</v>
      </c>
      <c r="B2953" s="8">
        <v>2011</v>
      </c>
      <c r="C2953" s="8" t="s">
        <v>10</v>
      </c>
      <c r="D2953" s="8" t="s">
        <v>30</v>
      </c>
      <c r="E2953" s="8" t="s">
        <v>40</v>
      </c>
      <c r="F2953" s="78">
        <v>1935.9791166800001</v>
      </c>
      <c r="G2953" s="78">
        <f>+IF(F2953=0," ", +F2953/INDEX(TdC_ExRate!$C$8:$R$29,MATCH(A2953,TdC_ExRate!$B$8:$B$29,0),MATCH(B2953,TdC_ExRate!$C$7:$R$7,0)))</f>
        <v>86.268564726610435</v>
      </c>
      <c r="H2953" s="78">
        <f>+IF(F2953=0,"",+G2953*100/INDEX(PBI_GDP!$C$8:$R$29,MATCH($A2953,PBI_GDP!$B$8:$B$29,0),MATCH($B2953,PBI_GDP!$C$7:$R$7,0)))</f>
        <v>0.88322323720073315</v>
      </c>
    </row>
    <row r="2954" spans="1:8" x14ac:dyDescent="0.25">
      <c r="A2954" s="8" t="s">
        <v>20</v>
      </c>
      <c r="B2954" s="8">
        <v>2012</v>
      </c>
      <c r="C2954" s="8" t="s">
        <v>10</v>
      </c>
      <c r="D2954" s="8" t="s">
        <v>30</v>
      </c>
      <c r="E2954" s="8" t="s">
        <v>31</v>
      </c>
      <c r="F2954" s="78">
        <v>1511.9810897899999</v>
      </c>
      <c r="G2954" s="78">
        <f>+IF(F2954=0," ", +F2954/INDEX(TdC_ExRate!$C$8:$R$29,MATCH(A2954,TdC_ExRate!$B$8:$B$29,0),MATCH(B2954,TdC_ExRate!$C$7:$R$7,0)))</f>
        <v>64.216652783605852</v>
      </c>
      <c r="H2954" s="78">
        <f>+IF(F2954=0,"",+G2954*100/INDEX(PBI_GDP!$C$8:$R$29,MATCH($A2954,PBI_GDP!$B$8:$B$29,0),MATCH($B2954,PBI_GDP!$C$7:$R$7,0)))</f>
        <v>0.60998494225269106</v>
      </c>
    </row>
    <row r="2955" spans="1:8" x14ac:dyDescent="0.25">
      <c r="A2955" s="8" t="s">
        <v>20</v>
      </c>
      <c r="B2955" s="8">
        <v>2012</v>
      </c>
      <c r="C2955" s="8" t="s">
        <v>10</v>
      </c>
      <c r="D2955" s="8" t="s">
        <v>30</v>
      </c>
      <c r="E2955" s="8" t="s">
        <v>32</v>
      </c>
      <c r="F2955" s="78"/>
      <c r="G2955" s="78" t="str">
        <f>+IF(F2955=0," ", +F2955/INDEX(TdC_ExRate!$C$8:$R$29,MATCH(A2955,TdC_ExRate!$B$8:$B$29,0),MATCH(B2955,TdC_ExRate!$C$7:$R$7,0)))</f>
        <v xml:space="preserve"> </v>
      </c>
      <c r="H2955" s="78" t="str">
        <f>+IF(F2955=0,"",+G2955*100/INDEX(PBI_GDP!$C$8:$R$29,MATCH($A2955,PBI_GDP!$B$8:$B$29,0),MATCH($B2955,PBI_GDP!$C$7:$R$7,0)))</f>
        <v/>
      </c>
    </row>
    <row r="2956" spans="1:8" x14ac:dyDescent="0.25">
      <c r="A2956" s="8" t="s">
        <v>20</v>
      </c>
      <c r="B2956" s="8">
        <v>2012</v>
      </c>
      <c r="C2956" s="8" t="s">
        <v>10</v>
      </c>
      <c r="D2956" s="8" t="s">
        <v>30</v>
      </c>
      <c r="E2956" s="8" t="s">
        <v>40</v>
      </c>
      <c r="F2956" s="78">
        <v>1511.9810897899999</v>
      </c>
      <c r="G2956" s="78">
        <f>+IF(F2956=0," ", +F2956/INDEX(TdC_ExRate!$C$8:$R$29,MATCH(A2956,TdC_ExRate!$B$8:$B$29,0),MATCH(B2956,TdC_ExRate!$C$7:$R$7,0)))</f>
        <v>64.216652783605852</v>
      </c>
      <c r="H2956" s="78">
        <f>+IF(F2956=0,"",+G2956*100/INDEX(PBI_GDP!$C$8:$R$29,MATCH($A2956,PBI_GDP!$B$8:$B$29,0),MATCH($B2956,PBI_GDP!$C$7:$R$7,0)))</f>
        <v>0.60998494225269106</v>
      </c>
    </row>
    <row r="2957" spans="1:8" x14ac:dyDescent="0.25">
      <c r="A2957" s="8" t="s">
        <v>20</v>
      </c>
      <c r="B2957" s="8">
        <v>2013</v>
      </c>
      <c r="C2957" s="8" t="s">
        <v>10</v>
      </c>
      <c r="D2957" s="8" t="s">
        <v>30</v>
      </c>
      <c r="E2957" s="8" t="s">
        <v>31</v>
      </c>
      <c r="F2957" s="78">
        <v>2359.5611755599998</v>
      </c>
      <c r="G2957" s="78">
        <f>+IF(F2957=0," ", +F2957/INDEX(TdC_ExRate!$C$8:$R$29,MATCH(A2957,TdC_ExRate!$B$8:$B$29,0),MATCH(B2957,TdC_ExRate!$C$7:$R$7,0)))</f>
        <v>95.470814305482492</v>
      </c>
      <c r="H2957" s="78">
        <f>+IF(F2957=0,"",+G2957*100/INDEX(PBI_GDP!$C$8:$R$29,MATCH($A2957,PBI_GDP!$B$8:$B$29,0),MATCH($B2957,PBI_GDP!$C$7:$R$7,0)))</f>
        <v>0.86942930066936908</v>
      </c>
    </row>
    <row r="2958" spans="1:8" x14ac:dyDescent="0.25">
      <c r="A2958" s="8" t="s">
        <v>20</v>
      </c>
      <c r="B2958" s="8">
        <v>2013</v>
      </c>
      <c r="C2958" s="8" t="s">
        <v>10</v>
      </c>
      <c r="D2958" s="8" t="s">
        <v>30</v>
      </c>
      <c r="E2958" s="8" t="s">
        <v>32</v>
      </c>
      <c r="F2958" s="78"/>
      <c r="G2958" s="78" t="str">
        <f>+IF(F2958=0," ", +F2958/INDEX(TdC_ExRate!$C$8:$R$29,MATCH(A2958,TdC_ExRate!$B$8:$B$29,0),MATCH(B2958,TdC_ExRate!$C$7:$R$7,0)))</f>
        <v xml:space="preserve"> </v>
      </c>
      <c r="H2958" s="78" t="str">
        <f>+IF(F2958=0,"",+G2958*100/INDEX(PBI_GDP!$C$8:$R$29,MATCH($A2958,PBI_GDP!$B$8:$B$29,0),MATCH($B2958,PBI_GDP!$C$7:$R$7,0)))</f>
        <v/>
      </c>
    </row>
    <row r="2959" spans="1:8" x14ac:dyDescent="0.25">
      <c r="A2959" s="8" t="s">
        <v>20</v>
      </c>
      <c r="B2959" s="8">
        <v>2013</v>
      </c>
      <c r="C2959" s="8" t="s">
        <v>10</v>
      </c>
      <c r="D2959" s="8" t="s">
        <v>30</v>
      </c>
      <c r="E2959" s="8" t="s">
        <v>40</v>
      </c>
      <c r="F2959" s="78">
        <v>2359.5611755599998</v>
      </c>
      <c r="G2959" s="78">
        <f>+IF(F2959=0," ", +F2959/INDEX(TdC_ExRate!$C$8:$R$29,MATCH(A2959,TdC_ExRate!$B$8:$B$29,0),MATCH(B2959,TdC_ExRate!$C$7:$R$7,0)))</f>
        <v>95.470814305482492</v>
      </c>
      <c r="H2959" s="78">
        <f>+IF(F2959=0,"",+G2959*100/INDEX(PBI_GDP!$C$8:$R$29,MATCH($A2959,PBI_GDP!$B$8:$B$29,0),MATCH($B2959,PBI_GDP!$C$7:$R$7,0)))</f>
        <v>0.86942930066936908</v>
      </c>
    </row>
    <row r="2960" spans="1:8" x14ac:dyDescent="0.25">
      <c r="A2960" s="8" t="s">
        <v>20</v>
      </c>
      <c r="B2960" s="8">
        <v>2014</v>
      </c>
      <c r="C2960" s="8" t="s">
        <v>10</v>
      </c>
      <c r="D2960" s="8" t="s">
        <v>30</v>
      </c>
      <c r="E2960" s="8" t="s">
        <v>31</v>
      </c>
      <c r="F2960" s="78">
        <v>2328.0804900399999</v>
      </c>
      <c r="G2960" s="78">
        <f>+IF(F2960=0," ", +F2960/INDEX(TdC_ExRate!$C$8:$R$29,MATCH(A2960,TdC_ExRate!$B$8:$B$29,0),MATCH(B2960,TdC_ExRate!$C$7:$R$7,0)))</f>
        <v>89.688162960223437</v>
      </c>
      <c r="H2960" s="78">
        <f>+IF(F2960=0,"",+G2960*100/INDEX(PBI_GDP!$C$8:$R$29,MATCH($A2960,PBI_GDP!$B$8:$B$29,0),MATCH($B2960,PBI_GDP!$C$7:$R$7,0)))</f>
        <v>0.75525983660170271</v>
      </c>
    </row>
    <row r="2961" spans="1:8" x14ac:dyDescent="0.25">
      <c r="A2961" s="8" t="s">
        <v>20</v>
      </c>
      <c r="B2961" s="8">
        <v>2014</v>
      </c>
      <c r="C2961" s="8" t="s">
        <v>10</v>
      </c>
      <c r="D2961" s="8" t="s">
        <v>30</v>
      </c>
      <c r="E2961" s="8" t="s">
        <v>32</v>
      </c>
      <c r="F2961" s="78"/>
      <c r="G2961" s="78" t="str">
        <f>+IF(F2961=0," ", +F2961/INDEX(TdC_ExRate!$C$8:$R$29,MATCH(A2961,TdC_ExRate!$B$8:$B$29,0),MATCH(B2961,TdC_ExRate!$C$7:$R$7,0)))</f>
        <v xml:space="preserve"> </v>
      </c>
      <c r="H2961" s="78" t="str">
        <f>+IF(F2961=0,"",+G2961*100/INDEX(PBI_GDP!$C$8:$R$29,MATCH($A2961,PBI_GDP!$B$8:$B$29,0),MATCH($B2961,PBI_GDP!$C$7:$R$7,0)))</f>
        <v/>
      </c>
    </row>
    <row r="2962" spans="1:8" x14ac:dyDescent="0.25">
      <c r="A2962" s="8" t="s">
        <v>20</v>
      </c>
      <c r="B2962" s="8">
        <v>2014</v>
      </c>
      <c r="C2962" s="8" t="s">
        <v>10</v>
      </c>
      <c r="D2962" s="8" t="s">
        <v>30</v>
      </c>
      <c r="E2962" s="8" t="s">
        <v>40</v>
      </c>
      <c r="F2962" s="78">
        <v>2328.0804900399999</v>
      </c>
      <c r="G2962" s="78">
        <f>+IF(F2962=0," ", +F2962/INDEX(TdC_ExRate!$C$8:$R$29,MATCH(A2962,TdC_ExRate!$B$8:$B$29,0),MATCH(B2962,TdC_ExRate!$C$7:$R$7,0)))</f>
        <v>89.688162960223437</v>
      </c>
      <c r="H2962" s="78">
        <f>+IF(F2962=0,"",+G2962*100/INDEX(PBI_GDP!$C$8:$R$29,MATCH($A2962,PBI_GDP!$B$8:$B$29,0),MATCH($B2962,PBI_GDP!$C$7:$R$7,0)))</f>
        <v>0.75525983660170271</v>
      </c>
    </row>
    <row r="2963" spans="1:8" x14ac:dyDescent="0.25">
      <c r="A2963" s="8" t="s">
        <v>20</v>
      </c>
      <c r="B2963" s="8">
        <v>2015</v>
      </c>
      <c r="C2963" s="8" t="s">
        <v>10</v>
      </c>
      <c r="D2963" s="8" t="s">
        <v>30</v>
      </c>
      <c r="E2963" s="8" t="s">
        <v>31</v>
      </c>
      <c r="F2963" s="78">
        <v>2721.7546607700001</v>
      </c>
      <c r="G2963" s="78">
        <f>+IF(F2963=0," ", +F2963/INDEX(TdC_ExRate!$C$8:$R$29,MATCH(A2963,TdC_ExRate!$B$8:$B$29,0),MATCH(B2963,TdC_ExRate!$C$7:$R$7,0)))</f>
        <v>99.877850613865149</v>
      </c>
      <c r="H2963" s="78">
        <f>+IF(F2963=0,"",+G2963*100/INDEX(PBI_GDP!$C$8:$R$29,MATCH($A2963,PBI_GDP!$B$8:$B$29,0),MATCH($B2963,PBI_GDP!$C$7:$R$7,0)))</f>
        <v>0.78330899972915458</v>
      </c>
    </row>
    <row r="2964" spans="1:8" x14ac:dyDescent="0.25">
      <c r="A2964" s="8" t="s">
        <v>20</v>
      </c>
      <c r="B2964" s="8">
        <v>2015</v>
      </c>
      <c r="C2964" s="8" t="s">
        <v>10</v>
      </c>
      <c r="D2964" s="8" t="s">
        <v>30</v>
      </c>
      <c r="E2964" s="8" t="s">
        <v>32</v>
      </c>
      <c r="F2964" s="78"/>
      <c r="G2964" s="78" t="str">
        <f>+IF(F2964=0," ", +F2964/INDEX(TdC_ExRate!$C$8:$R$29,MATCH(A2964,TdC_ExRate!$B$8:$B$29,0),MATCH(B2964,TdC_ExRate!$C$7:$R$7,0)))</f>
        <v xml:space="preserve"> </v>
      </c>
      <c r="H2964" s="78" t="str">
        <f>+IF(F2964=0,"",+G2964*100/INDEX(PBI_GDP!$C$8:$R$29,MATCH($A2964,PBI_GDP!$B$8:$B$29,0),MATCH($B2964,PBI_GDP!$C$7:$R$7,0)))</f>
        <v/>
      </c>
    </row>
    <row r="2965" spans="1:8" x14ac:dyDescent="0.25">
      <c r="A2965" s="8" t="s">
        <v>20</v>
      </c>
      <c r="B2965" s="8">
        <v>2015</v>
      </c>
      <c r="C2965" s="8" t="s">
        <v>10</v>
      </c>
      <c r="D2965" s="8" t="s">
        <v>30</v>
      </c>
      <c r="E2965" s="8" t="s">
        <v>40</v>
      </c>
      <c r="F2965" s="78">
        <v>2721.7546607700001</v>
      </c>
      <c r="G2965" s="78">
        <f>+IF(F2965=0," ", +F2965/INDEX(TdC_ExRate!$C$8:$R$29,MATCH(A2965,TdC_ExRate!$B$8:$B$29,0),MATCH(B2965,TdC_ExRate!$C$7:$R$7,0)))</f>
        <v>99.877850613865149</v>
      </c>
      <c r="H2965" s="78">
        <f>+IF(F2965=0,"",+G2965*100/INDEX(PBI_GDP!$C$8:$R$29,MATCH($A2965,PBI_GDP!$B$8:$B$29,0),MATCH($B2965,PBI_GDP!$C$7:$R$7,0)))</f>
        <v>0.78330899972915458</v>
      </c>
    </row>
    <row r="2966" spans="1:8" x14ac:dyDescent="0.25">
      <c r="A2966" s="8" t="s">
        <v>20</v>
      </c>
      <c r="B2966" s="8">
        <v>2016</v>
      </c>
      <c r="C2966" s="8" t="s">
        <v>10</v>
      </c>
      <c r="D2966" s="8" t="s">
        <v>30</v>
      </c>
      <c r="E2966" s="8" t="s">
        <v>31</v>
      </c>
      <c r="F2966" s="78">
        <v>2347.3427701599999</v>
      </c>
      <c r="G2966" s="78">
        <f>+IF(F2966=0," ", +F2966/INDEX(TdC_ExRate!$C$8:$R$29,MATCH(A2966,TdC_ExRate!$B$8:$B$29,0),MATCH(B2966,TdC_ExRate!$C$7:$R$7,0)))</f>
        <v>82.221060865524294</v>
      </c>
      <c r="H2966" s="78">
        <f>+IF(F2966=0,"",+G2966*100/INDEX(PBI_GDP!$C$8:$R$29,MATCH($A2966,PBI_GDP!$B$8:$B$29,0),MATCH($B2966,PBI_GDP!$C$7:$R$7,0)))</f>
        <v>0.61903380824748599</v>
      </c>
    </row>
    <row r="2967" spans="1:8" x14ac:dyDescent="0.25">
      <c r="A2967" s="8" t="s">
        <v>20</v>
      </c>
      <c r="B2967" s="8">
        <v>2016</v>
      </c>
      <c r="C2967" s="8" t="s">
        <v>10</v>
      </c>
      <c r="D2967" s="8" t="s">
        <v>30</v>
      </c>
      <c r="E2967" s="8" t="s">
        <v>32</v>
      </c>
      <c r="F2967" s="78"/>
      <c r="G2967" s="78" t="str">
        <f>+IF(F2967=0," ", +F2967/INDEX(TdC_ExRate!$C$8:$R$29,MATCH(A2967,TdC_ExRate!$B$8:$B$29,0),MATCH(B2967,TdC_ExRate!$C$7:$R$7,0)))</f>
        <v xml:space="preserve"> </v>
      </c>
      <c r="H2967" s="78" t="str">
        <f>+IF(F2967=0,"",+G2967*100/INDEX(PBI_GDP!$C$8:$R$29,MATCH($A2967,PBI_GDP!$B$8:$B$29,0),MATCH($B2967,PBI_GDP!$C$7:$R$7,0)))</f>
        <v/>
      </c>
    </row>
    <row r="2968" spans="1:8" x14ac:dyDescent="0.25">
      <c r="A2968" s="8" t="s">
        <v>20</v>
      </c>
      <c r="B2968" s="8">
        <v>2016</v>
      </c>
      <c r="C2968" s="8" t="s">
        <v>10</v>
      </c>
      <c r="D2968" s="8" t="s">
        <v>30</v>
      </c>
      <c r="E2968" s="8" t="s">
        <v>40</v>
      </c>
      <c r="F2968" s="78">
        <v>2347.3427701599999</v>
      </c>
      <c r="G2968" s="78">
        <f>+IF(F2968=0," ", +F2968/INDEX(TdC_ExRate!$C$8:$R$29,MATCH(A2968,TdC_ExRate!$B$8:$B$29,0),MATCH(B2968,TdC_ExRate!$C$7:$R$7,0)))</f>
        <v>82.221060865524294</v>
      </c>
      <c r="H2968" s="78">
        <f>+IF(F2968=0,"",+G2968*100/INDEX(PBI_GDP!$C$8:$R$29,MATCH($A2968,PBI_GDP!$B$8:$B$29,0),MATCH($B2968,PBI_GDP!$C$7:$R$7,0)))</f>
        <v>0.61903380824748599</v>
      </c>
    </row>
    <row r="2969" spans="1:8" x14ac:dyDescent="0.25">
      <c r="A2969" s="8" t="s">
        <v>20</v>
      </c>
      <c r="B2969" s="8">
        <v>2017</v>
      </c>
      <c r="C2969" s="8" t="s">
        <v>10</v>
      </c>
      <c r="D2969" s="8" t="s">
        <v>30</v>
      </c>
      <c r="E2969" s="8" t="s">
        <v>31</v>
      </c>
      <c r="F2969" s="78">
        <v>2411.17955265</v>
      </c>
      <c r="G2969" s="78">
        <f>+IF(F2969=0," ", +F2969/INDEX(TdC_ExRate!$C$8:$R$29,MATCH(A2969,TdC_ExRate!$B$8:$B$29,0),MATCH(B2969,TdC_ExRate!$C$7:$R$7,0)))</f>
        <v>80.294587572637624</v>
      </c>
      <c r="H2969" s="78">
        <f>+IF(F2969=0,"",+G2969*100/INDEX(PBI_GDP!$C$8:$R$29,MATCH($A2969,PBI_GDP!$B$8:$B$29,0),MATCH($B2969,PBI_GDP!$C$7:$R$7,0)))</f>
        <v>0.58256544561016876</v>
      </c>
    </row>
    <row r="2970" spans="1:8" x14ac:dyDescent="0.25">
      <c r="A2970" s="8" t="s">
        <v>20</v>
      </c>
      <c r="B2970" s="8">
        <v>2017</v>
      </c>
      <c r="C2970" s="8" t="s">
        <v>10</v>
      </c>
      <c r="D2970" s="8" t="s">
        <v>30</v>
      </c>
      <c r="E2970" s="8" t="s">
        <v>32</v>
      </c>
      <c r="F2970" s="78"/>
      <c r="G2970" s="78" t="str">
        <f>+IF(F2970=0," ", +F2970/INDEX(TdC_ExRate!$C$8:$R$29,MATCH(A2970,TdC_ExRate!$B$8:$B$29,0),MATCH(B2970,TdC_ExRate!$C$7:$R$7,0)))</f>
        <v xml:space="preserve"> </v>
      </c>
      <c r="H2970" s="78" t="str">
        <f>+IF(F2970=0,"",+G2970*100/INDEX(PBI_GDP!$C$8:$R$29,MATCH($A2970,PBI_GDP!$B$8:$B$29,0),MATCH($B2970,PBI_GDP!$C$7:$R$7,0)))</f>
        <v/>
      </c>
    </row>
    <row r="2971" spans="1:8" x14ac:dyDescent="0.25">
      <c r="A2971" s="8" t="s">
        <v>20</v>
      </c>
      <c r="B2971" s="8">
        <v>2017</v>
      </c>
      <c r="C2971" s="8" t="s">
        <v>10</v>
      </c>
      <c r="D2971" s="8" t="s">
        <v>30</v>
      </c>
      <c r="E2971" s="8" t="s">
        <v>40</v>
      </c>
      <c r="F2971" s="78">
        <v>2411.17955265</v>
      </c>
      <c r="G2971" s="78">
        <f>+IF(F2971=0," ", +F2971/INDEX(TdC_ExRate!$C$8:$R$29,MATCH(A2971,TdC_ExRate!$B$8:$B$29,0),MATCH(B2971,TdC_ExRate!$C$7:$R$7,0)))</f>
        <v>80.294587572637624</v>
      </c>
      <c r="H2971" s="78">
        <f>+IF(F2971=0,"",+G2971*100/INDEX(PBI_GDP!$C$8:$R$29,MATCH($A2971,PBI_GDP!$B$8:$B$29,0),MATCH($B2971,PBI_GDP!$C$7:$R$7,0)))</f>
        <v>0.58256544561016876</v>
      </c>
    </row>
    <row r="2972" spans="1:8" x14ac:dyDescent="0.25">
      <c r="A2972" s="8" t="s">
        <v>20</v>
      </c>
      <c r="B2972" s="8">
        <v>2018</v>
      </c>
      <c r="C2972" s="8" t="s">
        <v>10</v>
      </c>
      <c r="D2972" s="8" t="s">
        <v>30</v>
      </c>
      <c r="E2972" s="8" t="s">
        <v>31</v>
      </c>
      <c r="F2972" s="78">
        <v>2427.4726193400002</v>
      </c>
      <c r="G2972" s="78">
        <f>+IF(F2972=0," ", +F2972/INDEX(TdC_ExRate!$C$8:$R$29,MATCH(A2972,TdC_ExRate!$B$8:$B$29,0),MATCH(B2972,TdC_ExRate!$C$7:$R$7,0)))</f>
        <v>76.723658524718758</v>
      </c>
      <c r="H2972" s="78">
        <f>+IF(F2972=0,"",+G2972*100/INDEX(PBI_GDP!$C$8:$R$29,MATCH($A2972,PBI_GDP!$B$8:$B$29,0),MATCH($B2972,PBI_GDP!$C$7:$R$7,0)))</f>
        <v>0.58888824647327687</v>
      </c>
    </row>
    <row r="2973" spans="1:8" x14ac:dyDescent="0.25">
      <c r="A2973" s="8" t="s">
        <v>20</v>
      </c>
      <c r="B2973" s="8">
        <v>2018</v>
      </c>
      <c r="C2973" s="8" t="s">
        <v>10</v>
      </c>
      <c r="D2973" s="8" t="s">
        <v>30</v>
      </c>
      <c r="E2973" s="8" t="s">
        <v>32</v>
      </c>
      <c r="F2973" s="78"/>
      <c r="G2973" s="78" t="str">
        <f>+IF(F2973=0," ", +F2973/INDEX(TdC_ExRate!$C$8:$R$29,MATCH(A2973,TdC_ExRate!$B$8:$B$29,0),MATCH(B2973,TdC_ExRate!$C$7:$R$7,0)))</f>
        <v xml:space="preserve"> </v>
      </c>
      <c r="H2973" s="78" t="str">
        <f>+IF(F2973=0,"",+G2973*100/INDEX(PBI_GDP!$C$8:$R$29,MATCH($A2973,PBI_GDP!$B$8:$B$29,0),MATCH($B2973,PBI_GDP!$C$7:$R$7,0)))</f>
        <v/>
      </c>
    </row>
    <row r="2974" spans="1:8" x14ac:dyDescent="0.25">
      <c r="A2974" s="8" t="s">
        <v>20</v>
      </c>
      <c r="B2974" s="8">
        <v>2018</v>
      </c>
      <c r="C2974" s="8" t="s">
        <v>10</v>
      </c>
      <c r="D2974" s="8" t="s">
        <v>30</v>
      </c>
      <c r="E2974" s="8" t="s">
        <v>40</v>
      </c>
      <c r="F2974" s="78">
        <v>2427.4726193400002</v>
      </c>
      <c r="G2974" s="78">
        <f>+IF(F2974=0," ", +F2974/INDEX(TdC_ExRate!$C$8:$R$29,MATCH(A2974,TdC_ExRate!$B$8:$B$29,0),MATCH(B2974,TdC_ExRate!$C$7:$R$7,0)))</f>
        <v>76.723658524718758</v>
      </c>
      <c r="H2974" s="78">
        <f>+IF(F2974=0,"",+G2974*100/INDEX(PBI_GDP!$C$8:$R$29,MATCH($A2974,PBI_GDP!$B$8:$B$29,0),MATCH($B2974,PBI_GDP!$C$7:$R$7,0)))</f>
        <v>0.58888824647327687</v>
      </c>
    </row>
    <row r="2975" spans="1:8" x14ac:dyDescent="0.25">
      <c r="A2975" s="8" t="s">
        <v>20</v>
      </c>
      <c r="B2975" s="8">
        <v>2019</v>
      </c>
      <c r="C2975" s="8" t="s">
        <v>10</v>
      </c>
      <c r="D2975" s="8" t="s">
        <v>30</v>
      </c>
      <c r="E2975" s="8" t="s">
        <v>31</v>
      </c>
      <c r="F2975" s="78">
        <v>3203.2632414099999</v>
      </c>
      <c r="G2975" s="78">
        <f>+IF(F2975=0," ", +F2975/INDEX(TdC_ExRate!$C$8:$R$29,MATCH(A2975,TdC_ExRate!$B$8:$B$29,0),MATCH(B2975,TdC_ExRate!$C$7:$R$7,0)))</f>
        <v>96.295302612655945</v>
      </c>
      <c r="H2975" s="78">
        <f>+IF(F2975=0,"",+G2975*100/INDEX(PBI_GDP!$C$8:$R$29,MATCH($A2975,PBI_GDP!$B$8:$B$29,0),MATCH($B2975,PBI_GDP!$C$7:$R$7,0)))</f>
        <v>0.75856461712404077</v>
      </c>
    </row>
    <row r="2976" spans="1:8" x14ac:dyDescent="0.25">
      <c r="A2976" s="8" t="s">
        <v>20</v>
      </c>
      <c r="B2976" s="8">
        <v>2019</v>
      </c>
      <c r="C2976" s="8" t="s">
        <v>10</v>
      </c>
      <c r="D2976" s="8" t="s">
        <v>30</v>
      </c>
      <c r="E2976" s="8" t="s">
        <v>32</v>
      </c>
      <c r="F2976" s="78"/>
      <c r="G2976" s="78" t="str">
        <f>+IF(F2976=0," ", +F2976/INDEX(TdC_ExRate!$C$8:$R$29,MATCH(A2976,TdC_ExRate!$B$8:$B$29,0),MATCH(B2976,TdC_ExRate!$C$7:$R$7,0)))</f>
        <v xml:space="preserve"> </v>
      </c>
      <c r="H2976" s="78" t="str">
        <f>+IF(F2976=0,"",+G2976*100/INDEX(PBI_GDP!$C$8:$R$29,MATCH($A2976,PBI_GDP!$B$8:$B$29,0),MATCH($B2976,PBI_GDP!$C$7:$R$7,0)))</f>
        <v/>
      </c>
    </row>
    <row r="2977" spans="1:8" x14ac:dyDescent="0.25">
      <c r="A2977" s="8" t="s">
        <v>20</v>
      </c>
      <c r="B2977" s="8">
        <v>2019</v>
      </c>
      <c r="C2977" s="8" t="s">
        <v>10</v>
      </c>
      <c r="D2977" s="8" t="s">
        <v>30</v>
      </c>
      <c r="E2977" s="8" t="s">
        <v>40</v>
      </c>
      <c r="F2977" s="78">
        <v>3203.2632414099999</v>
      </c>
      <c r="G2977" s="78">
        <f>+IF(F2977=0," ", +F2977/INDEX(TdC_ExRate!$C$8:$R$29,MATCH(A2977,TdC_ExRate!$B$8:$B$29,0),MATCH(B2977,TdC_ExRate!$C$7:$R$7,0)))</f>
        <v>96.295302612655945</v>
      </c>
      <c r="H2977" s="78">
        <f>+IF(F2977=0,"",+G2977*100/INDEX(PBI_GDP!$C$8:$R$29,MATCH($A2977,PBI_GDP!$B$8:$B$29,0),MATCH($B2977,PBI_GDP!$C$7:$R$7,0)))</f>
        <v>0.75856461712404077</v>
      </c>
    </row>
    <row r="2978" spans="1:8" x14ac:dyDescent="0.25">
      <c r="A2978" s="8" t="s">
        <v>20</v>
      </c>
      <c r="B2978" s="8">
        <v>2020</v>
      </c>
      <c r="C2978" s="8" t="s">
        <v>10</v>
      </c>
      <c r="D2978" s="8" t="s">
        <v>30</v>
      </c>
      <c r="E2978" s="8" t="s">
        <v>31</v>
      </c>
      <c r="F2978" s="80">
        <v>4065.7426940599998</v>
      </c>
      <c r="G2978" s="78">
        <f>+IF(F2978=0," ", +F2978/INDEX(TdC_ExRate!$C$8:$R$29,MATCH(A2978,TdC_ExRate!$B$8:$B$29,0),MATCH(B2978,TdC_ExRate!$C$7:$R$7,0)))</f>
        <v>118.04721105424619</v>
      </c>
      <c r="H2978" s="78">
        <f>+IF(F2978=0,"",+G2978*100/INDEX(PBI_GDP!$C$8:$R$29,MATCH($A2978,PBI_GDP!$B$8:$B$29,0),MATCH($B2978,PBI_GDP!$C$7:$R$7,0)))</f>
        <v>0.93103631051875979</v>
      </c>
    </row>
    <row r="2979" spans="1:8" x14ac:dyDescent="0.25">
      <c r="A2979" s="8" t="s">
        <v>20</v>
      </c>
      <c r="B2979" s="8">
        <v>2020</v>
      </c>
      <c r="C2979" s="8" t="s">
        <v>10</v>
      </c>
      <c r="D2979" s="8" t="s">
        <v>30</v>
      </c>
      <c r="E2979" s="8" t="s">
        <v>32</v>
      </c>
      <c r="F2979" s="78"/>
      <c r="G2979" s="78" t="str">
        <f>+IF(F2979=0," ", +F2979/INDEX(TdC_ExRate!$C$8:$R$29,MATCH(A2979,TdC_ExRate!$B$8:$B$29,0),MATCH(B2979,TdC_ExRate!$C$7:$R$7,0)))</f>
        <v xml:space="preserve"> </v>
      </c>
      <c r="H2979" s="78" t="str">
        <f>+IF(F2979=0,"",+G2979*100/INDEX(PBI_GDP!$C$8:$R$29,MATCH($A2979,PBI_GDP!$B$8:$B$29,0),MATCH($B2979,PBI_GDP!$C$7:$R$7,0)))</f>
        <v/>
      </c>
    </row>
    <row r="2980" spans="1:8" x14ac:dyDescent="0.25">
      <c r="A2980" s="8" t="s">
        <v>20</v>
      </c>
      <c r="B2980" s="8">
        <v>2020</v>
      </c>
      <c r="C2980" s="8" t="s">
        <v>10</v>
      </c>
      <c r="D2980" s="8" t="s">
        <v>30</v>
      </c>
      <c r="E2980" s="8" t="s">
        <v>40</v>
      </c>
      <c r="F2980" s="78">
        <v>4065.7426940599998</v>
      </c>
      <c r="G2980" s="78">
        <f>+IF(F2980=0," ", +F2980/INDEX(TdC_ExRate!$C$8:$R$29,MATCH(A2980,TdC_ExRate!$B$8:$B$29,0),MATCH(B2980,TdC_ExRate!$C$7:$R$7,0)))</f>
        <v>118.04721105424619</v>
      </c>
      <c r="H2980" s="78">
        <f>+IF(F2980=0,"",+G2980*100/INDEX(PBI_GDP!$C$8:$R$29,MATCH($A2980,PBI_GDP!$B$8:$B$29,0),MATCH($B2980,PBI_GDP!$C$7:$R$7,0)))</f>
        <v>0.93103631051875979</v>
      </c>
    </row>
    <row r="2981" spans="1:8" x14ac:dyDescent="0.25">
      <c r="A2981" s="8" t="s">
        <v>20</v>
      </c>
      <c r="B2981" s="8">
        <v>2021</v>
      </c>
      <c r="C2981" s="8" t="s">
        <v>10</v>
      </c>
      <c r="D2981" s="8" t="s">
        <v>30</v>
      </c>
      <c r="E2981" s="8" t="s">
        <v>31</v>
      </c>
      <c r="F2981" s="80">
        <v>3404.1123072199998</v>
      </c>
      <c r="G2981" s="78">
        <f>+IF(F2981=0," ", +F2981/INDEX(TdC_ExRate!$C$8:$R$29,MATCH(A2981,TdC_ExRate!$B$8:$B$29,0),MATCH(B2981,TdC_ExRate!$C$7:$R$7,0)))</f>
        <v>96.91882814520271</v>
      </c>
      <c r="H2981" s="78">
        <f>+IF(F2981=0,"",+G2981*100/INDEX(PBI_GDP!$C$8:$R$29,MATCH($A2981,PBI_GDP!$B$8:$B$29,0),MATCH($B2981,PBI_GDP!$C$7:$R$7,0)))</f>
        <v>0.68540178484688397</v>
      </c>
    </row>
    <row r="2982" spans="1:8" x14ac:dyDescent="0.25">
      <c r="A2982" s="8" t="s">
        <v>20</v>
      </c>
      <c r="B2982" s="8">
        <v>2021</v>
      </c>
      <c r="C2982" s="8" t="s">
        <v>10</v>
      </c>
      <c r="D2982" s="8" t="s">
        <v>30</v>
      </c>
      <c r="E2982" s="8" t="s">
        <v>32</v>
      </c>
      <c r="F2982" s="78"/>
      <c r="G2982" s="78" t="str">
        <f>+IF(F2982=0," ", +F2982/INDEX(TdC_ExRate!$C$8:$R$29,MATCH(A2982,TdC_ExRate!$B$8:$B$29,0),MATCH(B2982,TdC_ExRate!$C$7:$R$7,0)))</f>
        <v xml:space="preserve"> </v>
      </c>
      <c r="H2982" s="78" t="str">
        <f>+IF(F2982=0,"",+G2982*100/INDEX(PBI_GDP!$C$8:$R$29,MATCH($A2982,PBI_GDP!$B$8:$B$29,0),MATCH($B2982,PBI_GDP!$C$7:$R$7,0)))</f>
        <v/>
      </c>
    </row>
    <row r="2983" spans="1:8" x14ac:dyDescent="0.25">
      <c r="A2983" s="8" t="s">
        <v>20</v>
      </c>
      <c r="B2983" s="8">
        <v>2021</v>
      </c>
      <c r="C2983" s="8" t="s">
        <v>10</v>
      </c>
      <c r="D2983" s="8" t="s">
        <v>30</v>
      </c>
      <c r="E2983" s="8" t="s">
        <v>40</v>
      </c>
      <c r="F2983" s="78">
        <v>3404.1123072199998</v>
      </c>
      <c r="G2983" s="78">
        <f>+IF(F2983=0," ", +F2983/INDEX(TdC_ExRate!$C$8:$R$29,MATCH(A2983,TdC_ExRate!$B$8:$B$29,0),MATCH(B2983,TdC_ExRate!$C$7:$R$7,0)))</f>
        <v>96.91882814520271</v>
      </c>
      <c r="H2983" s="78">
        <f>+IF(F2983=0,"",+G2983*100/INDEX(PBI_GDP!$C$8:$R$29,MATCH($A2983,PBI_GDP!$B$8:$B$29,0),MATCH($B2983,PBI_GDP!$C$7:$R$7,0)))</f>
        <v>0.68540178484688397</v>
      </c>
    </row>
    <row r="2984" spans="1:8" x14ac:dyDescent="0.25">
      <c r="A2984" s="8" t="s">
        <v>20</v>
      </c>
      <c r="B2984" s="8">
        <v>2008</v>
      </c>
      <c r="C2984" s="8" t="s">
        <v>10</v>
      </c>
      <c r="D2984" s="8" t="s">
        <v>33</v>
      </c>
      <c r="E2984" s="8" t="s">
        <v>34</v>
      </c>
      <c r="F2984" s="78">
        <v>48.899283500000003</v>
      </c>
      <c r="G2984" s="78">
        <f>+IF(F2984=0," ", +F2984/INDEX(TdC_ExRate!$C$8:$R$29,MATCH(A2984,TdC_ExRate!$B$8:$B$29,0),MATCH(B2984,TdC_ExRate!$C$7:$R$7,0)))</f>
        <v>2.5241596851206611</v>
      </c>
      <c r="H2984" s="78">
        <f>+IF(F2984=0,"",+G2984*100/INDEX(PBI_GDP!$C$8:$R$29,MATCH($A2984,PBI_GDP!$B$8:$B$29,0),MATCH($B2984,PBI_GDP!$C$7:$R$7,0)))</f>
        <v>2.97165531581925E-2</v>
      </c>
    </row>
    <row r="2985" spans="1:8" x14ac:dyDescent="0.25">
      <c r="A2985" s="8" t="s">
        <v>20</v>
      </c>
      <c r="B2985" s="8">
        <v>2008</v>
      </c>
      <c r="C2985" s="8" t="s">
        <v>10</v>
      </c>
      <c r="D2985" s="8" t="s">
        <v>33</v>
      </c>
      <c r="E2985" s="8" t="s">
        <v>35</v>
      </c>
      <c r="F2985" s="78">
        <v>2122.15005458</v>
      </c>
      <c r="G2985" s="78">
        <f>+IF(F2985=0," ", +F2985/INDEX(TdC_ExRate!$C$8:$R$29,MATCH(A2985,TdC_ExRate!$B$8:$B$29,0),MATCH(B2985,TdC_ExRate!$C$7:$R$7,0)))</f>
        <v>109.5444601667312</v>
      </c>
      <c r="H2985" s="78">
        <f>+IF(F2985=0,"",+G2985*100/INDEX(PBI_GDP!$C$8:$R$29,MATCH($A2985,PBI_GDP!$B$8:$B$29,0),MATCH($B2985,PBI_GDP!$C$7:$R$7,0)))</f>
        <v>1.2896504895943453</v>
      </c>
    </row>
    <row r="2986" spans="1:8" x14ac:dyDescent="0.25">
      <c r="A2986" s="8" t="s">
        <v>20</v>
      </c>
      <c r="B2986" s="8">
        <v>2008</v>
      </c>
      <c r="C2986" s="8" t="s">
        <v>10</v>
      </c>
      <c r="D2986" s="8" t="s">
        <v>33</v>
      </c>
      <c r="E2986" s="8" t="s">
        <v>36</v>
      </c>
      <c r="F2986" s="78"/>
      <c r="G2986" s="78" t="str">
        <f>+IF(F2986=0," ", +F2986/INDEX(TdC_ExRate!$C$8:$R$29,MATCH(A2986,TdC_ExRate!$B$8:$B$29,0),MATCH(B2986,TdC_ExRate!$C$7:$R$7,0)))</f>
        <v xml:space="preserve"> </v>
      </c>
      <c r="H2986" s="78" t="str">
        <f>+IF(F2986=0,"",+G2986*100/INDEX(PBI_GDP!$C$8:$R$29,MATCH($A2986,PBI_GDP!$B$8:$B$29,0),MATCH($B2986,PBI_GDP!$C$7:$R$7,0)))</f>
        <v/>
      </c>
    </row>
    <row r="2987" spans="1:8" x14ac:dyDescent="0.25">
      <c r="A2987" s="8" t="s">
        <v>20</v>
      </c>
      <c r="B2987" s="8">
        <v>2008</v>
      </c>
      <c r="C2987" s="8" t="s">
        <v>10</v>
      </c>
      <c r="D2987" s="8" t="s">
        <v>33</v>
      </c>
      <c r="E2987" s="8" t="s">
        <v>42</v>
      </c>
      <c r="F2987" s="78">
        <v>82.554836120000004</v>
      </c>
      <c r="G2987" s="78">
        <f>+IF(F2987=0," ", +F2987/INDEX(TdC_ExRate!$C$8:$R$29,MATCH(A2987,TdC_ExRate!$B$8:$B$29,0),MATCH(B2987,TdC_ExRate!$C$7:$R$7,0)))</f>
        <v>4.261444631307266</v>
      </c>
      <c r="H2987" s="78">
        <f>+IF(F2987=0,"",+G2987*100/INDEX(PBI_GDP!$C$8:$R$29,MATCH($A2987,PBI_GDP!$B$8:$B$29,0),MATCH($B2987,PBI_GDP!$C$7:$R$7,0)))</f>
        <v>5.0169348105598525E-2</v>
      </c>
    </row>
    <row r="2988" spans="1:8" x14ac:dyDescent="0.25">
      <c r="A2988" s="8" t="s">
        <v>20</v>
      </c>
      <c r="B2988" s="8">
        <v>2008</v>
      </c>
      <c r="C2988" s="8" t="s">
        <v>10</v>
      </c>
      <c r="D2988" s="8" t="s">
        <v>33</v>
      </c>
      <c r="E2988" s="8" t="s">
        <v>40</v>
      </c>
      <c r="F2988" s="78">
        <v>2253.6041741999998</v>
      </c>
      <c r="G2988" s="78">
        <f>+IF(F2988=0," ", +F2988/INDEX(TdC_ExRate!$C$8:$R$29,MATCH(A2988,TdC_ExRate!$B$8:$B$29,0),MATCH(B2988,TdC_ExRate!$C$7:$R$7,0)))</f>
        <v>116.33006448315911</v>
      </c>
      <c r="H2988" s="78">
        <f>+IF(F2988=0,"",+G2988*100/INDEX(PBI_GDP!$C$8:$R$29,MATCH($A2988,PBI_GDP!$B$8:$B$29,0),MATCH($B2988,PBI_GDP!$C$7:$R$7,0)))</f>
        <v>1.3695363908581359</v>
      </c>
    </row>
    <row r="2989" spans="1:8" x14ac:dyDescent="0.25">
      <c r="A2989" s="8" t="s">
        <v>20</v>
      </c>
      <c r="B2989" s="8">
        <v>2009</v>
      </c>
      <c r="C2989" s="8" t="s">
        <v>10</v>
      </c>
      <c r="D2989" s="8" t="s">
        <v>33</v>
      </c>
      <c r="E2989" s="8" t="s">
        <v>34</v>
      </c>
      <c r="F2989" s="78">
        <v>1.15227843</v>
      </c>
      <c r="G2989" s="78">
        <f>+IF(F2989=0," ", +F2989/INDEX(TdC_ExRate!$C$8:$R$29,MATCH(A2989,TdC_ExRate!$B$8:$B$29,0),MATCH(B2989,TdC_ExRate!$C$7:$R$7,0)))</f>
        <v>5.6653178022698314E-2</v>
      </c>
      <c r="H2989" s="78">
        <f>+IF(F2989=0,"",+G2989*100/INDEX(PBI_GDP!$C$8:$R$29,MATCH($A2989,PBI_GDP!$B$8:$B$29,0),MATCH($B2989,PBI_GDP!$C$7:$R$7,0)))</f>
        <v>6.8288763931450246E-4</v>
      </c>
    </row>
    <row r="2990" spans="1:8" x14ac:dyDescent="0.25">
      <c r="A2990" s="8" t="s">
        <v>20</v>
      </c>
      <c r="B2990" s="8">
        <v>2009</v>
      </c>
      <c r="C2990" s="8" t="s">
        <v>10</v>
      </c>
      <c r="D2990" s="8" t="s">
        <v>33</v>
      </c>
      <c r="E2990" s="8" t="s">
        <v>35</v>
      </c>
      <c r="F2990" s="78">
        <v>3234.7130135399998</v>
      </c>
      <c r="G2990" s="78">
        <f>+IF(F2990=0," ", +F2990/INDEX(TdC_ExRate!$C$8:$R$29,MATCH(A2990,TdC_ExRate!$B$8:$B$29,0),MATCH(B2990,TdC_ExRate!$C$7:$R$7,0)))</f>
        <v>159.03862073372366</v>
      </c>
      <c r="H2990" s="78">
        <f>+IF(F2990=0,"",+G2990*100/INDEX(PBI_GDP!$C$8:$R$29,MATCH($A2990,PBI_GDP!$B$8:$B$29,0),MATCH($B2990,PBI_GDP!$C$7:$R$7,0)))</f>
        <v>1.917024111677792</v>
      </c>
    </row>
    <row r="2991" spans="1:8" x14ac:dyDescent="0.25">
      <c r="A2991" s="8" t="s">
        <v>20</v>
      </c>
      <c r="B2991" s="8">
        <v>2009</v>
      </c>
      <c r="C2991" s="8" t="s">
        <v>10</v>
      </c>
      <c r="D2991" s="8" t="s">
        <v>33</v>
      </c>
      <c r="E2991" s="8" t="s">
        <v>36</v>
      </c>
      <c r="F2991" s="78"/>
      <c r="G2991" s="78" t="str">
        <f>+IF(F2991=0," ", +F2991/INDEX(TdC_ExRate!$C$8:$R$29,MATCH(A2991,TdC_ExRate!$B$8:$B$29,0),MATCH(B2991,TdC_ExRate!$C$7:$R$7,0)))</f>
        <v xml:space="preserve"> </v>
      </c>
      <c r="H2991" s="78" t="str">
        <f>+IF(F2991=0,"",+G2991*100/INDEX(PBI_GDP!$C$8:$R$29,MATCH($A2991,PBI_GDP!$B$8:$B$29,0),MATCH($B2991,PBI_GDP!$C$7:$R$7,0)))</f>
        <v/>
      </c>
    </row>
    <row r="2992" spans="1:8" x14ac:dyDescent="0.25">
      <c r="A2992" s="8" t="s">
        <v>20</v>
      </c>
      <c r="B2992" s="8">
        <v>2009</v>
      </c>
      <c r="C2992" s="8" t="s">
        <v>10</v>
      </c>
      <c r="D2992" s="8" t="s">
        <v>33</v>
      </c>
      <c r="E2992" s="8" t="s">
        <v>42</v>
      </c>
      <c r="F2992" s="78">
        <v>101.53016708</v>
      </c>
      <c r="G2992" s="78">
        <f>+IF(F2992=0," ", +F2992/INDEX(TdC_ExRate!$C$8:$R$29,MATCH(A2992,TdC_ExRate!$B$8:$B$29,0),MATCH(B2992,TdC_ExRate!$C$7:$R$7,0)))</f>
        <v>4.991854816077347</v>
      </c>
      <c r="H2992" s="78">
        <f>+IF(F2992=0,"",+G2992*100/INDEX(PBI_GDP!$C$8:$R$29,MATCH($A2992,PBI_GDP!$B$8:$B$29,0),MATCH($B2992,PBI_GDP!$C$7:$R$7,0)))</f>
        <v>6.0170957219487502E-2</v>
      </c>
    </row>
    <row r="2993" spans="1:8" x14ac:dyDescent="0.25">
      <c r="A2993" s="8" t="s">
        <v>20</v>
      </c>
      <c r="B2993" s="8">
        <v>2009</v>
      </c>
      <c r="C2993" s="8" t="s">
        <v>10</v>
      </c>
      <c r="D2993" s="8" t="s">
        <v>33</v>
      </c>
      <c r="E2993" s="8" t="s">
        <v>40</v>
      </c>
      <c r="F2993" s="78">
        <v>3337.3954590499998</v>
      </c>
      <c r="G2993" s="78">
        <f>+IF(F2993=0," ", +F2993/INDEX(TdC_ExRate!$C$8:$R$29,MATCH(A2993,TdC_ExRate!$B$8:$B$29,0),MATCH(B2993,TdC_ExRate!$C$7:$R$7,0)))</f>
        <v>164.08712872782371</v>
      </c>
      <c r="H2993" s="78">
        <f>+IF(F2993=0,"",+G2993*100/INDEX(PBI_GDP!$C$8:$R$29,MATCH($A2993,PBI_GDP!$B$8:$B$29,0),MATCH($B2993,PBI_GDP!$C$7:$R$7,0)))</f>
        <v>1.9778779565365943</v>
      </c>
    </row>
    <row r="2994" spans="1:8" x14ac:dyDescent="0.25">
      <c r="A2994" s="8" t="s">
        <v>20</v>
      </c>
      <c r="B2994" s="8">
        <v>2010</v>
      </c>
      <c r="C2994" s="8" t="s">
        <v>10</v>
      </c>
      <c r="D2994" s="8" t="s">
        <v>33</v>
      </c>
      <c r="E2994" s="8" t="s">
        <v>34</v>
      </c>
      <c r="F2994" s="78">
        <v>51.873254000000003</v>
      </c>
      <c r="G2994" s="78">
        <f>+IF(F2994=0," ", +F2994/INDEX(TdC_ExRate!$C$8:$R$29,MATCH(A2994,TdC_ExRate!$B$8:$B$29,0),MATCH(B2994,TdC_ExRate!$C$7:$R$7,0)))</f>
        <v>2.42899694853085</v>
      </c>
      <c r="H2994" s="78">
        <f>+IF(F2994=0,"",+G2994*100/INDEX(PBI_GDP!$C$8:$R$29,MATCH($A2994,PBI_GDP!$B$8:$B$29,0),MATCH($B2994,PBI_GDP!$C$7:$R$7,0)))</f>
        <v>2.775092625294447E-2</v>
      </c>
    </row>
    <row r="2995" spans="1:8" x14ac:dyDescent="0.25">
      <c r="A2995" s="8" t="s">
        <v>20</v>
      </c>
      <c r="B2995" s="8">
        <v>2010</v>
      </c>
      <c r="C2995" s="8" t="s">
        <v>10</v>
      </c>
      <c r="D2995" s="8" t="s">
        <v>33</v>
      </c>
      <c r="E2995" s="8" t="s">
        <v>35</v>
      </c>
      <c r="F2995" s="78">
        <v>3840.6797345</v>
      </c>
      <c r="G2995" s="78">
        <f>+IF(F2995=0," ", +F2995/INDEX(TdC_ExRate!$C$8:$R$29,MATCH(A2995,TdC_ExRate!$B$8:$B$29,0),MATCH(B2995,TdC_ExRate!$C$7:$R$7,0)))</f>
        <v>179.84218524993199</v>
      </c>
      <c r="H2995" s="78">
        <f>+IF(F2995=0,"",+G2995*100/INDEX(PBI_GDP!$C$8:$R$29,MATCH($A2995,PBI_GDP!$B$8:$B$29,0),MATCH($B2995,PBI_GDP!$C$7:$R$7,0)))</f>
        <v>2.0546700246197749</v>
      </c>
    </row>
    <row r="2996" spans="1:8" x14ac:dyDescent="0.25">
      <c r="A2996" s="8" t="s">
        <v>20</v>
      </c>
      <c r="B2996" s="8">
        <v>2010</v>
      </c>
      <c r="C2996" s="8" t="s">
        <v>10</v>
      </c>
      <c r="D2996" s="8" t="s">
        <v>33</v>
      </c>
      <c r="E2996" s="8" t="s">
        <v>36</v>
      </c>
      <c r="F2996" s="78"/>
      <c r="G2996" s="78" t="str">
        <f>+IF(F2996=0," ", +F2996/INDEX(TdC_ExRate!$C$8:$R$29,MATCH(A2996,TdC_ExRate!$B$8:$B$29,0),MATCH(B2996,TdC_ExRate!$C$7:$R$7,0)))</f>
        <v xml:space="preserve"> </v>
      </c>
      <c r="H2996" s="78" t="str">
        <f>+IF(F2996=0,"",+G2996*100/INDEX(PBI_GDP!$C$8:$R$29,MATCH($A2996,PBI_GDP!$B$8:$B$29,0),MATCH($B2996,PBI_GDP!$C$7:$R$7,0)))</f>
        <v/>
      </c>
    </row>
    <row r="2997" spans="1:8" x14ac:dyDescent="0.25">
      <c r="A2997" s="8" t="s">
        <v>20</v>
      </c>
      <c r="B2997" s="8">
        <v>2010</v>
      </c>
      <c r="C2997" s="8" t="s">
        <v>10</v>
      </c>
      <c r="D2997" s="8" t="s">
        <v>33</v>
      </c>
      <c r="E2997" s="8" t="s">
        <v>42</v>
      </c>
      <c r="F2997" s="78">
        <v>19.39287156</v>
      </c>
      <c r="G2997" s="78">
        <f>+IF(F2997=0," ", +F2997/INDEX(TdC_ExRate!$C$8:$R$29,MATCH(A2997,TdC_ExRate!$B$8:$B$29,0),MATCH(B2997,TdC_ExRate!$C$7:$R$7,0)))</f>
        <v>0.90808311046942813</v>
      </c>
      <c r="H2997" s="78">
        <f>+IF(F2997=0,"",+G2997*100/INDEX(PBI_GDP!$C$8:$R$29,MATCH($A2997,PBI_GDP!$B$8:$B$29,0),MATCH($B2997,PBI_GDP!$C$7:$R$7,0)))</f>
        <v>1.0374713498682466E-2</v>
      </c>
    </row>
    <row r="2998" spans="1:8" x14ac:dyDescent="0.25">
      <c r="A2998" s="8" t="s">
        <v>20</v>
      </c>
      <c r="B2998" s="8">
        <v>2010</v>
      </c>
      <c r="C2998" s="8" t="s">
        <v>10</v>
      </c>
      <c r="D2998" s="8" t="s">
        <v>33</v>
      </c>
      <c r="E2998" s="8" t="s">
        <v>40</v>
      </c>
      <c r="F2998" s="78">
        <v>3911.9458600600001</v>
      </c>
      <c r="G2998" s="78">
        <f>+IF(F2998=0," ", +F2998/INDEX(TdC_ExRate!$C$8:$R$29,MATCH(A2998,TdC_ExRate!$B$8:$B$29,0),MATCH(B2998,TdC_ExRate!$C$7:$R$7,0)))</f>
        <v>183.17926530893226</v>
      </c>
      <c r="H2998" s="78">
        <f>+IF(F2998=0,"",+G2998*100/INDEX(PBI_GDP!$C$8:$R$29,MATCH($A2998,PBI_GDP!$B$8:$B$29,0),MATCH($B2998,PBI_GDP!$C$7:$R$7,0)))</f>
        <v>2.0927956643714021</v>
      </c>
    </row>
    <row r="2999" spans="1:8" x14ac:dyDescent="0.25">
      <c r="A2999" s="8" t="s">
        <v>20</v>
      </c>
      <c r="B2999" s="8">
        <v>2011</v>
      </c>
      <c r="C2999" s="8" t="s">
        <v>10</v>
      </c>
      <c r="D2999" s="8" t="s">
        <v>33</v>
      </c>
      <c r="E2999" s="8" t="s">
        <v>34</v>
      </c>
      <c r="F2999" s="78">
        <v>64.233166089999997</v>
      </c>
      <c r="G2999" s="78">
        <f>+IF(F2999=0," ", +F2999/INDEX(TdC_ExRate!$C$8:$R$29,MATCH(A2999,TdC_ExRate!$B$8:$B$29,0),MATCH(B2999,TdC_ExRate!$C$7:$R$7,0)))</f>
        <v>2.8622741839968984</v>
      </c>
      <c r="H2999" s="78">
        <f>+IF(F2999=0,"",+G2999*100/INDEX(PBI_GDP!$C$8:$R$29,MATCH($A2999,PBI_GDP!$B$8:$B$29,0),MATCH($B2999,PBI_GDP!$C$7:$R$7,0)))</f>
        <v>2.9304151269437209E-2</v>
      </c>
    </row>
    <row r="3000" spans="1:8" x14ac:dyDescent="0.25">
      <c r="A3000" s="8" t="s">
        <v>20</v>
      </c>
      <c r="B3000" s="8">
        <v>2011</v>
      </c>
      <c r="C3000" s="8" t="s">
        <v>10</v>
      </c>
      <c r="D3000" s="8" t="s">
        <v>33</v>
      </c>
      <c r="E3000" s="8" t="s">
        <v>35</v>
      </c>
      <c r="F3000" s="78">
        <v>4920.08156487</v>
      </c>
      <c r="G3000" s="78">
        <f>+IF(F3000=0," ", +F3000/INDEX(TdC_ExRate!$C$8:$R$29,MATCH(A3000,TdC_ExRate!$B$8:$B$29,0),MATCH(B3000,TdC_ExRate!$C$7:$R$7,0)))</f>
        <v>219.24222801900598</v>
      </c>
      <c r="H3000" s="78">
        <f>+IF(F3000=0,"",+G3000*100/INDEX(PBI_GDP!$C$8:$R$29,MATCH($A3000,PBI_GDP!$B$8:$B$29,0),MATCH($B3000,PBI_GDP!$C$7:$R$7,0)))</f>
        <v>2.2446163440379747</v>
      </c>
    </row>
    <row r="3001" spans="1:8" x14ac:dyDescent="0.25">
      <c r="A3001" s="8" t="s">
        <v>20</v>
      </c>
      <c r="B3001" s="8">
        <v>2011</v>
      </c>
      <c r="C3001" s="8" t="s">
        <v>10</v>
      </c>
      <c r="D3001" s="8" t="s">
        <v>33</v>
      </c>
      <c r="E3001" s="8" t="s">
        <v>36</v>
      </c>
      <c r="F3001" s="78"/>
      <c r="G3001" s="78" t="str">
        <f>+IF(F3001=0," ", +F3001/INDEX(TdC_ExRate!$C$8:$R$29,MATCH(A3001,TdC_ExRate!$B$8:$B$29,0),MATCH(B3001,TdC_ExRate!$C$7:$R$7,0)))</f>
        <v xml:space="preserve"> </v>
      </c>
      <c r="H3001" s="78" t="str">
        <f>+IF(F3001=0,"",+G3001*100/INDEX(PBI_GDP!$C$8:$R$29,MATCH($A3001,PBI_GDP!$B$8:$B$29,0),MATCH($B3001,PBI_GDP!$C$7:$R$7,0)))</f>
        <v/>
      </c>
    </row>
    <row r="3002" spans="1:8" x14ac:dyDescent="0.25">
      <c r="A3002" s="8" t="s">
        <v>20</v>
      </c>
      <c r="B3002" s="8">
        <v>2011</v>
      </c>
      <c r="C3002" s="8" t="s">
        <v>10</v>
      </c>
      <c r="D3002" s="8" t="s">
        <v>33</v>
      </c>
      <c r="E3002" s="8" t="s">
        <v>42</v>
      </c>
      <c r="F3002" s="78">
        <v>26.333661859999999</v>
      </c>
      <c r="G3002" s="78">
        <f>+IF(F3002=0," ", +F3002/INDEX(TdC_ExRate!$C$8:$R$29,MATCH(A3002,TdC_ExRate!$B$8:$B$29,0),MATCH(B3002,TdC_ExRate!$C$7:$R$7,0)))</f>
        <v>1.1734461353869992</v>
      </c>
      <c r="H3002" s="78">
        <f>+IF(F3002=0,"",+G3002*100/INDEX(PBI_GDP!$C$8:$R$29,MATCH($A3002,PBI_GDP!$B$8:$B$29,0),MATCH($B3002,PBI_GDP!$C$7:$R$7,0)))</f>
        <v>1.2013818679627367E-2</v>
      </c>
    </row>
    <row r="3003" spans="1:8" x14ac:dyDescent="0.25">
      <c r="A3003" s="8" t="s">
        <v>20</v>
      </c>
      <c r="B3003" s="8">
        <v>2011</v>
      </c>
      <c r="C3003" s="8" t="s">
        <v>10</v>
      </c>
      <c r="D3003" s="8" t="s">
        <v>33</v>
      </c>
      <c r="E3003" s="8" t="s">
        <v>40</v>
      </c>
      <c r="F3003" s="78">
        <v>5010.6483928199996</v>
      </c>
      <c r="G3003" s="78">
        <f>+IF(F3003=0," ", +F3003/INDEX(TdC_ExRate!$C$8:$R$29,MATCH(A3003,TdC_ExRate!$B$8:$B$29,0),MATCH(B3003,TdC_ExRate!$C$7:$R$7,0)))</f>
        <v>223.27794833838985</v>
      </c>
      <c r="H3003" s="78">
        <f>+IF(F3003=0,"",+G3003*100/INDEX(PBI_GDP!$C$8:$R$29,MATCH($A3003,PBI_GDP!$B$8:$B$29,0),MATCH($B3003,PBI_GDP!$C$7:$R$7,0)))</f>
        <v>2.2859343139870392</v>
      </c>
    </row>
    <row r="3004" spans="1:8" x14ac:dyDescent="0.25">
      <c r="A3004" s="8" t="s">
        <v>20</v>
      </c>
      <c r="B3004" s="8">
        <v>2012</v>
      </c>
      <c r="C3004" s="8" t="s">
        <v>10</v>
      </c>
      <c r="D3004" s="8" t="s">
        <v>33</v>
      </c>
      <c r="E3004" s="8" t="s">
        <v>34</v>
      </c>
      <c r="F3004" s="78">
        <v>161.11220821000001</v>
      </c>
      <c r="G3004" s="78">
        <f>+IF(F3004=0," ", +F3004/INDEX(TdC_ExRate!$C$8:$R$29,MATCH(A3004,TdC_ExRate!$B$8:$B$29,0),MATCH(B3004,TdC_ExRate!$C$7:$R$7,0)))</f>
        <v>6.8427355366319809</v>
      </c>
      <c r="H3004" s="78">
        <f>+IF(F3004=0,"",+G3004*100/INDEX(PBI_GDP!$C$8:$R$29,MATCH($A3004,PBI_GDP!$B$8:$B$29,0),MATCH($B3004,PBI_GDP!$C$7:$R$7,0)))</f>
        <v>6.4998181316427719E-2</v>
      </c>
    </row>
    <row r="3005" spans="1:8" x14ac:dyDescent="0.25">
      <c r="A3005" s="8" t="s">
        <v>20</v>
      </c>
      <c r="B3005" s="8">
        <v>2012</v>
      </c>
      <c r="C3005" s="8" t="s">
        <v>10</v>
      </c>
      <c r="D3005" s="8" t="s">
        <v>33</v>
      </c>
      <c r="E3005" s="8" t="s">
        <v>35</v>
      </c>
      <c r="F3005" s="78">
        <v>5282.32040469</v>
      </c>
      <c r="G3005" s="78">
        <f>+IF(F3005=0," ", +F3005/INDEX(TdC_ExRate!$C$8:$R$29,MATCH(A3005,TdC_ExRate!$B$8:$B$29,0),MATCH(B3005,TdC_ExRate!$C$7:$R$7,0)))</f>
        <v>224.34998533404118</v>
      </c>
      <c r="H3005" s="78">
        <f>+IF(F3005=0,"",+G3005*100/INDEX(PBI_GDP!$C$8:$R$29,MATCH($A3005,PBI_GDP!$B$8:$B$29,0),MATCH($B3005,PBI_GDP!$C$7:$R$7,0)))</f>
        <v>2.131068919296184</v>
      </c>
    </row>
    <row r="3006" spans="1:8" x14ac:dyDescent="0.25">
      <c r="A3006" s="8" t="s">
        <v>20</v>
      </c>
      <c r="B3006" s="8">
        <v>2012</v>
      </c>
      <c r="C3006" s="8" t="s">
        <v>10</v>
      </c>
      <c r="D3006" s="8" t="s">
        <v>33</v>
      </c>
      <c r="E3006" s="8" t="s">
        <v>36</v>
      </c>
      <c r="F3006" s="78"/>
      <c r="G3006" s="78" t="str">
        <f>+IF(F3006=0," ", +F3006/INDEX(TdC_ExRate!$C$8:$R$29,MATCH(A3006,TdC_ExRate!$B$8:$B$29,0),MATCH(B3006,TdC_ExRate!$C$7:$R$7,0)))</f>
        <v xml:space="preserve"> </v>
      </c>
      <c r="H3006" s="78" t="str">
        <f>+IF(F3006=0,"",+G3006*100/INDEX(PBI_GDP!$C$8:$R$29,MATCH($A3006,PBI_GDP!$B$8:$B$29,0),MATCH($B3006,PBI_GDP!$C$7:$R$7,0)))</f>
        <v/>
      </c>
    </row>
    <row r="3007" spans="1:8" x14ac:dyDescent="0.25">
      <c r="A3007" s="8" t="s">
        <v>20</v>
      </c>
      <c r="B3007" s="8">
        <v>2012</v>
      </c>
      <c r="C3007" s="8" t="s">
        <v>10</v>
      </c>
      <c r="D3007" s="8" t="s">
        <v>33</v>
      </c>
      <c r="E3007" s="8" t="s">
        <v>42</v>
      </c>
      <c r="F3007" s="78">
        <v>24.87554278</v>
      </c>
      <c r="G3007" s="78">
        <f>+IF(F3007=0," ", +F3007/INDEX(TdC_ExRate!$C$8:$R$29,MATCH(A3007,TdC_ExRate!$B$8:$B$29,0),MATCH(B3007,TdC_ExRate!$C$7:$R$7,0)))</f>
        <v>1.0565106298577192</v>
      </c>
      <c r="H3007" s="78">
        <f>+IF(F3007=0,"",+G3007*100/INDEX(PBI_GDP!$C$8:$R$29,MATCH($A3007,PBI_GDP!$B$8:$B$29,0),MATCH($B3007,PBI_GDP!$C$7:$R$7,0)))</f>
        <v>1.003564570259945E-2</v>
      </c>
    </row>
    <row r="3008" spans="1:8" x14ac:dyDescent="0.25">
      <c r="A3008" s="8" t="s">
        <v>20</v>
      </c>
      <c r="B3008" s="8">
        <v>2012</v>
      </c>
      <c r="C3008" s="8" t="s">
        <v>10</v>
      </c>
      <c r="D3008" s="8" t="s">
        <v>33</v>
      </c>
      <c r="E3008" s="8" t="s">
        <v>40</v>
      </c>
      <c r="F3008" s="78">
        <v>5468.3081556799998</v>
      </c>
      <c r="G3008" s="78">
        <f>+IF(F3008=0," ", +F3008/INDEX(TdC_ExRate!$C$8:$R$29,MATCH(A3008,TdC_ExRate!$B$8:$B$29,0),MATCH(B3008,TdC_ExRate!$C$7:$R$7,0)))</f>
        <v>232.24923150053087</v>
      </c>
      <c r="H3008" s="78">
        <f>+IF(F3008=0,"",+G3008*100/INDEX(PBI_GDP!$C$8:$R$29,MATCH($A3008,PBI_GDP!$B$8:$B$29,0),MATCH($B3008,PBI_GDP!$C$7:$R$7,0)))</f>
        <v>2.206102746315211</v>
      </c>
    </row>
    <row r="3009" spans="1:8" x14ac:dyDescent="0.25">
      <c r="A3009" s="8" t="s">
        <v>20</v>
      </c>
      <c r="B3009" s="8">
        <v>2013</v>
      </c>
      <c r="C3009" s="8" t="s">
        <v>10</v>
      </c>
      <c r="D3009" s="8" t="s">
        <v>33</v>
      </c>
      <c r="E3009" s="8" t="s">
        <v>34</v>
      </c>
      <c r="F3009" s="78">
        <v>82.406999999999996</v>
      </c>
      <c r="G3009" s="78">
        <f>+IF(F3009=0," ", +F3009/INDEX(TdC_ExRate!$C$8:$R$29,MATCH(A3009,TdC_ExRate!$B$8:$B$29,0),MATCH(B3009,TdC_ExRate!$C$7:$R$7,0)))</f>
        <v>3.3342909164475012</v>
      </c>
      <c r="H3009" s="78">
        <f>+IF(F3009=0,"",+G3009*100/INDEX(PBI_GDP!$C$8:$R$29,MATCH($A3009,PBI_GDP!$B$8:$B$29,0),MATCH($B3009,PBI_GDP!$C$7:$R$7,0)))</f>
        <v>3.036456995579127E-2</v>
      </c>
    </row>
    <row r="3010" spans="1:8" x14ac:dyDescent="0.25">
      <c r="A3010" s="8" t="s">
        <v>20</v>
      </c>
      <c r="B3010" s="8">
        <v>2013</v>
      </c>
      <c r="C3010" s="8" t="s">
        <v>10</v>
      </c>
      <c r="D3010" s="8" t="s">
        <v>33</v>
      </c>
      <c r="E3010" s="8" t="s">
        <v>35</v>
      </c>
      <c r="F3010" s="78">
        <v>5323.6931735199996</v>
      </c>
      <c r="G3010" s="78">
        <f>+IF(F3010=0," ", +F3010/INDEX(TdC_ExRate!$C$8:$R$29,MATCH(A3010,TdC_ExRate!$B$8:$B$29,0),MATCH(B3010,TdC_ExRate!$C$7:$R$7,0)))</f>
        <v>215.40332484402182</v>
      </c>
      <c r="H3010" s="78">
        <f>+IF(F3010=0,"",+G3010*100/INDEX(PBI_GDP!$C$8:$R$29,MATCH($A3010,PBI_GDP!$B$8:$B$29,0),MATCH($B3010,PBI_GDP!$C$7:$R$7,0)))</f>
        <v>1.961625272009859</v>
      </c>
    </row>
    <row r="3011" spans="1:8" x14ac:dyDescent="0.25">
      <c r="A3011" s="8" t="s">
        <v>20</v>
      </c>
      <c r="B3011" s="8">
        <v>2013</v>
      </c>
      <c r="C3011" s="8" t="s">
        <v>10</v>
      </c>
      <c r="D3011" s="8" t="s">
        <v>33</v>
      </c>
      <c r="E3011" s="8" t="s">
        <v>36</v>
      </c>
      <c r="F3011" s="78"/>
      <c r="G3011" s="78" t="str">
        <f>+IF(F3011=0," ", +F3011/INDEX(TdC_ExRate!$C$8:$R$29,MATCH(A3011,TdC_ExRate!$B$8:$B$29,0),MATCH(B3011,TdC_ExRate!$C$7:$R$7,0)))</f>
        <v xml:space="preserve"> </v>
      </c>
      <c r="H3011" s="78" t="str">
        <f>+IF(F3011=0,"",+G3011*100/INDEX(PBI_GDP!$C$8:$R$29,MATCH($A3011,PBI_GDP!$B$8:$B$29,0),MATCH($B3011,PBI_GDP!$C$7:$R$7,0)))</f>
        <v/>
      </c>
    </row>
    <row r="3012" spans="1:8" x14ac:dyDescent="0.25">
      <c r="A3012" s="8" t="s">
        <v>20</v>
      </c>
      <c r="B3012" s="8">
        <v>2013</v>
      </c>
      <c r="C3012" s="8" t="s">
        <v>10</v>
      </c>
      <c r="D3012" s="8" t="s">
        <v>33</v>
      </c>
      <c r="E3012" s="8" t="s">
        <v>42</v>
      </c>
      <c r="F3012" s="78">
        <v>20.978612930000001</v>
      </c>
      <c r="G3012" s="78">
        <f>+IF(F3012=0," ", +F3012/INDEX(TdC_ExRate!$C$8:$R$29,MATCH(A3012,TdC_ExRate!$B$8:$B$29,0),MATCH(B3012,TdC_ExRate!$C$7:$R$7,0)))</f>
        <v>0.8488210774833097</v>
      </c>
      <c r="H3012" s="78">
        <f>+IF(F3012=0,"",+G3012*100/INDEX(PBI_GDP!$C$8:$R$29,MATCH($A3012,PBI_GDP!$B$8:$B$29,0),MATCH($B3012,PBI_GDP!$C$7:$R$7,0)))</f>
        <v>7.7300054593475338E-3</v>
      </c>
    </row>
    <row r="3013" spans="1:8" x14ac:dyDescent="0.25">
      <c r="A3013" s="8" t="s">
        <v>20</v>
      </c>
      <c r="B3013" s="8">
        <v>2013</v>
      </c>
      <c r="C3013" s="8" t="s">
        <v>10</v>
      </c>
      <c r="D3013" s="8" t="s">
        <v>33</v>
      </c>
      <c r="E3013" s="8" t="s">
        <v>40</v>
      </c>
      <c r="F3013" s="78">
        <v>5427.0787864499998</v>
      </c>
      <c r="G3013" s="78">
        <f>+IF(F3013=0," ", +F3013/INDEX(TdC_ExRate!$C$8:$R$29,MATCH(A3013,TdC_ExRate!$B$8:$B$29,0),MATCH(B3013,TdC_ExRate!$C$7:$R$7,0)))</f>
        <v>219.58643683795265</v>
      </c>
      <c r="H3013" s="78">
        <f>+IF(F3013=0,"",+G3013*100/INDEX(PBI_GDP!$C$8:$R$29,MATCH($A3013,PBI_GDP!$B$8:$B$29,0),MATCH($B3013,PBI_GDP!$C$7:$R$7,0)))</f>
        <v>1.999719847424998</v>
      </c>
    </row>
    <row r="3014" spans="1:8" x14ac:dyDescent="0.25">
      <c r="A3014" s="8" t="s">
        <v>20</v>
      </c>
      <c r="B3014" s="8">
        <v>2014</v>
      </c>
      <c r="C3014" s="8" t="s">
        <v>10</v>
      </c>
      <c r="D3014" s="8" t="s">
        <v>33</v>
      </c>
      <c r="E3014" s="8" t="s">
        <v>34</v>
      </c>
      <c r="F3014" s="78"/>
      <c r="G3014" s="78" t="str">
        <f>+IF(F3014=0," ", +F3014/INDEX(TdC_ExRate!$C$8:$R$29,MATCH(A3014,TdC_ExRate!$B$8:$B$29,0),MATCH(B3014,TdC_ExRate!$C$7:$R$7,0)))</f>
        <v xml:space="preserve"> </v>
      </c>
      <c r="H3014" s="78" t="str">
        <f>+IF(F3014=0,"",+G3014*100/INDEX(PBI_GDP!$C$8:$R$29,MATCH($A3014,PBI_GDP!$B$8:$B$29,0),MATCH($B3014,PBI_GDP!$C$7:$R$7,0)))</f>
        <v/>
      </c>
    </row>
    <row r="3015" spans="1:8" x14ac:dyDescent="0.25">
      <c r="A3015" s="8" t="s">
        <v>20</v>
      </c>
      <c r="B3015" s="8">
        <v>2014</v>
      </c>
      <c r="C3015" s="8" t="s">
        <v>10</v>
      </c>
      <c r="D3015" s="8" t="s">
        <v>33</v>
      </c>
      <c r="E3015" s="8" t="s">
        <v>35</v>
      </c>
      <c r="F3015" s="78">
        <v>5940.7774841600003</v>
      </c>
      <c r="G3015" s="78">
        <f>+IF(F3015=0," ", +F3015/INDEX(TdC_ExRate!$C$8:$R$29,MATCH(A3015,TdC_ExRate!$B$8:$B$29,0),MATCH(B3015,TdC_ExRate!$C$7:$R$7,0)))</f>
        <v>228.86554884561303</v>
      </c>
      <c r="H3015" s="78">
        <f>+IF(F3015=0,"",+G3015*100/INDEX(PBI_GDP!$C$8:$R$29,MATCH($A3015,PBI_GDP!$B$8:$B$29,0),MATCH($B3015,PBI_GDP!$C$7:$R$7,0)))</f>
        <v>1.9272661109310127</v>
      </c>
    </row>
    <row r="3016" spans="1:8" x14ac:dyDescent="0.25">
      <c r="A3016" s="8" t="s">
        <v>20</v>
      </c>
      <c r="B3016" s="8">
        <v>2014</v>
      </c>
      <c r="C3016" s="8" t="s">
        <v>10</v>
      </c>
      <c r="D3016" s="8" t="s">
        <v>33</v>
      </c>
      <c r="E3016" s="8" t="s">
        <v>36</v>
      </c>
      <c r="F3016" s="78"/>
      <c r="G3016" s="78" t="str">
        <f>+IF(F3016=0," ", +F3016/INDEX(TdC_ExRate!$C$8:$R$29,MATCH(A3016,TdC_ExRate!$B$8:$B$29,0),MATCH(B3016,TdC_ExRate!$C$7:$R$7,0)))</f>
        <v xml:space="preserve"> </v>
      </c>
      <c r="H3016" s="78" t="str">
        <f>+IF(F3016=0,"",+G3016*100/INDEX(PBI_GDP!$C$8:$R$29,MATCH($A3016,PBI_GDP!$B$8:$B$29,0),MATCH($B3016,PBI_GDP!$C$7:$R$7,0)))</f>
        <v/>
      </c>
    </row>
    <row r="3017" spans="1:8" x14ac:dyDescent="0.25">
      <c r="A3017" s="8" t="s">
        <v>20</v>
      </c>
      <c r="B3017" s="8">
        <v>2014</v>
      </c>
      <c r="C3017" s="8" t="s">
        <v>10</v>
      </c>
      <c r="D3017" s="8" t="s">
        <v>33</v>
      </c>
      <c r="E3017" s="8" t="s">
        <v>42</v>
      </c>
      <c r="F3017" s="78">
        <v>97.855783849999995</v>
      </c>
      <c r="G3017" s="78">
        <f>+IF(F3017=0," ", +F3017/INDEX(TdC_ExRate!$C$8:$R$29,MATCH(A3017,TdC_ExRate!$B$8:$B$29,0),MATCH(B3017,TdC_ExRate!$C$7:$R$7,0)))</f>
        <v>3.7698462428970432</v>
      </c>
      <c r="H3017" s="78">
        <f>+IF(F3017=0,"",+G3017*100/INDEX(PBI_GDP!$C$8:$R$29,MATCH($A3017,PBI_GDP!$B$8:$B$29,0),MATCH($B3017,PBI_GDP!$C$7:$R$7,0)))</f>
        <v>3.1745699359308967E-2</v>
      </c>
    </row>
    <row r="3018" spans="1:8" x14ac:dyDescent="0.25">
      <c r="A3018" s="8" t="s">
        <v>20</v>
      </c>
      <c r="B3018" s="8">
        <v>2014</v>
      </c>
      <c r="C3018" s="8" t="s">
        <v>10</v>
      </c>
      <c r="D3018" s="8" t="s">
        <v>33</v>
      </c>
      <c r="E3018" s="8" t="s">
        <v>40</v>
      </c>
      <c r="F3018" s="78">
        <v>6038.6332680100004</v>
      </c>
      <c r="G3018" s="78">
        <f>+IF(F3018=0," ", +F3018/INDEX(TdC_ExRate!$C$8:$R$29,MATCH(A3018,TdC_ExRate!$B$8:$B$29,0),MATCH(B3018,TdC_ExRate!$C$7:$R$7,0)))</f>
        <v>232.63539508851008</v>
      </c>
      <c r="H3018" s="78">
        <f>+IF(F3018=0,"",+G3018*100/INDEX(PBI_GDP!$C$8:$R$29,MATCH($A3018,PBI_GDP!$B$8:$B$29,0),MATCH($B3018,PBI_GDP!$C$7:$R$7,0)))</f>
        <v>1.9590118102903216</v>
      </c>
    </row>
    <row r="3019" spans="1:8" x14ac:dyDescent="0.25">
      <c r="A3019" s="8" t="s">
        <v>20</v>
      </c>
      <c r="B3019" s="8">
        <v>2015</v>
      </c>
      <c r="C3019" s="8" t="s">
        <v>10</v>
      </c>
      <c r="D3019" s="8" t="s">
        <v>33</v>
      </c>
      <c r="E3019" s="8" t="s">
        <v>34</v>
      </c>
      <c r="F3019" s="78"/>
      <c r="G3019" s="78" t="str">
        <f>+IF(F3019=0," ", +F3019/INDEX(TdC_ExRate!$C$8:$R$29,MATCH(A3019,TdC_ExRate!$B$8:$B$29,0),MATCH(B3019,TdC_ExRate!$C$7:$R$7,0)))</f>
        <v xml:space="preserve"> </v>
      </c>
      <c r="H3019" s="78" t="str">
        <f>+IF(F3019=0,"",+G3019*100/INDEX(PBI_GDP!$C$8:$R$29,MATCH($A3019,PBI_GDP!$B$8:$B$29,0),MATCH($B3019,PBI_GDP!$C$7:$R$7,0)))</f>
        <v/>
      </c>
    </row>
    <row r="3020" spans="1:8" x14ac:dyDescent="0.25">
      <c r="A3020" s="8" t="s">
        <v>20</v>
      </c>
      <c r="B3020" s="8">
        <v>2015</v>
      </c>
      <c r="C3020" s="8" t="s">
        <v>10</v>
      </c>
      <c r="D3020" s="8" t="s">
        <v>33</v>
      </c>
      <c r="E3020" s="8" t="s">
        <v>35</v>
      </c>
      <c r="F3020" s="78">
        <v>7220.5635607900003</v>
      </c>
      <c r="G3020" s="78">
        <f>+IF(F3020=0," ", +F3020/INDEX(TdC_ExRate!$C$8:$R$29,MATCH(A3020,TdC_ExRate!$B$8:$B$29,0),MATCH(B3020,TdC_ExRate!$C$7:$R$7,0)))</f>
        <v>264.96670661288681</v>
      </c>
      <c r="H3020" s="78">
        <f>+IF(F3020=0,"",+G3020*100/INDEX(PBI_GDP!$C$8:$R$29,MATCH($A3020,PBI_GDP!$B$8:$B$29,0),MATCH($B3020,PBI_GDP!$C$7:$R$7,0)))</f>
        <v>2.0780463800815543</v>
      </c>
    </row>
    <row r="3021" spans="1:8" x14ac:dyDescent="0.25">
      <c r="A3021" s="8" t="s">
        <v>20</v>
      </c>
      <c r="B3021" s="8">
        <v>2015</v>
      </c>
      <c r="C3021" s="8" t="s">
        <v>10</v>
      </c>
      <c r="D3021" s="8" t="s">
        <v>33</v>
      </c>
      <c r="E3021" s="8" t="s">
        <v>36</v>
      </c>
      <c r="F3021" s="78"/>
      <c r="G3021" s="78" t="str">
        <f>+IF(F3021=0," ", +F3021/INDEX(TdC_ExRate!$C$8:$R$29,MATCH(A3021,TdC_ExRate!$B$8:$B$29,0),MATCH(B3021,TdC_ExRate!$C$7:$R$7,0)))</f>
        <v xml:space="preserve"> </v>
      </c>
      <c r="H3021" s="78" t="str">
        <f>+IF(F3021=0,"",+G3021*100/INDEX(PBI_GDP!$C$8:$R$29,MATCH($A3021,PBI_GDP!$B$8:$B$29,0),MATCH($B3021,PBI_GDP!$C$7:$R$7,0)))</f>
        <v/>
      </c>
    </row>
    <row r="3022" spans="1:8" x14ac:dyDescent="0.25">
      <c r="A3022" s="8" t="s">
        <v>20</v>
      </c>
      <c r="B3022" s="8">
        <v>2015</v>
      </c>
      <c r="C3022" s="8" t="s">
        <v>10</v>
      </c>
      <c r="D3022" s="8" t="s">
        <v>33</v>
      </c>
      <c r="E3022" s="8" t="s">
        <v>42</v>
      </c>
      <c r="F3022" s="78">
        <v>114.720575</v>
      </c>
      <c r="G3022" s="78">
        <f>+IF(F3022=0," ", +F3022/INDEX(TdC_ExRate!$C$8:$R$29,MATCH(A3022,TdC_ExRate!$B$8:$B$29,0),MATCH(B3022,TdC_ExRate!$C$7:$R$7,0)))</f>
        <v>4.2098006177181171</v>
      </c>
      <c r="H3022" s="78">
        <f>+IF(F3022=0,"",+G3022*100/INDEX(PBI_GDP!$C$8:$R$29,MATCH($A3022,PBI_GDP!$B$8:$B$29,0),MATCH($B3022,PBI_GDP!$C$7:$R$7,0)))</f>
        <v>3.3016076043452448E-2</v>
      </c>
    </row>
    <row r="3023" spans="1:8" x14ac:dyDescent="0.25">
      <c r="A3023" s="8" t="s">
        <v>20</v>
      </c>
      <c r="B3023" s="8">
        <v>2015</v>
      </c>
      <c r="C3023" s="8" t="s">
        <v>10</v>
      </c>
      <c r="D3023" s="8" t="s">
        <v>33</v>
      </c>
      <c r="E3023" s="8" t="s">
        <v>40</v>
      </c>
      <c r="F3023" s="78">
        <v>7335.2841357900006</v>
      </c>
      <c r="G3023" s="78">
        <f>+IF(F3023=0," ", +F3023/INDEX(TdC_ExRate!$C$8:$R$29,MATCH(A3023,TdC_ExRate!$B$8:$B$29,0),MATCH(B3023,TdC_ExRate!$C$7:$R$7,0)))</f>
        <v>269.1765072306049</v>
      </c>
      <c r="H3023" s="78">
        <f>+IF(F3023=0,"",+G3023*100/INDEX(PBI_GDP!$C$8:$R$29,MATCH($A3023,PBI_GDP!$B$8:$B$29,0),MATCH($B3023,PBI_GDP!$C$7:$R$7,0)))</f>
        <v>2.1110624561250066</v>
      </c>
    </row>
    <row r="3024" spans="1:8" x14ac:dyDescent="0.25">
      <c r="A3024" s="8" t="s">
        <v>20</v>
      </c>
      <c r="B3024" s="8">
        <v>2016</v>
      </c>
      <c r="C3024" s="8" t="s">
        <v>10</v>
      </c>
      <c r="D3024" s="8" t="s">
        <v>33</v>
      </c>
      <c r="E3024" s="8" t="s">
        <v>34</v>
      </c>
      <c r="F3024" s="78"/>
      <c r="G3024" s="78" t="str">
        <f>+IF(F3024=0," ", +F3024/INDEX(TdC_ExRate!$C$8:$R$29,MATCH(A3024,TdC_ExRate!$B$8:$B$29,0),MATCH(B3024,TdC_ExRate!$C$7:$R$7,0)))</f>
        <v xml:space="preserve"> </v>
      </c>
      <c r="H3024" s="78" t="str">
        <f>+IF(F3024=0,"",+G3024*100/INDEX(PBI_GDP!$C$8:$R$29,MATCH($A3024,PBI_GDP!$B$8:$B$29,0),MATCH($B3024,PBI_GDP!$C$7:$R$7,0)))</f>
        <v/>
      </c>
    </row>
    <row r="3025" spans="1:8" x14ac:dyDescent="0.25">
      <c r="A3025" s="8" t="s">
        <v>20</v>
      </c>
      <c r="B3025" s="8">
        <v>2016</v>
      </c>
      <c r="C3025" s="8" t="s">
        <v>10</v>
      </c>
      <c r="D3025" s="8" t="s">
        <v>33</v>
      </c>
      <c r="E3025" s="8" t="s">
        <v>35</v>
      </c>
      <c r="F3025" s="78">
        <v>8152.0837405599996</v>
      </c>
      <c r="G3025" s="78">
        <f>+IF(F3025=0," ", +F3025/INDEX(TdC_ExRate!$C$8:$R$29,MATCH(A3025,TdC_ExRate!$B$8:$B$29,0),MATCH(B3025,TdC_ExRate!$C$7:$R$7,0)))</f>
        <v>285.54541839142962</v>
      </c>
      <c r="H3025" s="78">
        <f>+IF(F3025=0,"",+G3025*100/INDEX(PBI_GDP!$C$8:$R$29,MATCH($A3025,PBI_GDP!$B$8:$B$29,0),MATCH($B3025,PBI_GDP!$C$7:$R$7,0)))</f>
        <v>2.1498417304973714</v>
      </c>
    </row>
    <row r="3026" spans="1:8" x14ac:dyDescent="0.25">
      <c r="A3026" s="8" t="s">
        <v>20</v>
      </c>
      <c r="B3026" s="8">
        <v>2016</v>
      </c>
      <c r="C3026" s="8" t="s">
        <v>10</v>
      </c>
      <c r="D3026" s="8" t="s">
        <v>33</v>
      </c>
      <c r="E3026" s="8" t="s">
        <v>36</v>
      </c>
      <c r="F3026" s="78"/>
      <c r="G3026" s="78" t="str">
        <f>+IF(F3026=0," ", +F3026/INDEX(TdC_ExRate!$C$8:$R$29,MATCH(A3026,TdC_ExRate!$B$8:$B$29,0),MATCH(B3026,TdC_ExRate!$C$7:$R$7,0)))</f>
        <v xml:space="preserve"> </v>
      </c>
      <c r="H3026" s="78" t="str">
        <f>+IF(F3026=0,"",+G3026*100/INDEX(PBI_GDP!$C$8:$R$29,MATCH($A3026,PBI_GDP!$B$8:$B$29,0),MATCH($B3026,PBI_GDP!$C$7:$R$7,0)))</f>
        <v/>
      </c>
    </row>
    <row r="3027" spans="1:8" x14ac:dyDescent="0.25">
      <c r="A3027" s="8" t="s">
        <v>20</v>
      </c>
      <c r="B3027" s="8">
        <v>2016</v>
      </c>
      <c r="C3027" s="8" t="s">
        <v>10</v>
      </c>
      <c r="D3027" s="8" t="s">
        <v>33</v>
      </c>
      <c r="E3027" s="8" t="s">
        <v>42</v>
      </c>
      <c r="F3027" s="78">
        <v>30.904454319999999</v>
      </c>
      <c r="G3027" s="78">
        <f>+IF(F3027=0," ", +F3027/INDEX(TdC_ExRate!$C$8:$R$29,MATCH(A3027,TdC_ExRate!$B$8:$B$29,0),MATCH(B3027,TdC_ExRate!$C$7:$R$7,0)))</f>
        <v>1.0824993486091232</v>
      </c>
      <c r="H3027" s="78">
        <f>+IF(F3027=0,"",+G3027*100/INDEX(PBI_GDP!$C$8:$R$29,MATCH($A3027,PBI_GDP!$B$8:$B$29,0),MATCH($B3027,PBI_GDP!$C$7:$R$7,0)))</f>
        <v>8.1500249101736713E-3</v>
      </c>
    </row>
    <row r="3028" spans="1:8" x14ac:dyDescent="0.25">
      <c r="A3028" s="8" t="s">
        <v>20</v>
      </c>
      <c r="B3028" s="8">
        <v>2016</v>
      </c>
      <c r="C3028" s="8" t="s">
        <v>10</v>
      </c>
      <c r="D3028" s="8" t="s">
        <v>33</v>
      </c>
      <c r="E3028" s="8" t="s">
        <v>40</v>
      </c>
      <c r="F3028" s="78">
        <v>8182.9881948799994</v>
      </c>
      <c r="G3028" s="78">
        <f>+IF(F3028=0," ", +F3028/INDEX(TdC_ExRate!$C$8:$R$29,MATCH(A3028,TdC_ExRate!$B$8:$B$29,0),MATCH(B3028,TdC_ExRate!$C$7:$R$7,0)))</f>
        <v>286.62791774003875</v>
      </c>
      <c r="H3028" s="78">
        <f>+IF(F3028=0,"",+G3028*100/INDEX(PBI_GDP!$C$8:$R$29,MATCH($A3028,PBI_GDP!$B$8:$B$29,0),MATCH($B3028,PBI_GDP!$C$7:$R$7,0)))</f>
        <v>2.157991755407545</v>
      </c>
    </row>
    <row r="3029" spans="1:8" x14ac:dyDescent="0.25">
      <c r="A3029" s="8" t="s">
        <v>20</v>
      </c>
      <c r="B3029" s="8">
        <v>2017</v>
      </c>
      <c r="C3029" s="8" t="s">
        <v>10</v>
      </c>
      <c r="D3029" s="8" t="s">
        <v>33</v>
      </c>
      <c r="E3029" s="8" t="s">
        <v>34</v>
      </c>
      <c r="F3029" s="78"/>
      <c r="G3029" s="78" t="str">
        <f>+IF(F3029=0," ", +F3029/INDEX(TdC_ExRate!$C$8:$R$29,MATCH(A3029,TdC_ExRate!$B$8:$B$29,0),MATCH(B3029,TdC_ExRate!$C$7:$R$7,0)))</f>
        <v xml:space="preserve"> </v>
      </c>
      <c r="H3029" s="78" t="str">
        <f>+IF(F3029=0,"",+G3029*100/INDEX(PBI_GDP!$C$8:$R$29,MATCH($A3029,PBI_GDP!$B$8:$B$29,0),MATCH($B3029,PBI_GDP!$C$7:$R$7,0)))</f>
        <v/>
      </c>
    </row>
    <row r="3030" spans="1:8" x14ac:dyDescent="0.25">
      <c r="A3030" s="8" t="s">
        <v>20</v>
      </c>
      <c r="B3030" s="8">
        <v>2017</v>
      </c>
      <c r="C3030" s="8" t="s">
        <v>10</v>
      </c>
      <c r="D3030" s="8" t="s">
        <v>33</v>
      </c>
      <c r="E3030" s="8" t="s">
        <v>35</v>
      </c>
      <c r="F3030" s="78">
        <v>9335.6305713500005</v>
      </c>
      <c r="G3030" s="78">
        <f>+IF(F3030=0," ", +F3030/INDEX(TdC_ExRate!$C$8:$R$29,MATCH(A3030,TdC_ExRate!$B$8:$B$29,0),MATCH(B3030,TdC_ExRate!$C$7:$R$7,0)))</f>
        <v>310.88543598223913</v>
      </c>
      <c r="H3030" s="78">
        <f>+IF(F3030=0,"",+G3030*100/INDEX(PBI_GDP!$C$8:$R$29,MATCH($A3030,PBI_GDP!$B$8:$B$29,0),MATCH($B3030,PBI_GDP!$C$7:$R$7,0)))</f>
        <v>2.2555830725559742</v>
      </c>
    </row>
    <row r="3031" spans="1:8" x14ac:dyDescent="0.25">
      <c r="A3031" s="8" t="s">
        <v>20</v>
      </c>
      <c r="B3031" s="8">
        <v>2017</v>
      </c>
      <c r="C3031" s="8" t="s">
        <v>10</v>
      </c>
      <c r="D3031" s="8" t="s">
        <v>33</v>
      </c>
      <c r="E3031" s="8" t="s">
        <v>36</v>
      </c>
      <c r="F3031" s="78"/>
      <c r="G3031" s="78" t="str">
        <f>+IF(F3031=0," ", +F3031/INDEX(TdC_ExRate!$C$8:$R$29,MATCH(A3031,TdC_ExRate!$B$8:$B$29,0),MATCH(B3031,TdC_ExRate!$C$7:$R$7,0)))</f>
        <v xml:space="preserve"> </v>
      </c>
      <c r="H3031" s="78" t="str">
        <f>+IF(F3031=0,"",+G3031*100/INDEX(PBI_GDP!$C$8:$R$29,MATCH($A3031,PBI_GDP!$B$8:$B$29,0),MATCH($B3031,PBI_GDP!$C$7:$R$7,0)))</f>
        <v/>
      </c>
    </row>
    <row r="3032" spans="1:8" x14ac:dyDescent="0.25">
      <c r="A3032" s="8" t="s">
        <v>20</v>
      </c>
      <c r="B3032" s="8">
        <v>2017</v>
      </c>
      <c r="C3032" s="8" t="s">
        <v>10</v>
      </c>
      <c r="D3032" s="8" t="s">
        <v>33</v>
      </c>
      <c r="E3032" s="8" t="s">
        <v>42</v>
      </c>
      <c r="F3032" s="78">
        <v>22.097929000000001</v>
      </c>
      <c r="G3032" s="78">
        <f>+IF(F3032=0," ", +F3032/INDEX(TdC_ExRate!$C$8:$R$29,MATCH(A3032,TdC_ExRate!$B$8:$B$29,0),MATCH(B3032,TdC_ExRate!$C$7:$R$7,0)))</f>
        <v>0.7358821923130282</v>
      </c>
      <c r="H3032" s="78">
        <f>+IF(F3032=0,"",+G3032*100/INDEX(PBI_GDP!$C$8:$R$29,MATCH($A3032,PBI_GDP!$B$8:$B$29,0),MATCH($B3032,PBI_GDP!$C$7:$R$7,0)))</f>
        <v>5.3390838690541721E-3</v>
      </c>
    </row>
    <row r="3033" spans="1:8" x14ac:dyDescent="0.25">
      <c r="A3033" s="8" t="s">
        <v>20</v>
      </c>
      <c r="B3033" s="8">
        <v>2017</v>
      </c>
      <c r="C3033" s="8" t="s">
        <v>10</v>
      </c>
      <c r="D3033" s="8" t="s">
        <v>33</v>
      </c>
      <c r="E3033" s="8" t="s">
        <v>40</v>
      </c>
      <c r="F3033" s="78">
        <v>9357.7285003500001</v>
      </c>
      <c r="G3033" s="78">
        <f>+IF(F3033=0," ", +F3033/INDEX(TdC_ExRate!$C$8:$R$29,MATCH(A3033,TdC_ExRate!$B$8:$B$29,0),MATCH(B3033,TdC_ExRate!$C$7:$R$7,0)))</f>
        <v>311.62131817455219</v>
      </c>
      <c r="H3033" s="78">
        <f>+IF(F3033=0,"",+G3033*100/INDEX(PBI_GDP!$C$8:$R$29,MATCH($A3033,PBI_GDP!$B$8:$B$29,0),MATCH($B3033,PBI_GDP!$C$7:$R$7,0)))</f>
        <v>2.2609221564250284</v>
      </c>
    </row>
    <row r="3034" spans="1:8" x14ac:dyDescent="0.25">
      <c r="A3034" s="8" t="s">
        <v>20</v>
      </c>
      <c r="B3034" s="8">
        <v>2018</v>
      </c>
      <c r="C3034" s="8" t="s">
        <v>10</v>
      </c>
      <c r="D3034" s="8" t="s">
        <v>33</v>
      </c>
      <c r="E3034" s="8" t="s">
        <v>34</v>
      </c>
      <c r="F3034" s="80">
        <v>2.4222779999999999</v>
      </c>
      <c r="G3034" s="78">
        <f>+IF(F3034=0," ", +F3034/INDEX(TdC_ExRate!$C$8:$R$29,MATCH(A3034,TdC_ExRate!$B$8:$B$29,0),MATCH(B3034,TdC_ExRate!$C$7:$R$7,0)))</f>
        <v>7.6559475333842469E-2</v>
      </c>
      <c r="H3034" s="78">
        <f>+IF(F3034=0,"",+G3034*100/INDEX(PBI_GDP!$C$8:$R$29,MATCH($A3034,PBI_GDP!$B$8:$B$29,0),MATCH($B3034,PBI_GDP!$C$7:$R$7,0)))</f>
        <v>5.876280673677097E-4</v>
      </c>
    </row>
    <row r="3035" spans="1:8" x14ac:dyDescent="0.25">
      <c r="A3035" s="8" t="s">
        <v>20</v>
      </c>
      <c r="B3035" s="8">
        <v>2018</v>
      </c>
      <c r="C3035" s="8" t="s">
        <v>10</v>
      </c>
      <c r="D3035" s="8" t="s">
        <v>33</v>
      </c>
      <c r="E3035" s="8" t="s">
        <v>35</v>
      </c>
      <c r="F3035" s="80">
        <v>9854.0092879999993</v>
      </c>
      <c r="G3035" s="78">
        <f>+IF(F3035=0," ", +F3035/INDEX(TdC_ExRate!$C$8:$R$29,MATCH(A3035,TdC_ExRate!$B$8:$B$29,0),MATCH(B3035,TdC_ExRate!$C$7:$R$7,0)))</f>
        <v>311.4497101588218</v>
      </c>
      <c r="H3035" s="78">
        <f>+IF(F3035=0,"",+G3035*100/INDEX(PBI_GDP!$C$8:$R$29,MATCH($A3035,PBI_GDP!$B$8:$B$29,0),MATCH($B3035,PBI_GDP!$C$7:$R$7,0)))</f>
        <v>2.3905152231622053</v>
      </c>
    </row>
    <row r="3036" spans="1:8" x14ac:dyDescent="0.25">
      <c r="A3036" s="8" t="s">
        <v>20</v>
      </c>
      <c r="B3036" s="8">
        <v>2018</v>
      </c>
      <c r="C3036" s="8" t="s">
        <v>10</v>
      </c>
      <c r="D3036" s="8" t="s">
        <v>33</v>
      </c>
      <c r="E3036" s="8" t="s">
        <v>36</v>
      </c>
      <c r="F3036" s="80"/>
      <c r="G3036" s="78" t="str">
        <f>+IF(F3036=0," ", +F3036/INDEX(TdC_ExRate!$C$8:$R$29,MATCH(A3036,TdC_ExRate!$B$8:$B$29,0),MATCH(B3036,TdC_ExRate!$C$7:$R$7,0)))</f>
        <v xml:space="preserve"> </v>
      </c>
      <c r="H3036" s="78" t="str">
        <f>+IF(F3036=0,"",+G3036*100/INDEX(PBI_GDP!$C$8:$R$29,MATCH($A3036,PBI_GDP!$B$8:$B$29,0),MATCH($B3036,PBI_GDP!$C$7:$R$7,0)))</f>
        <v/>
      </c>
    </row>
    <row r="3037" spans="1:8" x14ac:dyDescent="0.25">
      <c r="A3037" s="8" t="s">
        <v>20</v>
      </c>
      <c r="B3037" s="8">
        <v>2018</v>
      </c>
      <c r="C3037" s="8" t="s">
        <v>10</v>
      </c>
      <c r="D3037" s="8" t="s">
        <v>33</v>
      </c>
      <c r="E3037" s="8" t="s">
        <v>42</v>
      </c>
      <c r="F3037" s="80">
        <v>38.589565</v>
      </c>
      <c r="G3037" s="78">
        <f>+IF(F3037=0," ", +F3037/INDEX(TdC_ExRate!$C$8:$R$29,MATCH(A3037,TdC_ExRate!$B$8:$B$29,0),MATCH(B3037,TdC_ExRate!$C$7:$R$7,0)))</f>
        <v>1.2196770353201452</v>
      </c>
      <c r="H3037" s="78">
        <f>+IF(F3037=0,"",+G3037*100/INDEX(PBI_GDP!$C$8:$R$29,MATCH($A3037,PBI_GDP!$B$8:$B$29,0),MATCH($B3037,PBI_GDP!$C$7:$R$7,0)))</f>
        <v>9.3615644040488371E-3</v>
      </c>
    </row>
    <row r="3038" spans="1:8" x14ac:dyDescent="0.25">
      <c r="A3038" s="8" t="s">
        <v>20</v>
      </c>
      <c r="B3038" s="8">
        <v>2018</v>
      </c>
      <c r="C3038" s="8" t="s">
        <v>10</v>
      </c>
      <c r="D3038" s="8" t="s">
        <v>33</v>
      </c>
      <c r="E3038" s="8" t="s">
        <v>40</v>
      </c>
      <c r="F3038" s="78">
        <v>9895.0211309999995</v>
      </c>
      <c r="G3038" s="78">
        <f>+IF(F3038=0," ", +F3038/INDEX(TdC_ExRate!$C$8:$R$29,MATCH(A3038,TdC_ExRate!$B$8:$B$29,0),MATCH(B3038,TdC_ExRate!$C$7:$R$7,0)))</f>
        <v>312.74594666947576</v>
      </c>
      <c r="H3038" s="78">
        <f>+IF(F3038=0,"",+G3038*100/INDEX(PBI_GDP!$C$8:$R$29,MATCH($A3038,PBI_GDP!$B$8:$B$29,0),MATCH($B3038,PBI_GDP!$C$7:$R$7,0)))</f>
        <v>2.4004644156336217</v>
      </c>
    </row>
    <row r="3039" spans="1:8" x14ac:dyDescent="0.25">
      <c r="A3039" s="8" t="s">
        <v>20</v>
      </c>
      <c r="B3039" s="8">
        <v>2019</v>
      </c>
      <c r="C3039" s="8" t="s">
        <v>10</v>
      </c>
      <c r="D3039" s="8" t="s">
        <v>33</v>
      </c>
      <c r="E3039" s="8" t="s">
        <v>34</v>
      </c>
      <c r="F3039" s="80"/>
      <c r="G3039" s="78" t="str">
        <f>+IF(F3039=0," ", +F3039/INDEX(TdC_ExRate!$C$8:$R$29,MATCH(A3039,TdC_ExRate!$B$8:$B$29,0),MATCH(B3039,TdC_ExRate!$C$7:$R$7,0)))</f>
        <v xml:space="preserve"> </v>
      </c>
      <c r="H3039" s="78" t="str">
        <f>+IF(F3039=0,"",+G3039*100/INDEX(PBI_GDP!$C$8:$R$29,MATCH($A3039,PBI_GDP!$B$8:$B$29,0),MATCH($B3039,PBI_GDP!$C$7:$R$7,0)))</f>
        <v/>
      </c>
    </row>
    <row r="3040" spans="1:8" x14ac:dyDescent="0.25">
      <c r="A3040" s="8" t="s">
        <v>20</v>
      </c>
      <c r="B3040" s="8">
        <v>2019</v>
      </c>
      <c r="C3040" s="8" t="s">
        <v>10</v>
      </c>
      <c r="D3040" s="8" t="s">
        <v>33</v>
      </c>
      <c r="E3040" s="8" t="s">
        <v>35</v>
      </c>
      <c r="F3040" s="80">
        <v>8766.4469090000002</v>
      </c>
      <c r="G3040" s="78">
        <f>+IF(F3040=0," ", +F3040/INDEX(TdC_ExRate!$C$8:$R$29,MATCH(A3040,TdC_ExRate!$B$8:$B$29,0),MATCH(B3040,TdC_ExRate!$C$7:$R$7,0)))</f>
        <v>263.53365125507293</v>
      </c>
      <c r="H3040" s="78">
        <f>+IF(F3040=0,"",+G3040*100/INDEX(PBI_GDP!$C$8:$R$29,MATCH($A3040,PBI_GDP!$B$8:$B$29,0),MATCH($B3040,PBI_GDP!$C$7:$R$7,0)))</f>
        <v>2.0759818790717559</v>
      </c>
    </row>
    <row r="3041" spans="1:8" x14ac:dyDescent="0.25">
      <c r="A3041" s="8" t="s">
        <v>20</v>
      </c>
      <c r="B3041" s="8">
        <v>2019</v>
      </c>
      <c r="C3041" s="8" t="s">
        <v>10</v>
      </c>
      <c r="D3041" s="8" t="s">
        <v>33</v>
      </c>
      <c r="E3041" s="8" t="s">
        <v>36</v>
      </c>
      <c r="F3041" s="80"/>
      <c r="G3041" s="78" t="str">
        <f>+IF(F3041=0," ", +F3041/INDEX(TdC_ExRate!$C$8:$R$29,MATCH(A3041,TdC_ExRate!$B$8:$B$29,0),MATCH(B3041,TdC_ExRate!$C$7:$R$7,0)))</f>
        <v xml:space="preserve"> </v>
      </c>
      <c r="H3041" s="78" t="str">
        <f>+IF(F3041=0,"",+G3041*100/INDEX(PBI_GDP!$C$8:$R$29,MATCH($A3041,PBI_GDP!$B$8:$B$29,0),MATCH($B3041,PBI_GDP!$C$7:$R$7,0)))</f>
        <v/>
      </c>
    </row>
    <row r="3042" spans="1:8" x14ac:dyDescent="0.25">
      <c r="A3042" s="8" t="s">
        <v>20</v>
      </c>
      <c r="B3042" s="8">
        <v>2019</v>
      </c>
      <c r="C3042" s="8" t="s">
        <v>10</v>
      </c>
      <c r="D3042" s="8" t="s">
        <v>33</v>
      </c>
      <c r="E3042" s="8" t="s">
        <v>42</v>
      </c>
      <c r="F3042" s="80">
        <v>84.773749449999997</v>
      </c>
      <c r="G3042" s="78">
        <f>+IF(F3042=0," ", +F3042/INDEX(TdC_ExRate!$C$8:$R$29,MATCH(A3042,TdC_ExRate!$B$8:$B$29,0),MATCH(B3042,TdC_ExRate!$C$7:$R$7,0)))</f>
        <v>2.5484367788967384</v>
      </c>
      <c r="H3042" s="78">
        <f>+IF(F3042=0,"",+G3042*100/INDEX(PBI_GDP!$C$8:$R$29,MATCH($A3042,PBI_GDP!$B$8:$B$29,0),MATCH($B3042,PBI_GDP!$C$7:$R$7,0)))</f>
        <v>2.007526760910305E-2</v>
      </c>
    </row>
    <row r="3043" spans="1:8" x14ac:dyDescent="0.25">
      <c r="A3043" s="8" t="s">
        <v>20</v>
      </c>
      <c r="B3043" s="8">
        <v>2019</v>
      </c>
      <c r="C3043" s="8" t="s">
        <v>10</v>
      </c>
      <c r="D3043" s="8" t="s">
        <v>33</v>
      </c>
      <c r="E3043" s="8" t="s">
        <v>40</v>
      </c>
      <c r="F3043" s="78">
        <v>8851.22065845</v>
      </c>
      <c r="G3043" s="78">
        <f>+IF(F3043=0," ", +F3043/INDEX(TdC_ExRate!$C$8:$R$29,MATCH(A3043,TdC_ExRate!$B$8:$B$29,0),MATCH(B3043,TdC_ExRate!$C$7:$R$7,0)))</f>
        <v>266.08208803396963</v>
      </c>
      <c r="H3043" s="78">
        <f>+IF(F3043=0,"",+G3043*100/INDEX(PBI_GDP!$C$8:$R$29,MATCH($A3043,PBI_GDP!$B$8:$B$29,0),MATCH($B3043,PBI_GDP!$C$7:$R$7,0)))</f>
        <v>2.0960571466808591</v>
      </c>
    </row>
    <row r="3044" spans="1:8" x14ac:dyDescent="0.25">
      <c r="A3044" s="8" t="s">
        <v>20</v>
      </c>
      <c r="B3044" s="8">
        <v>2020</v>
      </c>
      <c r="C3044" s="8" t="s">
        <v>10</v>
      </c>
      <c r="D3044" s="8" t="s">
        <v>33</v>
      </c>
      <c r="E3044" s="8" t="s">
        <v>34</v>
      </c>
      <c r="F3044" s="80"/>
      <c r="G3044" s="78" t="str">
        <f>+IF(F3044=0," ", +F3044/INDEX(TdC_ExRate!$C$8:$R$29,MATCH(A3044,TdC_ExRate!$B$8:$B$29,0),MATCH(B3044,TdC_ExRate!$C$7:$R$7,0)))</f>
        <v xml:space="preserve"> </v>
      </c>
      <c r="H3044" s="78" t="str">
        <f>+IF(F3044=0,"",+G3044*100/INDEX(PBI_GDP!$C$8:$R$29,MATCH($A3044,PBI_GDP!$B$8:$B$29,0),MATCH($B3044,PBI_GDP!$C$7:$R$7,0)))</f>
        <v/>
      </c>
    </row>
    <row r="3045" spans="1:8" x14ac:dyDescent="0.25">
      <c r="A3045" s="8" t="s">
        <v>20</v>
      </c>
      <c r="B3045" s="8">
        <v>2020</v>
      </c>
      <c r="C3045" s="8" t="s">
        <v>10</v>
      </c>
      <c r="D3045" s="8" t="s">
        <v>33</v>
      </c>
      <c r="E3045" s="8" t="s">
        <v>35</v>
      </c>
      <c r="F3045" s="80">
        <v>11388.849015</v>
      </c>
      <c r="G3045" s="78">
        <f>+IF(F3045=0," ", +F3045/INDEX(TdC_ExRate!$C$8:$R$29,MATCH(A3045,TdC_ExRate!$B$8:$B$29,0),MATCH(B3045,TdC_ExRate!$C$7:$R$7,0)))</f>
        <v>330.67067065085865</v>
      </c>
      <c r="H3045" s="78">
        <f>+IF(F3045=0,"",+G3045*100/INDEX(PBI_GDP!$C$8:$R$29,MATCH($A3045,PBI_GDP!$B$8:$B$29,0),MATCH($B3045,PBI_GDP!$C$7:$R$7,0)))</f>
        <v>2.6079938564416034</v>
      </c>
    </row>
    <row r="3046" spans="1:8" x14ac:dyDescent="0.25">
      <c r="A3046" s="8" t="s">
        <v>20</v>
      </c>
      <c r="B3046" s="8">
        <v>2020</v>
      </c>
      <c r="C3046" s="8" t="s">
        <v>10</v>
      </c>
      <c r="D3046" s="8" t="s">
        <v>33</v>
      </c>
      <c r="E3046" s="8" t="s">
        <v>36</v>
      </c>
      <c r="F3046" s="80"/>
      <c r="G3046" s="78" t="str">
        <f>+IF(F3046=0," ", +F3046/INDEX(TdC_ExRate!$C$8:$R$29,MATCH(A3046,TdC_ExRate!$B$8:$B$29,0),MATCH(B3046,TdC_ExRate!$C$7:$R$7,0)))</f>
        <v xml:space="preserve"> </v>
      </c>
      <c r="H3046" s="78" t="str">
        <f>+IF(F3046=0,"",+G3046*100/INDEX(PBI_GDP!$C$8:$R$29,MATCH($A3046,PBI_GDP!$B$8:$B$29,0),MATCH($B3046,PBI_GDP!$C$7:$R$7,0)))</f>
        <v/>
      </c>
    </row>
    <row r="3047" spans="1:8" x14ac:dyDescent="0.25">
      <c r="A3047" s="8" t="s">
        <v>20</v>
      </c>
      <c r="B3047" s="8">
        <v>2020</v>
      </c>
      <c r="C3047" s="8" t="s">
        <v>10</v>
      </c>
      <c r="D3047" s="8" t="s">
        <v>33</v>
      </c>
      <c r="E3047" s="8" t="s">
        <v>42</v>
      </c>
      <c r="F3047" s="80">
        <v>36.744149999999998</v>
      </c>
      <c r="G3047" s="78">
        <f>+IF(F3047=0," ", +F3047/INDEX(TdC_ExRate!$C$8:$R$29,MATCH(A3047,TdC_ExRate!$B$8:$B$29,0),MATCH(B3047,TdC_ExRate!$C$7:$R$7,0)))</f>
        <v>1.0668516815872238</v>
      </c>
      <c r="H3047" s="78">
        <f>+IF(F3047=0,"",+G3047*100/INDEX(PBI_GDP!$C$8:$R$29,MATCH($A3047,PBI_GDP!$B$8:$B$29,0),MATCH($B3047,PBI_GDP!$C$7:$R$7,0)))</f>
        <v>8.4142407484685353E-3</v>
      </c>
    </row>
    <row r="3048" spans="1:8" x14ac:dyDescent="0.25">
      <c r="A3048" s="8" t="s">
        <v>20</v>
      </c>
      <c r="B3048" s="8">
        <v>2020</v>
      </c>
      <c r="C3048" s="8" t="s">
        <v>10</v>
      </c>
      <c r="D3048" s="8" t="s">
        <v>33</v>
      </c>
      <c r="E3048" s="8" t="s">
        <v>40</v>
      </c>
      <c r="F3048" s="78">
        <v>11425.593165</v>
      </c>
      <c r="G3048" s="78">
        <f>+IF(F3048=0," ", +F3048/INDEX(TdC_ExRate!$C$8:$R$29,MATCH(A3048,TdC_ExRate!$B$8:$B$29,0),MATCH(B3048,TdC_ExRate!$C$7:$R$7,0)))</f>
        <v>331.73752233244585</v>
      </c>
      <c r="H3048" s="78">
        <f>+IF(F3048=0,"",+G3048*100/INDEX(PBI_GDP!$C$8:$R$29,MATCH($A3048,PBI_GDP!$B$8:$B$29,0),MATCH($B3048,PBI_GDP!$C$7:$R$7,0)))</f>
        <v>2.6164080971900718</v>
      </c>
    </row>
    <row r="3049" spans="1:8" x14ac:dyDescent="0.25">
      <c r="A3049" s="8" t="s">
        <v>20</v>
      </c>
      <c r="B3049" s="8">
        <v>2021</v>
      </c>
      <c r="C3049" s="8" t="s">
        <v>10</v>
      </c>
      <c r="D3049" s="8" t="s">
        <v>33</v>
      </c>
      <c r="E3049" s="8" t="s">
        <v>34</v>
      </c>
      <c r="F3049" s="80">
        <v>2.2913914900000001</v>
      </c>
      <c r="G3049" s="78">
        <f>+IF(F3049=0," ", +F3049/INDEX(TdC_ExRate!$C$8:$R$29,MATCH(A3049,TdC_ExRate!$B$8:$B$29,0),MATCH(B3049,TdC_ExRate!$C$7:$R$7,0)))</f>
        <v>6.5238440447945398E-2</v>
      </c>
      <c r="H3049" s="78">
        <f>+IF(F3049=0,"",+G3049*100/INDEX(PBI_GDP!$C$8:$R$29,MATCH($A3049,PBI_GDP!$B$8:$B$29,0),MATCH($B3049,PBI_GDP!$C$7:$R$7,0)))</f>
        <v>4.6136075290404967E-4</v>
      </c>
    </row>
    <row r="3050" spans="1:8" x14ac:dyDescent="0.25">
      <c r="A3050" s="8" t="s">
        <v>20</v>
      </c>
      <c r="B3050" s="8">
        <v>2021</v>
      </c>
      <c r="C3050" s="8" t="s">
        <v>10</v>
      </c>
      <c r="D3050" s="8" t="s">
        <v>33</v>
      </c>
      <c r="E3050" s="8" t="s">
        <v>35</v>
      </c>
      <c r="F3050" s="80">
        <v>17329.037492430001</v>
      </c>
      <c r="G3050" s="78">
        <f>+IF(F3050=0," ", +F3050/INDEX(TdC_ExRate!$C$8:$R$29,MATCH(A3050,TdC_ExRate!$B$8:$B$29,0),MATCH(B3050,TdC_ExRate!$C$7:$R$7,0)))</f>
        <v>493.37679109129783</v>
      </c>
      <c r="H3050" s="78">
        <f>+IF(F3050=0,"",+G3050*100/INDEX(PBI_GDP!$C$8:$R$29,MATCH($A3050,PBI_GDP!$B$8:$B$29,0),MATCH($B3050,PBI_GDP!$C$7:$R$7,0)))</f>
        <v>3.4891190874633167</v>
      </c>
    </row>
    <row r="3051" spans="1:8" x14ac:dyDescent="0.25">
      <c r="A3051" s="8" t="s">
        <v>20</v>
      </c>
      <c r="B3051" s="8">
        <v>2021</v>
      </c>
      <c r="C3051" s="8" t="s">
        <v>10</v>
      </c>
      <c r="D3051" s="8" t="s">
        <v>33</v>
      </c>
      <c r="E3051" s="8" t="s">
        <v>36</v>
      </c>
      <c r="F3051" s="80"/>
      <c r="G3051" s="78" t="str">
        <f>+IF(F3051=0," ", +F3051/INDEX(TdC_ExRate!$C$8:$R$29,MATCH(A3051,TdC_ExRate!$B$8:$B$29,0),MATCH(B3051,TdC_ExRate!$C$7:$R$7,0)))</f>
        <v xml:space="preserve"> </v>
      </c>
      <c r="H3051" s="78" t="str">
        <f>+IF(F3051=0,"",+G3051*100/INDEX(PBI_GDP!$C$8:$R$29,MATCH($A3051,PBI_GDP!$B$8:$B$29,0),MATCH($B3051,PBI_GDP!$C$7:$R$7,0)))</f>
        <v/>
      </c>
    </row>
    <row r="3052" spans="1:8" x14ac:dyDescent="0.25">
      <c r="A3052" s="8" t="s">
        <v>20</v>
      </c>
      <c r="B3052" s="8">
        <v>2021</v>
      </c>
      <c r="C3052" s="8" t="s">
        <v>10</v>
      </c>
      <c r="D3052" s="8" t="s">
        <v>33</v>
      </c>
      <c r="E3052" s="8" t="s">
        <v>42</v>
      </c>
      <c r="F3052" s="80">
        <v>185.52498616999998</v>
      </c>
      <c r="G3052" s="78">
        <f>+IF(F3052=0," ", +F3052/INDEX(TdC_ExRate!$C$8:$R$29,MATCH(A3052,TdC_ExRate!$B$8:$B$29,0),MATCH(B3052,TdC_ExRate!$C$7:$R$7,0)))</f>
        <v>5.2821007735598409</v>
      </c>
      <c r="H3052" s="78">
        <f>+IF(F3052=0,"",+G3052*100/INDEX(PBI_GDP!$C$8:$R$29,MATCH($A3052,PBI_GDP!$B$8:$B$29,0),MATCH($B3052,PBI_GDP!$C$7:$R$7,0)))</f>
        <v>3.7354571523657266E-2</v>
      </c>
    </row>
    <row r="3053" spans="1:8" x14ac:dyDescent="0.25">
      <c r="A3053" s="8" t="s">
        <v>20</v>
      </c>
      <c r="B3053" s="8">
        <v>2021</v>
      </c>
      <c r="C3053" s="8" t="s">
        <v>10</v>
      </c>
      <c r="D3053" s="8" t="s">
        <v>33</v>
      </c>
      <c r="E3053" s="8" t="s">
        <v>40</v>
      </c>
      <c r="F3053" s="78">
        <v>17516.853870089999</v>
      </c>
      <c r="G3053" s="78">
        <f>+IF(F3053=0," ", +F3053/INDEX(TdC_ExRate!$C$8:$R$29,MATCH(A3053,TdC_ExRate!$B$8:$B$29,0),MATCH(B3053,TdC_ExRate!$C$7:$R$7,0)))</f>
        <v>498.72413030530555</v>
      </c>
      <c r="H3053" s="78">
        <f>+IF(F3053=0,"",+G3053*100/INDEX(PBI_GDP!$C$8:$R$29,MATCH($A3053,PBI_GDP!$B$8:$B$29,0),MATCH($B3053,PBI_GDP!$C$7:$R$7,0)))</f>
        <v>3.5269350197398772</v>
      </c>
    </row>
    <row r="3054" spans="1:8" x14ac:dyDescent="0.25">
      <c r="A3054" s="8" t="s">
        <v>20</v>
      </c>
      <c r="B3054" s="8">
        <v>2008</v>
      </c>
      <c r="C3054" s="8" t="s">
        <v>10</v>
      </c>
      <c r="D3054" s="8" t="s">
        <v>37</v>
      </c>
      <c r="E3054" s="8" t="s">
        <v>40</v>
      </c>
      <c r="F3054" s="78">
        <v>50.88000512</v>
      </c>
      <c r="G3054" s="78">
        <f>+IF(F3054=0,0,+F3054/INDEX(TdC_ExRate!$C$8:$R$29,MATCH(A3054,TdC_ExRate!$B$8:$B$29,0),MATCH(B3054,TdC_ExRate!$C$7:$R$7,0)))</f>
        <v>2.6264036711833785</v>
      </c>
      <c r="H3054" s="78">
        <f>+IF(F3054=0,0,+G3054*100/INDEX(PBI_GDP!$C$8:$R$29,MATCH($A3054,PBI_GDP!$B$8:$B$29,0),MATCH($B3054,PBI_GDP!$C$7:$R$7,0)))</f>
        <v>3.0920256261783189E-2</v>
      </c>
    </row>
    <row r="3055" spans="1:8" x14ac:dyDescent="0.25">
      <c r="A3055" s="8" t="s">
        <v>20</v>
      </c>
      <c r="B3055" s="8">
        <v>2009</v>
      </c>
      <c r="C3055" s="8" t="s">
        <v>10</v>
      </c>
      <c r="D3055" s="8" t="s">
        <v>37</v>
      </c>
      <c r="E3055" s="8" t="s">
        <v>40</v>
      </c>
      <c r="F3055" s="78">
        <v>12.71856685</v>
      </c>
      <c r="G3055" s="78">
        <f>+IF(F3055=0,0,+F3055/INDEX(TdC_ExRate!$C$8:$R$29,MATCH(A3055,TdC_ExRate!$B$8:$B$29,0),MATCH(B3055,TdC_ExRate!$C$7:$R$7,0)))</f>
        <v>0.625323891506534</v>
      </c>
      <c r="H3055" s="78">
        <f>+IF(F3055=0,0,+G3055*100/INDEX(PBI_GDP!$C$8:$R$29,MATCH($A3055,PBI_GDP!$B$8:$B$29,0),MATCH($B3055,PBI_GDP!$C$7:$R$7,0)))</f>
        <v>7.5375463651265167E-3</v>
      </c>
    </row>
    <row r="3056" spans="1:8" x14ac:dyDescent="0.25">
      <c r="A3056" s="8" t="s">
        <v>20</v>
      </c>
      <c r="B3056" s="8">
        <v>2010</v>
      </c>
      <c r="C3056" s="8" t="s">
        <v>10</v>
      </c>
      <c r="D3056" s="8" t="s">
        <v>37</v>
      </c>
      <c r="E3056" s="8" t="s">
        <v>40</v>
      </c>
      <c r="F3056" s="78">
        <v>17.356050719999999</v>
      </c>
      <c r="G3056" s="78">
        <f>+IF(F3056=0,0,+F3056/INDEX(TdC_ExRate!$C$8:$R$29,MATCH(A3056,TdC_ExRate!$B$8:$B$29,0),MATCH(B3056,TdC_ExRate!$C$7:$R$7,0)))</f>
        <v>0.81270772482147857</v>
      </c>
      <c r="H3056" s="78">
        <f>+IF(F3056=0,0,+G3056*100/INDEX(PBI_GDP!$C$8:$R$29,MATCH($A3056,PBI_GDP!$B$8:$B$29,0),MATCH($B3056,PBI_GDP!$C$7:$R$7,0)))</f>
        <v>9.2850640056836176E-3</v>
      </c>
    </row>
    <row r="3057" spans="1:8" x14ac:dyDescent="0.25">
      <c r="A3057" s="8" t="s">
        <v>20</v>
      </c>
      <c r="B3057" s="8">
        <v>2011</v>
      </c>
      <c r="C3057" s="8" t="s">
        <v>10</v>
      </c>
      <c r="D3057" s="8" t="s">
        <v>37</v>
      </c>
      <c r="E3057" s="8" t="s">
        <v>40</v>
      </c>
      <c r="F3057" s="78">
        <v>61.037319580000002</v>
      </c>
      <c r="G3057" s="78">
        <f>+IF(F3057=0,0,+F3057/INDEX(TdC_ExRate!$C$8:$R$29,MATCH(A3057,TdC_ExRate!$B$8:$B$29,0),MATCH(B3057,TdC_ExRate!$C$7:$R$7,0)))</f>
        <v>2.7198650592657159</v>
      </c>
      <c r="H3057" s="78">
        <f>+IF(F3057=0,0,+G3057*100/INDEX(PBI_GDP!$C$8:$R$29,MATCH($A3057,PBI_GDP!$B$8:$B$29,0),MATCH($B3057,PBI_GDP!$C$7:$R$7,0)))</f>
        <v>2.7846157288076809E-2</v>
      </c>
    </row>
    <row r="3058" spans="1:8" x14ac:dyDescent="0.25">
      <c r="A3058" s="8" t="s">
        <v>20</v>
      </c>
      <c r="B3058" s="8">
        <v>2012</v>
      </c>
      <c r="C3058" s="8" t="s">
        <v>10</v>
      </c>
      <c r="D3058" s="8" t="s">
        <v>37</v>
      </c>
      <c r="E3058" s="8" t="s">
        <v>40</v>
      </c>
      <c r="F3058" s="78">
        <v>38.885830589999998</v>
      </c>
      <c r="G3058" s="78">
        <f>+IF(F3058=0,0,+F3058/INDEX(TdC_ExRate!$C$8:$R$29,MATCH(A3058,TdC_ExRate!$B$8:$B$29,0),MATCH(B3058,TdC_ExRate!$C$7:$R$7,0)))</f>
        <v>1.6515536457846673</v>
      </c>
      <c r="H3058" s="78">
        <f>+IF(F3058=0,0,+G3058*100/INDEX(PBI_GDP!$C$8:$R$29,MATCH($A3058,PBI_GDP!$B$8:$B$29,0),MATCH($B3058,PBI_GDP!$C$7:$R$7,0)))</f>
        <v>1.5687875521104254E-2</v>
      </c>
    </row>
    <row r="3059" spans="1:8" x14ac:dyDescent="0.25">
      <c r="A3059" s="8" t="s">
        <v>20</v>
      </c>
      <c r="B3059" s="8">
        <v>2013</v>
      </c>
      <c r="C3059" s="8" t="s">
        <v>10</v>
      </c>
      <c r="D3059" s="8" t="s">
        <v>37</v>
      </c>
      <c r="E3059" s="8" t="s">
        <v>40</v>
      </c>
      <c r="F3059" s="78">
        <v>14.29861524</v>
      </c>
      <c r="G3059" s="78">
        <f>+IF(F3059=0,0,+F3059/INDEX(TdC_ExRate!$C$8:$R$29,MATCH(A3059,TdC_ExRate!$B$8:$B$29,0),MATCH(B3059,TdC_ExRate!$C$7:$R$7,0)))</f>
        <v>0.57853996520331785</v>
      </c>
      <c r="H3059" s="78">
        <f>+IF(F3059=0,0,+G3059*100/INDEX(PBI_GDP!$C$8:$R$29,MATCH($A3059,PBI_GDP!$B$8:$B$29,0),MATCH($B3059,PBI_GDP!$C$7:$R$7,0)))</f>
        <v>5.2686216307585906E-3</v>
      </c>
    </row>
    <row r="3060" spans="1:8" x14ac:dyDescent="0.25">
      <c r="A3060" s="8" t="s">
        <v>20</v>
      </c>
      <c r="B3060" s="8">
        <v>2014</v>
      </c>
      <c r="C3060" s="8" t="s">
        <v>10</v>
      </c>
      <c r="D3060" s="8" t="s">
        <v>37</v>
      </c>
      <c r="E3060" s="8" t="s">
        <v>40</v>
      </c>
      <c r="F3060" s="78">
        <v>26.509647950000002</v>
      </c>
      <c r="G3060" s="78">
        <f>+IF(F3060=0,0,+F3060/INDEX(TdC_ExRate!$C$8:$R$29,MATCH(A3060,TdC_ExRate!$B$8:$B$29,0),MATCH(B3060,TdC_ExRate!$C$7:$R$7,0)))</f>
        <v>1.0212712298950208</v>
      </c>
      <c r="H3060" s="78">
        <f>+IF(F3060=0,0,+G3060*100/INDEX(PBI_GDP!$C$8:$R$29,MATCH($A3060,PBI_GDP!$B$8:$B$29,0),MATCH($B3060,PBI_GDP!$C$7:$R$7,0)))</f>
        <v>8.600077387677289E-3</v>
      </c>
    </row>
    <row r="3061" spans="1:8" x14ac:dyDescent="0.25">
      <c r="A3061" s="8" t="s">
        <v>20</v>
      </c>
      <c r="B3061" s="8">
        <v>2015</v>
      </c>
      <c r="C3061" s="8" t="s">
        <v>10</v>
      </c>
      <c r="D3061" s="8" t="s">
        <v>37</v>
      </c>
      <c r="E3061" s="8" t="s">
        <v>40</v>
      </c>
      <c r="F3061" s="78">
        <v>143.97272629</v>
      </c>
      <c r="G3061" s="78">
        <f>+IF(F3061=0,0,+F3061/INDEX(TdC_ExRate!$C$8:$R$29,MATCH(A3061,TdC_ExRate!$B$8:$B$29,0),MATCH(B3061,TdC_ExRate!$C$7:$R$7,0)))</f>
        <v>5.2832412326228617</v>
      </c>
      <c r="H3061" s="78">
        <f>+IF(F3061=0,0,+G3061*100/INDEX(PBI_GDP!$C$8:$R$29,MATCH($A3061,PBI_GDP!$B$8:$B$29,0),MATCH($B3061,PBI_GDP!$C$7:$R$7,0)))</f>
        <v>4.1434716304148633E-2</v>
      </c>
    </row>
    <row r="3062" spans="1:8" x14ac:dyDescent="0.25">
      <c r="A3062" s="8" t="s">
        <v>20</v>
      </c>
      <c r="B3062" s="8">
        <v>2016</v>
      </c>
      <c r="C3062" s="8" t="s">
        <v>10</v>
      </c>
      <c r="D3062" s="8" t="s">
        <v>37</v>
      </c>
      <c r="E3062" s="8" t="s">
        <v>40</v>
      </c>
      <c r="F3062" s="78">
        <v>29.433749219999999</v>
      </c>
      <c r="G3062" s="78">
        <f>+IF(F3062=0,0,+F3062/INDEX(TdC_ExRate!$C$8:$R$29,MATCH(A3062,TdC_ExRate!$B$8:$B$29,0),MATCH(B3062,TdC_ExRate!$C$7:$R$7,0)))</f>
        <v>1.0309845314807775</v>
      </c>
      <c r="H3062" s="78">
        <f>+IF(F3062=0,0,+G3062*100/INDEX(PBI_GDP!$C$8:$R$29,MATCH($A3062,PBI_GDP!$B$8:$B$29,0),MATCH($B3062,PBI_GDP!$C$7:$R$7,0)))</f>
        <v>7.7621752145793869E-3</v>
      </c>
    </row>
    <row r="3063" spans="1:8" x14ac:dyDescent="0.25">
      <c r="A3063" s="8" t="s">
        <v>20</v>
      </c>
      <c r="B3063" s="8">
        <v>2017</v>
      </c>
      <c r="C3063" s="8" t="s">
        <v>10</v>
      </c>
      <c r="D3063" s="8" t="s">
        <v>37</v>
      </c>
      <c r="E3063" s="8" t="s">
        <v>40</v>
      </c>
      <c r="F3063" s="78">
        <v>288.14212108999999</v>
      </c>
      <c r="G3063" s="78">
        <f>+IF(F3063=0,0,+F3063/INDEX(TdC_ExRate!$C$8:$R$29,MATCH(A3063,TdC_ExRate!$B$8:$B$29,0),MATCH(B3063,TdC_ExRate!$C$7:$R$7,0)))</f>
        <v>9.5954085002913718</v>
      </c>
      <c r="H3063" s="78">
        <f>+IF(F3063=0,0,+G3063*100/INDEX(PBI_GDP!$C$8:$R$29,MATCH($A3063,PBI_GDP!$B$8:$B$29,0),MATCH($B3063,PBI_GDP!$C$7:$R$7,0)))</f>
        <v>6.9618060167840737E-2</v>
      </c>
    </row>
    <row r="3064" spans="1:8" x14ac:dyDescent="0.25">
      <c r="A3064" s="8" t="s">
        <v>20</v>
      </c>
      <c r="B3064" s="8">
        <v>2018</v>
      </c>
      <c r="C3064" s="8" t="s">
        <v>10</v>
      </c>
      <c r="D3064" s="8" t="s">
        <v>37</v>
      </c>
      <c r="E3064" s="8" t="s">
        <v>40</v>
      </c>
      <c r="F3064" s="78">
        <v>584.43140382000001</v>
      </c>
      <c r="G3064" s="78">
        <f>+IF(F3064=0,0,+F3064/INDEX(TdC_ExRate!$C$8:$R$29,MATCH(A3064,TdC_ExRate!$B$8:$B$29,0),MATCH(B3064,TdC_ExRate!$C$7:$R$7,0)))</f>
        <v>18.471769815471312</v>
      </c>
      <c r="H3064" s="78">
        <f>+IF(F3064=0,0,+G3064*100/INDEX(PBI_GDP!$C$8:$R$29,MATCH($A3064,PBI_GDP!$B$8:$B$29,0),MATCH($B3064,PBI_GDP!$C$7:$R$7,0)))</f>
        <v>0.14177905935476609</v>
      </c>
    </row>
    <row r="3065" spans="1:8" x14ac:dyDescent="0.25">
      <c r="A3065" s="8" t="s">
        <v>20</v>
      </c>
      <c r="B3065" s="8">
        <v>2019</v>
      </c>
      <c r="C3065" s="8" t="s">
        <v>10</v>
      </c>
      <c r="D3065" s="8" t="s">
        <v>37</v>
      </c>
      <c r="E3065" s="8" t="s">
        <v>40</v>
      </c>
      <c r="F3065" s="78">
        <v>515.30677831000003</v>
      </c>
      <c r="G3065" s="78">
        <f>+IF(F3065=0,0,+F3065/INDEX(TdC_ExRate!$C$8:$R$29,MATCH(A3065,TdC_ExRate!$B$8:$B$29,0),MATCH(B3065,TdC_ExRate!$C$7:$R$7,0)))</f>
        <v>15.490959816924697</v>
      </c>
      <c r="H3065" s="78">
        <f>+IF(F3065=0,0,+G3065*100/INDEX(PBI_GDP!$C$8:$R$29,MATCH($A3065,PBI_GDP!$B$8:$B$29,0),MATCH($B3065,PBI_GDP!$C$7:$R$7,0)))</f>
        <v>0.12202977386837748</v>
      </c>
    </row>
    <row r="3066" spans="1:8" x14ac:dyDescent="0.25">
      <c r="A3066" s="8" t="s">
        <v>20</v>
      </c>
      <c r="B3066" s="8">
        <v>2020</v>
      </c>
      <c r="C3066" s="8" t="s">
        <v>10</v>
      </c>
      <c r="D3066" s="8" t="s">
        <v>37</v>
      </c>
      <c r="E3066" s="8" t="s">
        <v>40</v>
      </c>
      <c r="F3066" s="80">
        <v>150.97610713</v>
      </c>
      <c r="G3066" s="78">
        <f>+IF(F3066=0,0,+F3066/INDEX(TdC_ExRate!$C$8:$R$29,MATCH(A3066,TdC_ExRate!$B$8:$B$29,0),MATCH(B3066,TdC_ExRate!$C$7:$R$7,0)))</f>
        <v>4.3835308143237315</v>
      </c>
      <c r="H3066" s="78">
        <f>+IF(F3066=0,0,+G3066*100/INDEX(PBI_GDP!$C$8:$R$29,MATCH($A3066,PBI_GDP!$B$8:$B$29,0),MATCH($B3066,PBI_GDP!$C$7:$R$7,0)))</f>
        <v>3.4572831665949461E-2</v>
      </c>
    </row>
    <row r="3067" spans="1:8" x14ac:dyDescent="0.25">
      <c r="A3067" s="8" t="s">
        <v>20</v>
      </c>
      <c r="B3067" s="8">
        <v>2021</v>
      </c>
      <c r="C3067" s="8" t="s">
        <v>10</v>
      </c>
      <c r="D3067" s="8" t="s">
        <v>37</v>
      </c>
      <c r="E3067" s="8" t="s">
        <v>40</v>
      </c>
      <c r="F3067" s="80">
        <v>143.66023053999999</v>
      </c>
      <c r="G3067" s="78">
        <f>+IF(F3067=0,0,+F3067/INDEX(TdC_ExRate!$C$8:$R$29,MATCH(A3067,TdC_ExRate!$B$8:$B$29,0),MATCH(B3067,TdC_ExRate!$C$7:$R$7,0)))</f>
        <v>4.0901650528613489</v>
      </c>
      <c r="H3067" s="78">
        <f>+IF(F3067=0,0,+G3067*100/INDEX(PBI_GDP!$C$8:$R$29,MATCH($A3067,PBI_GDP!$B$8:$B$29,0),MATCH($B3067,PBI_GDP!$C$7:$R$7,0)))</f>
        <v>2.8925302556789947E-2</v>
      </c>
    </row>
    <row r="3068" spans="1:8" x14ac:dyDescent="0.25">
      <c r="A3068" s="8" t="s">
        <v>21</v>
      </c>
      <c r="B3068" s="54">
        <v>2008</v>
      </c>
      <c r="C3068" s="53" t="s">
        <v>10</v>
      </c>
      <c r="D3068" s="53" t="s">
        <v>41</v>
      </c>
      <c r="E3068" s="53" t="s">
        <v>40</v>
      </c>
      <c r="F3068" s="81">
        <v>502.08572139000006</v>
      </c>
      <c r="G3068" s="78">
        <f>+IF(F3068=0," ", +F3068/INDEX(TdC_ExRate!$C$8:$R$29,MATCH(A3068,TdC_ExRate!$B$8:$B$29,0),MATCH(B3068,TdC_ExRate!$C$7:$R$7,0)))</f>
        <v>502.08572139000006</v>
      </c>
      <c r="H3068" s="78">
        <f>+IF(F3068=0,"",+G3068*100/INDEX(PBI_GDP!$C$8:$R$29,MATCH($A3068,PBI_GDP!$B$8:$B$29,0),MATCH($B3068,PBI_GDP!$C$7:$R$7,0)))</f>
        <v>1.9251221645338013</v>
      </c>
    </row>
    <row r="3069" spans="1:8" x14ac:dyDescent="0.25">
      <c r="A3069" s="8" t="s">
        <v>21</v>
      </c>
      <c r="B3069" s="54">
        <v>2009</v>
      </c>
      <c r="C3069" s="53" t="s">
        <v>10</v>
      </c>
      <c r="D3069" s="53" t="s">
        <v>41</v>
      </c>
      <c r="E3069" s="53" t="s">
        <v>40</v>
      </c>
      <c r="F3069" s="81">
        <v>641.2399043800001</v>
      </c>
      <c r="G3069" s="78">
        <f>+IF(F3069=0," ", +F3069/INDEX(TdC_ExRate!$C$8:$R$29,MATCH(A3069,TdC_ExRate!$B$8:$B$29,0),MATCH(B3069,TdC_ExRate!$C$7:$R$7,0)))</f>
        <v>641.2399043800001</v>
      </c>
      <c r="H3069" s="78">
        <f>+IF(F3069=0,"",+G3069*100/INDEX(PBI_GDP!$C$8:$R$29,MATCH($A3069,PBI_GDP!$B$8:$B$29,0),MATCH($B3069,PBI_GDP!$C$7:$R$7,0)))</f>
        <v>2.2808926812159975</v>
      </c>
    </row>
    <row r="3070" spans="1:8" x14ac:dyDescent="0.25">
      <c r="A3070" s="8" t="s">
        <v>21</v>
      </c>
      <c r="B3070" s="54">
        <v>2010</v>
      </c>
      <c r="C3070" s="53" t="s">
        <v>10</v>
      </c>
      <c r="D3070" s="53" t="s">
        <v>41</v>
      </c>
      <c r="E3070" s="53" t="s">
        <v>40</v>
      </c>
      <c r="F3070" s="81">
        <v>969.32427752000035</v>
      </c>
      <c r="G3070" s="78">
        <f>+IF(F3070=0," ", +F3070/INDEX(TdC_ExRate!$C$8:$R$29,MATCH(A3070,TdC_ExRate!$B$8:$B$29,0),MATCH(B3070,TdC_ExRate!$C$7:$R$7,0)))</f>
        <v>969.32427752000035</v>
      </c>
      <c r="H3070" s="78">
        <f>+IF(F3070=0,"",+G3070*100/INDEX(PBI_GDP!$C$8:$R$29,MATCH($A3070,PBI_GDP!$B$8:$B$29,0),MATCH($B3070,PBI_GDP!$C$7:$R$7,0)))</f>
        <v>3.1757560784244356</v>
      </c>
    </row>
    <row r="3071" spans="1:8" x14ac:dyDescent="0.25">
      <c r="A3071" s="8" t="s">
        <v>21</v>
      </c>
      <c r="B3071" s="54">
        <v>2011</v>
      </c>
      <c r="C3071" s="53" t="s">
        <v>10</v>
      </c>
      <c r="D3071" s="53" t="s">
        <v>41</v>
      </c>
      <c r="E3071" s="53" t="s">
        <v>40</v>
      </c>
      <c r="F3071" s="81">
        <v>1476.8143669600001</v>
      </c>
      <c r="G3071" s="78">
        <f>+IF(F3071=0," ", +F3071/INDEX(TdC_ExRate!$C$8:$R$29,MATCH(A3071,TdC_ExRate!$B$8:$B$29,0),MATCH(B3071,TdC_ExRate!$C$7:$R$7,0)))</f>
        <v>1476.8143669600001</v>
      </c>
      <c r="H3071" s="78">
        <f>+IF(F3071=0,"",+G3071*100/INDEX(PBI_GDP!$C$8:$R$29,MATCH($A3071,PBI_GDP!$B$8:$B$29,0),MATCH($B3071,PBI_GDP!$C$7:$R$7,0)))</f>
        <v>4.1066619624414269</v>
      </c>
    </row>
    <row r="3072" spans="1:8" x14ac:dyDescent="0.25">
      <c r="A3072" s="8" t="s">
        <v>21</v>
      </c>
      <c r="B3072" s="54">
        <v>2012</v>
      </c>
      <c r="C3072" s="53" t="s">
        <v>10</v>
      </c>
      <c r="D3072" s="53" t="s">
        <v>41</v>
      </c>
      <c r="E3072" s="53" t="s">
        <v>40</v>
      </c>
      <c r="F3072" s="81">
        <v>2072.5682334500002</v>
      </c>
      <c r="G3072" s="78">
        <f>+IF(F3072=0," ", +F3072/INDEX(TdC_ExRate!$C$8:$R$29,MATCH(A3072,TdC_ExRate!$B$8:$B$29,0),MATCH(B3072,TdC_ExRate!$C$7:$R$7,0)))</f>
        <v>2072.5682334500002</v>
      </c>
      <c r="H3072" s="78">
        <f>+IF(F3072=0,"",+G3072*100/INDEX(PBI_GDP!$C$8:$R$29,MATCH($A3072,PBI_GDP!$B$8:$B$29,0),MATCH($B3072,PBI_GDP!$C$7:$R$7,0)))</f>
        <v>4.9445648042315025</v>
      </c>
    </row>
    <row r="3073" spans="1:8" x14ac:dyDescent="0.25">
      <c r="A3073" s="8" t="s">
        <v>21</v>
      </c>
      <c r="B3073" s="54">
        <v>2013</v>
      </c>
      <c r="C3073" s="53" t="s">
        <v>10</v>
      </c>
      <c r="D3073" s="53" t="s">
        <v>41</v>
      </c>
      <c r="E3073" s="53" t="s">
        <v>40</v>
      </c>
      <c r="F3073" s="81">
        <v>2501.6768259400001</v>
      </c>
      <c r="G3073" s="78">
        <f>+IF(F3073=0," ", +F3073/INDEX(TdC_ExRate!$C$8:$R$29,MATCH(A3073,TdC_ExRate!$B$8:$B$29,0),MATCH(B3073,TdC_ExRate!$C$7:$R$7,0)))</f>
        <v>2501.6768259400001</v>
      </c>
      <c r="H3073" s="78">
        <f>+IF(F3073=0,"",+G3073*100/INDEX(PBI_GDP!$C$8:$R$29,MATCH($A3073,PBI_GDP!$B$8:$B$29,0),MATCH($B3073,PBI_GDP!$C$7:$R$7,0)))</f>
        <v>5.2915941959661508</v>
      </c>
    </row>
    <row r="3074" spans="1:8" x14ac:dyDescent="0.25">
      <c r="A3074" s="8" t="s">
        <v>21</v>
      </c>
      <c r="B3074" s="54">
        <v>2014</v>
      </c>
      <c r="C3074" s="53" t="s">
        <v>10</v>
      </c>
      <c r="D3074" s="53" t="s">
        <v>41</v>
      </c>
      <c r="E3074" s="53" t="s">
        <v>40</v>
      </c>
      <c r="F3074" s="81">
        <v>2270.67485167</v>
      </c>
      <c r="G3074" s="78">
        <f>+IF(F3074=0," ", +F3074/INDEX(TdC_ExRate!$C$8:$R$29,MATCH(A3074,TdC_ExRate!$B$8:$B$29,0),MATCH(B3074,TdC_ExRate!$C$7:$R$7,0)))</f>
        <v>2270.67485167</v>
      </c>
      <c r="H3074" s="78">
        <f>+IF(F3074=0,"",+G3074*100/INDEX(PBI_GDP!$C$8:$R$29,MATCH($A3074,PBI_GDP!$B$8:$B$29,0),MATCH($B3074,PBI_GDP!$C$7:$R$7,0)))</f>
        <v>4.3872035516706323</v>
      </c>
    </row>
    <row r="3075" spans="1:8" x14ac:dyDescent="0.25">
      <c r="A3075" s="8" t="s">
        <v>21</v>
      </c>
      <c r="B3075" s="54">
        <v>2015</v>
      </c>
      <c r="C3075" s="53" t="s">
        <v>10</v>
      </c>
      <c r="D3075" s="53" t="s">
        <v>41</v>
      </c>
      <c r="E3075" s="53" t="s">
        <v>40</v>
      </c>
      <c r="F3075" s="81">
        <v>2598.7009321999999</v>
      </c>
      <c r="G3075" s="78">
        <f>+IF(F3075=0," ", +F3075/INDEX(TdC_ExRate!$C$8:$R$29,MATCH(A3075,TdC_ExRate!$B$8:$B$29,0),MATCH(B3075,TdC_ExRate!$C$7:$R$7,0)))</f>
        <v>2598.7009321999999</v>
      </c>
      <c r="H3075" s="78">
        <f>+IF(F3075=0,"",+G3075*100/INDEX(PBI_GDP!$C$8:$R$29,MATCH($A3075,PBI_GDP!$B$8:$B$29,0),MATCH($B3075,PBI_GDP!$C$7:$R$7,0)))</f>
        <v>4.6338885763016808</v>
      </c>
    </row>
    <row r="3076" spans="1:8" x14ac:dyDescent="0.25">
      <c r="A3076" s="8" t="s">
        <v>21</v>
      </c>
      <c r="B3076" s="54">
        <v>2016</v>
      </c>
      <c r="C3076" s="53" t="s">
        <v>10</v>
      </c>
      <c r="D3076" s="53" t="s">
        <v>41</v>
      </c>
      <c r="E3076" s="53" t="s">
        <v>40</v>
      </c>
      <c r="F3076" s="81">
        <v>2068.3245020600002</v>
      </c>
      <c r="G3076" s="78">
        <f>+IF(F3076=0," ", +F3076/INDEX(TdC_ExRate!$C$8:$R$29,MATCH(A3076,TdC_ExRate!$B$8:$B$29,0),MATCH(B3076,TdC_ExRate!$C$7:$R$7,0)))</f>
        <v>2068.3245020600002</v>
      </c>
      <c r="H3076" s="78">
        <f>+IF(F3076=0,"",+G3076*100/INDEX(PBI_GDP!$C$8:$R$29,MATCH($A3076,PBI_GDP!$B$8:$B$29,0),MATCH($B3076,PBI_GDP!$C$7:$R$7,0)))</f>
        <v>3.4451054149459805</v>
      </c>
    </row>
    <row r="3077" spans="1:8" x14ac:dyDescent="0.25">
      <c r="A3077" s="8" t="s">
        <v>21</v>
      </c>
      <c r="B3077" s="54">
        <v>2017</v>
      </c>
      <c r="C3077" s="53" t="s">
        <v>10</v>
      </c>
      <c r="D3077" s="53" t="s">
        <v>41</v>
      </c>
      <c r="E3077" s="53" t="s">
        <v>40</v>
      </c>
      <c r="F3077" s="81">
        <v>1706.1156727199998</v>
      </c>
      <c r="G3077" s="78">
        <f>+IF(F3077=0," ", +F3077/INDEX(TdC_ExRate!$C$8:$R$29,MATCH(A3077,TdC_ExRate!$B$8:$B$29,0),MATCH(B3077,TdC_ExRate!$C$7:$R$7,0)))</f>
        <v>1706.1156727199998</v>
      </c>
      <c r="H3077" s="78">
        <f>+IF(F3077=0,"",+G3077*100/INDEX(PBI_GDP!$C$8:$R$29,MATCH($A3077,PBI_GDP!$B$8:$B$29,0),MATCH($B3077,PBI_GDP!$C$7:$R$7,0)))</f>
        <v>2.645569611319913</v>
      </c>
    </row>
    <row r="3078" spans="1:8" x14ac:dyDescent="0.25">
      <c r="A3078" s="8" t="s">
        <v>21</v>
      </c>
      <c r="B3078" s="54">
        <v>2018</v>
      </c>
      <c r="C3078" s="53" t="s">
        <v>10</v>
      </c>
      <c r="D3078" s="53" t="s">
        <v>41</v>
      </c>
      <c r="E3078" s="53" t="s">
        <v>40</v>
      </c>
      <c r="F3078" s="81">
        <v>1509.9006616200004</v>
      </c>
      <c r="G3078" s="78">
        <f>+IF(F3078=0," ", +F3078/INDEX(TdC_ExRate!$C$8:$R$29,MATCH(A3078,TdC_ExRate!$B$8:$B$29,0),MATCH(B3078,TdC_ExRate!$C$7:$R$7,0)))</f>
        <v>1509.9006616200004</v>
      </c>
      <c r="H3078" s="78">
        <f>+IF(F3078=0,"",+G3078*100/INDEX(PBI_GDP!$C$8:$R$29,MATCH($A3078,PBI_GDP!$B$8:$B$29,0),MATCH($B3078,PBI_GDP!$C$7:$R$7,0)))</f>
        <v>2.2429884716474295</v>
      </c>
    </row>
    <row r="3079" spans="1:8" x14ac:dyDescent="0.25">
      <c r="A3079" s="8" t="s">
        <v>21</v>
      </c>
      <c r="B3079" s="54">
        <v>2019</v>
      </c>
      <c r="C3079" s="53" t="s">
        <v>10</v>
      </c>
      <c r="D3079" s="53" t="s">
        <v>41</v>
      </c>
      <c r="E3079" s="53" t="s">
        <v>40</v>
      </c>
      <c r="F3079" s="81">
        <v>1637.634427</v>
      </c>
      <c r="G3079" s="78">
        <f>+IF(F3079=0," ", +F3079/INDEX(TdC_ExRate!$C$8:$R$29,MATCH(A3079,TdC_ExRate!$B$8:$B$29,0),MATCH(B3079,TdC_ExRate!$C$7:$R$7,0)))</f>
        <v>1637.634427</v>
      </c>
      <c r="H3079" s="78">
        <f>+IF(F3079=0,"",+G3079*100/INDEX(PBI_GDP!$C$8:$R$29,MATCH($A3079,PBI_GDP!$B$8:$B$29,0),MATCH($B3079,PBI_GDP!$C$7:$R$7,0)))</f>
        <v>2.3468875473835316</v>
      </c>
    </row>
    <row r="3080" spans="1:8" x14ac:dyDescent="0.25">
      <c r="A3080" s="8" t="s">
        <v>21</v>
      </c>
      <c r="B3080" s="54">
        <v>2020</v>
      </c>
      <c r="C3080" s="53" t="s">
        <v>10</v>
      </c>
      <c r="D3080" s="53" t="s">
        <v>41</v>
      </c>
      <c r="E3080" s="53" t="s">
        <v>40</v>
      </c>
      <c r="F3080" s="81">
        <v>706.58652185000005</v>
      </c>
      <c r="G3080" s="78">
        <f>+IF(F3080=0," ", +F3080/INDEX(TdC_ExRate!$C$8:$R$29,MATCH(A3080,TdC_ExRate!$B$8:$B$29,0),MATCH(B3080,TdC_ExRate!$C$7:$R$7,0)))</f>
        <v>706.58652185000005</v>
      </c>
      <c r="H3080" s="78">
        <f>+IF(F3080=0,"",+G3080*100/INDEX(PBI_GDP!$C$8:$R$29,MATCH($A3080,PBI_GDP!$B$8:$B$29,0),MATCH($B3080,PBI_GDP!$C$7:$R$7,0)))</f>
        <v>1.2383252354326204</v>
      </c>
    </row>
    <row r="3081" spans="1:8" x14ac:dyDescent="0.25">
      <c r="A3081" s="8" t="s">
        <v>21</v>
      </c>
      <c r="B3081" s="54">
        <v>2021</v>
      </c>
      <c r="C3081" s="53" t="s">
        <v>10</v>
      </c>
      <c r="D3081" s="53" t="s">
        <v>41</v>
      </c>
      <c r="E3081" s="53" t="s">
        <v>40</v>
      </c>
      <c r="F3081" s="81">
        <v>993.02928895000002</v>
      </c>
      <c r="G3081" s="78">
        <f>+IF(F3081=0," ", +F3081/INDEX(TdC_ExRate!$C$8:$R$29,MATCH(A3081,TdC_ExRate!$B$8:$B$29,0),MATCH(B3081,TdC_ExRate!$C$7:$R$7,0)))</f>
        <v>993.02928895000002</v>
      </c>
      <c r="H3081" s="78">
        <f>+IF(F3081=0,"",+G3081*100/INDEX(PBI_GDP!$C$8:$R$29,MATCH($A3081,PBI_GDP!$B$8:$B$29,0),MATCH($B3081,PBI_GDP!$C$7:$R$7,0)))</f>
        <v>1.4734161413541587</v>
      </c>
    </row>
    <row r="3082" spans="1:8" x14ac:dyDescent="0.25">
      <c r="A3082" s="8" t="s">
        <v>21</v>
      </c>
      <c r="B3082" s="54">
        <v>2022</v>
      </c>
      <c r="C3082" s="53" t="s">
        <v>10</v>
      </c>
      <c r="D3082" s="53" t="s">
        <v>41</v>
      </c>
      <c r="E3082" s="53" t="s">
        <v>40</v>
      </c>
      <c r="F3082" s="81">
        <v>1401.3611100000001</v>
      </c>
      <c r="G3082" s="78">
        <f>+IF(F3082=0," ", +F3082/INDEX(TdC_ExRate!$C$8:$R$29,MATCH(A3082,TdC_ExRate!$B$8:$B$29,0),MATCH(B3082,TdC_ExRate!$C$7:$R$7,0)))</f>
        <v>1401.3611100000001</v>
      </c>
      <c r="H3082" s="78">
        <f>+IF(F3082=0,"",+G3082*100/INDEX(PBI_GDP!$C$8:$R$29,MATCH($A3082,PBI_GDP!$B$8:$B$29,0),MATCH($B3082,PBI_GDP!$C$7:$R$7,0)))</f>
        <v>1.8372212823620291</v>
      </c>
    </row>
    <row r="3083" spans="1:8" x14ac:dyDescent="0.25">
      <c r="A3083" s="8" t="s">
        <v>21</v>
      </c>
      <c r="B3083" s="54">
        <v>2023</v>
      </c>
      <c r="C3083" s="53" t="s">
        <v>10</v>
      </c>
      <c r="D3083" s="53" t="s">
        <v>41</v>
      </c>
      <c r="E3083" s="53" t="s">
        <v>40</v>
      </c>
      <c r="F3083" s="81">
        <v>2275.2363976300003</v>
      </c>
      <c r="G3083" s="78">
        <f>+IF(F3083=0," ", +F3083/INDEX(TdC_ExRate!$C$8:$R$29,MATCH(A3083,TdC_ExRate!$B$8:$B$29,0),MATCH(B3083,TdC_ExRate!$C$7:$R$7,0)))</f>
        <v>2275.2363976300003</v>
      </c>
      <c r="H3083" s="78">
        <f>+IF(F3083=0,"",+G3083*100/INDEX(PBI_GDP!$C$8:$R$29,MATCH($A3083,PBI_GDP!$B$8:$B$29,0),MATCH($B3083,PBI_GDP!$C$7:$R$7,0)))</f>
        <v>2.7307802422352485</v>
      </c>
    </row>
    <row r="3084" spans="1:8" x14ac:dyDescent="0.25">
      <c r="A3084" s="8" t="s">
        <v>21</v>
      </c>
      <c r="B3084" s="54">
        <v>2008</v>
      </c>
      <c r="C3084" s="53" t="s">
        <v>10</v>
      </c>
      <c r="D3084" s="53" t="s">
        <v>25</v>
      </c>
      <c r="E3084" s="53" t="s">
        <v>26</v>
      </c>
      <c r="F3084" s="81">
        <v>13.265561900000002</v>
      </c>
      <c r="G3084" s="78">
        <f>+IF(F3084=0," ", +F3084/INDEX(TdC_ExRate!$C$8:$R$29,MATCH(A3084,TdC_ExRate!$B$8:$B$29,0),MATCH(B3084,TdC_ExRate!$C$7:$R$7,0)))</f>
        <v>13.265561900000002</v>
      </c>
      <c r="H3084" s="78">
        <f>+IF(F3084=0,"",+G3084*100/INDEX(PBI_GDP!$C$8:$R$29,MATCH($A3084,PBI_GDP!$B$8:$B$29,0),MATCH($B3084,PBI_GDP!$C$7:$R$7,0)))</f>
        <v>5.0863480379376033E-2</v>
      </c>
    </row>
    <row r="3085" spans="1:8" x14ac:dyDescent="0.25">
      <c r="A3085" s="8" t="s">
        <v>21</v>
      </c>
      <c r="B3085" s="54">
        <v>2008</v>
      </c>
      <c r="C3085" s="53" t="s">
        <v>10</v>
      </c>
      <c r="D3085" s="53" t="s">
        <v>25</v>
      </c>
      <c r="E3085" s="53" t="s">
        <v>27</v>
      </c>
      <c r="F3085" s="81"/>
      <c r="G3085" s="78" t="str">
        <f>+IF(F3085=0," ", +F3085/INDEX(TdC_ExRate!$C$8:$R$29,MATCH(A3085,TdC_ExRate!$B$8:$B$29,0),MATCH(B3085,TdC_ExRate!$C$7:$R$7,0)))</f>
        <v xml:space="preserve"> </v>
      </c>
      <c r="H3085" s="78" t="str">
        <f>+IF(F3085=0,"",+G3085*100/INDEX(PBI_GDP!$C$8:$R$29,MATCH($A3085,PBI_GDP!$B$8:$B$29,0),MATCH($B3085,PBI_GDP!$C$7:$R$7,0)))</f>
        <v/>
      </c>
    </row>
    <row r="3086" spans="1:8" x14ac:dyDescent="0.25">
      <c r="A3086" s="8" t="s">
        <v>21</v>
      </c>
      <c r="B3086" s="54">
        <v>2008</v>
      </c>
      <c r="C3086" s="53" t="s">
        <v>10</v>
      </c>
      <c r="D3086" s="53" t="s">
        <v>25</v>
      </c>
      <c r="E3086" s="53" t="s">
        <v>28</v>
      </c>
      <c r="F3086" s="81">
        <v>2.4989460999999999</v>
      </c>
      <c r="G3086" s="78">
        <f>+IF(F3086=0," ", +F3086/INDEX(TdC_ExRate!$C$8:$R$29,MATCH(A3086,TdC_ExRate!$B$8:$B$29,0),MATCH(B3086,TdC_ExRate!$C$7:$R$7,0)))</f>
        <v>2.4989460999999999</v>
      </c>
      <c r="H3086" s="78">
        <f>+IF(F3086=0,"",+G3086*100/INDEX(PBI_GDP!$C$8:$R$29,MATCH($A3086,PBI_GDP!$B$8:$B$29,0),MATCH($B3086,PBI_GDP!$C$7:$R$7,0)))</f>
        <v>9.5815840206865451E-3</v>
      </c>
    </row>
    <row r="3087" spans="1:8" x14ac:dyDescent="0.25">
      <c r="A3087" s="8" t="s">
        <v>21</v>
      </c>
      <c r="B3087" s="54">
        <v>2008</v>
      </c>
      <c r="C3087" s="53" t="s">
        <v>10</v>
      </c>
      <c r="D3087" s="53" t="s">
        <v>25</v>
      </c>
      <c r="E3087" s="53" t="s">
        <v>40</v>
      </c>
      <c r="F3087" s="81">
        <v>15.764508000000001</v>
      </c>
      <c r="G3087" s="78">
        <f>+IF(F3087=0," ", +F3087/INDEX(TdC_ExRate!$C$8:$R$29,MATCH(A3087,TdC_ExRate!$B$8:$B$29,0),MATCH(B3087,TdC_ExRate!$C$7:$R$7,0)))</f>
        <v>15.764508000000001</v>
      </c>
      <c r="H3087" s="78">
        <f>+IF(F3087=0,"",+G3087*100/INDEX(PBI_GDP!$C$8:$R$29,MATCH($A3087,PBI_GDP!$B$8:$B$29,0),MATCH($B3087,PBI_GDP!$C$7:$R$7,0)))</f>
        <v>6.0445064400062573E-2</v>
      </c>
    </row>
    <row r="3088" spans="1:8" x14ac:dyDescent="0.25">
      <c r="A3088" s="8" t="s">
        <v>21</v>
      </c>
      <c r="B3088" s="54">
        <v>2009</v>
      </c>
      <c r="C3088" s="53" t="s">
        <v>10</v>
      </c>
      <c r="D3088" s="53" t="s">
        <v>25</v>
      </c>
      <c r="E3088" s="53" t="s">
        <v>26</v>
      </c>
      <c r="F3088" s="81">
        <v>2.7790501700000001</v>
      </c>
      <c r="G3088" s="78">
        <f>+IF(F3088=0," ", +F3088/INDEX(TdC_ExRate!$C$8:$R$29,MATCH(A3088,TdC_ExRate!$B$8:$B$29,0),MATCH(B3088,TdC_ExRate!$C$7:$R$7,0)))</f>
        <v>2.7790501700000001</v>
      </c>
      <c r="H3088" s="78">
        <f>+IF(F3088=0,"",+G3088*100/INDEX(PBI_GDP!$C$8:$R$29,MATCH($A3088,PBI_GDP!$B$8:$B$29,0),MATCH($B3088,PBI_GDP!$C$7:$R$7,0)))</f>
        <v>9.885091601736529E-3</v>
      </c>
    </row>
    <row r="3089" spans="1:8" x14ac:dyDescent="0.25">
      <c r="A3089" s="8" t="s">
        <v>21</v>
      </c>
      <c r="B3089" s="54">
        <v>2009</v>
      </c>
      <c r="C3089" s="53" t="s">
        <v>10</v>
      </c>
      <c r="D3089" s="53" t="s">
        <v>25</v>
      </c>
      <c r="E3089" s="53" t="s">
        <v>27</v>
      </c>
      <c r="F3089" s="81"/>
      <c r="G3089" s="78" t="str">
        <f>+IF(F3089=0," ", +F3089/INDEX(TdC_ExRate!$C$8:$R$29,MATCH(A3089,TdC_ExRate!$B$8:$B$29,0),MATCH(B3089,TdC_ExRate!$C$7:$R$7,0)))</f>
        <v xml:space="preserve"> </v>
      </c>
      <c r="H3089" s="78" t="str">
        <f>+IF(F3089=0,"",+G3089*100/INDEX(PBI_GDP!$C$8:$R$29,MATCH($A3089,PBI_GDP!$B$8:$B$29,0),MATCH($B3089,PBI_GDP!$C$7:$R$7,0)))</f>
        <v/>
      </c>
    </row>
    <row r="3090" spans="1:8" x14ac:dyDescent="0.25">
      <c r="A3090" s="8" t="s">
        <v>21</v>
      </c>
      <c r="B3090" s="54">
        <v>2009</v>
      </c>
      <c r="C3090" s="53" t="s">
        <v>10</v>
      </c>
      <c r="D3090" s="53" t="s">
        <v>25</v>
      </c>
      <c r="E3090" s="53" t="s">
        <v>28</v>
      </c>
      <c r="F3090" s="81">
        <v>1.7317454600000002</v>
      </c>
      <c r="G3090" s="78">
        <f>+IF(F3090=0," ", +F3090/INDEX(TdC_ExRate!$C$8:$R$29,MATCH(A3090,TdC_ExRate!$B$8:$B$29,0),MATCH(B3090,TdC_ExRate!$C$7:$R$7,0)))</f>
        <v>1.7317454600000002</v>
      </c>
      <c r="H3090" s="78">
        <f>+IF(F3090=0,"",+G3090*100/INDEX(PBI_GDP!$C$8:$R$29,MATCH($A3090,PBI_GDP!$B$8:$B$29,0),MATCH($B3090,PBI_GDP!$C$7:$R$7,0)))</f>
        <v>6.1598249242802855E-3</v>
      </c>
    </row>
    <row r="3091" spans="1:8" x14ac:dyDescent="0.25">
      <c r="A3091" s="8" t="s">
        <v>21</v>
      </c>
      <c r="B3091" s="54">
        <v>2009</v>
      </c>
      <c r="C3091" s="53" t="s">
        <v>10</v>
      </c>
      <c r="D3091" s="53" t="s">
        <v>25</v>
      </c>
      <c r="E3091" s="53" t="s">
        <v>40</v>
      </c>
      <c r="F3091" s="81">
        <v>4.5107956299999996</v>
      </c>
      <c r="G3091" s="78">
        <f>+IF(F3091=0," ", +F3091/INDEX(TdC_ExRate!$C$8:$R$29,MATCH(A3091,TdC_ExRate!$B$8:$B$29,0),MATCH(B3091,TdC_ExRate!$C$7:$R$7,0)))</f>
        <v>4.5107956299999996</v>
      </c>
      <c r="H3091" s="78">
        <f>+IF(F3091=0,"",+G3091*100/INDEX(PBI_GDP!$C$8:$R$29,MATCH($A3091,PBI_GDP!$B$8:$B$29,0),MATCH($B3091,PBI_GDP!$C$7:$R$7,0)))</f>
        <v>1.6044916526016813E-2</v>
      </c>
    </row>
    <row r="3092" spans="1:8" x14ac:dyDescent="0.25">
      <c r="A3092" s="8" t="s">
        <v>21</v>
      </c>
      <c r="B3092" s="54">
        <v>2010</v>
      </c>
      <c r="C3092" s="53" t="s">
        <v>10</v>
      </c>
      <c r="D3092" s="53" t="s">
        <v>25</v>
      </c>
      <c r="E3092" s="53" t="s">
        <v>26</v>
      </c>
      <c r="F3092" s="81">
        <v>25.021007450000003</v>
      </c>
      <c r="G3092" s="78">
        <f>+IF(F3092=0," ", +F3092/INDEX(TdC_ExRate!$C$8:$R$29,MATCH(A3092,TdC_ExRate!$B$8:$B$29,0),MATCH(B3092,TdC_ExRate!$C$7:$R$7,0)))</f>
        <v>25.021007450000003</v>
      </c>
      <c r="H3092" s="78">
        <f>+IF(F3092=0,"",+G3092*100/INDEX(PBI_GDP!$C$8:$R$29,MATCH($A3092,PBI_GDP!$B$8:$B$29,0),MATCH($B3092,PBI_GDP!$C$7:$R$7,0)))</f>
        <v>8.197526703957031E-2</v>
      </c>
    </row>
    <row r="3093" spans="1:8" x14ac:dyDescent="0.25">
      <c r="A3093" s="8" t="s">
        <v>21</v>
      </c>
      <c r="B3093" s="54">
        <v>2010</v>
      </c>
      <c r="C3093" s="53" t="s">
        <v>10</v>
      </c>
      <c r="D3093" s="53" t="s">
        <v>25</v>
      </c>
      <c r="E3093" s="53" t="s">
        <v>27</v>
      </c>
      <c r="F3093" s="81"/>
      <c r="G3093" s="78" t="str">
        <f>+IF(F3093=0," ", +F3093/INDEX(TdC_ExRate!$C$8:$R$29,MATCH(A3093,TdC_ExRate!$B$8:$B$29,0),MATCH(B3093,TdC_ExRate!$C$7:$R$7,0)))</f>
        <v xml:space="preserve"> </v>
      </c>
      <c r="H3093" s="78" t="str">
        <f>+IF(F3093=0,"",+G3093*100/INDEX(PBI_GDP!$C$8:$R$29,MATCH($A3093,PBI_GDP!$B$8:$B$29,0),MATCH($B3093,PBI_GDP!$C$7:$R$7,0)))</f>
        <v/>
      </c>
    </row>
    <row r="3094" spans="1:8" x14ac:dyDescent="0.25">
      <c r="A3094" s="8" t="s">
        <v>21</v>
      </c>
      <c r="B3094" s="54">
        <v>2010</v>
      </c>
      <c r="C3094" s="53" t="s">
        <v>10</v>
      </c>
      <c r="D3094" s="53" t="s">
        <v>25</v>
      </c>
      <c r="E3094" s="53" t="s">
        <v>28</v>
      </c>
      <c r="F3094" s="81">
        <v>0.84</v>
      </c>
      <c r="G3094" s="78">
        <f>+IF(F3094=0," ", +F3094/INDEX(TdC_ExRate!$C$8:$R$29,MATCH(A3094,TdC_ExRate!$B$8:$B$29,0),MATCH(B3094,TdC_ExRate!$C$7:$R$7,0)))</f>
        <v>0.84</v>
      </c>
      <c r="H3094" s="78">
        <f>+IF(F3094=0,"",+G3094*100/INDEX(PBI_GDP!$C$8:$R$29,MATCH($A3094,PBI_GDP!$B$8:$B$29,0),MATCH($B3094,PBI_GDP!$C$7:$R$7,0)))</f>
        <v>2.7520564250197313E-3</v>
      </c>
    </row>
    <row r="3095" spans="1:8" x14ac:dyDescent="0.25">
      <c r="A3095" s="8" t="s">
        <v>21</v>
      </c>
      <c r="B3095" s="54">
        <v>2010</v>
      </c>
      <c r="C3095" s="53" t="s">
        <v>10</v>
      </c>
      <c r="D3095" s="53" t="s">
        <v>25</v>
      </c>
      <c r="E3095" s="53" t="s">
        <v>40</v>
      </c>
      <c r="F3095" s="81">
        <v>25.861007450000002</v>
      </c>
      <c r="G3095" s="78">
        <f>+IF(F3095=0," ", +F3095/INDEX(TdC_ExRate!$C$8:$R$29,MATCH(A3095,TdC_ExRate!$B$8:$B$29,0),MATCH(B3095,TdC_ExRate!$C$7:$R$7,0)))</f>
        <v>25.861007450000002</v>
      </c>
      <c r="H3095" s="78">
        <f>+IF(F3095=0,"",+G3095*100/INDEX(PBI_GDP!$C$8:$R$29,MATCH($A3095,PBI_GDP!$B$8:$B$29,0),MATCH($B3095,PBI_GDP!$C$7:$R$7,0)))</f>
        <v>8.472732346459004E-2</v>
      </c>
    </row>
    <row r="3096" spans="1:8" x14ac:dyDescent="0.25">
      <c r="A3096" s="8" t="s">
        <v>21</v>
      </c>
      <c r="B3096" s="54">
        <v>2011</v>
      </c>
      <c r="C3096" s="53" t="s">
        <v>10</v>
      </c>
      <c r="D3096" s="53" t="s">
        <v>25</v>
      </c>
      <c r="E3096" s="53" t="s">
        <v>26</v>
      </c>
      <c r="F3096" s="81">
        <v>42.955174700000001</v>
      </c>
      <c r="G3096" s="78">
        <f>+IF(F3096=0," ", +F3096/INDEX(TdC_ExRate!$C$8:$R$29,MATCH(A3096,TdC_ExRate!$B$8:$B$29,0),MATCH(B3096,TdC_ExRate!$C$7:$R$7,0)))</f>
        <v>42.955174700000001</v>
      </c>
      <c r="H3096" s="78">
        <f>+IF(F3096=0,"",+G3096*100/INDEX(PBI_GDP!$C$8:$R$29,MATCH($A3096,PBI_GDP!$B$8:$B$29,0),MATCH($B3096,PBI_GDP!$C$7:$R$7,0)))</f>
        <v>0.11944790488031204</v>
      </c>
    </row>
    <row r="3097" spans="1:8" x14ac:dyDescent="0.25">
      <c r="A3097" s="8" t="s">
        <v>21</v>
      </c>
      <c r="B3097" s="54">
        <v>2011</v>
      </c>
      <c r="C3097" s="53" t="s">
        <v>10</v>
      </c>
      <c r="D3097" s="53" t="s">
        <v>25</v>
      </c>
      <c r="E3097" s="53" t="s">
        <v>27</v>
      </c>
      <c r="F3097" s="81"/>
      <c r="G3097" s="78" t="str">
        <f>+IF(F3097=0," ", +F3097/INDEX(TdC_ExRate!$C$8:$R$29,MATCH(A3097,TdC_ExRate!$B$8:$B$29,0),MATCH(B3097,TdC_ExRate!$C$7:$R$7,0)))</f>
        <v xml:space="preserve"> </v>
      </c>
      <c r="H3097" s="78" t="str">
        <f>+IF(F3097=0,"",+G3097*100/INDEX(PBI_GDP!$C$8:$R$29,MATCH($A3097,PBI_GDP!$B$8:$B$29,0),MATCH($B3097,PBI_GDP!$C$7:$R$7,0)))</f>
        <v/>
      </c>
    </row>
    <row r="3098" spans="1:8" x14ac:dyDescent="0.25">
      <c r="A3098" s="8" t="s">
        <v>21</v>
      </c>
      <c r="B3098" s="54">
        <v>2011</v>
      </c>
      <c r="C3098" s="53" t="s">
        <v>10</v>
      </c>
      <c r="D3098" s="53" t="s">
        <v>25</v>
      </c>
      <c r="E3098" s="53" t="s">
        <v>28</v>
      </c>
      <c r="F3098" s="81">
        <v>0.84</v>
      </c>
      <c r="G3098" s="78">
        <f>+IF(F3098=0," ", +F3098/INDEX(TdC_ExRate!$C$8:$R$29,MATCH(A3098,TdC_ExRate!$B$8:$B$29,0),MATCH(B3098,TdC_ExRate!$C$7:$R$7,0)))</f>
        <v>0.84</v>
      </c>
      <c r="H3098" s="78">
        <f>+IF(F3098=0,"",+G3098*100/INDEX(PBI_GDP!$C$8:$R$29,MATCH($A3098,PBI_GDP!$B$8:$B$29,0),MATCH($B3098,PBI_GDP!$C$7:$R$7,0)))</f>
        <v>2.335835921986417E-3</v>
      </c>
    </row>
    <row r="3099" spans="1:8" x14ac:dyDescent="0.25">
      <c r="A3099" s="8" t="s">
        <v>21</v>
      </c>
      <c r="B3099" s="54">
        <v>2011</v>
      </c>
      <c r="C3099" s="53" t="s">
        <v>10</v>
      </c>
      <c r="D3099" s="53" t="s">
        <v>25</v>
      </c>
      <c r="E3099" s="53" t="s">
        <v>40</v>
      </c>
      <c r="F3099" s="81">
        <v>43.795174700000004</v>
      </c>
      <c r="G3099" s="78">
        <f>+IF(F3099=0," ", +F3099/INDEX(TdC_ExRate!$C$8:$R$29,MATCH(A3099,TdC_ExRate!$B$8:$B$29,0),MATCH(B3099,TdC_ExRate!$C$7:$R$7,0)))</f>
        <v>43.795174700000004</v>
      </c>
      <c r="H3099" s="78">
        <f>+IF(F3099=0,"",+G3099*100/INDEX(PBI_GDP!$C$8:$R$29,MATCH($A3099,PBI_GDP!$B$8:$B$29,0),MATCH($B3099,PBI_GDP!$C$7:$R$7,0)))</f>
        <v>0.12178374080229848</v>
      </c>
    </row>
    <row r="3100" spans="1:8" x14ac:dyDescent="0.25">
      <c r="A3100" s="8" t="s">
        <v>21</v>
      </c>
      <c r="B3100" s="54">
        <v>2012</v>
      </c>
      <c r="C3100" s="53" t="s">
        <v>10</v>
      </c>
      <c r="D3100" s="53" t="s">
        <v>25</v>
      </c>
      <c r="E3100" s="53" t="s">
        <v>26</v>
      </c>
      <c r="F3100" s="81">
        <v>20.450536639999999</v>
      </c>
      <c r="G3100" s="78">
        <f>+IF(F3100=0," ", +F3100/INDEX(TdC_ExRate!$C$8:$R$29,MATCH(A3100,TdC_ExRate!$B$8:$B$29,0),MATCH(B3100,TdC_ExRate!$C$7:$R$7,0)))</f>
        <v>20.450536639999999</v>
      </c>
      <c r="H3100" s="78">
        <f>+IF(F3100=0,"",+G3100*100/INDEX(PBI_GDP!$C$8:$R$29,MATCH($A3100,PBI_GDP!$B$8:$B$29,0),MATCH($B3100,PBI_GDP!$C$7:$R$7,0)))</f>
        <v>4.8789227812040682E-2</v>
      </c>
    </row>
    <row r="3101" spans="1:8" x14ac:dyDescent="0.25">
      <c r="A3101" s="8" t="s">
        <v>21</v>
      </c>
      <c r="B3101" s="54">
        <v>2012</v>
      </c>
      <c r="C3101" s="53" t="s">
        <v>10</v>
      </c>
      <c r="D3101" s="53" t="s">
        <v>25</v>
      </c>
      <c r="E3101" s="53" t="s">
        <v>27</v>
      </c>
      <c r="F3101" s="81"/>
      <c r="G3101" s="78" t="str">
        <f>+IF(F3101=0," ", +F3101/INDEX(TdC_ExRate!$C$8:$R$29,MATCH(A3101,TdC_ExRate!$B$8:$B$29,0),MATCH(B3101,TdC_ExRate!$C$7:$R$7,0)))</f>
        <v xml:space="preserve"> </v>
      </c>
      <c r="H3101" s="78" t="str">
        <f>+IF(F3101=0,"",+G3101*100/INDEX(PBI_GDP!$C$8:$R$29,MATCH($A3101,PBI_GDP!$B$8:$B$29,0),MATCH($B3101,PBI_GDP!$C$7:$R$7,0)))</f>
        <v/>
      </c>
    </row>
    <row r="3102" spans="1:8" x14ac:dyDescent="0.25">
      <c r="A3102" s="8" t="s">
        <v>21</v>
      </c>
      <c r="B3102" s="54">
        <v>2012</v>
      </c>
      <c r="C3102" s="53" t="s">
        <v>10</v>
      </c>
      <c r="D3102" s="53" t="s">
        <v>25</v>
      </c>
      <c r="E3102" s="53" t="s">
        <v>28</v>
      </c>
      <c r="F3102" s="81">
        <v>16.108528630000002</v>
      </c>
      <c r="G3102" s="78">
        <f>+IF(F3102=0," ", +F3102/INDEX(TdC_ExRate!$C$8:$R$29,MATCH(A3102,TdC_ExRate!$B$8:$B$29,0),MATCH(B3102,TdC_ExRate!$C$7:$R$7,0)))</f>
        <v>16.108528630000002</v>
      </c>
      <c r="H3102" s="78">
        <f>+IF(F3102=0,"",+G3102*100/INDEX(PBI_GDP!$C$8:$R$29,MATCH($A3102,PBI_GDP!$B$8:$B$29,0),MATCH($B3102,PBI_GDP!$C$7:$R$7,0)))</f>
        <v>3.8430418080503223E-2</v>
      </c>
    </row>
    <row r="3103" spans="1:8" x14ac:dyDescent="0.25">
      <c r="A3103" s="8" t="s">
        <v>21</v>
      </c>
      <c r="B3103" s="54">
        <v>2012</v>
      </c>
      <c r="C3103" s="53" t="s">
        <v>10</v>
      </c>
      <c r="D3103" s="53" t="s">
        <v>25</v>
      </c>
      <c r="E3103" s="53" t="s">
        <v>40</v>
      </c>
      <c r="F3103" s="81">
        <v>36.559065270000005</v>
      </c>
      <c r="G3103" s="78">
        <f>+IF(F3103=0," ", +F3103/INDEX(TdC_ExRate!$C$8:$R$29,MATCH(A3103,TdC_ExRate!$B$8:$B$29,0),MATCH(B3103,TdC_ExRate!$C$7:$R$7,0)))</f>
        <v>36.559065270000005</v>
      </c>
      <c r="H3103" s="78">
        <f>+IF(F3103=0,"",+G3103*100/INDEX(PBI_GDP!$C$8:$R$29,MATCH($A3103,PBI_GDP!$B$8:$B$29,0),MATCH($B3103,PBI_GDP!$C$7:$R$7,0)))</f>
        <v>8.7219645892543912E-2</v>
      </c>
    </row>
    <row r="3104" spans="1:8" x14ac:dyDescent="0.25">
      <c r="A3104" s="8" t="s">
        <v>21</v>
      </c>
      <c r="B3104" s="54">
        <v>2013</v>
      </c>
      <c r="C3104" s="53" t="s">
        <v>10</v>
      </c>
      <c r="D3104" s="53" t="s">
        <v>25</v>
      </c>
      <c r="E3104" s="53" t="s">
        <v>26</v>
      </c>
      <c r="F3104" s="81">
        <v>140.84111564000006</v>
      </c>
      <c r="G3104" s="78">
        <f>+IF(F3104=0," ", +F3104/INDEX(TdC_ExRate!$C$8:$R$29,MATCH(A3104,TdC_ExRate!$B$8:$B$29,0),MATCH(B3104,TdC_ExRate!$C$7:$R$7,0)))</f>
        <v>140.84111564000006</v>
      </c>
      <c r="H3104" s="78">
        <f>+IF(F3104=0,"",+G3104*100/INDEX(PBI_GDP!$C$8:$R$29,MATCH($A3104,PBI_GDP!$B$8:$B$29,0),MATCH($B3104,PBI_GDP!$C$7:$R$7,0)))</f>
        <v>0.29790979488087416</v>
      </c>
    </row>
    <row r="3105" spans="1:8" x14ac:dyDescent="0.25">
      <c r="A3105" s="8" t="s">
        <v>21</v>
      </c>
      <c r="B3105" s="54">
        <v>2013</v>
      </c>
      <c r="C3105" s="53" t="s">
        <v>10</v>
      </c>
      <c r="D3105" s="53" t="s">
        <v>25</v>
      </c>
      <c r="E3105" s="53" t="s">
        <v>27</v>
      </c>
      <c r="F3105" s="81"/>
      <c r="G3105" s="78" t="str">
        <f>+IF(F3105=0," ", +F3105/INDEX(TdC_ExRate!$C$8:$R$29,MATCH(A3105,TdC_ExRate!$B$8:$B$29,0),MATCH(B3105,TdC_ExRate!$C$7:$R$7,0)))</f>
        <v xml:space="preserve"> </v>
      </c>
      <c r="H3105" s="78" t="str">
        <f>+IF(F3105=0,"",+G3105*100/INDEX(PBI_GDP!$C$8:$R$29,MATCH($A3105,PBI_GDP!$B$8:$B$29,0),MATCH($B3105,PBI_GDP!$C$7:$R$7,0)))</f>
        <v/>
      </c>
    </row>
    <row r="3106" spans="1:8" x14ac:dyDescent="0.25">
      <c r="A3106" s="8" t="s">
        <v>21</v>
      </c>
      <c r="B3106" s="54">
        <v>2013</v>
      </c>
      <c r="C3106" s="53" t="s">
        <v>10</v>
      </c>
      <c r="D3106" s="53" t="s">
        <v>25</v>
      </c>
      <c r="E3106" s="53" t="s">
        <v>28</v>
      </c>
      <c r="F3106" s="81">
        <v>18.885114130000002</v>
      </c>
      <c r="G3106" s="78">
        <f>+IF(F3106=0," ", +F3106/INDEX(TdC_ExRate!$C$8:$R$29,MATCH(A3106,TdC_ExRate!$B$8:$B$29,0),MATCH(B3106,TdC_ExRate!$C$7:$R$7,0)))</f>
        <v>18.885114130000002</v>
      </c>
      <c r="H3106" s="78">
        <f>+IF(F3106=0,"",+G3106*100/INDEX(PBI_GDP!$C$8:$R$29,MATCH($A3106,PBI_GDP!$B$8:$B$29,0),MATCH($B3106,PBI_GDP!$C$7:$R$7,0)))</f>
        <v>3.9946151031285571E-2</v>
      </c>
    </row>
    <row r="3107" spans="1:8" x14ac:dyDescent="0.25">
      <c r="A3107" s="8" t="s">
        <v>21</v>
      </c>
      <c r="B3107" s="54">
        <v>2013</v>
      </c>
      <c r="C3107" s="53" t="s">
        <v>10</v>
      </c>
      <c r="D3107" s="53" t="s">
        <v>25</v>
      </c>
      <c r="E3107" s="53" t="s">
        <v>40</v>
      </c>
      <c r="F3107" s="81">
        <v>159.72622977000003</v>
      </c>
      <c r="G3107" s="78">
        <f>+IF(F3107=0," ", +F3107/INDEX(TdC_ExRate!$C$8:$R$29,MATCH(A3107,TdC_ExRate!$B$8:$B$29,0),MATCH(B3107,TdC_ExRate!$C$7:$R$7,0)))</f>
        <v>159.72622977000003</v>
      </c>
      <c r="H3107" s="78">
        <f>+IF(F3107=0,"",+G3107*100/INDEX(PBI_GDP!$C$8:$R$29,MATCH($A3107,PBI_GDP!$B$8:$B$29,0),MATCH($B3107,PBI_GDP!$C$7:$R$7,0)))</f>
        <v>0.33785594591215967</v>
      </c>
    </row>
    <row r="3108" spans="1:8" x14ac:dyDescent="0.25">
      <c r="A3108" s="8" t="s">
        <v>21</v>
      </c>
      <c r="B3108" s="54">
        <v>2014</v>
      </c>
      <c r="C3108" s="53" t="s">
        <v>10</v>
      </c>
      <c r="D3108" s="53" t="s">
        <v>25</v>
      </c>
      <c r="E3108" s="53" t="s">
        <v>26</v>
      </c>
      <c r="F3108" s="81">
        <v>298.20856557000002</v>
      </c>
      <c r="G3108" s="78">
        <f>+IF(F3108=0," ", +F3108/INDEX(TdC_ExRate!$C$8:$R$29,MATCH(A3108,TdC_ExRate!$B$8:$B$29,0),MATCH(B3108,TdC_ExRate!$C$7:$R$7,0)))</f>
        <v>298.20856557000002</v>
      </c>
      <c r="H3108" s="78">
        <f>+IF(F3108=0,"",+G3108*100/INDEX(PBI_GDP!$C$8:$R$29,MATCH($A3108,PBI_GDP!$B$8:$B$29,0),MATCH($B3108,PBI_GDP!$C$7:$R$7,0)))</f>
        <v>0.57617306020062697</v>
      </c>
    </row>
    <row r="3109" spans="1:8" x14ac:dyDescent="0.25">
      <c r="A3109" s="8" t="s">
        <v>21</v>
      </c>
      <c r="B3109" s="54">
        <v>2014</v>
      </c>
      <c r="C3109" s="53" t="s">
        <v>10</v>
      </c>
      <c r="D3109" s="53" t="s">
        <v>25</v>
      </c>
      <c r="E3109" s="53" t="s">
        <v>27</v>
      </c>
      <c r="F3109" s="81"/>
      <c r="G3109" s="78" t="str">
        <f>+IF(F3109=0," ", +F3109/INDEX(TdC_ExRate!$C$8:$R$29,MATCH(A3109,TdC_ExRate!$B$8:$B$29,0),MATCH(B3109,TdC_ExRate!$C$7:$R$7,0)))</f>
        <v xml:space="preserve"> </v>
      </c>
      <c r="H3109" s="78" t="str">
        <f>+IF(F3109=0,"",+G3109*100/INDEX(PBI_GDP!$C$8:$R$29,MATCH($A3109,PBI_GDP!$B$8:$B$29,0),MATCH($B3109,PBI_GDP!$C$7:$R$7,0)))</f>
        <v/>
      </c>
    </row>
    <row r="3110" spans="1:8" x14ac:dyDescent="0.25">
      <c r="A3110" s="8" t="s">
        <v>21</v>
      </c>
      <c r="B3110" s="54">
        <v>2014</v>
      </c>
      <c r="C3110" s="53" t="s">
        <v>10</v>
      </c>
      <c r="D3110" s="53" t="s">
        <v>25</v>
      </c>
      <c r="E3110" s="53" t="s">
        <v>28</v>
      </c>
      <c r="F3110" s="81">
        <v>4.2597074500000005</v>
      </c>
      <c r="G3110" s="78">
        <f>+IF(F3110=0," ", +F3110/INDEX(TdC_ExRate!$C$8:$R$29,MATCH(A3110,TdC_ExRate!$B$8:$B$29,0),MATCH(B3110,TdC_ExRate!$C$7:$R$7,0)))</f>
        <v>4.2597074500000005</v>
      </c>
      <c r="H3110" s="78">
        <f>+IF(F3110=0,"",+G3110*100/INDEX(PBI_GDP!$C$8:$R$29,MATCH($A3110,PBI_GDP!$B$8:$B$29,0),MATCH($B3110,PBI_GDP!$C$7:$R$7,0)))</f>
        <v>8.2302420533584327E-3</v>
      </c>
    </row>
    <row r="3111" spans="1:8" x14ac:dyDescent="0.25">
      <c r="A3111" s="8" t="s">
        <v>21</v>
      </c>
      <c r="B3111" s="54">
        <v>2014</v>
      </c>
      <c r="C3111" s="53" t="s">
        <v>10</v>
      </c>
      <c r="D3111" s="53" t="s">
        <v>25</v>
      </c>
      <c r="E3111" s="53" t="s">
        <v>40</v>
      </c>
      <c r="F3111" s="81">
        <v>302.46827301999997</v>
      </c>
      <c r="G3111" s="78">
        <f>+IF(F3111=0," ", +F3111/INDEX(TdC_ExRate!$C$8:$R$29,MATCH(A3111,TdC_ExRate!$B$8:$B$29,0),MATCH(B3111,TdC_ExRate!$C$7:$R$7,0)))</f>
        <v>302.46827301999997</v>
      </c>
      <c r="H3111" s="78">
        <f>+IF(F3111=0,"",+G3111*100/INDEX(PBI_GDP!$C$8:$R$29,MATCH($A3111,PBI_GDP!$B$8:$B$29,0),MATCH($B3111,PBI_GDP!$C$7:$R$7,0)))</f>
        <v>0.58440330225398529</v>
      </c>
    </row>
    <row r="3112" spans="1:8" x14ac:dyDescent="0.25">
      <c r="A3112" s="8" t="s">
        <v>21</v>
      </c>
      <c r="B3112" s="54">
        <v>2015</v>
      </c>
      <c r="C3112" s="53" t="s">
        <v>10</v>
      </c>
      <c r="D3112" s="53" t="s">
        <v>25</v>
      </c>
      <c r="E3112" s="53" t="s">
        <v>26</v>
      </c>
      <c r="F3112" s="81">
        <v>127.40975084000003</v>
      </c>
      <c r="G3112" s="78">
        <f>+IF(F3112=0," ", +F3112/INDEX(TdC_ExRate!$C$8:$R$29,MATCH(A3112,TdC_ExRate!$B$8:$B$29,0),MATCH(B3112,TdC_ExRate!$C$7:$R$7,0)))</f>
        <v>127.40975084000003</v>
      </c>
      <c r="H3112" s="78">
        <f>+IF(F3112=0,"",+G3112*100/INDEX(PBI_GDP!$C$8:$R$29,MATCH($A3112,PBI_GDP!$B$8:$B$29,0),MATCH($B3112,PBI_GDP!$C$7:$R$7,0)))</f>
        <v>0.22719143307771802</v>
      </c>
    </row>
    <row r="3113" spans="1:8" x14ac:dyDescent="0.25">
      <c r="A3113" s="8" t="s">
        <v>21</v>
      </c>
      <c r="B3113" s="54">
        <v>2015</v>
      </c>
      <c r="C3113" s="53" t="s">
        <v>10</v>
      </c>
      <c r="D3113" s="53" t="s">
        <v>25</v>
      </c>
      <c r="E3113" s="53" t="s">
        <v>27</v>
      </c>
      <c r="F3113" s="81"/>
      <c r="G3113" s="78" t="str">
        <f>+IF(F3113=0," ", +F3113/INDEX(TdC_ExRate!$C$8:$R$29,MATCH(A3113,TdC_ExRate!$B$8:$B$29,0),MATCH(B3113,TdC_ExRate!$C$7:$R$7,0)))</f>
        <v xml:space="preserve"> </v>
      </c>
      <c r="H3113" s="78" t="str">
        <f>+IF(F3113=0,"",+G3113*100/INDEX(PBI_GDP!$C$8:$R$29,MATCH($A3113,PBI_GDP!$B$8:$B$29,0),MATCH($B3113,PBI_GDP!$C$7:$R$7,0)))</f>
        <v/>
      </c>
    </row>
    <row r="3114" spans="1:8" x14ac:dyDescent="0.25">
      <c r="A3114" s="8" t="s">
        <v>21</v>
      </c>
      <c r="B3114" s="54">
        <v>2015</v>
      </c>
      <c r="C3114" s="53" t="s">
        <v>10</v>
      </c>
      <c r="D3114" s="53" t="s">
        <v>25</v>
      </c>
      <c r="E3114" s="53" t="s">
        <v>28</v>
      </c>
      <c r="F3114" s="81">
        <v>0.26486262999999999</v>
      </c>
      <c r="G3114" s="78">
        <f>+IF(F3114=0," ", +F3114/INDEX(TdC_ExRate!$C$8:$R$29,MATCH(A3114,TdC_ExRate!$B$8:$B$29,0),MATCH(B3114,TdC_ExRate!$C$7:$R$7,0)))</f>
        <v>0.26486262999999999</v>
      </c>
      <c r="H3114" s="78">
        <f>+IF(F3114=0,"",+G3114*100/INDEX(PBI_GDP!$C$8:$R$29,MATCH($A3114,PBI_GDP!$B$8:$B$29,0),MATCH($B3114,PBI_GDP!$C$7:$R$7,0)))</f>
        <v>4.7229132842430545E-4</v>
      </c>
    </row>
    <row r="3115" spans="1:8" x14ac:dyDescent="0.25">
      <c r="A3115" s="8" t="s">
        <v>21</v>
      </c>
      <c r="B3115" s="54">
        <v>2015</v>
      </c>
      <c r="C3115" s="53" t="s">
        <v>10</v>
      </c>
      <c r="D3115" s="53" t="s">
        <v>25</v>
      </c>
      <c r="E3115" s="53" t="s">
        <v>40</v>
      </c>
      <c r="F3115" s="81">
        <v>127.67461347000003</v>
      </c>
      <c r="G3115" s="78">
        <f>+IF(F3115=0," ", +F3115/INDEX(TdC_ExRate!$C$8:$R$29,MATCH(A3115,TdC_ExRate!$B$8:$B$29,0),MATCH(B3115,TdC_ExRate!$C$7:$R$7,0)))</f>
        <v>127.67461347000003</v>
      </c>
      <c r="H3115" s="78">
        <f>+IF(F3115=0,"",+G3115*100/INDEX(PBI_GDP!$C$8:$R$29,MATCH($A3115,PBI_GDP!$B$8:$B$29,0),MATCH($B3115,PBI_GDP!$C$7:$R$7,0)))</f>
        <v>0.2276637244061423</v>
      </c>
    </row>
    <row r="3116" spans="1:8" x14ac:dyDescent="0.25">
      <c r="A3116" s="8" t="s">
        <v>21</v>
      </c>
      <c r="B3116" s="54">
        <v>2016</v>
      </c>
      <c r="C3116" s="53" t="s">
        <v>10</v>
      </c>
      <c r="D3116" s="53" t="s">
        <v>25</v>
      </c>
      <c r="E3116" s="53" t="s">
        <v>26</v>
      </c>
      <c r="F3116" s="81">
        <v>74.796826909999993</v>
      </c>
      <c r="G3116" s="78">
        <f>+IF(F3116=0," ", +F3116/INDEX(TdC_ExRate!$C$8:$R$29,MATCH(A3116,TdC_ExRate!$B$8:$B$29,0),MATCH(B3116,TdC_ExRate!$C$7:$R$7,0)))</f>
        <v>74.796826909999993</v>
      </c>
      <c r="H3116" s="78">
        <f>+IF(F3116=0,"",+G3116*100/INDEX(PBI_GDP!$C$8:$R$29,MATCH($A3116,PBI_GDP!$B$8:$B$29,0),MATCH($B3116,PBI_GDP!$C$7:$R$7,0)))</f>
        <v>0.12458536034929352</v>
      </c>
    </row>
    <row r="3117" spans="1:8" x14ac:dyDescent="0.25">
      <c r="A3117" s="8" t="s">
        <v>21</v>
      </c>
      <c r="B3117" s="54">
        <v>2016</v>
      </c>
      <c r="C3117" s="53" t="s">
        <v>10</v>
      </c>
      <c r="D3117" s="53" t="s">
        <v>25</v>
      </c>
      <c r="E3117" s="53" t="s">
        <v>27</v>
      </c>
      <c r="F3117" s="81"/>
      <c r="G3117" s="78" t="str">
        <f>+IF(F3117=0," ", +F3117/INDEX(TdC_ExRate!$C$8:$R$29,MATCH(A3117,TdC_ExRate!$B$8:$B$29,0),MATCH(B3117,TdC_ExRate!$C$7:$R$7,0)))</f>
        <v xml:space="preserve"> </v>
      </c>
      <c r="H3117" s="78" t="str">
        <f>+IF(F3117=0,"",+G3117*100/INDEX(PBI_GDP!$C$8:$R$29,MATCH($A3117,PBI_GDP!$B$8:$B$29,0),MATCH($B3117,PBI_GDP!$C$7:$R$7,0)))</f>
        <v/>
      </c>
    </row>
    <row r="3118" spans="1:8" x14ac:dyDescent="0.25">
      <c r="A3118" s="8" t="s">
        <v>21</v>
      </c>
      <c r="B3118" s="54">
        <v>2016</v>
      </c>
      <c r="C3118" s="53" t="s">
        <v>10</v>
      </c>
      <c r="D3118" s="53" t="s">
        <v>25</v>
      </c>
      <c r="E3118" s="53" t="s">
        <v>28</v>
      </c>
      <c r="F3118" s="81">
        <v>0.106</v>
      </c>
      <c r="G3118" s="78">
        <f>+IF(F3118=0," ", +F3118/INDEX(TdC_ExRate!$C$8:$R$29,MATCH(A3118,TdC_ExRate!$B$8:$B$29,0),MATCH(B3118,TdC_ExRate!$C$7:$R$7,0)))</f>
        <v>0.106</v>
      </c>
      <c r="H3118" s="78">
        <f>+IF(F3118=0,"",+G3118*100/INDEX(PBI_GDP!$C$8:$R$29,MATCH($A3118,PBI_GDP!$B$8:$B$29,0),MATCH($B3118,PBI_GDP!$C$7:$R$7,0)))</f>
        <v>1.7655893628904095E-4</v>
      </c>
    </row>
    <row r="3119" spans="1:8" x14ac:dyDescent="0.25">
      <c r="A3119" s="8" t="s">
        <v>21</v>
      </c>
      <c r="B3119" s="54">
        <v>2016</v>
      </c>
      <c r="C3119" s="53" t="s">
        <v>10</v>
      </c>
      <c r="D3119" s="53" t="s">
        <v>25</v>
      </c>
      <c r="E3119" s="53" t="s">
        <v>40</v>
      </c>
      <c r="F3119" s="81">
        <v>74.902826910000002</v>
      </c>
      <c r="G3119" s="78">
        <f>+IF(F3119=0," ", +F3119/INDEX(TdC_ExRate!$C$8:$R$29,MATCH(A3119,TdC_ExRate!$B$8:$B$29,0),MATCH(B3119,TdC_ExRate!$C$7:$R$7,0)))</f>
        <v>74.902826910000002</v>
      </c>
      <c r="H3119" s="78">
        <f>+IF(F3119=0,"",+G3119*100/INDEX(PBI_GDP!$C$8:$R$29,MATCH($A3119,PBI_GDP!$B$8:$B$29,0),MATCH($B3119,PBI_GDP!$C$7:$R$7,0)))</f>
        <v>0.12476191928558258</v>
      </c>
    </row>
    <row r="3120" spans="1:8" x14ac:dyDescent="0.25">
      <c r="A3120" s="8" t="s">
        <v>21</v>
      </c>
      <c r="B3120" s="54">
        <v>2017</v>
      </c>
      <c r="C3120" s="53" t="s">
        <v>10</v>
      </c>
      <c r="D3120" s="53" t="s">
        <v>25</v>
      </c>
      <c r="E3120" s="53" t="s">
        <v>26</v>
      </c>
      <c r="F3120" s="81">
        <v>143.50871889000004</v>
      </c>
      <c r="G3120" s="78">
        <f>+IF(F3120=0," ", +F3120/INDEX(TdC_ExRate!$C$8:$R$29,MATCH(A3120,TdC_ExRate!$B$8:$B$29,0),MATCH(B3120,TdC_ExRate!$C$7:$R$7,0)))</f>
        <v>143.50871889000004</v>
      </c>
      <c r="H3120" s="78">
        <f>+IF(F3120=0,"",+G3120*100/INDEX(PBI_GDP!$C$8:$R$29,MATCH($A3120,PBI_GDP!$B$8:$B$29,0),MATCH($B3120,PBI_GDP!$C$7:$R$7,0)))</f>
        <v>0.22253022566140188</v>
      </c>
    </row>
    <row r="3121" spans="1:8" x14ac:dyDescent="0.25">
      <c r="A3121" s="8" t="s">
        <v>21</v>
      </c>
      <c r="B3121" s="54">
        <v>2017</v>
      </c>
      <c r="C3121" s="53" t="s">
        <v>10</v>
      </c>
      <c r="D3121" s="53" t="s">
        <v>25</v>
      </c>
      <c r="E3121" s="53" t="s">
        <v>27</v>
      </c>
      <c r="F3121" s="81"/>
      <c r="G3121" s="78" t="str">
        <f>+IF(F3121=0," ", +F3121/INDEX(TdC_ExRate!$C$8:$R$29,MATCH(A3121,TdC_ExRate!$B$8:$B$29,0),MATCH(B3121,TdC_ExRate!$C$7:$R$7,0)))</f>
        <v xml:space="preserve"> </v>
      </c>
      <c r="H3121" s="78" t="str">
        <f>+IF(F3121=0,"",+G3121*100/INDEX(PBI_GDP!$C$8:$R$29,MATCH($A3121,PBI_GDP!$B$8:$B$29,0),MATCH($B3121,PBI_GDP!$C$7:$R$7,0)))</f>
        <v/>
      </c>
    </row>
    <row r="3122" spans="1:8" x14ac:dyDescent="0.25">
      <c r="A3122" s="8" t="s">
        <v>21</v>
      </c>
      <c r="B3122" s="54">
        <v>2017</v>
      </c>
      <c r="C3122" s="53" t="s">
        <v>10</v>
      </c>
      <c r="D3122" s="53" t="s">
        <v>25</v>
      </c>
      <c r="E3122" s="53" t="s">
        <v>28</v>
      </c>
      <c r="F3122" s="81">
        <v>0.32210765999999996</v>
      </c>
      <c r="G3122" s="78">
        <f>+IF(F3122=0," ", +F3122/INDEX(TdC_ExRate!$C$8:$R$29,MATCH(A3122,TdC_ExRate!$B$8:$B$29,0),MATCH(B3122,TdC_ExRate!$C$7:$R$7,0)))</f>
        <v>0.32210765999999996</v>
      </c>
      <c r="H3122" s="78">
        <f>+IF(F3122=0,"",+G3122*100/INDEX(PBI_GDP!$C$8:$R$29,MATCH($A3122,PBI_GDP!$B$8:$B$29,0),MATCH($B3122,PBI_GDP!$C$7:$R$7,0)))</f>
        <v>4.9947272069237898E-4</v>
      </c>
    </row>
    <row r="3123" spans="1:8" x14ac:dyDescent="0.25">
      <c r="A3123" s="8" t="s">
        <v>21</v>
      </c>
      <c r="B3123" s="54">
        <v>2017</v>
      </c>
      <c r="C3123" s="53" t="s">
        <v>10</v>
      </c>
      <c r="D3123" s="53" t="s">
        <v>25</v>
      </c>
      <c r="E3123" s="53" t="s">
        <v>40</v>
      </c>
      <c r="F3123" s="81">
        <v>143.83082655000004</v>
      </c>
      <c r="G3123" s="78">
        <f>+IF(F3123=0," ", +F3123/INDEX(TdC_ExRate!$C$8:$R$29,MATCH(A3123,TdC_ExRate!$B$8:$B$29,0),MATCH(B3123,TdC_ExRate!$C$7:$R$7,0)))</f>
        <v>143.83082655000004</v>
      </c>
      <c r="H3123" s="78">
        <f>+IF(F3123=0,"",+G3123*100/INDEX(PBI_GDP!$C$8:$R$29,MATCH($A3123,PBI_GDP!$B$8:$B$29,0),MATCH($B3123,PBI_GDP!$C$7:$R$7,0)))</f>
        <v>0.22302969838209427</v>
      </c>
    </row>
    <row r="3124" spans="1:8" x14ac:dyDescent="0.25">
      <c r="A3124" s="8" t="s">
        <v>21</v>
      </c>
      <c r="B3124" s="54">
        <v>2018</v>
      </c>
      <c r="C3124" s="53" t="s">
        <v>10</v>
      </c>
      <c r="D3124" s="53" t="s">
        <v>25</v>
      </c>
      <c r="E3124" s="53" t="s">
        <v>26</v>
      </c>
      <c r="F3124" s="81">
        <v>249.41740117000001</v>
      </c>
      <c r="G3124" s="78">
        <f>+IF(F3124=0," ", +F3124/INDEX(TdC_ExRate!$C$8:$R$29,MATCH(A3124,TdC_ExRate!$B$8:$B$29,0),MATCH(B3124,TdC_ExRate!$C$7:$R$7,0)))</f>
        <v>249.41740117000001</v>
      </c>
      <c r="H3124" s="78">
        <f>+IF(F3124=0,"",+G3124*100/INDEX(PBI_GDP!$C$8:$R$29,MATCH($A3124,PBI_GDP!$B$8:$B$29,0),MATCH($B3124,PBI_GDP!$C$7:$R$7,0)))</f>
        <v>0.37051467667570803</v>
      </c>
    </row>
    <row r="3125" spans="1:8" x14ac:dyDescent="0.25">
      <c r="A3125" s="8" t="s">
        <v>21</v>
      </c>
      <c r="B3125" s="54">
        <v>2018</v>
      </c>
      <c r="C3125" s="53" t="s">
        <v>10</v>
      </c>
      <c r="D3125" s="53" t="s">
        <v>25</v>
      </c>
      <c r="E3125" s="53" t="s">
        <v>27</v>
      </c>
      <c r="F3125" s="81"/>
      <c r="G3125" s="78" t="str">
        <f>+IF(F3125=0," ", +F3125/INDEX(TdC_ExRate!$C$8:$R$29,MATCH(A3125,TdC_ExRate!$B$8:$B$29,0),MATCH(B3125,TdC_ExRate!$C$7:$R$7,0)))</f>
        <v xml:space="preserve"> </v>
      </c>
      <c r="H3125" s="78" t="str">
        <f>+IF(F3125=0,"",+G3125*100/INDEX(PBI_GDP!$C$8:$R$29,MATCH($A3125,PBI_GDP!$B$8:$B$29,0),MATCH($B3125,PBI_GDP!$C$7:$R$7,0)))</f>
        <v/>
      </c>
    </row>
    <row r="3126" spans="1:8" x14ac:dyDescent="0.25">
      <c r="A3126" s="8" t="s">
        <v>21</v>
      </c>
      <c r="B3126" s="54">
        <v>2018</v>
      </c>
      <c r="C3126" s="53" t="s">
        <v>10</v>
      </c>
      <c r="D3126" s="53" t="s">
        <v>25</v>
      </c>
      <c r="E3126" s="53" t="s">
        <v>28</v>
      </c>
      <c r="F3126" s="81">
        <v>5.6243000000000001E-2</v>
      </c>
      <c r="G3126" s="78">
        <f>+IF(F3126=0," ", +F3126/INDEX(TdC_ExRate!$C$8:$R$29,MATCH(A3126,TdC_ExRate!$B$8:$B$29,0),MATCH(B3126,TdC_ExRate!$C$7:$R$7,0)))</f>
        <v>5.6243000000000001E-2</v>
      </c>
      <c r="H3126" s="78">
        <f>+IF(F3126=0,"",+G3126*100/INDEX(PBI_GDP!$C$8:$R$29,MATCH($A3126,PBI_GDP!$B$8:$B$29,0),MATCH($B3126,PBI_GDP!$C$7:$R$7,0)))</f>
        <v>8.355013267926853E-5</v>
      </c>
    </row>
    <row r="3127" spans="1:8" x14ac:dyDescent="0.25">
      <c r="A3127" s="8" t="s">
        <v>21</v>
      </c>
      <c r="B3127" s="54">
        <v>2018</v>
      </c>
      <c r="C3127" s="53" t="s">
        <v>10</v>
      </c>
      <c r="D3127" s="53" t="s">
        <v>25</v>
      </c>
      <c r="E3127" s="53" t="s">
        <v>40</v>
      </c>
      <c r="F3127" s="81">
        <v>249.47364417000003</v>
      </c>
      <c r="G3127" s="78">
        <f>+IF(F3127=0," ", +F3127/INDEX(TdC_ExRate!$C$8:$R$29,MATCH(A3127,TdC_ExRate!$B$8:$B$29,0),MATCH(B3127,TdC_ExRate!$C$7:$R$7,0)))</f>
        <v>249.47364417000003</v>
      </c>
      <c r="H3127" s="78">
        <f>+IF(F3127=0,"",+G3127*100/INDEX(PBI_GDP!$C$8:$R$29,MATCH($A3127,PBI_GDP!$B$8:$B$29,0),MATCH($B3127,PBI_GDP!$C$7:$R$7,0)))</f>
        <v>0.37059822680838739</v>
      </c>
    </row>
    <row r="3128" spans="1:8" x14ac:dyDescent="0.25">
      <c r="A3128" s="8" t="s">
        <v>21</v>
      </c>
      <c r="B3128" s="54">
        <v>2019</v>
      </c>
      <c r="C3128" s="53" t="s">
        <v>10</v>
      </c>
      <c r="D3128" s="53" t="s">
        <v>25</v>
      </c>
      <c r="E3128" s="53" t="s">
        <v>26</v>
      </c>
      <c r="F3128" s="81">
        <v>180.29115100000001</v>
      </c>
      <c r="G3128" s="78">
        <f>+IF(F3128=0," ", +F3128/INDEX(TdC_ExRate!$C$8:$R$29,MATCH(A3128,TdC_ExRate!$B$8:$B$29,0),MATCH(B3128,TdC_ExRate!$C$7:$R$7,0)))</f>
        <v>180.29115100000001</v>
      </c>
      <c r="H3128" s="78">
        <f>+IF(F3128=0,"",+G3128*100/INDEX(PBI_GDP!$C$8:$R$29,MATCH($A3128,PBI_GDP!$B$8:$B$29,0),MATCH($B3128,PBI_GDP!$C$7:$R$7,0)))</f>
        <v>0.25837454941666543</v>
      </c>
    </row>
    <row r="3129" spans="1:8" x14ac:dyDescent="0.25">
      <c r="A3129" s="8" t="s">
        <v>21</v>
      </c>
      <c r="B3129" s="54">
        <v>2019</v>
      </c>
      <c r="C3129" s="53" t="s">
        <v>10</v>
      </c>
      <c r="D3129" s="53" t="s">
        <v>25</v>
      </c>
      <c r="E3129" s="53" t="s">
        <v>27</v>
      </c>
      <c r="F3129" s="81"/>
      <c r="G3129" s="78" t="str">
        <f>+IF(F3129=0," ", +F3129/INDEX(TdC_ExRate!$C$8:$R$29,MATCH(A3129,TdC_ExRate!$B$8:$B$29,0),MATCH(B3129,TdC_ExRate!$C$7:$R$7,0)))</f>
        <v xml:space="preserve"> </v>
      </c>
      <c r="H3129" s="78" t="str">
        <f>+IF(F3129=0,"",+G3129*100/INDEX(PBI_GDP!$C$8:$R$29,MATCH($A3129,PBI_GDP!$B$8:$B$29,0),MATCH($B3129,PBI_GDP!$C$7:$R$7,0)))</f>
        <v/>
      </c>
    </row>
    <row r="3130" spans="1:8" x14ac:dyDescent="0.25">
      <c r="A3130" s="8" t="s">
        <v>21</v>
      </c>
      <c r="B3130" s="54">
        <v>2019</v>
      </c>
      <c r="C3130" s="53" t="s">
        <v>10</v>
      </c>
      <c r="D3130" s="53" t="s">
        <v>25</v>
      </c>
      <c r="E3130" s="53" t="s">
        <v>28</v>
      </c>
      <c r="F3130" s="81">
        <v>8.1900000000000001E-2</v>
      </c>
      <c r="G3130" s="78">
        <f>+IF(F3130=0," ", +F3130/INDEX(TdC_ExRate!$C$8:$R$29,MATCH(A3130,TdC_ExRate!$B$8:$B$29,0),MATCH(B3130,TdC_ExRate!$C$7:$R$7,0)))</f>
        <v>8.1900000000000001E-2</v>
      </c>
      <c r="H3130" s="78">
        <f>+IF(F3130=0,"",+G3130*100/INDEX(PBI_GDP!$C$8:$R$29,MATCH($A3130,PBI_GDP!$B$8:$B$29,0),MATCH($B3130,PBI_GDP!$C$7:$R$7,0)))</f>
        <v>1.1737057243161586E-4</v>
      </c>
    </row>
    <row r="3131" spans="1:8" x14ac:dyDescent="0.25">
      <c r="A3131" s="8" t="s">
        <v>21</v>
      </c>
      <c r="B3131" s="54">
        <v>2019</v>
      </c>
      <c r="C3131" s="53" t="s">
        <v>10</v>
      </c>
      <c r="D3131" s="53" t="s">
        <v>25</v>
      </c>
      <c r="E3131" s="53" t="s">
        <v>40</v>
      </c>
      <c r="F3131" s="81">
        <v>180.373051</v>
      </c>
      <c r="G3131" s="78">
        <f>+IF(F3131=0," ", +F3131/INDEX(TdC_ExRate!$C$8:$R$29,MATCH(A3131,TdC_ExRate!$B$8:$B$29,0),MATCH(B3131,TdC_ExRate!$C$7:$R$7,0)))</f>
        <v>180.373051</v>
      </c>
      <c r="H3131" s="78">
        <f>+IF(F3131=0,"",+G3131*100/INDEX(PBI_GDP!$C$8:$R$29,MATCH($A3131,PBI_GDP!$B$8:$B$29,0),MATCH($B3131,PBI_GDP!$C$7:$R$7,0)))</f>
        <v>0.25849191998909699</v>
      </c>
    </row>
    <row r="3132" spans="1:8" x14ac:dyDescent="0.25">
      <c r="A3132" s="8" t="s">
        <v>21</v>
      </c>
      <c r="B3132" s="54">
        <v>2020</v>
      </c>
      <c r="C3132" s="53" t="s">
        <v>10</v>
      </c>
      <c r="D3132" s="53" t="s">
        <v>25</v>
      </c>
      <c r="E3132" s="53" t="s">
        <v>26</v>
      </c>
      <c r="F3132" s="81">
        <v>154.36330953999999</v>
      </c>
      <c r="G3132" s="78">
        <f>+IF(F3132=0," ", +F3132/INDEX(TdC_ExRate!$C$8:$R$29,MATCH(A3132,TdC_ExRate!$B$8:$B$29,0),MATCH(B3132,TdC_ExRate!$C$7:$R$7,0)))</f>
        <v>154.36330953999999</v>
      </c>
      <c r="H3132" s="78">
        <f>+IF(F3132=0,"",+G3132*100/INDEX(PBI_GDP!$C$8:$R$29,MATCH($A3132,PBI_GDP!$B$8:$B$29,0),MATCH($B3132,PBI_GDP!$C$7:$R$7,0)))</f>
        <v>0.27052876854741115</v>
      </c>
    </row>
    <row r="3133" spans="1:8" x14ac:dyDescent="0.25">
      <c r="A3133" s="8" t="s">
        <v>21</v>
      </c>
      <c r="B3133" s="54">
        <v>2020</v>
      </c>
      <c r="C3133" s="53" t="s">
        <v>10</v>
      </c>
      <c r="D3133" s="53" t="s">
        <v>25</v>
      </c>
      <c r="E3133" s="53" t="s">
        <v>27</v>
      </c>
      <c r="F3133" s="81"/>
      <c r="G3133" s="78" t="str">
        <f>+IF(F3133=0," ", +F3133/INDEX(TdC_ExRate!$C$8:$R$29,MATCH(A3133,TdC_ExRate!$B$8:$B$29,0),MATCH(B3133,TdC_ExRate!$C$7:$R$7,0)))</f>
        <v xml:space="preserve"> </v>
      </c>
      <c r="H3133" s="78" t="str">
        <f>+IF(F3133=0,"",+G3133*100/INDEX(PBI_GDP!$C$8:$R$29,MATCH($A3133,PBI_GDP!$B$8:$B$29,0),MATCH($B3133,PBI_GDP!$C$7:$R$7,0)))</f>
        <v/>
      </c>
    </row>
    <row r="3134" spans="1:8" x14ac:dyDescent="0.25">
      <c r="A3134" s="8" t="s">
        <v>21</v>
      </c>
      <c r="B3134" s="54">
        <v>2020</v>
      </c>
      <c r="C3134" s="53" t="s">
        <v>10</v>
      </c>
      <c r="D3134" s="53" t="s">
        <v>25</v>
      </c>
      <c r="E3134" s="53" t="s">
        <v>28</v>
      </c>
      <c r="F3134" s="81">
        <v>0.02</v>
      </c>
      <c r="G3134" s="78">
        <f>+IF(F3134=0," ", +F3134/INDEX(TdC_ExRate!$C$8:$R$29,MATCH(A3134,TdC_ExRate!$B$8:$B$29,0),MATCH(B3134,TdC_ExRate!$C$7:$R$7,0)))</f>
        <v>0.02</v>
      </c>
      <c r="H3134" s="78">
        <f>+IF(F3134=0,"",+G3134*100/INDEX(PBI_GDP!$C$8:$R$29,MATCH($A3134,PBI_GDP!$B$8:$B$29,0),MATCH($B3134,PBI_GDP!$C$7:$R$7,0)))</f>
        <v>3.5050915836617167E-5</v>
      </c>
    </row>
    <row r="3135" spans="1:8" x14ac:dyDescent="0.25">
      <c r="A3135" s="8" t="s">
        <v>21</v>
      </c>
      <c r="B3135" s="54">
        <v>2020</v>
      </c>
      <c r="C3135" s="53" t="s">
        <v>10</v>
      </c>
      <c r="D3135" s="53" t="s">
        <v>25</v>
      </c>
      <c r="E3135" s="53" t="s">
        <v>40</v>
      </c>
      <c r="F3135" s="81">
        <v>154.38330954</v>
      </c>
      <c r="G3135" s="78">
        <f>+IF(F3135=0," ", +F3135/INDEX(TdC_ExRate!$C$8:$R$29,MATCH(A3135,TdC_ExRate!$B$8:$B$29,0),MATCH(B3135,TdC_ExRate!$C$7:$R$7,0)))</f>
        <v>154.38330954</v>
      </c>
      <c r="H3135" s="78">
        <f>+IF(F3135=0,"",+G3135*100/INDEX(PBI_GDP!$C$8:$R$29,MATCH($A3135,PBI_GDP!$B$8:$B$29,0),MATCH($B3135,PBI_GDP!$C$7:$R$7,0)))</f>
        <v>0.27056381946324781</v>
      </c>
    </row>
    <row r="3136" spans="1:8" x14ac:dyDescent="0.25">
      <c r="A3136" s="8" t="s">
        <v>21</v>
      </c>
      <c r="B3136" s="54">
        <v>2021</v>
      </c>
      <c r="C3136" s="53" t="s">
        <v>10</v>
      </c>
      <c r="D3136" s="53" t="s">
        <v>25</v>
      </c>
      <c r="E3136" s="53" t="s">
        <v>26</v>
      </c>
      <c r="F3136" s="81">
        <v>133.27105818000001</v>
      </c>
      <c r="G3136" s="78">
        <f>+IF(F3136=0," ", +F3136/INDEX(TdC_ExRate!$C$8:$R$29,MATCH(A3136,TdC_ExRate!$B$8:$B$29,0),MATCH(B3136,TdC_ExRate!$C$7:$R$7,0)))</f>
        <v>133.27105818000001</v>
      </c>
      <c r="H3136" s="78">
        <f>+IF(F3136=0,"",+G3136*100/INDEX(PBI_GDP!$C$8:$R$29,MATCH($A3136,PBI_GDP!$B$8:$B$29,0),MATCH($B3136,PBI_GDP!$C$7:$R$7,0)))</f>
        <v>0.19774213155927198</v>
      </c>
    </row>
    <row r="3137" spans="1:8" x14ac:dyDescent="0.25">
      <c r="A3137" s="8" t="s">
        <v>21</v>
      </c>
      <c r="B3137" s="54">
        <v>2021</v>
      </c>
      <c r="C3137" s="53" t="s">
        <v>10</v>
      </c>
      <c r="D3137" s="53" t="s">
        <v>25</v>
      </c>
      <c r="E3137" s="53" t="s">
        <v>27</v>
      </c>
      <c r="F3137" s="81"/>
      <c r="G3137" s="78" t="str">
        <f>+IF(F3137=0," ", +F3137/INDEX(TdC_ExRate!$C$8:$R$29,MATCH(A3137,TdC_ExRate!$B$8:$B$29,0),MATCH(B3137,TdC_ExRate!$C$7:$R$7,0)))</f>
        <v xml:space="preserve"> </v>
      </c>
      <c r="H3137" s="78" t="str">
        <f>+IF(F3137=0,"",+G3137*100/INDEX(PBI_GDP!$C$8:$R$29,MATCH($A3137,PBI_GDP!$B$8:$B$29,0),MATCH($B3137,PBI_GDP!$C$7:$R$7,0)))</f>
        <v/>
      </c>
    </row>
    <row r="3138" spans="1:8" x14ac:dyDescent="0.25">
      <c r="A3138" s="8" t="s">
        <v>21</v>
      </c>
      <c r="B3138" s="54">
        <v>2021</v>
      </c>
      <c r="C3138" s="53" t="s">
        <v>10</v>
      </c>
      <c r="D3138" s="53" t="s">
        <v>25</v>
      </c>
      <c r="E3138" s="53" t="s">
        <v>28</v>
      </c>
      <c r="F3138" s="81">
        <v>0.01</v>
      </c>
      <c r="G3138" s="78">
        <f>+IF(F3138=0," ", +F3138/INDEX(TdC_ExRate!$C$8:$R$29,MATCH(A3138,TdC_ExRate!$B$8:$B$29,0),MATCH(B3138,TdC_ExRate!$C$7:$R$7,0)))</f>
        <v>0.01</v>
      </c>
      <c r="H3138" s="78">
        <f>+IF(F3138=0,"",+G3138*100/INDEX(PBI_GDP!$C$8:$R$29,MATCH($A3138,PBI_GDP!$B$8:$B$29,0),MATCH($B3138,PBI_GDP!$C$7:$R$7,0)))</f>
        <v>1.4837589965872059E-5</v>
      </c>
    </row>
    <row r="3139" spans="1:8" x14ac:dyDescent="0.25">
      <c r="A3139" s="8" t="s">
        <v>21</v>
      </c>
      <c r="B3139" s="54">
        <v>2021</v>
      </c>
      <c r="C3139" s="53" t="s">
        <v>10</v>
      </c>
      <c r="D3139" s="53" t="s">
        <v>25</v>
      </c>
      <c r="E3139" s="53" t="s">
        <v>40</v>
      </c>
      <c r="F3139" s="81">
        <v>133.28105818</v>
      </c>
      <c r="G3139" s="78">
        <f>+IF(F3139=0," ", +F3139/INDEX(TdC_ExRate!$C$8:$R$29,MATCH(A3139,TdC_ExRate!$B$8:$B$29,0),MATCH(B3139,TdC_ExRate!$C$7:$R$7,0)))</f>
        <v>133.28105818</v>
      </c>
      <c r="H3139" s="78">
        <f>+IF(F3139=0,"",+G3139*100/INDEX(PBI_GDP!$C$8:$R$29,MATCH($A3139,PBI_GDP!$B$8:$B$29,0),MATCH($B3139,PBI_GDP!$C$7:$R$7,0)))</f>
        <v>0.19775696914923782</v>
      </c>
    </row>
    <row r="3140" spans="1:8" x14ac:dyDescent="0.25">
      <c r="A3140" s="8" t="s">
        <v>21</v>
      </c>
      <c r="B3140" s="54">
        <v>2022</v>
      </c>
      <c r="C3140" s="53" t="s">
        <v>10</v>
      </c>
      <c r="D3140" s="53" t="s">
        <v>25</v>
      </c>
      <c r="E3140" s="53" t="s">
        <v>26</v>
      </c>
      <c r="F3140" s="81">
        <v>126.642155</v>
      </c>
      <c r="G3140" s="78">
        <f>+IF(F3140=0," ", +F3140/INDEX(TdC_ExRate!$C$8:$R$29,MATCH(A3140,TdC_ExRate!$B$8:$B$29,0),MATCH(B3140,TdC_ExRate!$C$7:$R$7,0)))</f>
        <v>126.642155</v>
      </c>
      <c r="H3140" s="78">
        <f>+IF(F3140=0,"",+G3140*100/INDEX(PBI_GDP!$C$8:$R$29,MATCH($A3140,PBI_GDP!$B$8:$B$29,0),MATCH($B3140,PBI_GDP!$C$7:$R$7,0)))</f>
        <v>0.16603119691982238</v>
      </c>
    </row>
    <row r="3141" spans="1:8" x14ac:dyDescent="0.25">
      <c r="A3141" s="8" t="s">
        <v>21</v>
      </c>
      <c r="B3141" s="54">
        <v>2022</v>
      </c>
      <c r="C3141" s="53" t="s">
        <v>10</v>
      </c>
      <c r="D3141" s="53" t="s">
        <v>25</v>
      </c>
      <c r="E3141" s="53" t="s">
        <v>27</v>
      </c>
      <c r="F3141" s="81"/>
      <c r="G3141" s="78" t="str">
        <f>+IF(F3141=0," ", +F3141/INDEX(TdC_ExRate!$C$8:$R$29,MATCH(A3141,TdC_ExRate!$B$8:$B$29,0),MATCH(B3141,TdC_ExRate!$C$7:$R$7,0)))</f>
        <v xml:space="preserve"> </v>
      </c>
      <c r="H3141" s="78" t="str">
        <f>+IF(F3141=0,"",+G3141*100/INDEX(PBI_GDP!$C$8:$R$29,MATCH($A3141,PBI_GDP!$B$8:$B$29,0),MATCH($B3141,PBI_GDP!$C$7:$R$7,0)))</f>
        <v/>
      </c>
    </row>
    <row r="3142" spans="1:8" x14ac:dyDescent="0.25">
      <c r="A3142" s="8" t="s">
        <v>21</v>
      </c>
      <c r="B3142" s="54">
        <v>2022</v>
      </c>
      <c r="C3142" s="53" t="s">
        <v>10</v>
      </c>
      <c r="D3142" s="53" t="s">
        <v>25</v>
      </c>
      <c r="E3142" s="53" t="s">
        <v>28</v>
      </c>
      <c r="F3142" s="81">
        <v>0</v>
      </c>
      <c r="G3142" s="78" t="str">
        <f>+IF(F3142=0," ", +F3142/INDEX(TdC_ExRate!$C$8:$R$29,MATCH(A3142,TdC_ExRate!$B$8:$B$29,0),MATCH(B3142,TdC_ExRate!$C$7:$R$7,0)))</f>
        <v xml:space="preserve"> </v>
      </c>
      <c r="H3142" s="78" t="str">
        <f>+IF(F3142=0,"",+G3142*100/INDEX(PBI_GDP!$C$8:$R$29,MATCH($A3142,PBI_GDP!$B$8:$B$29,0),MATCH($B3142,PBI_GDP!$C$7:$R$7,0)))</f>
        <v/>
      </c>
    </row>
    <row r="3143" spans="1:8" x14ac:dyDescent="0.25">
      <c r="A3143" s="8" t="s">
        <v>21</v>
      </c>
      <c r="B3143" s="54">
        <v>2022</v>
      </c>
      <c r="C3143" s="53" t="s">
        <v>10</v>
      </c>
      <c r="D3143" s="53" t="s">
        <v>25</v>
      </c>
      <c r="E3143" s="53" t="s">
        <v>40</v>
      </c>
      <c r="F3143" s="81">
        <v>126.642155</v>
      </c>
      <c r="G3143" s="78">
        <f>+IF(F3143=0," ", +F3143/INDEX(TdC_ExRate!$C$8:$R$29,MATCH(A3143,TdC_ExRate!$B$8:$B$29,0),MATCH(B3143,TdC_ExRate!$C$7:$R$7,0)))</f>
        <v>126.642155</v>
      </c>
      <c r="H3143" s="78">
        <f>+IF(F3143=0,"",+G3143*100/INDEX(PBI_GDP!$C$8:$R$29,MATCH($A3143,PBI_GDP!$B$8:$B$29,0),MATCH($B3143,PBI_GDP!$C$7:$R$7,0)))</f>
        <v>0.16603119691982238</v>
      </c>
    </row>
    <row r="3144" spans="1:8" x14ac:dyDescent="0.25">
      <c r="A3144" s="8" t="s">
        <v>21</v>
      </c>
      <c r="B3144" s="54">
        <v>2023</v>
      </c>
      <c r="C3144" s="53" t="s">
        <v>10</v>
      </c>
      <c r="D3144" s="53" t="s">
        <v>25</v>
      </c>
      <c r="E3144" s="53" t="s">
        <v>26</v>
      </c>
      <c r="F3144" s="81">
        <v>171.05581749999999</v>
      </c>
      <c r="G3144" s="78">
        <f>+IF(F3144=0," ", +F3144/INDEX(TdC_ExRate!$C$8:$R$29,MATCH(A3144,TdC_ExRate!$B$8:$B$29,0),MATCH(B3144,TdC_ExRate!$C$7:$R$7,0)))</f>
        <v>171.05581749999999</v>
      </c>
      <c r="H3144" s="78">
        <f>+IF(F3144=0,"",+G3144*100/INDEX(PBI_GDP!$C$8:$R$29,MATCH($A3144,PBI_GDP!$B$8:$B$29,0),MATCH($B3144,PBI_GDP!$C$7:$R$7,0)))</f>
        <v>0.20530431353637343</v>
      </c>
    </row>
    <row r="3145" spans="1:8" x14ac:dyDescent="0.25">
      <c r="A3145" s="8" t="s">
        <v>21</v>
      </c>
      <c r="B3145" s="54">
        <v>2023</v>
      </c>
      <c r="C3145" s="53" t="s">
        <v>10</v>
      </c>
      <c r="D3145" s="53" t="s">
        <v>25</v>
      </c>
      <c r="E3145" s="53" t="s">
        <v>27</v>
      </c>
      <c r="F3145" s="81"/>
      <c r="G3145" s="78" t="str">
        <f>+IF(F3145=0," ", +F3145/INDEX(TdC_ExRate!$C$8:$R$29,MATCH(A3145,TdC_ExRate!$B$8:$B$29,0),MATCH(B3145,TdC_ExRate!$C$7:$R$7,0)))</f>
        <v xml:space="preserve"> </v>
      </c>
      <c r="H3145" s="78" t="str">
        <f>+IF(F3145=0,"",+G3145*100/INDEX(PBI_GDP!$C$8:$R$29,MATCH($A3145,PBI_GDP!$B$8:$B$29,0),MATCH($B3145,PBI_GDP!$C$7:$R$7,0)))</f>
        <v/>
      </c>
    </row>
    <row r="3146" spans="1:8" x14ac:dyDescent="0.25">
      <c r="A3146" s="8" t="s">
        <v>21</v>
      </c>
      <c r="B3146" s="54">
        <v>2023</v>
      </c>
      <c r="C3146" s="53" t="s">
        <v>10</v>
      </c>
      <c r="D3146" s="53" t="s">
        <v>25</v>
      </c>
      <c r="E3146" s="53" t="s">
        <v>28</v>
      </c>
      <c r="F3146" s="81">
        <v>0</v>
      </c>
      <c r="G3146" s="78" t="str">
        <f>+IF(F3146=0," ", +F3146/INDEX(TdC_ExRate!$C$8:$R$29,MATCH(A3146,TdC_ExRate!$B$8:$B$29,0),MATCH(B3146,TdC_ExRate!$C$7:$R$7,0)))</f>
        <v xml:space="preserve"> </v>
      </c>
      <c r="H3146" s="78" t="str">
        <f>+IF(F3146=0,"",+G3146*100/INDEX(PBI_GDP!$C$8:$R$29,MATCH($A3146,PBI_GDP!$B$8:$B$29,0),MATCH($B3146,PBI_GDP!$C$7:$R$7,0)))</f>
        <v/>
      </c>
    </row>
    <row r="3147" spans="1:8" x14ac:dyDescent="0.25">
      <c r="A3147" s="8" t="s">
        <v>21</v>
      </c>
      <c r="B3147" s="54">
        <v>2023</v>
      </c>
      <c r="C3147" s="53" t="s">
        <v>10</v>
      </c>
      <c r="D3147" s="53" t="s">
        <v>25</v>
      </c>
      <c r="E3147" s="53" t="s">
        <v>40</v>
      </c>
      <c r="F3147" s="81">
        <v>171.05581749999999</v>
      </c>
      <c r="G3147" s="78">
        <f>+IF(F3147=0," ", +F3147/INDEX(TdC_ExRate!$C$8:$R$29,MATCH(A3147,TdC_ExRate!$B$8:$B$29,0),MATCH(B3147,TdC_ExRate!$C$7:$R$7,0)))</f>
        <v>171.05581749999999</v>
      </c>
      <c r="H3147" s="78">
        <f>+IF(F3147=0,"",+G3147*100/INDEX(PBI_GDP!$C$8:$R$29,MATCH($A3147,PBI_GDP!$B$8:$B$29,0),MATCH($B3147,PBI_GDP!$C$7:$R$7,0)))</f>
        <v>0.20530431353637343</v>
      </c>
    </row>
    <row r="3148" spans="1:8" x14ac:dyDescent="0.25">
      <c r="A3148" s="8" t="s">
        <v>21</v>
      </c>
      <c r="B3148" s="54">
        <v>2008</v>
      </c>
      <c r="C3148" s="53" t="s">
        <v>10</v>
      </c>
      <c r="D3148" s="53" t="s">
        <v>30</v>
      </c>
      <c r="E3148" s="53" t="s">
        <v>31</v>
      </c>
      <c r="F3148" s="81">
        <v>32.298175369999996</v>
      </c>
      <c r="G3148" s="78">
        <f>+IF(F3148=0," ", +F3148/INDEX(TdC_ExRate!$C$8:$R$29,MATCH(A3148,TdC_ExRate!$B$8:$B$29,0),MATCH(B3148,TdC_ExRate!$C$7:$R$7,0)))</f>
        <v>32.298175369999996</v>
      </c>
      <c r="H3148" s="78">
        <f>+IF(F3148=0,"",+G3148*100/INDEX(PBI_GDP!$C$8:$R$29,MATCH($A3148,PBI_GDP!$B$8:$B$29,0),MATCH($B3148,PBI_GDP!$C$7:$R$7,0)))</f>
        <v>0.12383927809508324</v>
      </c>
    </row>
    <row r="3149" spans="1:8" x14ac:dyDescent="0.25">
      <c r="A3149" s="8" t="s">
        <v>21</v>
      </c>
      <c r="B3149" s="54">
        <v>2008</v>
      </c>
      <c r="C3149" s="53" t="s">
        <v>10</v>
      </c>
      <c r="D3149" s="53" t="s">
        <v>30</v>
      </c>
      <c r="E3149" s="53" t="s">
        <v>32</v>
      </c>
      <c r="F3149" s="81"/>
      <c r="G3149" s="78" t="str">
        <f>+IF(F3149=0," ", +F3149/INDEX(TdC_ExRate!$C$8:$R$29,MATCH(A3149,TdC_ExRate!$B$8:$B$29,0),MATCH(B3149,TdC_ExRate!$C$7:$R$7,0)))</f>
        <v xml:space="preserve"> </v>
      </c>
      <c r="H3149" s="78" t="str">
        <f>+IF(F3149=0,"",+G3149*100/INDEX(PBI_GDP!$C$8:$R$29,MATCH($A3149,PBI_GDP!$B$8:$B$29,0),MATCH($B3149,PBI_GDP!$C$7:$R$7,0)))</f>
        <v/>
      </c>
    </row>
    <row r="3150" spans="1:8" x14ac:dyDescent="0.25">
      <c r="A3150" s="8" t="s">
        <v>21</v>
      </c>
      <c r="B3150" s="54">
        <v>2008</v>
      </c>
      <c r="C3150" s="53" t="s">
        <v>10</v>
      </c>
      <c r="D3150" s="53" t="s">
        <v>30</v>
      </c>
      <c r="E3150" s="53" t="s">
        <v>40</v>
      </c>
      <c r="F3150" s="81">
        <v>32.298175369999996</v>
      </c>
      <c r="G3150" s="78">
        <f>+IF(F3150=0," ", +F3150/INDEX(TdC_ExRate!$C$8:$R$29,MATCH(A3150,TdC_ExRate!$B$8:$B$29,0),MATCH(B3150,TdC_ExRate!$C$7:$R$7,0)))</f>
        <v>32.298175369999996</v>
      </c>
      <c r="H3150" s="78">
        <f>+IF(F3150=0,"",+G3150*100/INDEX(PBI_GDP!$C$8:$R$29,MATCH($A3150,PBI_GDP!$B$8:$B$29,0),MATCH($B3150,PBI_GDP!$C$7:$R$7,0)))</f>
        <v>0.12383927809508324</v>
      </c>
    </row>
    <row r="3151" spans="1:8" x14ac:dyDescent="0.25">
      <c r="A3151" s="8" t="s">
        <v>21</v>
      </c>
      <c r="B3151" s="54">
        <v>2009</v>
      </c>
      <c r="C3151" s="53" t="s">
        <v>10</v>
      </c>
      <c r="D3151" s="53" t="s">
        <v>30</v>
      </c>
      <c r="E3151" s="53" t="s">
        <v>31</v>
      </c>
      <c r="F3151" s="81">
        <v>44.21581359999999</v>
      </c>
      <c r="G3151" s="78">
        <f>+IF(F3151=0," ", +F3151/INDEX(TdC_ExRate!$C$8:$R$29,MATCH(A3151,TdC_ExRate!$B$8:$B$29,0),MATCH(B3151,TdC_ExRate!$C$7:$R$7,0)))</f>
        <v>44.21581359999999</v>
      </c>
      <c r="H3151" s="78">
        <f>+IF(F3151=0,"",+G3151*100/INDEX(PBI_GDP!$C$8:$R$29,MATCH($A3151,PBI_GDP!$B$8:$B$29,0),MATCH($B3151,PBI_GDP!$C$7:$R$7,0)))</f>
        <v>0.15727581041881938</v>
      </c>
    </row>
    <row r="3152" spans="1:8" x14ac:dyDescent="0.25">
      <c r="A3152" s="8" t="s">
        <v>21</v>
      </c>
      <c r="B3152" s="54">
        <v>2009</v>
      </c>
      <c r="C3152" s="53" t="s">
        <v>10</v>
      </c>
      <c r="D3152" s="53" t="s">
        <v>30</v>
      </c>
      <c r="E3152" s="53" t="s">
        <v>32</v>
      </c>
      <c r="F3152" s="81"/>
      <c r="G3152" s="78" t="str">
        <f>+IF(F3152=0," ", +F3152/INDEX(TdC_ExRate!$C$8:$R$29,MATCH(A3152,TdC_ExRate!$B$8:$B$29,0),MATCH(B3152,TdC_ExRate!$C$7:$R$7,0)))</f>
        <v xml:space="preserve"> </v>
      </c>
      <c r="H3152" s="78" t="str">
        <f>+IF(F3152=0,"",+G3152*100/INDEX(PBI_GDP!$C$8:$R$29,MATCH($A3152,PBI_GDP!$B$8:$B$29,0),MATCH($B3152,PBI_GDP!$C$7:$R$7,0)))</f>
        <v/>
      </c>
    </row>
    <row r="3153" spans="1:8" x14ac:dyDescent="0.25">
      <c r="A3153" s="8" t="s">
        <v>21</v>
      </c>
      <c r="B3153" s="54">
        <v>2009</v>
      </c>
      <c r="C3153" s="53" t="s">
        <v>10</v>
      </c>
      <c r="D3153" s="53" t="s">
        <v>30</v>
      </c>
      <c r="E3153" s="53" t="s">
        <v>40</v>
      </c>
      <c r="F3153" s="81">
        <v>44.21581359999999</v>
      </c>
      <c r="G3153" s="78">
        <f>+IF(F3153=0," ", +F3153/INDEX(TdC_ExRate!$C$8:$R$29,MATCH(A3153,TdC_ExRate!$B$8:$B$29,0),MATCH(B3153,TdC_ExRate!$C$7:$R$7,0)))</f>
        <v>44.21581359999999</v>
      </c>
      <c r="H3153" s="78">
        <f>+IF(F3153=0,"",+G3153*100/INDEX(PBI_GDP!$C$8:$R$29,MATCH($A3153,PBI_GDP!$B$8:$B$29,0),MATCH($B3153,PBI_GDP!$C$7:$R$7,0)))</f>
        <v>0.15727581041881938</v>
      </c>
    </row>
    <row r="3154" spans="1:8" x14ac:dyDescent="0.25">
      <c r="A3154" s="8" t="s">
        <v>21</v>
      </c>
      <c r="B3154" s="54">
        <v>2010</v>
      </c>
      <c r="C3154" s="53" t="s">
        <v>10</v>
      </c>
      <c r="D3154" s="53" t="s">
        <v>30</v>
      </c>
      <c r="E3154" s="53" t="s">
        <v>31</v>
      </c>
      <c r="F3154" s="81">
        <v>44.631750899999979</v>
      </c>
      <c r="G3154" s="78">
        <f>+IF(F3154=0," ", +F3154/INDEX(TdC_ExRate!$C$8:$R$29,MATCH(A3154,TdC_ExRate!$B$8:$B$29,0),MATCH(B3154,TdC_ExRate!$C$7:$R$7,0)))</f>
        <v>44.631750899999979</v>
      </c>
      <c r="H3154" s="78">
        <f>+IF(F3154=0,"",+G3154*100/INDEX(PBI_GDP!$C$8:$R$29,MATCH($A3154,PBI_GDP!$B$8:$B$29,0),MATCH($B3154,PBI_GDP!$C$7:$R$7,0)))</f>
        <v>0.14622511526693466</v>
      </c>
    </row>
    <row r="3155" spans="1:8" x14ac:dyDescent="0.25">
      <c r="A3155" s="8" t="s">
        <v>21</v>
      </c>
      <c r="B3155" s="54">
        <v>2010</v>
      </c>
      <c r="C3155" s="53" t="s">
        <v>10</v>
      </c>
      <c r="D3155" s="53" t="s">
        <v>30</v>
      </c>
      <c r="E3155" s="53" t="s">
        <v>32</v>
      </c>
      <c r="F3155" s="81"/>
      <c r="G3155" s="78" t="str">
        <f>+IF(F3155=0," ", +F3155/INDEX(TdC_ExRate!$C$8:$R$29,MATCH(A3155,TdC_ExRate!$B$8:$B$29,0),MATCH(B3155,TdC_ExRate!$C$7:$R$7,0)))</f>
        <v xml:space="preserve"> </v>
      </c>
      <c r="H3155" s="78" t="str">
        <f>+IF(F3155=0,"",+G3155*100/INDEX(PBI_GDP!$C$8:$R$29,MATCH($A3155,PBI_GDP!$B$8:$B$29,0),MATCH($B3155,PBI_GDP!$C$7:$R$7,0)))</f>
        <v/>
      </c>
    </row>
    <row r="3156" spans="1:8" x14ac:dyDescent="0.25">
      <c r="A3156" s="8" t="s">
        <v>21</v>
      </c>
      <c r="B3156" s="54">
        <v>2010</v>
      </c>
      <c r="C3156" s="53" t="s">
        <v>10</v>
      </c>
      <c r="D3156" s="53" t="s">
        <v>30</v>
      </c>
      <c r="E3156" s="53" t="s">
        <v>40</v>
      </c>
      <c r="F3156" s="81">
        <v>44.631750899999979</v>
      </c>
      <c r="G3156" s="78">
        <f>+IF(F3156=0," ", +F3156/INDEX(TdC_ExRate!$C$8:$R$29,MATCH(A3156,TdC_ExRate!$B$8:$B$29,0),MATCH(B3156,TdC_ExRate!$C$7:$R$7,0)))</f>
        <v>44.631750899999979</v>
      </c>
      <c r="H3156" s="78">
        <f>+IF(F3156=0,"",+G3156*100/INDEX(PBI_GDP!$C$8:$R$29,MATCH($A3156,PBI_GDP!$B$8:$B$29,0),MATCH($B3156,PBI_GDP!$C$7:$R$7,0)))</f>
        <v>0.14622511526693466</v>
      </c>
    </row>
    <row r="3157" spans="1:8" x14ac:dyDescent="0.25">
      <c r="A3157" s="8" t="s">
        <v>21</v>
      </c>
      <c r="B3157" s="54">
        <v>2011</v>
      </c>
      <c r="C3157" s="53" t="s">
        <v>10</v>
      </c>
      <c r="D3157" s="53" t="s">
        <v>30</v>
      </c>
      <c r="E3157" s="53" t="s">
        <v>31</v>
      </c>
      <c r="F3157" s="81">
        <v>32.576670039999996</v>
      </c>
      <c r="G3157" s="78">
        <f>+IF(F3157=0," ", +F3157/INDEX(TdC_ExRate!$C$8:$R$29,MATCH(A3157,TdC_ExRate!$B$8:$B$29,0),MATCH(B3157,TdC_ExRate!$C$7:$R$7,0)))</f>
        <v>32.576670039999996</v>
      </c>
      <c r="H3157" s="78">
        <f>+IF(F3157=0,"",+G3157*100/INDEX(PBI_GDP!$C$8:$R$29,MATCH($A3157,PBI_GDP!$B$8:$B$29,0),MATCH($B3157,PBI_GDP!$C$7:$R$7,0)))</f>
        <v>9.0587804878727002E-2</v>
      </c>
    </row>
    <row r="3158" spans="1:8" x14ac:dyDescent="0.25">
      <c r="A3158" s="8" t="s">
        <v>21</v>
      </c>
      <c r="B3158" s="54">
        <v>2011</v>
      </c>
      <c r="C3158" s="53" t="s">
        <v>10</v>
      </c>
      <c r="D3158" s="53" t="s">
        <v>30</v>
      </c>
      <c r="E3158" s="53" t="s">
        <v>32</v>
      </c>
      <c r="F3158" s="81"/>
      <c r="G3158" s="78" t="str">
        <f>+IF(F3158=0," ", +F3158/INDEX(TdC_ExRate!$C$8:$R$29,MATCH(A3158,TdC_ExRate!$B$8:$B$29,0),MATCH(B3158,TdC_ExRate!$C$7:$R$7,0)))</f>
        <v xml:space="preserve"> </v>
      </c>
      <c r="H3158" s="78" t="str">
        <f>+IF(F3158=0,"",+G3158*100/INDEX(PBI_GDP!$C$8:$R$29,MATCH($A3158,PBI_GDP!$B$8:$B$29,0),MATCH($B3158,PBI_GDP!$C$7:$R$7,0)))</f>
        <v/>
      </c>
    </row>
    <row r="3159" spans="1:8" x14ac:dyDescent="0.25">
      <c r="A3159" s="8" t="s">
        <v>21</v>
      </c>
      <c r="B3159" s="54">
        <v>2011</v>
      </c>
      <c r="C3159" s="53" t="s">
        <v>10</v>
      </c>
      <c r="D3159" s="53" t="s">
        <v>30</v>
      </c>
      <c r="E3159" s="53" t="s">
        <v>40</v>
      </c>
      <c r="F3159" s="81">
        <v>32.576670039999996</v>
      </c>
      <c r="G3159" s="78">
        <f>+IF(F3159=0," ", +F3159/INDEX(TdC_ExRate!$C$8:$R$29,MATCH(A3159,TdC_ExRate!$B$8:$B$29,0),MATCH(B3159,TdC_ExRate!$C$7:$R$7,0)))</f>
        <v>32.576670039999996</v>
      </c>
      <c r="H3159" s="78">
        <f>+IF(F3159=0,"",+G3159*100/INDEX(PBI_GDP!$C$8:$R$29,MATCH($A3159,PBI_GDP!$B$8:$B$29,0),MATCH($B3159,PBI_GDP!$C$7:$R$7,0)))</f>
        <v>9.0587804878727002E-2</v>
      </c>
    </row>
    <row r="3160" spans="1:8" x14ac:dyDescent="0.25">
      <c r="A3160" s="8" t="s">
        <v>21</v>
      </c>
      <c r="B3160" s="54">
        <v>2012</v>
      </c>
      <c r="C3160" s="53" t="s">
        <v>10</v>
      </c>
      <c r="D3160" s="53" t="s">
        <v>30</v>
      </c>
      <c r="E3160" s="53" t="s">
        <v>31</v>
      </c>
      <c r="F3160" s="81">
        <v>24.844928019999998</v>
      </c>
      <c r="G3160" s="78">
        <f>+IF(F3160=0," ", +F3160/INDEX(TdC_ExRate!$C$8:$R$29,MATCH(A3160,TdC_ExRate!$B$8:$B$29,0),MATCH(B3160,TdC_ExRate!$C$7:$R$7,0)))</f>
        <v>24.844928019999998</v>
      </c>
      <c r="H3160" s="78">
        <f>+IF(F3160=0,"",+G3160*100/INDEX(PBI_GDP!$C$8:$R$29,MATCH($A3160,PBI_GDP!$B$8:$B$29,0),MATCH($B3160,PBI_GDP!$C$7:$R$7,0)))</f>
        <v>5.9273009529276229E-2</v>
      </c>
    </row>
    <row r="3161" spans="1:8" x14ac:dyDescent="0.25">
      <c r="A3161" s="8" t="s">
        <v>21</v>
      </c>
      <c r="B3161" s="54">
        <v>2012</v>
      </c>
      <c r="C3161" s="53" t="s">
        <v>10</v>
      </c>
      <c r="D3161" s="53" t="s">
        <v>30</v>
      </c>
      <c r="E3161" s="53" t="s">
        <v>32</v>
      </c>
      <c r="F3161" s="81"/>
      <c r="G3161" s="78" t="str">
        <f>+IF(F3161=0," ", +F3161/INDEX(TdC_ExRate!$C$8:$R$29,MATCH(A3161,TdC_ExRate!$B$8:$B$29,0),MATCH(B3161,TdC_ExRate!$C$7:$R$7,0)))</f>
        <v xml:space="preserve"> </v>
      </c>
      <c r="H3161" s="78" t="str">
        <f>+IF(F3161=0,"",+G3161*100/INDEX(PBI_GDP!$C$8:$R$29,MATCH($A3161,PBI_GDP!$B$8:$B$29,0),MATCH($B3161,PBI_GDP!$C$7:$R$7,0)))</f>
        <v/>
      </c>
    </row>
    <row r="3162" spans="1:8" x14ac:dyDescent="0.25">
      <c r="A3162" s="8" t="s">
        <v>21</v>
      </c>
      <c r="B3162" s="54">
        <v>2012</v>
      </c>
      <c r="C3162" s="53" t="s">
        <v>10</v>
      </c>
      <c r="D3162" s="53" t="s">
        <v>30</v>
      </c>
      <c r="E3162" s="53" t="s">
        <v>40</v>
      </c>
      <c r="F3162" s="81">
        <v>24.844928019999998</v>
      </c>
      <c r="G3162" s="78">
        <f>+IF(F3162=0," ", +F3162/INDEX(TdC_ExRate!$C$8:$R$29,MATCH(A3162,TdC_ExRate!$B$8:$B$29,0),MATCH(B3162,TdC_ExRate!$C$7:$R$7,0)))</f>
        <v>24.844928019999998</v>
      </c>
      <c r="H3162" s="78">
        <f>+IF(F3162=0,"",+G3162*100/INDEX(PBI_GDP!$C$8:$R$29,MATCH($A3162,PBI_GDP!$B$8:$B$29,0),MATCH($B3162,PBI_GDP!$C$7:$R$7,0)))</f>
        <v>5.9273009529276229E-2</v>
      </c>
    </row>
    <row r="3163" spans="1:8" x14ac:dyDescent="0.25">
      <c r="A3163" s="8" t="s">
        <v>21</v>
      </c>
      <c r="B3163" s="54">
        <v>2013</v>
      </c>
      <c r="C3163" s="53" t="s">
        <v>10</v>
      </c>
      <c r="D3163" s="53" t="s">
        <v>30</v>
      </c>
      <c r="E3163" s="53" t="s">
        <v>31</v>
      </c>
      <c r="F3163" s="81">
        <v>35.888897500000013</v>
      </c>
      <c r="G3163" s="78">
        <f>+IF(F3163=0," ", +F3163/INDEX(TdC_ExRate!$C$8:$R$29,MATCH(A3163,TdC_ExRate!$B$8:$B$29,0),MATCH(B3163,TdC_ExRate!$C$7:$R$7,0)))</f>
        <v>35.888897500000013</v>
      </c>
      <c r="H3163" s="78">
        <f>+IF(F3163=0,"",+G3163*100/INDEX(PBI_GDP!$C$8:$R$29,MATCH($A3163,PBI_GDP!$B$8:$B$29,0),MATCH($B3163,PBI_GDP!$C$7:$R$7,0)))</f>
        <v>7.5912875612646744E-2</v>
      </c>
    </row>
    <row r="3164" spans="1:8" x14ac:dyDescent="0.25">
      <c r="A3164" s="8" t="s">
        <v>21</v>
      </c>
      <c r="B3164" s="54">
        <v>2013</v>
      </c>
      <c r="C3164" s="53" t="s">
        <v>10</v>
      </c>
      <c r="D3164" s="53" t="s">
        <v>30</v>
      </c>
      <c r="E3164" s="53" t="s">
        <v>32</v>
      </c>
      <c r="F3164" s="81"/>
      <c r="G3164" s="78" t="str">
        <f>+IF(F3164=0," ", +F3164/INDEX(TdC_ExRate!$C$8:$R$29,MATCH(A3164,TdC_ExRate!$B$8:$B$29,0),MATCH(B3164,TdC_ExRate!$C$7:$R$7,0)))</f>
        <v xml:space="preserve"> </v>
      </c>
      <c r="H3164" s="78" t="str">
        <f>+IF(F3164=0,"",+G3164*100/INDEX(PBI_GDP!$C$8:$R$29,MATCH($A3164,PBI_GDP!$B$8:$B$29,0),MATCH($B3164,PBI_GDP!$C$7:$R$7,0)))</f>
        <v/>
      </c>
    </row>
    <row r="3165" spans="1:8" x14ac:dyDescent="0.25">
      <c r="A3165" s="8" t="s">
        <v>21</v>
      </c>
      <c r="B3165" s="54">
        <v>2013</v>
      </c>
      <c r="C3165" s="53" t="s">
        <v>10</v>
      </c>
      <c r="D3165" s="53" t="s">
        <v>30</v>
      </c>
      <c r="E3165" s="53" t="s">
        <v>40</v>
      </c>
      <c r="F3165" s="81">
        <v>35.888897500000013</v>
      </c>
      <c r="G3165" s="78">
        <f>+IF(F3165=0," ", +F3165/INDEX(TdC_ExRate!$C$8:$R$29,MATCH(A3165,TdC_ExRate!$B$8:$B$29,0),MATCH(B3165,TdC_ExRate!$C$7:$R$7,0)))</f>
        <v>35.888897500000013</v>
      </c>
      <c r="H3165" s="78">
        <f>+IF(F3165=0,"",+G3165*100/INDEX(PBI_GDP!$C$8:$R$29,MATCH($A3165,PBI_GDP!$B$8:$B$29,0),MATCH($B3165,PBI_GDP!$C$7:$R$7,0)))</f>
        <v>7.5912875612646744E-2</v>
      </c>
    </row>
    <row r="3166" spans="1:8" x14ac:dyDescent="0.25">
      <c r="A3166" s="8" t="s">
        <v>21</v>
      </c>
      <c r="B3166" s="54">
        <v>2014</v>
      </c>
      <c r="C3166" s="53" t="s">
        <v>10</v>
      </c>
      <c r="D3166" s="53" t="s">
        <v>30</v>
      </c>
      <c r="E3166" s="53" t="s">
        <v>31</v>
      </c>
      <c r="F3166" s="81">
        <v>62.680063229999988</v>
      </c>
      <c r="G3166" s="78">
        <f>+IF(F3166=0," ", +F3166/INDEX(TdC_ExRate!$C$8:$R$29,MATCH(A3166,TdC_ExRate!$B$8:$B$29,0),MATCH(B3166,TdC_ExRate!$C$7:$R$7,0)))</f>
        <v>62.680063229999988</v>
      </c>
      <c r="H3166" s="78">
        <f>+IF(F3166=0,"",+G3166*100/INDEX(PBI_GDP!$C$8:$R$29,MATCH($A3166,PBI_GDP!$B$8:$B$29,0),MATCH($B3166,PBI_GDP!$C$7:$R$7,0)))</f>
        <v>0.12110505201541748</v>
      </c>
    </row>
    <row r="3167" spans="1:8" x14ac:dyDescent="0.25">
      <c r="A3167" s="8" t="s">
        <v>21</v>
      </c>
      <c r="B3167" s="54">
        <v>2014</v>
      </c>
      <c r="C3167" s="53" t="s">
        <v>10</v>
      </c>
      <c r="D3167" s="53" t="s">
        <v>30</v>
      </c>
      <c r="E3167" s="53" t="s">
        <v>32</v>
      </c>
      <c r="F3167" s="81"/>
      <c r="G3167" s="78" t="str">
        <f>+IF(F3167=0," ", +F3167/INDEX(TdC_ExRate!$C$8:$R$29,MATCH(A3167,TdC_ExRate!$B$8:$B$29,0),MATCH(B3167,TdC_ExRate!$C$7:$R$7,0)))</f>
        <v xml:space="preserve"> </v>
      </c>
      <c r="H3167" s="78" t="str">
        <f>+IF(F3167=0,"",+G3167*100/INDEX(PBI_GDP!$C$8:$R$29,MATCH($A3167,PBI_GDP!$B$8:$B$29,0),MATCH($B3167,PBI_GDP!$C$7:$R$7,0)))</f>
        <v/>
      </c>
    </row>
    <row r="3168" spans="1:8" x14ac:dyDescent="0.25">
      <c r="A3168" s="8" t="s">
        <v>21</v>
      </c>
      <c r="B3168" s="54">
        <v>2014</v>
      </c>
      <c r="C3168" s="53" t="s">
        <v>10</v>
      </c>
      <c r="D3168" s="53" t="s">
        <v>30</v>
      </c>
      <c r="E3168" s="53" t="s">
        <v>40</v>
      </c>
      <c r="F3168" s="81">
        <v>62.680063229999988</v>
      </c>
      <c r="G3168" s="78">
        <f>+IF(F3168=0," ", +F3168/INDEX(TdC_ExRate!$C$8:$R$29,MATCH(A3168,TdC_ExRate!$B$8:$B$29,0),MATCH(B3168,TdC_ExRate!$C$7:$R$7,0)))</f>
        <v>62.680063229999988</v>
      </c>
      <c r="H3168" s="78">
        <f>+IF(F3168=0,"",+G3168*100/INDEX(PBI_GDP!$C$8:$R$29,MATCH($A3168,PBI_GDP!$B$8:$B$29,0),MATCH($B3168,PBI_GDP!$C$7:$R$7,0)))</f>
        <v>0.12110505201541748</v>
      </c>
    </row>
    <row r="3169" spans="1:8" x14ac:dyDescent="0.25">
      <c r="A3169" s="8" t="s">
        <v>21</v>
      </c>
      <c r="B3169" s="54">
        <v>2015</v>
      </c>
      <c r="C3169" s="53" t="s">
        <v>10</v>
      </c>
      <c r="D3169" s="53" t="s">
        <v>30</v>
      </c>
      <c r="E3169" s="53" t="s">
        <v>31</v>
      </c>
      <c r="F3169" s="81">
        <v>28.009835769999995</v>
      </c>
      <c r="G3169" s="78">
        <f>+IF(F3169=0," ", +F3169/INDEX(TdC_ExRate!$C$8:$R$29,MATCH(A3169,TdC_ExRate!$B$8:$B$29,0),MATCH(B3169,TdC_ExRate!$C$7:$R$7,0)))</f>
        <v>28.009835769999995</v>
      </c>
      <c r="H3169" s="78">
        <f>+IF(F3169=0,"",+G3169*100/INDEX(PBI_GDP!$C$8:$R$29,MATCH($A3169,PBI_GDP!$B$8:$B$29,0),MATCH($B3169,PBI_GDP!$C$7:$R$7,0)))</f>
        <v>4.9945900426798327E-2</v>
      </c>
    </row>
    <row r="3170" spans="1:8" x14ac:dyDescent="0.25">
      <c r="A3170" s="8" t="s">
        <v>21</v>
      </c>
      <c r="B3170" s="54">
        <v>2015</v>
      </c>
      <c r="C3170" s="53" t="s">
        <v>10</v>
      </c>
      <c r="D3170" s="53" t="s">
        <v>30</v>
      </c>
      <c r="E3170" s="53" t="s">
        <v>32</v>
      </c>
      <c r="F3170" s="81"/>
      <c r="G3170" s="78" t="str">
        <f>+IF(F3170=0," ", +F3170/INDEX(TdC_ExRate!$C$8:$R$29,MATCH(A3170,TdC_ExRate!$B$8:$B$29,0),MATCH(B3170,TdC_ExRate!$C$7:$R$7,0)))</f>
        <v xml:space="preserve"> </v>
      </c>
      <c r="H3170" s="78" t="str">
        <f>+IF(F3170=0,"",+G3170*100/INDEX(PBI_GDP!$C$8:$R$29,MATCH($A3170,PBI_GDP!$B$8:$B$29,0),MATCH($B3170,PBI_GDP!$C$7:$R$7,0)))</f>
        <v/>
      </c>
    </row>
    <row r="3171" spans="1:8" x14ac:dyDescent="0.25">
      <c r="A3171" s="8" t="s">
        <v>21</v>
      </c>
      <c r="B3171" s="54">
        <v>2015</v>
      </c>
      <c r="C3171" s="53" t="s">
        <v>10</v>
      </c>
      <c r="D3171" s="53" t="s">
        <v>30</v>
      </c>
      <c r="E3171" s="53" t="s">
        <v>40</v>
      </c>
      <c r="F3171" s="81">
        <v>28.009835769999995</v>
      </c>
      <c r="G3171" s="78">
        <f>+IF(F3171=0," ", +F3171/INDEX(TdC_ExRate!$C$8:$R$29,MATCH(A3171,TdC_ExRate!$B$8:$B$29,0),MATCH(B3171,TdC_ExRate!$C$7:$R$7,0)))</f>
        <v>28.009835769999995</v>
      </c>
      <c r="H3171" s="78">
        <f>+IF(F3171=0,"",+G3171*100/INDEX(PBI_GDP!$C$8:$R$29,MATCH($A3171,PBI_GDP!$B$8:$B$29,0),MATCH($B3171,PBI_GDP!$C$7:$R$7,0)))</f>
        <v>4.9945900426798327E-2</v>
      </c>
    </row>
    <row r="3172" spans="1:8" x14ac:dyDescent="0.25">
      <c r="A3172" s="8" t="s">
        <v>21</v>
      </c>
      <c r="B3172" s="54">
        <v>2016</v>
      </c>
      <c r="C3172" s="53" t="s">
        <v>10</v>
      </c>
      <c r="D3172" s="53" t="s">
        <v>30</v>
      </c>
      <c r="E3172" s="53" t="s">
        <v>31</v>
      </c>
      <c r="F3172" s="81">
        <v>77.968264259999927</v>
      </c>
      <c r="G3172" s="78">
        <f>+IF(F3172=0," ", +F3172/INDEX(TdC_ExRate!$C$8:$R$29,MATCH(A3172,TdC_ExRate!$B$8:$B$29,0),MATCH(B3172,TdC_ExRate!$C$7:$R$7,0)))</f>
        <v>77.968264259999927</v>
      </c>
      <c r="H3172" s="78">
        <f>+IF(F3172=0,"",+G3172*100/INDEX(PBI_GDP!$C$8:$R$29,MATCH($A3172,PBI_GDP!$B$8:$B$29,0),MATCH($B3172,PBI_GDP!$C$7:$R$7,0)))</f>
        <v>0.12986786605706072</v>
      </c>
    </row>
    <row r="3173" spans="1:8" x14ac:dyDescent="0.25">
      <c r="A3173" s="8" t="s">
        <v>21</v>
      </c>
      <c r="B3173" s="54">
        <v>2016</v>
      </c>
      <c r="C3173" s="53" t="s">
        <v>10</v>
      </c>
      <c r="D3173" s="53" t="s">
        <v>30</v>
      </c>
      <c r="E3173" s="53" t="s">
        <v>32</v>
      </c>
      <c r="F3173" s="81"/>
      <c r="G3173" s="78" t="str">
        <f>+IF(F3173=0," ", +F3173/INDEX(TdC_ExRate!$C$8:$R$29,MATCH(A3173,TdC_ExRate!$B$8:$B$29,0),MATCH(B3173,TdC_ExRate!$C$7:$R$7,0)))</f>
        <v xml:space="preserve"> </v>
      </c>
      <c r="H3173" s="78" t="str">
        <f>+IF(F3173=0,"",+G3173*100/INDEX(PBI_GDP!$C$8:$R$29,MATCH($A3173,PBI_GDP!$B$8:$B$29,0),MATCH($B3173,PBI_GDP!$C$7:$R$7,0)))</f>
        <v/>
      </c>
    </row>
    <row r="3174" spans="1:8" x14ac:dyDescent="0.25">
      <c r="A3174" s="8" t="s">
        <v>21</v>
      </c>
      <c r="B3174" s="54">
        <v>2016</v>
      </c>
      <c r="C3174" s="53" t="s">
        <v>10</v>
      </c>
      <c r="D3174" s="53" t="s">
        <v>30</v>
      </c>
      <c r="E3174" s="53" t="s">
        <v>40</v>
      </c>
      <c r="F3174" s="81">
        <v>77.968264259999927</v>
      </c>
      <c r="G3174" s="78">
        <f>+IF(F3174=0," ", +F3174/INDEX(TdC_ExRate!$C$8:$R$29,MATCH(A3174,TdC_ExRate!$B$8:$B$29,0),MATCH(B3174,TdC_ExRate!$C$7:$R$7,0)))</f>
        <v>77.968264259999927</v>
      </c>
      <c r="H3174" s="78">
        <f>+IF(F3174=0,"",+G3174*100/INDEX(PBI_GDP!$C$8:$R$29,MATCH($A3174,PBI_GDP!$B$8:$B$29,0),MATCH($B3174,PBI_GDP!$C$7:$R$7,0)))</f>
        <v>0.12986786605706072</v>
      </c>
    </row>
    <row r="3175" spans="1:8" x14ac:dyDescent="0.25">
      <c r="A3175" s="8" t="s">
        <v>21</v>
      </c>
      <c r="B3175" s="54">
        <v>2017</v>
      </c>
      <c r="C3175" s="53" t="s">
        <v>10</v>
      </c>
      <c r="D3175" s="53" t="s">
        <v>30</v>
      </c>
      <c r="E3175" s="53" t="s">
        <v>31</v>
      </c>
      <c r="F3175" s="81">
        <v>109.86596605000008</v>
      </c>
      <c r="G3175" s="78">
        <f>+IF(F3175=0," ", +F3175/INDEX(TdC_ExRate!$C$8:$R$29,MATCH(A3175,TdC_ExRate!$B$8:$B$29,0),MATCH(B3175,TdC_ExRate!$C$7:$R$7,0)))</f>
        <v>109.86596605000008</v>
      </c>
      <c r="H3175" s="78">
        <f>+IF(F3175=0,"",+G3175*100/INDEX(PBI_GDP!$C$8:$R$29,MATCH($A3175,PBI_GDP!$B$8:$B$29,0),MATCH($B3175,PBI_GDP!$C$7:$R$7,0)))</f>
        <v>0.17036245885766912</v>
      </c>
    </row>
    <row r="3176" spans="1:8" x14ac:dyDescent="0.25">
      <c r="A3176" s="8" t="s">
        <v>21</v>
      </c>
      <c r="B3176" s="54">
        <v>2017</v>
      </c>
      <c r="C3176" s="53" t="s">
        <v>10</v>
      </c>
      <c r="D3176" s="53" t="s">
        <v>30</v>
      </c>
      <c r="E3176" s="53" t="s">
        <v>32</v>
      </c>
      <c r="F3176" s="81"/>
      <c r="G3176" s="78" t="str">
        <f>+IF(F3176=0," ", +F3176/INDEX(TdC_ExRate!$C$8:$R$29,MATCH(A3176,TdC_ExRate!$B$8:$B$29,0),MATCH(B3176,TdC_ExRate!$C$7:$R$7,0)))</f>
        <v xml:space="preserve"> </v>
      </c>
      <c r="H3176" s="78" t="str">
        <f>+IF(F3176=0,"",+G3176*100/INDEX(PBI_GDP!$C$8:$R$29,MATCH($A3176,PBI_GDP!$B$8:$B$29,0),MATCH($B3176,PBI_GDP!$C$7:$R$7,0)))</f>
        <v/>
      </c>
    </row>
    <row r="3177" spans="1:8" x14ac:dyDescent="0.25">
      <c r="A3177" s="8" t="s">
        <v>21</v>
      </c>
      <c r="B3177" s="54">
        <v>2017</v>
      </c>
      <c r="C3177" s="53" t="s">
        <v>10</v>
      </c>
      <c r="D3177" s="53" t="s">
        <v>30</v>
      </c>
      <c r="E3177" s="53" t="s">
        <v>40</v>
      </c>
      <c r="F3177" s="81">
        <v>109.86596605000008</v>
      </c>
      <c r="G3177" s="78">
        <f>+IF(F3177=0," ", +F3177/INDEX(TdC_ExRate!$C$8:$R$29,MATCH(A3177,TdC_ExRate!$B$8:$B$29,0),MATCH(B3177,TdC_ExRate!$C$7:$R$7,0)))</f>
        <v>109.86596605000008</v>
      </c>
      <c r="H3177" s="78">
        <f>+IF(F3177=0,"",+G3177*100/INDEX(PBI_GDP!$C$8:$R$29,MATCH($A3177,PBI_GDP!$B$8:$B$29,0),MATCH($B3177,PBI_GDP!$C$7:$R$7,0)))</f>
        <v>0.17036245885766912</v>
      </c>
    </row>
    <row r="3178" spans="1:8" x14ac:dyDescent="0.25">
      <c r="A3178" s="8" t="s">
        <v>21</v>
      </c>
      <c r="B3178" s="54">
        <v>2018</v>
      </c>
      <c r="C3178" s="53" t="s">
        <v>10</v>
      </c>
      <c r="D3178" s="53" t="s">
        <v>30</v>
      </c>
      <c r="E3178" s="53" t="s">
        <v>31</v>
      </c>
      <c r="F3178" s="81">
        <v>68.454907869999985</v>
      </c>
      <c r="G3178" s="78">
        <f>+IF(F3178=0," ", +F3178/INDEX(TdC_ExRate!$C$8:$R$29,MATCH(A3178,TdC_ExRate!$B$8:$B$29,0),MATCH(B3178,TdC_ExRate!$C$7:$R$7,0)))</f>
        <v>68.454907869999985</v>
      </c>
      <c r="H3178" s="78">
        <f>+IF(F3178=0,"",+G3178*100/INDEX(PBI_GDP!$C$8:$R$29,MATCH($A3178,PBI_GDP!$B$8:$B$29,0),MATCH($B3178,PBI_GDP!$C$7:$R$7,0)))</f>
        <v>0.10169117285858867</v>
      </c>
    </row>
    <row r="3179" spans="1:8" x14ac:dyDescent="0.25">
      <c r="A3179" s="8" t="s">
        <v>21</v>
      </c>
      <c r="B3179" s="54">
        <v>2018</v>
      </c>
      <c r="C3179" s="53" t="s">
        <v>10</v>
      </c>
      <c r="D3179" s="53" t="s">
        <v>30</v>
      </c>
      <c r="E3179" s="53" t="s">
        <v>32</v>
      </c>
      <c r="F3179" s="81"/>
      <c r="G3179" s="78" t="str">
        <f>+IF(F3179=0," ", +F3179/INDEX(TdC_ExRate!$C$8:$R$29,MATCH(A3179,TdC_ExRate!$B$8:$B$29,0),MATCH(B3179,TdC_ExRate!$C$7:$R$7,0)))</f>
        <v xml:space="preserve"> </v>
      </c>
      <c r="H3179" s="78" t="str">
        <f>+IF(F3179=0,"",+G3179*100/INDEX(PBI_GDP!$C$8:$R$29,MATCH($A3179,PBI_GDP!$B$8:$B$29,0),MATCH($B3179,PBI_GDP!$C$7:$R$7,0)))</f>
        <v/>
      </c>
    </row>
    <row r="3180" spans="1:8" x14ac:dyDescent="0.25">
      <c r="A3180" s="8" t="s">
        <v>21</v>
      </c>
      <c r="B3180" s="54">
        <v>2018</v>
      </c>
      <c r="C3180" s="53" t="s">
        <v>10</v>
      </c>
      <c r="D3180" s="53" t="s">
        <v>30</v>
      </c>
      <c r="E3180" s="53" t="s">
        <v>40</v>
      </c>
      <c r="F3180" s="81">
        <v>68.454907869999985</v>
      </c>
      <c r="G3180" s="78">
        <f>+IF(F3180=0," ", +F3180/INDEX(TdC_ExRate!$C$8:$R$29,MATCH(A3180,TdC_ExRate!$B$8:$B$29,0),MATCH(B3180,TdC_ExRate!$C$7:$R$7,0)))</f>
        <v>68.454907869999985</v>
      </c>
      <c r="H3180" s="78">
        <f>+IF(F3180=0,"",+G3180*100/INDEX(PBI_GDP!$C$8:$R$29,MATCH($A3180,PBI_GDP!$B$8:$B$29,0),MATCH($B3180,PBI_GDP!$C$7:$R$7,0)))</f>
        <v>0.10169117285858867</v>
      </c>
    </row>
    <row r="3181" spans="1:8" x14ac:dyDescent="0.25">
      <c r="A3181" s="8" t="s">
        <v>21</v>
      </c>
      <c r="B3181" s="54">
        <v>2019</v>
      </c>
      <c r="C3181" s="53" t="s">
        <v>10</v>
      </c>
      <c r="D3181" s="53" t="s">
        <v>30</v>
      </c>
      <c r="E3181" s="53" t="s">
        <v>31</v>
      </c>
      <c r="F3181" s="81">
        <v>86.895994999999999</v>
      </c>
      <c r="G3181" s="78">
        <f>+IF(F3181=0," ", +F3181/INDEX(TdC_ExRate!$C$8:$R$29,MATCH(A3181,TdC_ExRate!$B$8:$B$29,0),MATCH(B3181,TdC_ExRate!$C$7:$R$7,0)))</f>
        <v>86.895994999999999</v>
      </c>
      <c r="H3181" s="78">
        <f>+IF(F3181=0,"",+G3181*100/INDEX(PBI_GDP!$C$8:$R$29,MATCH($A3181,PBI_GDP!$B$8:$B$29,0),MATCH($B3181,PBI_GDP!$C$7:$R$7,0)))</f>
        <v>0.12453031349407608</v>
      </c>
    </row>
    <row r="3182" spans="1:8" x14ac:dyDescent="0.25">
      <c r="A3182" s="8" t="s">
        <v>21</v>
      </c>
      <c r="B3182" s="54">
        <v>2019</v>
      </c>
      <c r="C3182" s="53" t="s">
        <v>10</v>
      </c>
      <c r="D3182" s="53" t="s">
        <v>30</v>
      </c>
      <c r="E3182" s="53" t="s">
        <v>32</v>
      </c>
      <c r="F3182" s="81"/>
      <c r="G3182" s="78" t="str">
        <f>+IF(F3182=0," ", +F3182/INDEX(TdC_ExRate!$C$8:$R$29,MATCH(A3182,TdC_ExRate!$B$8:$B$29,0),MATCH(B3182,TdC_ExRate!$C$7:$R$7,0)))</f>
        <v xml:space="preserve"> </v>
      </c>
      <c r="H3182" s="78" t="str">
        <f>+IF(F3182=0,"",+G3182*100/INDEX(PBI_GDP!$C$8:$R$29,MATCH($A3182,PBI_GDP!$B$8:$B$29,0),MATCH($B3182,PBI_GDP!$C$7:$R$7,0)))</f>
        <v/>
      </c>
    </row>
    <row r="3183" spans="1:8" x14ac:dyDescent="0.25">
      <c r="A3183" s="8" t="s">
        <v>21</v>
      </c>
      <c r="B3183" s="54">
        <v>2019</v>
      </c>
      <c r="C3183" s="53" t="s">
        <v>10</v>
      </c>
      <c r="D3183" s="53" t="s">
        <v>30</v>
      </c>
      <c r="E3183" s="53" t="s">
        <v>40</v>
      </c>
      <c r="F3183" s="81">
        <v>86.895994999999999</v>
      </c>
      <c r="G3183" s="78">
        <f>+IF(F3183=0," ", +F3183/INDEX(TdC_ExRate!$C$8:$R$29,MATCH(A3183,TdC_ExRate!$B$8:$B$29,0),MATCH(B3183,TdC_ExRate!$C$7:$R$7,0)))</f>
        <v>86.895994999999999</v>
      </c>
      <c r="H3183" s="78">
        <f>+IF(F3183=0,"",+G3183*100/INDEX(PBI_GDP!$C$8:$R$29,MATCH($A3183,PBI_GDP!$B$8:$B$29,0),MATCH($B3183,PBI_GDP!$C$7:$R$7,0)))</f>
        <v>0.12453031349407608</v>
      </c>
    </row>
    <row r="3184" spans="1:8" x14ac:dyDescent="0.25">
      <c r="A3184" s="8" t="s">
        <v>21</v>
      </c>
      <c r="B3184" s="54">
        <v>2020</v>
      </c>
      <c r="C3184" s="53" t="s">
        <v>10</v>
      </c>
      <c r="D3184" s="53" t="s">
        <v>30</v>
      </c>
      <c r="E3184" s="53" t="s">
        <v>31</v>
      </c>
      <c r="F3184" s="81">
        <v>36.244506400000013</v>
      </c>
      <c r="G3184" s="78">
        <f>+IF(F3184=0," ", +F3184/INDEX(TdC_ExRate!$C$8:$R$29,MATCH(A3184,TdC_ExRate!$B$8:$B$29,0),MATCH(B3184,TdC_ExRate!$C$7:$R$7,0)))</f>
        <v>36.244506400000013</v>
      </c>
      <c r="H3184" s="78">
        <f>+IF(F3184=0,"",+G3184*100/INDEX(PBI_GDP!$C$8:$R$29,MATCH($A3184,PBI_GDP!$B$8:$B$29,0),MATCH($B3184,PBI_GDP!$C$7:$R$7,0)))</f>
        <v>6.352015716830664E-2</v>
      </c>
    </row>
    <row r="3185" spans="1:8" x14ac:dyDescent="0.25">
      <c r="A3185" s="8" t="s">
        <v>21</v>
      </c>
      <c r="B3185" s="54">
        <v>2020</v>
      </c>
      <c r="C3185" s="53" t="s">
        <v>10</v>
      </c>
      <c r="D3185" s="53" t="s">
        <v>30</v>
      </c>
      <c r="E3185" s="53" t="s">
        <v>32</v>
      </c>
      <c r="F3185" s="81"/>
      <c r="G3185" s="78" t="str">
        <f>+IF(F3185=0," ", +F3185/INDEX(TdC_ExRate!$C$8:$R$29,MATCH(A3185,TdC_ExRate!$B$8:$B$29,0),MATCH(B3185,TdC_ExRate!$C$7:$R$7,0)))</f>
        <v xml:space="preserve"> </v>
      </c>
      <c r="H3185" s="78" t="str">
        <f>+IF(F3185=0,"",+G3185*100/INDEX(PBI_GDP!$C$8:$R$29,MATCH($A3185,PBI_GDP!$B$8:$B$29,0),MATCH($B3185,PBI_GDP!$C$7:$R$7,0)))</f>
        <v/>
      </c>
    </row>
    <row r="3186" spans="1:8" x14ac:dyDescent="0.25">
      <c r="A3186" s="8" t="s">
        <v>21</v>
      </c>
      <c r="B3186" s="54">
        <v>2020</v>
      </c>
      <c r="C3186" s="53" t="s">
        <v>10</v>
      </c>
      <c r="D3186" s="53" t="s">
        <v>30</v>
      </c>
      <c r="E3186" s="53" t="s">
        <v>40</v>
      </c>
      <c r="F3186" s="81">
        <v>36.244506400000013</v>
      </c>
      <c r="G3186" s="78">
        <f>+IF(F3186=0," ", +F3186/INDEX(TdC_ExRate!$C$8:$R$29,MATCH(A3186,TdC_ExRate!$B$8:$B$29,0),MATCH(B3186,TdC_ExRate!$C$7:$R$7,0)))</f>
        <v>36.244506400000013</v>
      </c>
      <c r="H3186" s="78">
        <f>+IF(F3186=0,"",+G3186*100/INDEX(PBI_GDP!$C$8:$R$29,MATCH($A3186,PBI_GDP!$B$8:$B$29,0),MATCH($B3186,PBI_GDP!$C$7:$R$7,0)))</f>
        <v>6.352015716830664E-2</v>
      </c>
    </row>
    <row r="3187" spans="1:8" x14ac:dyDescent="0.25">
      <c r="A3187" s="8" t="s">
        <v>21</v>
      </c>
      <c r="B3187" s="54">
        <v>2021</v>
      </c>
      <c r="C3187" s="53" t="s">
        <v>10</v>
      </c>
      <c r="D3187" s="53" t="s">
        <v>30</v>
      </c>
      <c r="E3187" s="53" t="s">
        <v>31</v>
      </c>
      <c r="F3187" s="81">
        <v>65.654690970000019</v>
      </c>
      <c r="G3187" s="78">
        <f>+IF(F3187=0," ", +F3187/INDEX(TdC_ExRate!$C$8:$R$29,MATCH(A3187,TdC_ExRate!$B$8:$B$29,0),MATCH(B3187,TdC_ExRate!$C$7:$R$7,0)))</f>
        <v>65.654690970000019</v>
      </c>
      <c r="H3187" s="78">
        <f>+IF(F3187=0,"",+G3187*100/INDEX(PBI_GDP!$C$8:$R$29,MATCH($A3187,PBI_GDP!$B$8:$B$29,0),MATCH($B3187,PBI_GDP!$C$7:$R$7,0)))</f>
        <v>9.7415738394890317E-2</v>
      </c>
    </row>
    <row r="3188" spans="1:8" x14ac:dyDescent="0.25">
      <c r="A3188" s="8" t="s">
        <v>21</v>
      </c>
      <c r="B3188" s="54">
        <v>2021</v>
      </c>
      <c r="C3188" s="53" t="s">
        <v>10</v>
      </c>
      <c r="D3188" s="53" t="s">
        <v>30</v>
      </c>
      <c r="E3188" s="53" t="s">
        <v>32</v>
      </c>
      <c r="F3188" s="81"/>
      <c r="G3188" s="78" t="str">
        <f>+IF(F3188=0," ", +F3188/INDEX(TdC_ExRate!$C$8:$R$29,MATCH(A3188,TdC_ExRate!$B$8:$B$29,0),MATCH(B3188,TdC_ExRate!$C$7:$R$7,0)))</f>
        <v xml:space="preserve"> </v>
      </c>
      <c r="H3188" s="78" t="str">
        <f>+IF(F3188=0,"",+G3188*100/INDEX(PBI_GDP!$C$8:$R$29,MATCH($A3188,PBI_GDP!$B$8:$B$29,0),MATCH($B3188,PBI_GDP!$C$7:$R$7,0)))</f>
        <v/>
      </c>
    </row>
    <row r="3189" spans="1:8" x14ac:dyDescent="0.25">
      <c r="A3189" s="8" t="s">
        <v>21</v>
      </c>
      <c r="B3189" s="54">
        <v>2021</v>
      </c>
      <c r="C3189" s="53" t="s">
        <v>10</v>
      </c>
      <c r="D3189" s="53" t="s">
        <v>30</v>
      </c>
      <c r="E3189" s="53" t="s">
        <v>40</v>
      </c>
      <c r="F3189" s="81">
        <v>65.654690970000019</v>
      </c>
      <c r="G3189" s="78">
        <f>+IF(F3189=0," ", +F3189/INDEX(TdC_ExRate!$C$8:$R$29,MATCH(A3189,TdC_ExRate!$B$8:$B$29,0),MATCH(B3189,TdC_ExRate!$C$7:$R$7,0)))</f>
        <v>65.654690970000019</v>
      </c>
      <c r="H3189" s="78">
        <f>+IF(F3189=0,"",+G3189*100/INDEX(PBI_GDP!$C$8:$R$29,MATCH($A3189,PBI_GDP!$B$8:$B$29,0),MATCH($B3189,PBI_GDP!$C$7:$R$7,0)))</f>
        <v>9.7415738394890317E-2</v>
      </c>
    </row>
    <row r="3190" spans="1:8" x14ac:dyDescent="0.25">
      <c r="A3190" s="8" t="s">
        <v>21</v>
      </c>
      <c r="B3190" s="54">
        <v>2022</v>
      </c>
      <c r="C3190" s="53" t="s">
        <v>10</v>
      </c>
      <c r="D3190" s="53" t="s">
        <v>30</v>
      </c>
      <c r="E3190" s="53" t="s">
        <v>31</v>
      </c>
      <c r="F3190" s="81">
        <v>57.197059000000003</v>
      </c>
      <c r="G3190" s="78">
        <f>+IF(F3190=0," ", +F3190/INDEX(TdC_ExRate!$C$8:$R$29,MATCH(A3190,TdC_ExRate!$B$8:$B$29,0),MATCH(B3190,TdC_ExRate!$C$7:$R$7,0)))</f>
        <v>57.197059000000003</v>
      </c>
      <c r="H3190" s="78">
        <f>+IF(F3190=0,"",+G3190*100/INDEX(PBI_GDP!$C$8:$R$29,MATCH($A3190,PBI_GDP!$B$8:$B$29,0),MATCH($B3190,PBI_GDP!$C$7:$R$7,0)))</f>
        <v>7.4986849095103419E-2</v>
      </c>
    </row>
    <row r="3191" spans="1:8" x14ac:dyDescent="0.25">
      <c r="A3191" s="8" t="s">
        <v>21</v>
      </c>
      <c r="B3191" s="54">
        <v>2022</v>
      </c>
      <c r="C3191" s="53" t="s">
        <v>10</v>
      </c>
      <c r="D3191" s="53" t="s">
        <v>30</v>
      </c>
      <c r="E3191" s="53" t="s">
        <v>32</v>
      </c>
      <c r="F3191" s="81"/>
      <c r="G3191" s="78" t="str">
        <f>+IF(F3191=0," ", +F3191/INDEX(TdC_ExRate!$C$8:$R$29,MATCH(A3191,TdC_ExRate!$B$8:$B$29,0),MATCH(B3191,TdC_ExRate!$C$7:$R$7,0)))</f>
        <v xml:space="preserve"> </v>
      </c>
      <c r="H3191" s="78" t="str">
        <f>+IF(F3191=0,"",+G3191*100/INDEX(PBI_GDP!$C$8:$R$29,MATCH($A3191,PBI_GDP!$B$8:$B$29,0),MATCH($B3191,PBI_GDP!$C$7:$R$7,0)))</f>
        <v/>
      </c>
    </row>
    <row r="3192" spans="1:8" x14ac:dyDescent="0.25">
      <c r="A3192" s="8" t="s">
        <v>21</v>
      </c>
      <c r="B3192" s="54">
        <v>2022</v>
      </c>
      <c r="C3192" s="53" t="s">
        <v>10</v>
      </c>
      <c r="D3192" s="53" t="s">
        <v>30</v>
      </c>
      <c r="E3192" s="53" t="s">
        <v>40</v>
      </c>
      <c r="F3192" s="81">
        <v>57.197059000000003</v>
      </c>
      <c r="G3192" s="78">
        <f>+IF(F3192=0," ", +F3192/INDEX(TdC_ExRate!$C$8:$R$29,MATCH(A3192,TdC_ExRate!$B$8:$B$29,0),MATCH(B3192,TdC_ExRate!$C$7:$R$7,0)))</f>
        <v>57.197059000000003</v>
      </c>
      <c r="H3192" s="78">
        <f>+IF(F3192=0,"",+G3192*100/INDEX(PBI_GDP!$C$8:$R$29,MATCH($A3192,PBI_GDP!$B$8:$B$29,0),MATCH($B3192,PBI_GDP!$C$7:$R$7,0)))</f>
        <v>7.4986849095103419E-2</v>
      </c>
    </row>
    <row r="3193" spans="1:8" x14ac:dyDescent="0.25">
      <c r="A3193" s="8" t="s">
        <v>21</v>
      </c>
      <c r="B3193" s="54">
        <v>2023</v>
      </c>
      <c r="C3193" s="53" t="s">
        <v>10</v>
      </c>
      <c r="D3193" s="53" t="s">
        <v>30</v>
      </c>
      <c r="E3193" s="53" t="s">
        <v>31</v>
      </c>
      <c r="F3193" s="81">
        <v>116.41523617999997</v>
      </c>
      <c r="G3193" s="78">
        <f>+IF(F3193=0," ", +F3193/INDEX(TdC_ExRate!$C$8:$R$29,MATCH(A3193,TdC_ExRate!$B$8:$B$29,0),MATCH(B3193,TdC_ExRate!$C$7:$R$7,0)))</f>
        <v>116.41523617999997</v>
      </c>
      <c r="H3193" s="78">
        <f>+IF(F3193=0,"",+G3193*100/INDEX(PBI_GDP!$C$8:$R$29,MATCH($A3193,PBI_GDP!$B$8:$B$29,0),MATCH($B3193,PBI_GDP!$C$7:$R$7,0)))</f>
        <v>0.13972369077192992</v>
      </c>
    </row>
    <row r="3194" spans="1:8" x14ac:dyDescent="0.25">
      <c r="A3194" s="8" t="s">
        <v>21</v>
      </c>
      <c r="B3194" s="54">
        <v>2023</v>
      </c>
      <c r="C3194" s="53" t="s">
        <v>10</v>
      </c>
      <c r="D3194" s="53" t="s">
        <v>30</v>
      </c>
      <c r="E3194" s="53" t="s">
        <v>32</v>
      </c>
      <c r="F3194" s="81"/>
      <c r="G3194" s="78" t="str">
        <f>+IF(F3194=0," ", +F3194/INDEX(TdC_ExRate!$C$8:$R$29,MATCH(A3194,TdC_ExRate!$B$8:$B$29,0),MATCH(B3194,TdC_ExRate!$C$7:$R$7,0)))</f>
        <v xml:space="preserve"> </v>
      </c>
      <c r="H3194" s="78" t="str">
        <f>+IF(F3194=0,"",+G3194*100/INDEX(PBI_GDP!$C$8:$R$29,MATCH($A3194,PBI_GDP!$B$8:$B$29,0),MATCH($B3194,PBI_GDP!$C$7:$R$7,0)))</f>
        <v/>
      </c>
    </row>
    <row r="3195" spans="1:8" x14ac:dyDescent="0.25">
      <c r="A3195" s="8" t="s">
        <v>21</v>
      </c>
      <c r="B3195" s="54">
        <v>2023</v>
      </c>
      <c r="C3195" s="53" t="s">
        <v>10</v>
      </c>
      <c r="D3195" s="53" t="s">
        <v>30</v>
      </c>
      <c r="E3195" s="53" t="s">
        <v>40</v>
      </c>
      <c r="F3195" s="81">
        <v>116.41523617999997</v>
      </c>
      <c r="G3195" s="78">
        <f>+IF(F3195=0," ", +F3195/INDEX(TdC_ExRate!$C$8:$R$29,MATCH(A3195,TdC_ExRate!$B$8:$B$29,0),MATCH(B3195,TdC_ExRate!$C$7:$R$7,0)))</f>
        <v>116.41523617999997</v>
      </c>
      <c r="H3195" s="78">
        <f>+IF(F3195=0,"",+G3195*100/INDEX(PBI_GDP!$C$8:$R$29,MATCH($A3195,PBI_GDP!$B$8:$B$29,0),MATCH($B3195,PBI_GDP!$C$7:$R$7,0)))</f>
        <v>0.13972369077192992</v>
      </c>
    </row>
    <row r="3196" spans="1:8" x14ac:dyDescent="0.25">
      <c r="A3196" s="8" t="s">
        <v>21</v>
      </c>
      <c r="B3196" s="54">
        <v>2008</v>
      </c>
      <c r="C3196" s="53" t="s">
        <v>10</v>
      </c>
      <c r="D3196" s="53" t="s">
        <v>33</v>
      </c>
      <c r="E3196" s="53" t="s">
        <v>34</v>
      </c>
      <c r="F3196" s="81">
        <v>25.707095129999999</v>
      </c>
      <c r="G3196" s="78">
        <f>+IF(F3196=0," ", +F3196/INDEX(TdC_ExRate!$C$8:$R$29,MATCH(A3196,TdC_ExRate!$B$8:$B$29,0),MATCH(B3196,TdC_ExRate!$C$7:$R$7,0)))</f>
        <v>25.707095129999999</v>
      </c>
      <c r="H3196" s="78">
        <f>+IF(F3196=0,"",+G3196*100/INDEX(PBI_GDP!$C$8:$R$29,MATCH($A3196,PBI_GDP!$B$8:$B$29,0),MATCH($B3196,PBI_GDP!$C$7:$R$7,0)))</f>
        <v>9.8567428851657451E-2</v>
      </c>
    </row>
    <row r="3197" spans="1:8" x14ac:dyDescent="0.25">
      <c r="A3197" s="8" t="s">
        <v>21</v>
      </c>
      <c r="B3197" s="54">
        <v>2008</v>
      </c>
      <c r="C3197" s="53" t="s">
        <v>10</v>
      </c>
      <c r="D3197" s="53" t="s">
        <v>33</v>
      </c>
      <c r="E3197" s="53" t="s">
        <v>35</v>
      </c>
      <c r="F3197" s="81">
        <v>248.31594289000006</v>
      </c>
      <c r="G3197" s="78">
        <f>+IF(F3197=0," ", +F3197/INDEX(TdC_ExRate!$C$8:$R$29,MATCH(A3197,TdC_ExRate!$B$8:$B$29,0),MATCH(B3197,TdC_ExRate!$C$7:$R$7,0)))</f>
        <v>248.31594289000006</v>
      </c>
      <c r="H3197" s="78">
        <f>+IF(F3197=0,"",+G3197*100/INDEX(PBI_GDP!$C$8:$R$29,MATCH($A3197,PBI_GDP!$B$8:$B$29,0),MATCH($B3197,PBI_GDP!$C$7:$R$7,0)))</f>
        <v>0.95210539774208702</v>
      </c>
    </row>
    <row r="3198" spans="1:8" x14ac:dyDescent="0.25">
      <c r="A3198" s="8" t="s">
        <v>21</v>
      </c>
      <c r="B3198" s="54">
        <v>2008</v>
      </c>
      <c r="C3198" s="53" t="s">
        <v>10</v>
      </c>
      <c r="D3198" s="53" t="s">
        <v>33</v>
      </c>
      <c r="E3198" s="53" t="s">
        <v>36</v>
      </c>
      <c r="F3198" s="81">
        <v>0</v>
      </c>
      <c r="G3198" s="78" t="str">
        <f>+IF(F3198=0," ", +F3198/INDEX(TdC_ExRate!$C$8:$R$29,MATCH(A3198,TdC_ExRate!$B$8:$B$29,0),MATCH(B3198,TdC_ExRate!$C$7:$R$7,0)))</f>
        <v xml:space="preserve"> </v>
      </c>
      <c r="H3198" s="78" t="str">
        <f>+IF(F3198=0,"",+G3198*100/INDEX(PBI_GDP!$C$8:$R$29,MATCH($A3198,PBI_GDP!$B$8:$B$29,0),MATCH($B3198,PBI_GDP!$C$7:$R$7,0)))</f>
        <v/>
      </c>
    </row>
    <row r="3199" spans="1:8" x14ac:dyDescent="0.25">
      <c r="A3199" s="8" t="s">
        <v>21</v>
      </c>
      <c r="B3199" s="54">
        <v>2008</v>
      </c>
      <c r="C3199" s="53" t="s">
        <v>10</v>
      </c>
      <c r="D3199" s="53" t="s">
        <v>33</v>
      </c>
      <c r="E3199" s="53" t="s">
        <v>42</v>
      </c>
      <c r="F3199" s="81">
        <v>180</v>
      </c>
      <c r="G3199" s="78">
        <f>+IF(F3199=0," ", +F3199/INDEX(TdC_ExRate!$C$8:$R$29,MATCH(A3199,TdC_ExRate!$B$8:$B$29,0),MATCH(B3199,TdC_ExRate!$C$7:$R$7,0)))</f>
        <v>180</v>
      </c>
      <c r="H3199" s="78">
        <f>+IF(F3199=0,"",+G3199*100/INDEX(PBI_GDP!$C$8:$R$29,MATCH($A3199,PBI_GDP!$B$8:$B$29,0),MATCH($B3199,PBI_GDP!$C$7:$R$7,0)))</f>
        <v>0.69016499544491094</v>
      </c>
    </row>
    <row r="3200" spans="1:8" x14ac:dyDescent="0.25">
      <c r="A3200" s="8" t="s">
        <v>21</v>
      </c>
      <c r="B3200" s="54">
        <v>2008</v>
      </c>
      <c r="C3200" s="53" t="s">
        <v>10</v>
      </c>
      <c r="D3200" s="53" t="s">
        <v>33</v>
      </c>
      <c r="E3200" s="53" t="s">
        <v>40</v>
      </c>
      <c r="F3200" s="81">
        <v>454.02303802000006</v>
      </c>
      <c r="G3200" s="78">
        <f>+IF(F3200=0," ", +F3200/INDEX(TdC_ExRate!$C$8:$R$29,MATCH(A3200,TdC_ExRate!$B$8:$B$29,0),MATCH(B3200,TdC_ExRate!$C$7:$R$7,0)))</f>
        <v>454.02303802000006</v>
      </c>
      <c r="H3200" s="78">
        <f>+IF(F3200=0,"",+G3200*100/INDEX(PBI_GDP!$C$8:$R$29,MATCH($A3200,PBI_GDP!$B$8:$B$29,0),MATCH($B3200,PBI_GDP!$C$7:$R$7,0)))</f>
        <v>1.7408378220386556</v>
      </c>
    </row>
    <row r="3201" spans="1:8" x14ac:dyDescent="0.25">
      <c r="A3201" s="8" t="s">
        <v>21</v>
      </c>
      <c r="B3201" s="54">
        <v>2009</v>
      </c>
      <c r="C3201" s="53" t="s">
        <v>10</v>
      </c>
      <c r="D3201" s="53" t="s">
        <v>33</v>
      </c>
      <c r="E3201" s="53" t="s">
        <v>34</v>
      </c>
      <c r="F3201" s="81">
        <v>15.526827359999999</v>
      </c>
      <c r="G3201" s="78">
        <f>+IF(F3201=0," ", +F3201/INDEX(TdC_ExRate!$C$8:$R$29,MATCH(A3201,TdC_ExRate!$B$8:$B$29,0),MATCH(B3201,TdC_ExRate!$C$7:$R$7,0)))</f>
        <v>15.526827359999999</v>
      </c>
      <c r="H3201" s="78">
        <f>+IF(F3201=0,"",+G3201*100/INDEX(PBI_GDP!$C$8:$R$29,MATCH($A3201,PBI_GDP!$B$8:$B$29,0),MATCH($B3201,PBI_GDP!$C$7:$R$7,0)))</f>
        <v>5.5228981612069621E-2</v>
      </c>
    </row>
    <row r="3202" spans="1:8" x14ac:dyDescent="0.25">
      <c r="A3202" s="8" t="s">
        <v>21</v>
      </c>
      <c r="B3202" s="54">
        <v>2009</v>
      </c>
      <c r="C3202" s="53" t="s">
        <v>10</v>
      </c>
      <c r="D3202" s="53" t="s">
        <v>33</v>
      </c>
      <c r="E3202" s="53" t="s">
        <v>35</v>
      </c>
      <c r="F3202" s="81">
        <v>275.98646779000012</v>
      </c>
      <c r="G3202" s="78">
        <f>+IF(F3202=0," ", +F3202/INDEX(TdC_ExRate!$C$8:$R$29,MATCH(A3202,TdC_ExRate!$B$8:$B$29,0),MATCH(B3202,TdC_ExRate!$C$7:$R$7,0)))</f>
        <v>275.98646779000012</v>
      </c>
      <c r="H3202" s="78">
        <f>+IF(F3202=0,"",+G3202*100/INDEX(PBI_GDP!$C$8:$R$29,MATCH($A3202,PBI_GDP!$B$8:$B$29,0),MATCH($B3202,PBI_GDP!$C$7:$R$7,0)))</f>
        <v>0.98168487362855328</v>
      </c>
    </row>
    <row r="3203" spans="1:8" x14ac:dyDescent="0.25">
      <c r="A3203" s="8" t="s">
        <v>21</v>
      </c>
      <c r="B3203" s="54">
        <v>2009</v>
      </c>
      <c r="C3203" s="53" t="s">
        <v>10</v>
      </c>
      <c r="D3203" s="53" t="s">
        <v>33</v>
      </c>
      <c r="E3203" s="53" t="s">
        <v>36</v>
      </c>
      <c r="F3203" s="81">
        <v>0</v>
      </c>
      <c r="G3203" s="78" t="str">
        <f>+IF(F3203=0," ", +F3203/INDEX(TdC_ExRate!$C$8:$R$29,MATCH(A3203,TdC_ExRate!$B$8:$B$29,0),MATCH(B3203,TdC_ExRate!$C$7:$R$7,0)))</f>
        <v xml:space="preserve"> </v>
      </c>
      <c r="H3203" s="78" t="str">
        <f>+IF(F3203=0,"",+G3203*100/INDEX(PBI_GDP!$C$8:$R$29,MATCH($A3203,PBI_GDP!$B$8:$B$29,0),MATCH($B3203,PBI_GDP!$C$7:$R$7,0)))</f>
        <v/>
      </c>
    </row>
    <row r="3204" spans="1:8" x14ac:dyDescent="0.25">
      <c r="A3204" s="8" t="s">
        <v>21</v>
      </c>
      <c r="B3204" s="54">
        <v>2009</v>
      </c>
      <c r="C3204" s="53" t="s">
        <v>10</v>
      </c>
      <c r="D3204" s="53" t="s">
        <v>33</v>
      </c>
      <c r="E3204" s="53" t="s">
        <v>42</v>
      </c>
      <c r="F3204" s="81">
        <v>301</v>
      </c>
      <c r="G3204" s="78">
        <f>+IF(F3204=0," ", +F3204/INDEX(TdC_ExRate!$C$8:$R$29,MATCH(A3204,TdC_ExRate!$B$8:$B$29,0),MATCH(B3204,TdC_ExRate!$C$7:$R$7,0)))</f>
        <v>301</v>
      </c>
      <c r="H3204" s="78">
        <f>+IF(F3204=0,"",+G3204*100/INDEX(PBI_GDP!$C$8:$R$29,MATCH($A3204,PBI_GDP!$B$8:$B$29,0),MATCH($B3204,PBI_GDP!$C$7:$R$7,0)))</f>
        <v>1.0706580990305388</v>
      </c>
    </row>
    <row r="3205" spans="1:8" x14ac:dyDescent="0.25">
      <c r="A3205" s="8" t="s">
        <v>21</v>
      </c>
      <c r="B3205" s="54">
        <v>2009</v>
      </c>
      <c r="C3205" s="53" t="s">
        <v>10</v>
      </c>
      <c r="D3205" s="53" t="s">
        <v>33</v>
      </c>
      <c r="E3205" s="53" t="s">
        <v>40</v>
      </c>
      <c r="F3205" s="81">
        <v>592.51329515000009</v>
      </c>
      <c r="G3205" s="78">
        <f>+IF(F3205=0," ", +F3205/INDEX(TdC_ExRate!$C$8:$R$29,MATCH(A3205,TdC_ExRate!$B$8:$B$29,0),MATCH(B3205,TdC_ExRate!$C$7:$R$7,0)))</f>
        <v>592.51329515000009</v>
      </c>
      <c r="H3205" s="78">
        <f>+IF(F3205=0,"",+G3205*100/INDEX(PBI_GDP!$C$8:$R$29,MATCH($A3205,PBI_GDP!$B$8:$B$29,0),MATCH($B3205,PBI_GDP!$C$7:$R$7,0)))</f>
        <v>2.1075719542711617</v>
      </c>
    </row>
    <row r="3206" spans="1:8" x14ac:dyDescent="0.25">
      <c r="A3206" s="8" t="s">
        <v>21</v>
      </c>
      <c r="B3206" s="54">
        <v>2010</v>
      </c>
      <c r="C3206" s="53" t="s">
        <v>10</v>
      </c>
      <c r="D3206" s="53" t="s">
        <v>33</v>
      </c>
      <c r="E3206" s="53" t="s">
        <v>34</v>
      </c>
      <c r="F3206" s="81">
        <v>59.197525849999991</v>
      </c>
      <c r="G3206" s="78">
        <f>+IF(F3206=0," ", +F3206/INDEX(TdC_ExRate!$C$8:$R$29,MATCH(A3206,TdC_ExRate!$B$8:$B$29,0),MATCH(B3206,TdC_ExRate!$C$7:$R$7,0)))</f>
        <v>59.197525849999991</v>
      </c>
      <c r="H3206" s="78">
        <f>+IF(F3206=0,"",+G3206*100/INDEX(PBI_GDP!$C$8:$R$29,MATCH($A3206,PBI_GDP!$B$8:$B$29,0),MATCH($B3206,PBI_GDP!$C$7:$R$7,0)))</f>
        <v>0.19394634685805251</v>
      </c>
    </row>
    <row r="3207" spans="1:8" x14ac:dyDescent="0.25">
      <c r="A3207" s="8" t="s">
        <v>21</v>
      </c>
      <c r="B3207" s="54">
        <v>2010</v>
      </c>
      <c r="C3207" s="53" t="s">
        <v>10</v>
      </c>
      <c r="D3207" s="53" t="s">
        <v>33</v>
      </c>
      <c r="E3207" s="53" t="s">
        <v>35</v>
      </c>
      <c r="F3207" s="81">
        <v>381.63399332000029</v>
      </c>
      <c r="G3207" s="78">
        <f>+IF(F3207=0," ", +F3207/INDEX(TdC_ExRate!$C$8:$R$29,MATCH(A3207,TdC_ExRate!$B$8:$B$29,0),MATCH(B3207,TdC_ExRate!$C$7:$R$7,0)))</f>
        <v>381.63399332000029</v>
      </c>
      <c r="H3207" s="78">
        <f>+IF(F3207=0,"",+G3207*100/INDEX(PBI_GDP!$C$8:$R$29,MATCH($A3207,PBI_GDP!$B$8:$B$29,0),MATCH($B3207,PBI_GDP!$C$7:$R$7,0)))</f>
        <v>1.2503312896693382</v>
      </c>
    </row>
    <row r="3208" spans="1:8" x14ac:dyDescent="0.25">
      <c r="A3208" s="8" t="s">
        <v>21</v>
      </c>
      <c r="B3208" s="54">
        <v>2010</v>
      </c>
      <c r="C3208" s="53" t="s">
        <v>10</v>
      </c>
      <c r="D3208" s="53" t="s">
        <v>33</v>
      </c>
      <c r="E3208" s="53" t="s">
        <v>36</v>
      </c>
      <c r="F3208" s="81">
        <v>0</v>
      </c>
      <c r="G3208" s="78" t="str">
        <f>+IF(F3208=0," ", +F3208/INDEX(TdC_ExRate!$C$8:$R$29,MATCH(A3208,TdC_ExRate!$B$8:$B$29,0),MATCH(B3208,TdC_ExRate!$C$7:$R$7,0)))</f>
        <v xml:space="preserve"> </v>
      </c>
      <c r="H3208" s="78" t="str">
        <f>+IF(F3208=0,"",+G3208*100/INDEX(PBI_GDP!$C$8:$R$29,MATCH($A3208,PBI_GDP!$B$8:$B$29,0),MATCH($B3208,PBI_GDP!$C$7:$R$7,0)))</f>
        <v/>
      </c>
    </row>
    <row r="3209" spans="1:8" x14ac:dyDescent="0.25">
      <c r="A3209" s="8" t="s">
        <v>21</v>
      </c>
      <c r="B3209" s="54">
        <v>2010</v>
      </c>
      <c r="C3209" s="53" t="s">
        <v>10</v>
      </c>
      <c r="D3209" s="53" t="s">
        <v>33</v>
      </c>
      <c r="E3209" s="53" t="s">
        <v>42</v>
      </c>
      <c r="F3209" s="81">
        <v>458</v>
      </c>
      <c r="G3209" s="78">
        <f>+IF(F3209=0," ", +F3209/INDEX(TdC_ExRate!$C$8:$R$29,MATCH(A3209,TdC_ExRate!$B$8:$B$29,0),MATCH(B3209,TdC_ExRate!$C$7:$R$7,0)))</f>
        <v>458</v>
      </c>
      <c r="H3209" s="78">
        <f>+IF(F3209=0,"",+G3209*100/INDEX(PBI_GDP!$C$8:$R$29,MATCH($A3209,PBI_GDP!$B$8:$B$29,0),MATCH($B3209,PBI_GDP!$C$7:$R$7,0)))</f>
        <v>1.5005260031655201</v>
      </c>
    </row>
    <row r="3210" spans="1:8" x14ac:dyDescent="0.25">
      <c r="A3210" s="8" t="s">
        <v>21</v>
      </c>
      <c r="B3210" s="54">
        <v>2010</v>
      </c>
      <c r="C3210" s="53" t="s">
        <v>10</v>
      </c>
      <c r="D3210" s="53" t="s">
        <v>33</v>
      </c>
      <c r="E3210" s="53" t="s">
        <v>40</v>
      </c>
      <c r="F3210" s="81">
        <v>898.83151917000032</v>
      </c>
      <c r="G3210" s="78">
        <f>+IF(F3210=0," ", +F3210/INDEX(TdC_ExRate!$C$8:$R$29,MATCH(A3210,TdC_ExRate!$B$8:$B$29,0),MATCH(B3210,TdC_ExRate!$C$7:$R$7,0)))</f>
        <v>898.83151917000032</v>
      </c>
      <c r="H3210" s="78">
        <f>+IF(F3210=0,"",+G3210*100/INDEX(PBI_GDP!$C$8:$R$29,MATCH($A3210,PBI_GDP!$B$8:$B$29,0),MATCH($B3210,PBI_GDP!$C$7:$R$7,0)))</f>
        <v>2.9448036396929109</v>
      </c>
    </row>
    <row r="3211" spans="1:8" x14ac:dyDescent="0.25">
      <c r="A3211" s="8" t="s">
        <v>21</v>
      </c>
      <c r="B3211" s="54">
        <v>2011</v>
      </c>
      <c r="C3211" s="53" t="s">
        <v>10</v>
      </c>
      <c r="D3211" s="53" t="s">
        <v>33</v>
      </c>
      <c r="E3211" s="53" t="s">
        <v>34</v>
      </c>
      <c r="F3211" s="81">
        <v>64.846076560000014</v>
      </c>
      <c r="G3211" s="78">
        <f>+IF(F3211=0," ", +F3211/INDEX(TdC_ExRate!$C$8:$R$29,MATCH(A3211,TdC_ExRate!$B$8:$B$29,0),MATCH(B3211,TdC_ExRate!$C$7:$R$7,0)))</f>
        <v>64.846076560000014</v>
      </c>
      <c r="H3211" s="78">
        <f>+IF(F3211=0,"",+G3211*100/INDEX(PBI_GDP!$C$8:$R$29,MATCH($A3211,PBI_GDP!$B$8:$B$29,0),MATCH($B3211,PBI_GDP!$C$7:$R$7,0)))</f>
        <v>0.18032118455801122</v>
      </c>
    </row>
    <row r="3212" spans="1:8" x14ac:dyDescent="0.25">
      <c r="A3212" s="8" t="s">
        <v>21</v>
      </c>
      <c r="B3212" s="54">
        <v>2011</v>
      </c>
      <c r="C3212" s="53" t="s">
        <v>10</v>
      </c>
      <c r="D3212" s="53" t="s">
        <v>33</v>
      </c>
      <c r="E3212" s="53" t="s">
        <v>35</v>
      </c>
      <c r="F3212" s="81">
        <v>484.59644565999997</v>
      </c>
      <c r="G3212" s="78">
        <f>+IF(F3212=0," ", +F3212/INDEX(TdC_ExRate!$C$8:$R$29,MATCH(A3212,TdC_ExRate!$B$8:$B$29,0),MATCH(B3212,TdC_ExRate!$C$7:$R$7,0)))</f>
        <v>484.59644565999997</v>
      </c>
      <c r="H3212" s="78">
        <f>+IF(F3212=0,"",+G3212*100/INDEX(PBI_GDP!$C$8:$R$29,MATCH($A3212,PBI_GDP!$B$8:$B$29,0),MATCH($B3212,PBI_GDP!$C$7:$R$7,0)))</f>
        <v>1.3475449826661507</v>
      </c>
    </row>
    <row r="3213" spans="1:8" x14ac:dyDescent="0.25">
      <c r="A3213" s="8" t="s">
        <v>21</v>
      </c>
      <c r="B3213" s="54">
        <v>2011</v>
      </c>
      <c r="C3213" s="53" t="s">
        <v>10</v>
      </c>
      <c r="D3213" s="53" t="s">
        <v>33</v>
      </c>
      <c r="E3213" s="53" t="s">
        <v>36</v>
      </c>
      <c r="F3213" s="81">
        <v>0</v>
      </c>
      <c r="G3213" s="78" t="str">
        <f>+IF(F3213=0," ", +F3213/INDEX(TdC_ExRate!$C$8:$R$29,MATCH(A3213,TdC_ExRate!$B$8:$B$29,0),MATCH(B3213,TdC_ExRate!$C$7:$R$7,0)))</f>
        <v xml:space="preserve"> </v>
      </c>
      <c r="H3213" s="78" t="str">
        <f>+IF(F3213=0,"",+G3213*100/INDEX(PBI_GDP!$C$8:$R$29,MATCH($A3213,PBI_GDP!$B$8:$B$29,0),MATCH($B3213,PBI_GDP!$C$7:$R$7,0)))</f>
        <v/>
      </c>
    </row>
    <row r="3214" spans="1:8" x14ac:dyDescent="0.25">
      <c r="A3214" s="8" t="s">
        <v>21</v>
      </c>
      <c r="B3214" s="54">
        <v>2011</v>
      </c>
      <c r="C3214" s="53" t="s">
        <v>10</v>
      </c>
      <c r="D3214" s="53" t="s">
        <v>33</v>
      </c>
      <c r="E3214" s="53" t="s">
        <v>42</v>
      </c>
      <c r="F3214" s="81">
        <v>851</v>
      </c>
      <c r="G3214" s="78">
        <f>+IF(F3214=0," ", +F3214/INDEX(TdC_ExRate!$C$8:$R$29,MATCH(A3214,TdC_ExRate!$B$8:$B$29,0),MATCH(B3214,TdC_ExRate!$C$7:$R$7,0)))</f>
        <v>851</v>
      </c>
      <c r="H3214" s="78">
        <f>+IF(F3214=0,"",+G3214*100/INDEX(PBI_GDP!$C$8:$R$29,MATCH($A3214,PBI_GDP!$B$8:$B$29,0),MATCH($B3214,PBI_GDP!$C$7:$R$7,0)))</f>
        <v>2.3664242495362391</v>
      </c>
    </row>
    <row r="3215" spans="1:8" x14ac:dyDescent="0.25">
      <c r="A3215" s="8" t="s">
        <v>21</v>
      </c>
      <c r="B3215" s="54">
        <v>2011</v>
      </c>
      <c r="C3215" s="53" t="s">
        <v>10</v>
      </c>
      <c r="D3215" s="53" t="s">
        <v>33</v>
      </c>
      <c r="E3215" s="53" t="s">
        <v>40</v>
      </c>
      <c r="F3215" s="81">
        <v>1400.44252222</v>
      </c>
      <c r="G3215" s="78">
        <f>+IF(F3215=0," ", +F3215/INDEX(TdC_ExRate!$C$8:$R$29,MATCH(A3215,TdC_ExRate!$B$8:$B$29,0),MATCH(B3215,TdC_ExRate!$C$7:$R$7,0)))</f>
        <v>1400.44252222</v>
      </c>
      <c r="H3215" s="78">
        <f>+IF(F3215=0,"",+G3215*100/INDEX(PBI_GDP!$C$8:$R$29,MATCH($A3215,PBI_GDP!$B$8:$B$29,0),MATCH($B3215,PBI_GDP!$C$7:$R$7,0)))</f>
        <v>3.8942904167604016</v>
      </c>
    </row>
    <row r="3216" spans="1:8" x14ac:dyDescent="0.25">
      <c r="A3216" s="8" t="s">
        <v>21</v>
      </c>
      <c r="B3216" s="54">
        <v>2012</v>
      </c>
      <c r="C3216" s="53" t="s">
        <v>10</v>
      </c>
      <c r="D3216" s="53" t="s">
        <v>33</v>
      </c>
      <c r="E3216" s="53" t="s">
        <v>34</v>
      </c>
      <c r="F3216" s="81">
        <v>60.343969340000001</v>
      </c>
      <c r="G3216" s="78">
        <f>+IF(F3216=0," ", +F3216/INDEX(TdC_ExRate!$C$8:$R$29,MATCH(A3216,TdC_ExRate!$B$8:$B$29,0),MATCH(B3216,TdC_ExRate!$C$7:$R$7,0)))</f>
        <v>60.343969340000001</v>
      </c>
      <c r="H3216" s="78">
        <f>+IF(F3216=0,"",+G3216*100/INDEX(PBI_GDP!$C$8:$R$29,MATCH($A3216,PBI_GDP!$B$8:$B$29,0),MATCH($B3216,PBI_GDP!$C$7:$R$7,0)))</f>
        <v>0.14396373645538027</v>
      </c>
    </row>
    <row r="3217" spans="1:8" x14ac:dyDescent="0.25">
      <c r="A3217" s="8" t="s">
        <v>21</v>
      </c>
      <c r="B3217" s="54">
        <v>2012</v>
      </c>
      <c r="C3217" s="53" t="s">
        <v>10</v>
      </c>
      <c r="D3217" s="53" t="s">
        <v>33</v>
      </c>
      <c r="E3217" s="53" t="s">
        <v>35</v>
      </c>
      <c r="F3217" s="81">
        <v>779.82027082000002</v>
      </c>
      <c r="G3217" s="78">
        <f>+IF(F3217=0," ", +F3217/INDEX(TdC_ExRate!$C$8:$R$29,MATCH(A3217,TdC_ExRate!$B$8:$B$29,0),MATCH(B3217,TdC_ExRate!$C$7:$R$7,0)))</f>
        <v>779.82027082000002</v>
      </c>
      <c r="H3217" s="78">
        <f>+IF(F3217=0,"",+G3217*100/INDEX(PBI_GDP!$C$8:$R$29,MATCH($A3217,PBI_GDP!$B$8:$B$29,0),MATCH($B3217,PBI_GDP!$C$7:$R$7,0)))</f>
        <v>1.8604318074992205</v>
      </c>
    </row>
    <row r="3218" spans="1:8" x14ac:dyDescent="0.25">
      <c r="A3218" s="8" t="s">
        <v>21</v>
      </c>
      <c r="B3218" s="54">
        <v>2012</v>
      </c>
      <c r="C3218" s="53" t="s">
        <v>10</v>
      </c>
      <c r="D3218" s="53" t="s">
        <v>33</v>
      </c>
      <c r="E3218" s="53" t="s">
        <v>36</v>
      </c>
      <c r="F3218" s="81">
        <v>0</v>
      </c>
      <c r="G3218" s="78" t="str">
        <f>+IF(F3218=0," ", +F3218/INDEX(TdC_ExRate!$C$8:$R$29,MATCH(A3218,TdC_ExRate!$B$8:$B$29,0),MATCH(B3218,TdC_ExRate!$C$7:$R$7,0)))</f>
        <v xml:space="preserve"> </v>
      </c>
      <c r="H3218" s="78" t="str">
        <f>+IF(F3218=0,"",+G3218*100/INDEX(PBI_GDP!$C$8:$R$29,MATCH($A3218,PBI_GDP!$B$8:$B$29,0),MATCH($B3218,PBI_GDP!$C$7:$R$7,0)))</f>
        <v/>
      </c>
    </row>
    <row r="3219" spans="1:8" x14ac:dyDescent="0.25">
      <c r="A3219" s="8" t="s">
        <v>21</v>
      </c>
      <c r="B3219" s="54">
        <v>2012</v>
      </c>
      <c r="C3219" s="53" t="s">
        <v>10</v>
      </c>
      <c r="D3219" s="53" t="s">
        <v>33</v>
      </c>
      <c r="E3219" s="53" t="s">
        <v>42</v>
      </c>
      <c r="F3219" s="81">
        <v>1171</v>
      </c>
      <c r="G3219" s="78">
        <f>+IF(F3219=0," ", +F3219/INDEX(TdC_ExRate!$C$8:$R$29,MATCH(A3219,TdC_ExRate!$B$8:$B$29,0),MATCH(B3219,TdC_ExRate!$C$7:$R$7,0)))</f>
        <v>1171</v>
      </c>
      <c r="H3219" s="78">
        <f>+IF(F3219=0,"",+G3219*100/INDEX(PBI_GDP!$C$8:$R$29,MATCH($A3219,PBI_GDP!$B$8:$B$29,0),MATCH($B3219,PBI_GDP!$C$7:$R$7,0)))</f>
        <v>2.7936766048550807</v>
      </c>
    </row>
    <row r="3220" spans="1:8" x14ac:dyDescent="0.25">
      <c r="A3220" s="8" t="s">
        <v>21</v>
      </c>
      <c r="B3220" s="54">
        <v>2012</v>
      </c>
      <c r="C3220" s="53" t="s">
        <v>10</v>
      </c>
      <c r="D3220" s="53" t="s">
        <v>33</v>
      </c>
      <c r="E3220" s="53" t="s">
        <v>40</v>
      </c>
      <c r="F3220" s="81">
        <v>2011.1642401600002</v>
      </c>
      <c r="G3220" s="78">
        <f>+IF(F3220=0," ", +F3220/INDEX(TdC_ExRate!$C$8:$R$29,MATCH(A3220,TdC_ExRate!$B$8:$B$29,0),MATCH(B3220,TdC_ExRate!$C$7:$R$7,0)))</f>
        <v>2011.1642401600002</v>
      </c>
      <c r="H3220" s="78">
        <f>+IF(F3220=0,"",+G3220*100/INDEX(PBI_GDP!$C$8:$R$29,MATCH($A3220,PBI_GDP!$B$8:$B$29,0),MATCH($B3220,PBI_GDP!$C$7:$R$7,0)))</f>
        <v>4.7980721488096822</v>
      </c>
    </row>
    <row r="3221" spans="1:8" x14ac:dyDescent="0.25">
      <c r="A3221" s="8" t="s">
        <v>21</v>
      </c>
      <c r="B3221" s="54">
        <v>2013</v>
      </c>
      <c r="C3221" s="53" t="s">
        <v>10</v>
      </c>
      <c r="D3221" s="53" t="s">
        <v>33</v>
      </c>
      <c r="E3221" s="53" t="s">
        <v>34</v>
      </c>
      <c r="F3221" s="81">
        <v>52.234356390000002</v>
      </c>
      <c r="G3221" s="78">
        <f>+IF(F3221=0," ", +F3221/INDEX(TdC_ExRate!$C$8:$R$29,MATCH(A3221,TdC_ExRate!$B$8:$B$29,0),MATCH(B3221,TdC_ExRate!$C$7:$R$7,0)))</f>
        <v>52.234356390000002</v>
      </c>
      <c r="H3221" s="78">
        <f>+IF(F3221=0,"",+G3221*100/INDEX(PBI_GDP!$C$8:$R$29,MATCH($A3221,PBI_GDP!$B$8:$B$29,0),MATCH($B3221,PBI_GDP!$C$7:$R$7,0)))</f>
        <v>0.11048709978735705</v>
      </c>
    </row>
    <row r="3222" spans="1:8" x14ac:dyDescent="0.25">
      <c r="A3222" s="8" t="s">
        <v>21</v>
      </c>
      <c r="B3222" s="54">
        <v>2013</v>
      </c>
      <c r="C3222" s="53" t="s">
        <v>10</v>
      </c>
      <c r="D3222" s="53" t="s">
        <v>33</v>
      </c>
      <c r="E3222" s="53" t="s">
        <v>35</v>
      </c>
      <c r="F3222" s="81">
        <v>914.82734227999993</v>
      </c>
      <c r="G3222" s="78">
        <f>+IF(F3222=0," ", +F3222/INDEX(TdC_ExRate!$C$8:$R$29,MATCH(A3222,TdC_ExRate!$B$8:$B$29,0),MATCH(B3222,TdC_ExRate!$C$7:$R$7,0)))</f>
        <v>914.82734227999993</v>
      </c>
      <c r="H3222" s="78">
        <f>+IF(F3222=0,"",+G3222*100/INDEX(PBI_GDP!$C$8:$R$29,MATCH($A3222,PBI_GDP!$B$8:$B$29,0),MATCH($B3222,PBI_GDP!$C$7:$R$7,0)))</f>
        <v>1.9350601182872731</v>
      </c>
    </row>
    <row r="3223" spans="1:8" x14ac:dyDescent="0.25">
      <c r="A3223" s="8" t="s">
        <v>21</v>
      </c>
      <c r="B3223" s="54">
        <v>2013</v>
      </c>
      <c r="C3223" s="53" t="s">
        <v>10</v>
      </c>
      <c r="D3223" s="53" t="s">
        <v>33</v>
      </c>
      <c r="E3223" s="53" t="s">
        <v>36</v>
      </c>
      <c r="F3223" s="81">
        <v>0</v>
      </c>
      <c r="G3223" s="78" t="str">
        <f>+IF(F3223=0," ", +F3223/INDEX(TdC_ExRate!$C$8:$R$29,MATCH(A3223,TdC_ExRate!$B$8:$B$29,0),MATCH(B3223,TdC_ExRate!$C$7:$R$7,0)))</f>
        <v xml:space="preserve"> </v>
      </c>
      <c r="H3223" s="78" t="str">
        <f>+IF(F3223=0,"",+G3223*100/INDEX(PBI_GDP!$C$8:$R$29,MATCH($A3223,PBI_GDP!$B$8:$B$29,0),MATCH($B3223,PBI_GDP!$C$7:$R$7,0)))</f>
        <v/>
      </c>
    </row>
    <row r="3224" spans="1:8" x14ac:dyDescent="0.25">
      <c r="A3224" s="8" t="s">
        <v>21</v>
      </c>
      <c r="B3224" s="54">
        <v>2013</v>
      </c>
      <c r="C3224" s="53" t="s">
        <v>10</v>
      </c>
      <c r="D3224" s="53" t="s">
        <v>33</v>
      </c>
      <c r="E3224" s="53" t="s">
        <v>42</v>
      </c>
      <c r="F3224" s="81">
        <v>1339</v>
      </c>
      <c r="G3224" s="78">
        <f>+IF(F3224=0," ", +F3224/INDEX(TdC_ExRate!$C$8:$R$29,MATCH(A3224,TdC_ExRate!$B$8:$B$29,0),MATCH(B3224,TdC_ExRate!$C$7:$R$7,0)))</f>
        <v>1339</v>
      </c>
      <c r="H3224" s="78">
        <f>+IF(F3224=0,"",+G3224*100/INDEX(PBI_GDP!$C$8:$R$29,MATCH($A3224,PBI_GDP!$B$8:$B$29,0),MATCH($B3224,PBI_GDP!$C$7:$R$7,0)))</f>
        <v>2.8322781563667139</v>
      </c>
    </row>
    <row r="3225" spans="1:8" x14ac:dyDescent="0.25">
      <c r="A3225" s="8" t="s">
        <v>21</v>
      </c>
      <c r="B3225" s="54">
        <v>2013</v>
      </c>
      <c r="C3225" s="53" t="s">
        <v>10</v>
      </c>
      <c r="D3225" s="53" t="s">
        <v>33</v>
      </c>
      <c r="E3225" s="53" t="s">
        <v>40</v>
      </c>
      <c r="F3225" s="81">
        <v>2306.0616986700002</v>
      </c>
      <c r="G3225" s="78">
        <f>+IF(F3225=0," ", +F3225/INDEX(TdC_ExRate!$C$8:$R$29,MATCH(A3225,TdC_ExRate!$B$8:$B$29,0),MATCH(B3225,TdC_ExRate!$C$7:$R$7,0)))</f>
        <v>2306.0616986700002</v>
      </c>
      <c r="H3225" s="78">
        <f>+IF(F3225=0,"",+G3225*100/INDEX(PBI_GDP!$C$8:$R$29,MATCH($A3225,PBI_GDP!$B$8:$B$29,0),MATCH($B3225,PBI_GDP!$C$7:$R$7,0)))</f>
        <v>4.8778253744413442</v>
      </c>
    </row>
    <row r="3226" spans="1:8" x14ac:dyDescent="0.25">
      <c r="A3226" s="8" t="s">
        <v>21</v>
      </c>
      <c r="B3226" s="54">
        <v>2014</v>
      </c>
      <c r="C3226" s="53" t="s">
        <v>10</v>
      </c>
      <c r="D3226" s="53" t="s">
        <v>33</v>
      </c>
      <c r="E3226" s="53" t="s">
        <v>34</v>
      </c>
      <c r="F3226" s="81">
        <v>25.864190180000001</v>
      </c>
      <c r="G3226" s="78">
        <f>+IF(F3226=0," ", +F3226/INDEX(TdC_ExRate!$C$8:$R$29,MATCH(A3226,TdC_ExRate!$B$8:$B$29,0),MATCH(B3226,TdC_ExRate!$C$7:$R$7,0)))</f>
        <v>25.864190180000001</v>
      </c>
      <c r="H3226" s="78">
        <f>+IF(F3226=0,"",+G3226*100/INDEX(PBI_GDP!$C$8:$R$29,MATCH($A3226,PBI_GDP!$B$8:$B$29,0),MATCH($B3226,PBI_GDP!$C$7:$R$7,0)))</f>
        <v>4.9972573984041126E-2</v>
      </c>
    </row>
    <row r="3227" spans="1:8" x14ac:dyDescent="0.25">
      <c r="A3227" s="8" t="s">
        <v>21</v>
      </c>
      <c r="B3227" s="54">
        <v>2014</v>
      </c>
      <c r="C3227" s="53" t="s">
        <v>10</v>
      </c>
      <c r="D3227" s="53" t="s">
        <v>33</v>
      </c>
      <c r="E3227" s="53" t="s">
        <v>35</v>
      </c>
      <c r="F3227" s="81">
        <v>921.66232523999997</v>
      </c>
      <c r="G3227" s="78">
        <f>+IF(F3227=0," ", +F3227/INDEX(TdC_ExRate!$C$8:$R$29,MATCH(A3227,TdC_ExRate!$B$8:$B$29,0),MATCH(B3227,TdC_ExRate!$C$7:$R$7,0)))</f>
        <v>921.66232523999997</v>
      </c>
      <c r="H3227" s="78">
        <f>+IF(F3227=0,"",+G3227*100/INDEX(PBI_GDP!$C$8:$R$29,MATCH($A3227,PBI_GDP!$B$8:$B$29,0),MATCH($B3227,PBI_GDP!$C$7:$R$7,0)))</f>
        <v>1.7807570395911492</v>
      </c>
    </row>
    <row r="3228" spans="1:8" x14ac:dyDescent="0.25">
      <c r="A3228" s="8" t="s">
        <v>21</v>
      </c>
      <c r="B3228" s="54">
        <v>2014</v>
      </c>
      <c r="C3228" s="53" t="s">
        <v>10</v>
      </c>
      <c r="D3228" s="53" t="s">
        <v>33</v>
      </c>
      <c r="E3228" s="53" t="s">
        <v>36</v>
      </c>
      <c r="F3228" s="81">
        <v>0</v>
      </c>
      <c r="G3228" s="78" t="str">
        <f>+IF(F3228=0," ", +F3228/INDEX(TdC_ExRate!$C$8:$R$29,MATCH(A3228,TdC_ExRate!$B$8:$B$29,0),MATCH(B3228,TdC_ExRate!$C$7:$R$7,0)))</f>
        <v xml:space="preserve"> </v>
      </c>
      <c r="H3228" s="78" t="str">
        <f>+IF(F3228=0,"",+G3228*100/INDEX(PBI_GDP!$C$8:$R$29,MATCH($A3228,PBI_GDP!$B$8:$B$29,0),MATCH($B3228,PBI_GDP!$C$7:$R$7,0)))</f>
        <v/>
      </c>
    </row>
    <row r="3229" spans="1:8" x14ac:dyDescent="0.25">
      <c r="A3229" s="8" t="s">
        <v>21</v>
      </c>
      <c r="B3229" s="54">
        <v>2014</v>
      </c>
      <c r="C3229" s="53" t="s">
        <v>10</v>
      </c>
      <c r="D3229" s="53" t="s">
        <v>33</v>
      </c>
      <c r="E3229" s="53" t="s">
        <v>42</v>
      </c>
      <c r="F3229" s="81">
        <v>958</v>
      </c>
      <c r="G3229" s="78">
        <f>+IF(F3229=0," ", +F3229/INDEX(TdC_ExRate!$C$8:$R$29,MATCH(A3229,TdC_ExRate!$B$8:$B$29,0),MATCH(B3229,TdC_ExRate!$C$7:$R$7,0)))</f>
        <v>958</v>
      </c>
      <c r="H3229" s="78">
        <f>+IF(F3229=0,"",+G3229*100/INDEX(PBI_GDP!$C$8:$R$29,MATCH($A3229,PBI_GDP!$B$8:$B$29,0),MATCH($B3229,PBI_GDP!$C$7:$R$7,0)))</f>
        <v>1.8509655838260388</v>
      </c>
    </row>
    <row r="3230" spans="1:8" x14ac:dyDescent="0.25">
      <c r="A3230" s="8" t="s">
        <v>21</v>
      </c>
      <c r="B3230" s="54">
        <v>2014</v>
      </c>
      <c r="C3230" s="53" t="s">
        <v>10</v>
      </c>
      <c r="D3230" s="53" t="s">
        <v>33</v>
      </c>
      <c r="E3230" s="53" t="s">
        <v>40</v>
      </c>
      <c r="F3230" s="81">
        <v>1905.5265154200001</v>
      </c>
      <c r="G3230" s="78">
        <f>+IF(F3230=0," ", +F3230/INDEX(TdC_ExRate!$C$8:$R$29,MATCH(A3230,TdC_ExRate!$B$8:$B$29,0),MATCH(B3230,TdC_ExRate!$C$7:$R$7,0)))</f>
        <v>1905.5265154200001</v>
      </c>
      <c r="H3230" s="78">
        <f>+IF(F3230=0,"",+G3230*100/INDEX(PBI_GDP!$C$8:$R$29,MATCH($A3230,PBI_GDP!$B$8:$B$29,0),MATCH($B3230,PBI_GDP!$C$7:$R$7,0)))</f>
        <v>3.6816951974012291</v>
      </c>
    </row>
    <row r="3231" spans="1:8" x14ac:dyDescent="0.25">
      <c r="A3231" s="8" t="s">
        <v>21</v>
      </c>
      <c r="B3231" s="54">
        <v>2015</v>
      </c>
      <c r="C3231" s="53" t="s">
        <v>10</v>
      </c>
      <c r="D3231" s="53" t="s">
        <v>33</v>
      </c>
      <c r="E3231" s="53" t="s">
        <v>34</v>
      </c>
      <c r="F3231" s="81">
        <v>7.2240695600000011</v>
      </c>
      <c r="G3231" s="78">
        <f>+IF(F3231=0," ", +F3231/INDEX(TdC_ExRate!$C$8:$R$29,MATCH(A3231,TdC_ExRate!$B$8:$B$29,0),MATCH(B3231,TdC_ExRate!$C$7:$R$7,0)))</f>
        <v>7.2240695600000011</v>
      </c>
      <c r="H3231" s="78">
        <f>+IF(F3231=0,"",+G3231*100/INDEX(PBI_GDP!$C$8:$R$29,MATCH($A3231,PBI_GDP!$B$8:$B$29,0),MATCH($B3231,PBI_GDP!$C$7:$R$7,0)))</f>
        <v>1.2881641359228325E-2</v>
      </c>
    </row>
    <row r="3232" spans="1:8" x14ac:dyDescent="0.25">
      <c r="A3232" s="8" t="s">
        <v>21</v>
      </c>
      <c r="B3232" s="54">
        <v>2015</v>
      </c>
      <c r="C3232" s="53" t="s">
        <v>10</v>
      </c>
      <c r="D3232" s="53" t="s">
        <v>33</v>
      </c>
      <c r="E3232" s="53" t="s">
        <v>35</v>
      </c>
      <c r="F3232" s="81">
        <v>1255.7924134</v>
      </c>
      <c r="G3232" s="78">
        <f>+IF(F3232=0," ", +F3232/INDEX(TdC_ExRate!$C$8:$R$29,MATCH(A3232,TdC_ExRate!$B$8:$B$29,0),MATCH(B3232,TdC_ExRate!$C$7:$R$7,0)))</f>
        <v>1255.7924134</v>
      </c>
      <c r="H3232" s="78">
        <f>+IF(F3232=0,"",+G3232*100/INDEX(PBI_GDP!$C$8:$R$29,MATCH($A3232,PBI_GDP!$B$8:$B$29,0),MATCH($B3232,PBI_GDP!$C$7:$R$7,0)))</f>
        <v>2.2392734949050781</v>
      </c>
    </row>
    <row r="3233" spans="1:8" x14ac:dyDescent="0.25">
      <c r="A3233" s="8" t="s">
        <v>21</v>
      </c>
      <c r="B3233" s="54">
        <v>2015</v>
      </c>
      <c r="C3233" s="53" t="s">
        <v>10</v>
      </c>
      <c r="D3233" s="53" t="s">
        <v>33</v>
      </c>
      <c r="E3233" s="53" t="s">
        <v>36</v>
      </c>
      <c r="F3233" s="81">
        <v>0</v>
      </c>
      <c r="G3233" s="78" t="str">
        <f>+IF(F3233=0," ", +F3233/INDEX(TdC_ExRate!$C$8:$R$29,MATCH(A3233,TdC_ExRate!$B$8:$B$29,0),MATCH(B3233,TdC_ExRate!$C$7:$R$7,0)))</f>
        <v xml:space="preserve"> </v>
      </c>
      <c r="H3233" s="78" t="str">
        <f>+IF(F3233=0,"",+G3233*100/INDEX(PBI_GDP!$C$8:$R$29,MATCH($A3233,PBI_GDP!$B$8:$B$29,0),MATCH($B3233,PBI_GDP!$C$7:$R$7,0)))</f>
        <v/>
      </c>
    </row>
    <row r="3234" spans="1:8" x14ac:dyDescent="0.25">
      <c r="A3234" s="8" t="s">
        <v>21</v>
      </c>
      <c r="B3234" s="54">
        <v>2015</v>
      </c>
      <c r="C3234" s="53" t="s">
        <v>10</v>
      </c>
      <c r="D3234" s="53" t="s">
        <v>33</v>
      </c>
      <c r="E3234" s="53" t="s">
        <v>42</v>
      </c>
      <c r="F3234" s="81">
        <v>1180</v>
      </c>
      <c r="G3234" s="78">
        <f>+IF(F3234=0," ", +F3234/INDEX(TdC_ExRate!$C$8:$R$29,MATCH(A3234,TdC_ExRate!$B$8:$B$29,0),MATCH(B3234,TdC_ExRate!$C$7:$R$7,0)))</f>
        <v>1180</v>
      </c>
      <c r="H3234" s="78">
        <f>+IF(F3234=0,"",+G3234*100/INDEX(PBI_GDP!$C$8:$R$29,MATCH($A3234,PBI_GDP!$B$8:$B$29,0),MATCH($B3234,PBI_GDP!$C$7:$R$7,0)))</f>
        <v>2.1041238152044346</v>
      </c>
    </row>
    <row r="3235" spans="1:8" x14ac:dyDescent="0.25">
      <c r="A3235" s="8" t="s">
        <v>21</v>
      </c>
      <c r="B3235" s="54">
        <v>2015</v>
      </c>
      <c r="C3235" s="53" t="s">
        <v>10</v>
      </c>
      <c r="D3235" s="53" t="s">
        <v>33</v>
      </c>
      <c r="E3235" s="53" t="s">
        <v>40</v>
      </c>
      <c r="F3235" s="81">
        <v>2443.0164829599998</v>
      </c>
      <c r="G3235" s="78">
        <f>+IF(F3235=0," ", +F3235/INDEX(TdC_ExRate!$C$8:$R$29,MATCH(A3235,TdC_ExRate!$B$8:$B$29,0),MATCH(B3235,TdC_ExRate!$C$7:$R$7,0)))</f>
        <v>2443.0164829599998</v>
      </c>
      <c r="H3235" s="78">
        <f>+IF(F3235=0,"",+G3235*100/INDEX(PBI_GDP!$C$8:$R$29,MATCH($A3235,PBI_GDP!$B$8:$B$29,0),MATCH($B3235,PBI_GDP!$C$7:$R$7,0)))</f>
        <v>4.3562789514687408</v>
      </c>
    </row>
    <row r="3236" spans="1:8" x14ac:dyDescent="0.25">
      <c r="A3236" s="8" t="s">
        <v>21</v>
      </c>
      <c r="B3236" s="54">
        <v>2016</v>
      </c>
      <c r="C3236" s="53" t="s">
        <v>10</v>
      </c>
      <c r="D3236" s="53" t="s">
        <v>33</v>
      </c>
      <c r="E3236" s="53" t="s">
        <v>34</v>
      </c>
      <c r="F3236" s="81">
        <v>5.4513540500000008</v>
      </c>
      <c r="G3236" s="78">
        <f>+IF(F3236=0," ", +F3236/INDEX(TdC_ExRate!$C$8:$R$29,MATCH(A3236,TdC_ExRate!$B$8:$B$29,0),MATCH(B3236,TdC_ExRate!$C$7:$R$7,0)))</f>
        <v>5.4513540500000008</v>
      </c>
      <c r="H3236" s="78">
        <f>+IF(F3236=0,"",+G3236*100/INDEX(PBI_GDP!$C$8:$R$29,MATCH($A3236,PBI_GDP!$B$8:$B$29,0),MATCH($B3236,PBI_GDP!$C$7:$R$7,0)))</f>
        <v>9.0800497396505246E-3</v>
      </c>
    </row>
    <row r="3237" spans="1:8" x14ac:dyDescent="0.25">
      <c r="A3237" s="8" t="s">
        <v>21</v>
      </c>
      <c r="B3237" s="54">
        <v>2016</v>
      </c>
      <c r="C3237" s="53" t="s">
        <v>10</v>
      </c>
      <c r="D3237" s="53" t="s">
        <v>33</v>
      </c>
      <c r="E3237" s="53" t="s">
        <v>35</v>
      </c>
      <c r="F3237" s="81">
        <v>1230.0020568400003</v>
      </c>
      <c r="G3237" s="78">
        <f>+IF(F3237=0," ", +F3237/INDEX(TdC_ExRate!$C$8:$R$29,MATCH(A3237,TdC_ExRate!$B$8:$B$29,0),MATCH(B3237,TdC_ExRate!$C$7:$R$7,0)))</f>
        <v>1230.0020568400003</v>
      </c>
      <c r="H3237" s="78">
        <f>+IF(F3237=0,"",+G3237*100/INDEX(PBI_GDP!$C$8:$R$29,MATCH($A3237,PBI_GDP!$B$8:$B$29,0),MATCH($B3237,PBI_GDP!$C$7:$R$7,0)))</f>
        <v>2.0487533470660657</v>
      </c>
    </row>
    <row r="3238" spans="1:8" x14ac:dyDescent="0.25">
      <c r="A3238" s="8" t="s">
        <v>21</v>
      </c>
      <c r="B3238" s="54">
        <v>2016</v>
      </c>
      <c r="C3238" s="53" t="s">
        <v>10</v>
      </c>
      <c r="D3238" s="53" t="s">
        <v>33</v>
      </c>
      <c r="E3238" s="53" t="s">
        <v>36</v>
      </c>
      <c r="F3238" s="81">
        <v>0</v>
      </c>
      <c r="G3238" s="78" t="str">
        <f>+IF(F3238=0," ", +F3238/INDEX(TdC_ExRate!$C$8:$R$29,MATCH(A3238,TdC_ExRate!$B$8:$B$29,0),MATCH(B3238,TdC_ExRate!$C$7:$R$7,0)))</f>
        <v xml:space="preserve"> </v>
      </c>
      <c r="H3238" s="78" t="str">
        <f>+IF(F3238=0,"",+G3238*100/INDEX(PBI_GDP!$C$8:$R$29,MATCH($A3238,PBI_GDP!$B$8:$B$29,0),MATCH($B3238,PBI_GDP!$C$7:$R$7,0)))</f>
        <v/>
      </c>
    </row>
    <row r="3239" spans="1:8" x14ac:dyDescent="0.25">
      <c r="A3239" s="8" t="s">
        <v>21</v>
      </c>
      <c r="B3239" s="54">
        <v>2016</v>
      </c>
      <c r="C3239" s="53" t="s">
        <v>10</v>
      </c>
      <c r="D3239" s="53" t="s">
        <v>33</v>
      </c>
      <c r="E3239" s="53" t="s">
        <v>42</v>
      </c>
      <c r="F3239" s="81">
        <v>680</v>
      </c>
      <c r="G3239" s="78">
        <f>+IF(F3239=0," ", +F3239/INDEX(TdC_ExRate!$C$8:$R$29,MATCH(A3239,TdC_ExRate!$B$8:$B$29,0),MATCH(B3239,TdC_ExRate!$C$7:$R$7,0)))</f>
        <v>680</v>
      </c>
      <c r="H3239" s="78">
        <f>+IF(F3239=0,"",+G3239*100/INDEX(PBI_GDP!$C$8:$R$29,MATCH($A3239,PBI_GDP!$B$8:$B$29,0),MATCH($B3239,PBI_GDP!$C$7:$R$7,0)))</f>
        <v>1.1326422327976213</v>
      </c>
    </row>
    <row r="3240" spans="1:8" x14ac:dyDescent="0.25">
      <c r="A3240" s="8" t="s">
        <v>21</v>
      </c>
      <c r="B3240" s="54">
        <v>2016</v>
      </c>
      <c r="C3240" s="53" t="s">
        <v>10</v>
      </c>
      <c r="D3240" s="53" t="s">
        <v>33</v>
      </c>
      <c r="E3240" s="53" t="s">
        <v>40</v>
      </c>
      <c r="F3240" s="81">
        <v>1915.4534108900002</v>
      </c>
      <c r="G3240" s="78">
        <f>+IF(F3240=0," ", +F3240/INDEX(TdC_ExRate!$C$8:$R$29,MATCH(A3240,TdC_ExRate!$B$8:$B$29,0),MATCH(B3240,TdC_ExRate!$C$7:$R$7,0)))</f>
        <v>1915.4534108900002</v>
      </c>
      <c r="H3240" s="78">
        <f>+IF(F3240=0,"",+G3240*100/INDEX(PBI_GDP!$C$8:$R$29,MATCH($A3240,PBI_GDP!$B$8:$B$29,0),MATCH($B3240,PBI_GDP!$C$7:$R$7,0)))</f>
        <v>3.1904756296033372</v>
      </c>
    </row>
    <row r="3241" spans="1:8" x14ac:dyDescent="0.25">
      <c r="A3241" s="8" t="s">
        <v>21</v>
      </c>
      <c r="B3241" s="54">
        <v>2017</v>
      </c>
      <c r="C3241" s="53" t="s">
        <v>10</v>
      </c>
      <c r="D3241" s="53" t="s">
        <v>33</v>
      </c>
      <c r="E3241" s="53" t="s">
        <v>34</v>
      </c>
      <c r="F3241" s="81">
        <v>9.8822940799999994</v>
      </c>
      <c r="G3241" s="78">
        <f>+IF(F3241=0," ", +F3241/INDEX(TdC_ExRate!$C$8:$R$29,MATCH(A3241,TdC_ExRate!$B$8:$B$29,0),MATCH(B3241,TdC_ExRate!$C$7:$R$7,0)))</f>
        <v>9.8822940799999994</v>
      </c>
      <c r="H3241" s="78">
        <f>+IF(F3241=0,"",+G3241*100/INDEX(PBI_GDP!$C$8:$R$29,MATCH($A3241,PBI_GDP!$B$8:$B$29,0),MATCH($B3241,PBI_GDP!$C$7:$R$7,0)))</f>
        <v>1.5323871251058697E-2</v>
      </c>
    </row>
    <row r="3242" spans="1:8" x14ac:dyDescent="0.25">
      <c r="A3242" s="8" t="s">
        <v>21</v>
      </c>
      <c r="B3242" s="54">
        <v>2017</v>
      </c>
      <c r="C3242" s="53" t="s">
        <v>10</v>
      </c>
      <c r="D3242" s="53" t="s">
        <v>33</v>
      </c>
      <c r="E3242" s="53" t="s">
        <v>35</v>
      </c>
      <c r="F3242" s="81">
        <v>1176.5365860399997</v>
      </c>
      <c r="G3242" s="78">
        <f>+IF(F3242=0," ", +F3242/INDEX(TdC_ExRate!$C$8:$R$29,MATCH(A3242,TdC_ExRate!$B$8:$B$29,0),MATCH(B3242,TdC_ExRate!$C$7:$R$7,0)))</f>
        <v>1176.5365860399997</v>
      </c>
      <c r="H3242" s="78">
        <f>+IF(F3242=0,"",+G3242*100/INDEX(PBI_GDP!$C$8:$R$29,MATCH($A3242,PBI_GDP!$B$8:$B$29,0),MATCH($B3242,PBI_GDP!$C$7:$R$7,0)))</f>
        <v>1.8243835915715938</v>
      </c>
    </row>
    <row r="3243" spans="1:8" x14ac:dyDescent="0.25">
      <c r="A3243" s="8" t="s">
        <v>21</v>
      </c>
      <c r="B3243" s="54">
        <v>2017</v>
      </c>
      <c r="C3243" s="53" t="s">
        <v>10</v>
      </c>
      <c r="D3243" s="53" t="s">
        <v>33</v>
      </c>
      <c r="E3243" s="53" t="s">
        <v>36</v>
      </c>
      <c r="F3243" s="81">
        <v>0</v>
      </c>
      <c r="G3243" s="78" t="str">
        <f>+IF(F3243=0," ", +F3243/INDEX(TdC_ExRate!$C$8:$R$29,MATCH(A3243,TdC_ExRate!$B$8:$B$29,0),MATCH(B3243,TdC_ExRate!$C$7:$R$7,0)))</f>
        <v xml:space="preserve"> </v>
      </c>
      <c r="H3243" s="78" t="str">
        <f>+IF(F3243=0,"",+G3243*100/INDEX(PBI_GDP!$C$8:$R$29,MATCH($A3243,PBI_GDP!$B$8:$B$29,0),MATCH($B3243,PBI_GDP!$C$7:$R$7,0)))</f>
        <v/>
      </c>
    </row>
    <row r="3244" spans="1:8" x14ac:dyDescent="0.25">
      <c r="A3244" s="8" t="s">
        <v>21</v>
      </c>
      <c r="B3244" s="54">
        <v>2017</v>
      </c>
      <c r="C3244" s="53" t="s">
        <v>10</v>
      </c>
      <c r="D3244" s="53" t="s">
        <v>33</v>
      </c>
      <c r="E3244" s="53" t="s">
        <v>42</v>
      </c>
      <c r="F3244" s="81">
        <v>266</v>
      </c>
      <c r="G3244" s="78">
        <f>+IF(F3244=0," ", +F3244/INDEX(TdC_ExRate!$C$8:$R$29,MATCH(A3244,TdC_ExRate!$B$8:$B$29,0),MATCH(B3244,TdC_ExRate!$C$7:$R$7,0)))</f>
        <v>266</v>
      </c>
      <c r="H3244" s="78">
        <f>+IF(F3244=0,"",+G3244*100/INDEX(PBI_GDP!$C$8:$R$29,MATCH($A3244,PBI_GDP!$B$8:$B$29,0),MATCH($B3244,PBI_GDP!$C$7:$R$7,0)))</f>
        <v>0.41246999125749695</v>
      </c>
    </row>
    <row r="3245" spans="1:8" x14ac:dyDescent="0.25">
      <c r="A3245" s="8" t="s">
        <v>21</v>
      </c>
      <c r="B3245" s="54">
        <v>2017</v>
      </c>
      <c r="C3245" s="53" t="s">
        <v>10</v>
      </c>
      <c r="D3245" s="53" t="s">
        <v>33</v>
      </c>
      <c r="E3245" s="53" t="s">
        <v>40</v>
      </c>
      <c r="F3245" s="81">
        <v>1452.4188801199996</v>
      </c>
      <c r="G3245" s="78">
        <f>+IF(F3245=0," ", +F3245/INDEX(TdC_ExRate!$C$8:$R$29,MATCH(A3245,TdC_ExRate!$B$8:$B$29,0),MATCH(B3245,TdC_ExRate!$C$7:$R$7,0)))</f>
        <v>1452.4188801199996</v>
      </c>
      <c r="H3245" s="78">
        <f>+IF(F3245=0,"",+G3245*100/INDEX(PBI_GDP!$C$8:$R$29,MATCH($A3245,PBI_GDP!$B$8:$B$29,0),MATCH($B3245,PBI_GDP!$C$7:$R$7,0)))</f>
        <v>2.2521774540801491</v>
      </c>
    </row>
    <row r="3246" spans="1:8" x14ac:dyDescent="0.25">
      <c r="A3246" s="8" t="s">
        <v>21</v>
      </c>
      <c r="B3246" s="54">
        <v>2018</v>
      </c>
      <c r="C3246" s="53" t="s">
        <v>10</v>
      </c>
      <c r="D3246" s="53" t="s">
        <v>33</v>
      </c>
      <c r="E3246" s="53" t="s">
        <v>34</v>
      </c>
      <c r="F3246" s="81">
        <v>67.6413802</v>
      </c>
      <c r="G3246" s="78">
        <f>+IF(F3246=0," ", +F3246/INDEX(TdC_ExRate!$C$8:$R$29,MATCH(A3246,TdC_ExRate!$B$8:$B$29,0),MATCH(B3246,TdC_ExRate!$C$7:$R$7,0)))</f>
        <v>67.6413802</v>
      </c>
      <c r="H3246" s="78">
        <f>+IF(F3246=0,"",+G3246*100/INDEX(PBI_GDP!$C$8:$R$29,MATCH($A3246,PBI_GDP!$B$8:$B$29,0),MATCH($B3246,PBI_GDP!$C$7:$R$7,0)))</f>
        <v>0.10048266078123229</v>
      </c>
    </row>
    <row r="3247" spans="1:8" x14ac:dyDescent="0.25">
      <c r="A3247" s="8" t="s">
        <v>21</v>
      </c>
      <c r="B3247" s="54">
        <v>2018</v>
      </c>
      <c r="C3247" s="53" t="s">
        <v>10</v>
      </c>
      <c r="D3247" s="53" t="s">
        <v>33</v>
      </c>
      <c r="E3247" s="53" t="s">
        <v>35</v>
      </c>
      <c r="F3247" s="81">
        <v>952.33072938000032</v>
      </c>
      <c r="G3247" s="78">
        <f>+IF(F3247=0," ", +F3247/INDEX(TdC_ExRate!$C$8:$R$29,MATCH(A3247,TdC_ExRate!$B$8:$B$29,0),MATCH(B3247,TdC_ExRate!$C$7:$R$7,0)))</f>
        <v>952.33072938000032</v>
      </c>
      <c r="H3247" s="78">
        <f>+IF(F3247=0,"",+G3247*100/INDEX(PBI_GDP!$C$8:$R$29,MATCH($A3247,PBI_GDP!$B$8:$B$29,0),MATCH($B3247,PBI_GDP!$C$7:$R$7,0)))</f>
        <v>1.4147068754199386</v>
      </c>
    </row>
    <row r="3248" spans="1:8" x14ac:dyDescent="0.25">
      <c r="A3248" s="8" t="s">
        <v>21</v>
      </c>
      <c r="B3248" s="54">
        <v>2018</v>
      </c>
      <c r="C3248" s="53" t="s">
        <v>10</v>
      </c>
      <c r="D3248" s="53" t="s">
        <v>33</v>
      </c>
      <c r="E3248" s="53" t="s">
        <v>36</v>
      </c>
      <c r="F3248" s="81">
        <v>0</v>
      </c>
      <c r="G3248" s="78" t="str">
        <f>+IF(F3248=0," ", +F3248/INDEX(TdC_ExRate!$C$8:$R$29,MATCH(A3248,TdC_ExRate!$B$8:$B$29,0),MATCH(B3248,TdC_ExRate!$C$7:$R$7,0)))</f>
        <v xml:space="preserve"> </v>
      </c>
      <c r="H3248" s="78" t="str">
        <f>+IF(F3248=0,"",+G3248*100/INDEX(PBI_GDP!$C$8:$R$29,MATCH($A3248,PBI_GDP!$B$8:$B$29,0),MATCH($B3248,PBI_GDP!$C$7:$R$7,0)))</f>
        <v/>
      </c>
    </row>
    <row r="3249" spans="1:8" x14ac:dyDescent="0.25">
      <c r="A3249" s="8" t="s">
        <v>21</v>
      </c>
      <c r="B3249" s="54">
        <v>2018</v>
      </c>
      <c r="C3249" s="53" t="s">
        <v>10</v>
      </c>
      <c r="D3249" s="53" t="s">
        <v>33</v>
      </c>
      <c r="E3249" s="53" t="s">
        <v>42</v>
      </c>
      <c r="F3249" s="81">
        <v>172</v>
      </c>
      <c r="G3249" s="78">
        <f>+IF(F3249=0," ", +F3249/INDEX(TdC_ExRate!$C$8:$R$29,MATCH(A3249,TdC_ExRate!$B$8:$B$29,0),MATCH(B3249,TdC_ExRate!$C$7:$R$7,0)))</f>
        <v>172</v>
      </c>
      <c r="H3249" s="78">
        <f>+IF(F3249=0,"",+G3249*100/INDEX(PBI_GDP!$C$8:$R$29,MATCH($A3249,PBI_GDP!$B$8:$B$29,0),MATCH($B3249,PBI_GDP!$C$7:$R$7,0)))</f>
        <v>0.25550953577928254</v>
      </c>
    </row>
    <row r="3250" spans="1:8" x14ac:dyDescent="0.25">
      <c r="A3250" s="8" t="s">
        <v>21</v>
      </c>
      <c r="B3250" s="54">
        <v>2018</v>
      </c>
      <c r="C3250" s="53" t="s">
        <v>10</v>
      </c>
      <c r="D3250" s="53" t="s">
        <v>33</v>
      </c>
      <c r="E3250" s="53" t="s">
        <v>40</v>
      </c>
      <c r="F3250" s="81">
        <v>1191.9721095800005</v>
      </c>
      <c r="G3250" s="78">
        <f>+IF(F3250=0," ", +F3250/INDEX(TdC_ExRate!$C$8:$R$29,MATCH(A3250,TdC_ExRate!$B$8:$B$29,0),MATCH(B3250,TdC_ExRate!$C$7:$R$7,0)))</f>
        <v>1191.9721095800005</v>
      </c>
      <c r="H3250" s="78">
        <f>+IF(F3250=0,"",+G3250*100/INDEX(PBI_GDP!$C$8:$R$29,MATCH($A3250,PBI_GDP!$B$8:$B$29,0),MATCH($B3250,PBI_GDP!$C$7:$R$7,0)))</f>
        <v>1.7706990719804536</v>
      </c>
    </row>
    <row r="3251" spans="1:8" x14ac:dyDescent="0.25">
      <c r="A3251" s="8" t="s">
        <v>21</v>
      </c>
      <c r="B3251" s="54">
        <v>2019</v>
      </c>
      <c r="C3251" s="53" t="s">
        <v>10</v>
      </c>
      <c r="D3251" s="53" t="s">
        <v>33</v>
      </c>
      <c r="E3251" s="53" t="s">
        <v>34</v>
      </c>
      <c r="F3251" s="81">
        <v>77.081136999999998</v>
      </c>
      <c r="G3251" s="78">
        <f>+IF(F3251=0," ", +F3251/INDEX(TdC_ExRate!$C$8:$R$29,MATCH(A3251,TdC_ExRate!$B$8:$B$29,0),MATCH(B3251,TdC_ExRate!$C$7:$R$7,0)))</f>
        <v>77.081136999999998</v>
      </c>
      <c r="H3251" s="78">
        <f>+IF(F3251=0,"",+G3251*100/INDEX(PBI_GDP!$C$8:$R$29,MATCH($A3251,PBI_GDP!$B$8:$B$29,0),MATCH($B3251,PBI_GDP!$C$7:$R$7,0)))</f>
        <v>0.11046467855152388</v>
      </c>
    </row>
    <row r="3252" spans="1:8" x14ac:dyDescent="0.25">
      <c r="A3252" s="8" t="s">
        <v>21</v>
      </c>
      <c r="B3252" s="54">
        <v>2019</v>
      </c>
      <c r="C3252" s="53" t="s">
        <v>10</v>
      </c>
      <c r="D3252" s="53" t="s">
        <v>33</v>
      </c>
      <c r="E3252" s="53" t="s">
        <v>35</v>
      </c>
      <c r="F3252" s="81">
        <v>1101.2842439999999</v>
      </c>
      <c r="G3252" s="78">
        <f>+IF(F3252=0," ", +F3252/INDEX(TdC_ExRate!$C$8:$R$29,MATCH(A3252,TdC_ExRate!$B$8:$B$29,0),MATCH(B3252,TdC_ExRate!$C$7:$R$7,0)))</f>
        <v>1101.2842439999999</v>
      </c>
      <c r="H3252" s="78">
        <f>+IF(F3252=0,"",+G3252*100/INDEX(PBI_GDP!$C$8:$R$29,MATCH($A3252,PBI_GDP!$B$8:$B$29,0),MATCH($B3252,PBI_GDP!$C$7:$R$7,0)))</f>
        <v>1.5782461798314935</v>
      </c>
    </row>
    <row r="3253" spans="1:8" x14ac:dyDescent="0.25">
      <c r="A3253" s="8" t="s">
        <v>21</v>
      </c>
      <c r="B3253" s="54">
        <v>2019</v>
      </c>
      <c r="C3253" s="53" t="s">
        <v>10</v>
      </c>
      <c r="D3253" s="53" t="s">
        <v>33</v>
      </c>
      <c r="E3253" s="53" t="s">
        <v>36</v>
      </c>
      <c r="F3253" s="81">
        <v>0</v>
      </c>
      <c r="G3253" s="78" t="str">
        <f>+IF(F3253=0," ", +F3253/INDEX(TdC_ExRate!$C$8:$R$29,MATCH(A3253,TdC_ExRate!$B$8:$B$29,0),MATCH(B3253,TdC_ExRate!$C$7:$R$7,0)))</f>
        <v xml:space="preserve"> </v>
      </c>
      <c r="H3253" s="78" t="str">
        <f>+IF(F3253=0,"",+G3253*100/INDEX(PBI_GDP!$C$8:$R$29,MATCH($A3253,PBI_GDP!$B$8:$B$29,0),MATCH($B3253,PBI_GDP!$C$7:$R$7,0)))</f>
        <v/>
      </c>
    </row>
    <row r="3254" spans="1:8" x14ac:dyDescent="0.25">
      <c r="A3254" s="8" t="s">
        <v>21</v>
      </c>
      <c r="B3254" s="54">
        <v>2019</v>
      </c>
      <c r="C3254" s="53" t="s">
        <v>10</v>
      </c>
      <c r="D3254" s="53" t="s">
        <v>33</v>
      </c>
      <c r="E3254" s="53" t="s">
        <v>42</v>
      </c>
      <c r="F3254" s="81">
        <v>192</v>
      </c>
      <c r="G3254" s="78">
        <f>+IF(F3254=0," ", +F3254/INDEX(TdC_ExRate!$C$8:$R$29,MATCH(A3254,TdC_ExRate!$B$8:$B$29,0),MATCH(B3254,TdC_ExRate!$C$7:$R$7,0)))</f>
        <v>192</v>
      </c>
      <c r="H3254" s="78">
        <f>+IF(F3254=0,"",+G3254*100/INDEX(PBI_GDP!$C$8:$R$29,MATCH($A3254,PBI_GDP!$B$8:$B$29,0),MATCH($B3254,PBI_GDP!$C$7:$R$7,0)))</f>
        <v>0.27515445551734125</v>
      </c>
    </row>
    <row r="3255" spans="1:8" x14ac:dyDescent="0.25">
      <c r="A3255" s="8" t="s">
        <v>21</v>
      </c>
      <c r="B3255" s="54">
        <v>2019</v>
      </c>
      <c r="C3255" s="53" t="s">
        <v>10</v>
      </c>
      <c r="D3255" s="53" t="s">
        <v>33</v>
      </c>
      <c r="E3255" s="53" t="s">
        <v>40</v>
      </c>
      <c r="F3255" s="81">
        <v>1370.3653810000001</v>
      </c>
      <c r="G3255" s="78">
        <f>+IF(F3255=0," ", +F3255/INDEX(TdC_ExRate!$C$8:$R$29,MATCH(A3255,TdC_ExRate!$B$8:$B$29,0),MATCH(B3255,TdC_ExRate!$C$7:$R$7,0)))</f>
        <v>1370.3653810000001</v>
      </c>
      <c r="H3255" s="78">
        <f>+IF(F3255=0,"",+G3255*100/INDEX(PBI_GDP!$C$8:$R$29,MATCH($A3255,PBI_GDP!$B$8:$B$29,0),MATCH($B3255,PBI_GDP!$C$7:$R$7,0)))</f>
        <v>1.9638653139003588</v>
      </c>
    </row>
    <row r="3256" spans="1:8" x14ac:dyDescent="0.25">
      <c r="A3256" s="8" t="s">
        <v>21</v>
      </c>
      <c r="B3256" s="54">
        <v>2020</v>
      </c>
      <c r="C3256" s="53" t="s">
        <v>10</v>
      </c>
      <c r="D3256" s="53" t="s">
        <v>33</v>
      </c>
      <c r="E3256" s="53" t="s">
        <v>34</v>
      </c>
      <c r="F3256" s="81">
        <v>10.560894100000002</v>
      </c>
      <c r="G3256" s="78">
        <f>+IF(F3256=0," ", +F3256/INDEX(TdC_ExRate!$C$8:$R$29,MATCH(A3256,TdC_ExRate!$B$8:$B$29,0),MATCH(B3256,TdC_ExRate!$C$7:$R$7,0)))</f>
        <v>10.560894100000002</v>
      </c>
      <c r="H3256" s="78">
        <f>+IF(F3256=0,"",+G3256*100/INDEX(PBI_GDP!$C$8:$R$29,MATCH($A3256,PBI_GDP!$B$8:$B$29,0),MATCH($B3256,PBI_GDP!$C$7:$R$7,0)))</f>
        <v>1.8508450512926346E-2</v>
      </c>
    </row>
    <row r="3257" spans="1:8" x14ac:dyDescent="0.25">
      <c r="A3257" s="8" t="s">
        <v>21</v>
      </c>
      <c r="B3257" s="54">
        <v>2020</v>
      </c>
      <c r="C3257" s="53" t="s">
        <v>10</v>
      </c>
      <c r="D3257" s="53" t="s">
        <v>33</v>
      </c>
      <c r="E3257" s="53" t="s">
        <v>35</v>
      </c>
      <c r="F3257" s="81">
        <v>458.39781181000006</v>
      </c>
      <c r="G3257" s="78">
        <f>+IF(F3257=0," ", +F3257/INDEX(TdC_ExRate!$C$8:$R$29,MATCH(A3257,TdC_ExRate!$B$8:$B$29,0),MATCH(B3257,TdC_ExRate!$C$7:$R$7,0)))</f>
        <v>458.39781181000006</v>
      </c>
      <c r="H3257" s="78">
        <f>+IF(F3257=0,"",+G3257*100/INDEX(PBI_GDP!$C$8:$R$29,MATCH($A3257,PBI_GDP!$B$8:$B$29,0),MATCH($B3257,PBI_GDP!$C$7:$R$7,0)))</f>
        <v>0.8033631560720893</v>
      </c>
    </row>
    <row r="3258" spans="1:8" x14ac:dyDescent="0.25">
      <c r="A3258" s="8" t="s">
        <v>21</v>
      </c>
      <c r="B3258" s="54">
        <v>2020</v>
      </c>
      <c r="C3258" s="53" t="s">
        <v>10</v>
      </c>
      <c r="D3258" s="53" t="s">
        <v>33</v>
      </c>
      <c r="E3258" s="53" t="s">
        <v>36</v>
      </c>
      <c r="F3258" s="81">
        <v>0</v>
      </c>
      <c r="G3258" s="78" t="str">
        <f>+IF(F3258=0," ", +F3258/INDEX(TdC_ExRate!$C$8:$R$29,MATCH(A3258,TdC_ExRate!$B$8:$B$29,0),MATCH(B3258,TdC_ExRate!$C$7:$R$7,0)))</f>
        <v xml:space="preserve"> </v>
      </c>
      <c r="H3258" s="78" t="str">
        <f>+IF(F3258=0,"",+G3258*100/INDEX(PBI_GDP!$C$8:$R$29,MATCH($A3258,PBI_GDP!$B$8:$B$29,0),MATCH($B3258,PBI_GDP!$C$7:$R$7,0)))</f>
        <v/>
      </c>
    </row>
    <row r="3259" spans="1:8" x14ac:dyDescent="0.25">
      <c r="A3259" s="8" t="s">
        <v>21</v>
      </c>
      <c r="B3259" s="54">
        <v>2020</v>
      </c>
      <c r="C3259" s="53" t="s">
        <v>10</v>
      </c>
      <c r="D3259" s="53" t="s">
        <v>33</v>
      </c>
      <c r="E3259" s="53" t="s">
        <v>42</v>
      </c>
      <c r="F3259" s="81">
        <v>47</v>
      </c>
      <c r="G3259" s="78">
        <f>+IF(F3259=0," ", +F3259/INDEX(TdC_ExRate!$C$8:$R$29,MATCH(A3259,TdC_ExRate!$B$8:$B$29,0),MATCH(B3259,TdC_ExRate!$C$7:$R$7,0)))</f>
        <v>47</v>
      </c>
      <c r="H3259" s="78">
        <f>+IF(F3259=0,"",+G3259*100/INDEX(PBI_GDP!$C$8:$R$29,MATCH($A3259,PBI_GDP!$B$8:$B$29,0),MATCH($B3259,PBI_GDP!$C$7:$R$7,0)))</f>
        <v>8.2369652216050346E-2</v>
      </c>
    </row>
    <row r="3260" spans="1:8" x14ac:dyDescent="0.25">
      <c r="A3260" s="8" t="s">
        <v>21</v>
      </c>
      <c r="B3260" s="54">
        <v>2020</v>
      </c>
      <c r="C3260" s="53" t="s">
        <v>10</v>
      </c>
      <c r="D3260" s="53" t="s">
        <v>33</v>
      </c>
      <c r="E3260" s="53" t="s">
        <v>40</v>
      </c>
      <c r="F3260" s="81">
        <v>515.95870591000005</v>
      </c>
      <c r="G3260" s="78">
        <f>+IF(F3260=0," ", +F3260/INDEX(TdC_ExRate!$C$8:$R$29,MATCH(A3260,TdC_ExRate!$B$8:$B$29,0),MATCH(B3260,TdC_ExRate!$C$7:$R$7,0)))</f>
        <v>515.95870591000005</v>
      </c>
      <c r="H3260" s="78">
        <f>+IF(F3260=0,"",+G3260*100/INDEX(PBI_GDP!$C$8:$R$29,MATCH($A3260,PBI_GDP!$B$8:$B$29,0),MATCH($B3260,PBI_GDP!$C$7:$R$7,0)))</f>
        <v>0.90424125880106598</v>
      </c>
    </row>
    <row r="3261" spans="1:8" x14ac:dyDescent="0.25">
      <c r="A3261" s="8" t="s">
        <v>21</v>
      </c>
      <c r="B3261" s="54">
        <v>2021</v>
      </c>
      <c r="C3261" s="53" t="s">
        <v>10</v>
      </c>
      <c r="D3261" s="53" t="s">
        <v>33</v>
      </c>
      <c r="E3261" s="53" t="s">
        <v>34</v>
      </c>
      <c r="F3261" s="81">
        <v>63.510272969999981</v>
      </c>
      <c r="G3261" s="78">
        <f>+IF(F3261=0," ", +F3261/INDEX(TdC_ExRate!$C$8:$R$29,MATCH(A3261,TdC_ExRate!$B$8:$B$29,0),MATCH(B3261,TdC_ExRate!$C$7:$R$7,0)))</f>
        <v>63.510272969999981</v>
      </c>
      <c r="H3261" s="78">
        <f>+IF(F3261=0,"",+G3261*100/INDEX(PBI_GDP!$C$8:$R$29,MATCH($A3261,PBI_GDP!$B$8:$B$29,0),MATCH($B3261,PBI_GDP!$C$7:$R$7,0)))</f>
        <v>9.4233938894946717E-2</v>
      </c>
    </row>
    <row r="3262" spans="1:8" x14ac:dyDescent="0.25">
      <c r="A3262" s="8" t="s">
        <v>21</v>
      </c>
      <c r="B3262" s="54">
        <v>2021</v>
      </c>
      <c r="C3262" s="53" t="s">
        <v>10</v>
      </c>
      <c r="D3262" s="53" t="s">
        <v>33</v>
      </c>
      <c r="E3262" s="53" t="s">
        <v>35</v>
      </c>
      <c r="F3262" s="81">
        <v>537.58326682999996</v>
      </c>
      <c r="G3262" s="78">
        <f>+IF(F3262=0," ", +F3262/INDEX(TdC_ExRate!$C$8:$R$29,MATCH(A3262,TdC_ExRate!$B$8:$B$29,0),MATCH(B3262,TdC_ExRate!$C$7:$R$7,0)))</f>
        <v>537.58326682999996</v>
      </c>
      <c r="H3262" s="78">
        <f>+IF(F3262=0,"",+G3262*100/INDEX(PBI_GDP!$C$8:$R$29,MATCH($A3262,PBI_GDP!$B$8:$B$29,0),MATCH($B3262,PBI_GDP!$C$7:$R$7,0)))</f>
        <v>0.79764400857375284</v>
      </c>
    </row>
    <row r="3263" spans="1:8" x14ac:dyDescent="0.25">
      <c r="A3263" s="8" t="s">
        <v>21</v>
      </c>
      <c r="B3263" s="54">
        <v>2021</v>
      </c>
      <c r="C3263" s="53" t="s">
        <v>10</v>
      </c>
      <c r="D3263" s="53" t="s">
        <v>33</v>
      </c>
      <c r="E3263" s="53" t="s">
        <v>36</v>
      </c>
      <c r="F3263" s="81">
        <v>0</v>
      </c>
      <c r="G3263" s="78" t="str">
        <f>+IF(F3263=0," ", +F3263/INDEX(TdC_ExRate!$C$8:$R$29,MATCH(A3263,TdC_ExRate!$B$8:$B$29,0),MATCH(B3263,TdC_ExRate!$C$7:$R$7,0)))</f>
        <v xml:space="preserve"> </v>
      </c>
      <c r="H3263" s="78" t="str">
        <f>+IF(F3263=0,"",+G3263*100/INDEX(PBI_GDP!$C$8:$R$29,MATCH($A3263,PBI_GDP!$B$8:$B$29,0),MATCH($B3263,PBI_GDP!$C$7:$R$7,0)))</f>
        <v/>
      </c>
    </row>
    <row r="3264" spans="1:8" x14ac:dyDescent="0.25">
      <c r="A3264" s="8" t="s">
        <v>21</v>
      </c>
      <c r="B3264" s="54">
        <v>2021</v>
      </c>
      <c r="C3264" s="53" t="s">
        <v>10</v>
      </c>
      <c r="D3264" s="53" t="s">
        <v>33</v>
      </c>
      <c r="E3264" s="53" t="s">
        <v>42</v>
      </c>
      <c r="F3264" s="81">
        <v>193</v>
      </c>
      <c r="G3264" s="78">
        <f>+IF(F3264=0," ", +F3264/INDEX(TdC_ExRate!$C$8:$R$29,MATCH(A3264,TdC_ExRate!$B$8:$B$29,0),MATCH(B3264,TdC_ExRate!$C$7:$R$7,0)))</f>
        <v>193</v>
      </c>
      <c r="H3264" s="78">
        <f>+IF(F3264=0,"",+G3264*100/INDEX(PBI_GDP!$C$8:$R$29,MATCH($A3264,PBI_GDP!$B$8:$B$29,0),MATCH($B3264,PBI_GDP!$C$7:$R$7,0)))</f>
        <v>0.28636548634133074</v>
      </c>
    </row>
    <row r="3265" spans="1:8" x14ac:dyDescent="0.25">
      <c r="A3265" s="8" t="s">
        <v>21</v>
      </c>
      <c r="B3265" s="54">
        <v>2021</v>
      </c>
      <c r="C3265" s="53" t="s">
        <v>10</v>
      </c>
      <c r="D3265" s="53" t="s">
        <v>33</v>
      </c>
      <c r="E3265" s="53" t="s">
        <v>40</v>
      </c>
      <c r="F3265" s="81">
        <v>794.09353979999992</v>
      </c>
      <c r="G3265" s="78">
        <f>+IF(F3265=0," ", +F3265/INDEX(TdC_ExRate!$C$8:$R$29,MATCH(A3265,TdC_ExRate!$B$8:$B$29,0),MATCH(B3265,TdC_ExRate!$C$7:$R$7,0)))</f>
        <v>794.09353979999992</v>
      </c>
      <c r="H3265" s="78">
        <f>+IF(F3265=0,"",+G3265*100/INDEX(PBI_GDP!$C$8:$R$29,MATCH($A3265,PBI_GDP!$B$8:$B$29,0),MATCH($B3265,PBI_GDP!$C$7:$R$7,0)))</f>
        <v>1.1782434338100303</v>
      </c>
    </row>
    <row r="3266" spans="1:8" x14ac:dyDescent="0.25">
      <c r="A3266" s="8" t="s">
        <v>21</v>
      </c>
      <c r="B3266" s="54">
        <v>2022</v>
      </c>
      <c r="C3266" s="53" t="s">
        <v>10</v>
      </c>
      <c r="D3266" s="53" t="s">
        <v>33</v>
      </c>
      <c r="E3266" s="53" t="s">
        <v>34</v>
      </c>
      <c r="F3266" s="81">
        <v>52.832932</v>
      </c>
      <c r="G3266" s="78">
        <f>+IF(F3266=0," ", +F3266/INDEX(TdC_ExRate!$C$8:$R$29,MATCH(A3266,TdC_ExRate!$B$8:$B$29,0),MATCH(B3266,TdC_ExRate!$C$7:$R$7,0)))</f>
        <v>52.832932</v>
      </c>
      <c r="H3266" s="78">
        <f>+IF(F3266=0,"",+G3266*100/INDEX(PBI_GDP!$C$8:$R$29,MATCH($A3266,PBI_GDP!$B$8:$B$29,0),MATCH($B3266,PBI_GDP!$C$7:$R$7,0)))</f>
        <v>6.926536378620203E-2</v>
      </c>
    </row>
    <row r="3267" spans="1:8" x14ac:dyDescent="0.25">
      <c r="A3267" s="8" t="s">
        <v>21</v>
      </c>
      <c r="B3267" s="54">
        <v>2022</v>
      </c>
      <c r="C3267" s="53" t="s">
        <v>10</v>
      </c>
      <c r="D3267" s="53" t="s">
        <v>33</v>
      </c>
      <c r="E3267" s="53" t="s">
        <v>35</v>
      </c>
      <c r="F3267" s="81">
        <v>1084.6889639999999</v>
      </c>
      <c r="G3267" s="78">
        <f>+IF(F3267=0," ", +F3267/INDEX(TdC_ExRate!$C$8:$R$29,MATCH(A3267,TdC_ExRate!$B$8:$B$29,0),MATCH(B3267,TdC_ExRate!$C$7:$R$7,0)))</f>
        <v>1084.6889639999999</v>
      </c>
      <c r="H3267" s="78">
        <f>+IF(F3267=0,"",+G3267*100/INDEX(PBI_GDP!$C$8:$R$29,MATCH($A3267,PBI_GDP!$B$8:$B$29,0),MATCH($B3267,PBI_GDP!$C$7:$R$7,0)))</f>
        <v>1.4220557679126835</v>
      </c>
    </row>
    <row r="3268" spans="1:8" x14ac:dyDescent="0.25">
      <c r="A3268" s="8" t="s">
        <v>21</v>
      </c>
      <c r="B3268" s="54">
        <v>2022</v>
      </c>
      <c r="C3268" s="53" t="s">
        <v>10</v>
      </c>
      <c r="D3268" s="53" t="s">
        <v>33</v>
      </c>
      <c r="E3268" s="53" t="s">
        <v>36</v>
      </c>
      <c r="F3268" s="81">
        <v>0</v>
      </c>
      <c r="G3268" s="78" t="str">
        <f>+IF(F3268=0," ", +F3268/INDEX(TdC_ExRate!$C$8:$R$29,MATCH(A3268,TdC_ExRate!$B$8:$B$29,0),MATCH(B3268,TdC_ExRate!$C$7:$R$7,0)))</f>
        <v xml:space="preserve"> </v>
      </c>
      <c r="H3268" s="78" t="str">
        <f>+IF(F3268=0,"",+G3268*100/INDEX(PBI_GDP!$C$8:$R$29,MATCH($A3268,PBI_GDP!$B$8:$B$29,0),MATCH($B3268,PBI_GDP!$C$7:$R$7,0)))</f>
        <v/>
      </c>
    </row>
    <row r="3269" spans="1:8" x14ac:dyDescent="0.25">
      <c r="A3269" s="8" t="s">
        <v>21</v>
      </c>
      <c r="B3269" s="54">
        <v>2022</v>
      </c>
      <c r="C3269" s="53" t="s">
        <v>10</v>
      </c>
      <c r="D3269" s="53" t="s">
        <v>33</v>
      </c>
      <c r="E3269" s="53" t="s">
        <v>42</v>
      </c>
      <c r="F3269" s="81">
        <v>80</v>
      </c>
      <c r="G3269" s="78">
        <f>+IF(F3269=0," ", +F3269/INDEX(TdC_ExRate!$C$8:$R$29,MATCH(A3269,TdC_ExRate!$B$8:$B$29,0),MATCH(B3269,TdC_ExRate!$C$7:$R$7,0)))</f>
        <v>80</v>
      </c>
      <c r="H3269" s="78">
        <f>+IF(F3269=0,"",+G3269*100/INDEX(PBI_GDP!$C$8:$R$29,MATCH($A3269,PBI_GDP!$B$8:$B$29,0),MATCH($B3269,PBI_GDP!$C$7:$R$7,0)))</f>
        <v>0.10488210464821757</v>
      </c>
    </row>
    <row r="3270" spans="1:8" x14ac:dyDescent="0.25">
      <c r="A3270" s="8" t="s">
        <v>21</v>
      </c>
      <c r="B3270" s="54">
        <v>2022</v>
      </c>
      <c r="C3270" s="53" t="s">
        <v>10</v>
      </c>
      <c r="D3270" s="53" t="s">
        <v>33</v>
      </c>
      <c r="E3270" s="53" t="s">
        <v>40</v>
      </c>
      <c r="F3270" s="81">
        <v>1217.521896</v>
      </c>
      <c r="G3270" s="78">
        <f>+IF(F3270=0," ", +F3270/INDEX(TdC_ExRate!$C$8:$R$29,MATCH(A3270,TdC_ExRate!$B$8:$B$29,0),MATCH(B3270,TdC_ExRate!$C$7:$R$7,0)))</f>
        <v>1217.521896</v>
      </c>
      <c r="H3270" s="78">
        <f>+IF(F3270=0,"",+G3270*100/INDEX(PBI_GDP!$C$8:$R$29,MATCH($A3270,PBI_GDP!$B$8:$B$29,0),MATCH($B3270,PBI_GDP!$C$7:$R$7,0)))</f>
        <v>1.5962032363471033</v>
      </c>
    </row>
    <row r="3271" spans="1:8" x14ac:dyDescent="0.25">
      <c r="A3271" s="8" t="s">
        <v>21</v>
      </c>
      <c r="B3271" s="54">
        <v>2023</v>
      </c>
      <c r="C3271" s="53" t="s">
        <v>10</v>
      </c>
      <c r="D3271" s="53" t="s">
        <v>33</v>
      </c>
      <c r="E3271" s="53" t="s">
        <v>34</v>
      </c>
      <c r="F3271" s="81">
        <v>106.92440222</v>
      </c>
      <c r="G3271" s="78">
        <f>+IF(F3271=0," ", +F3271/INDEX(TdC_ExRate!$C$8:$R$29,MATCH(A3271,TdC_ExRate!$B$8:$B$29,0),MATCH(B3271,TdC_ExRate!$C$7:$R$7,0)))</f>
        <v>106.92440222</v>
      </c>
      <c r="H3271" s="78">
        <f>+IF(F3271=0,"",+G3271*100/INDEX(PBI_GDP!$C$8:$R$29,MATCH($A3271,PBI_GDP!$B$8:$B$29,0),MATCH($B3271,PBI_GDP!$C$7:$R$7,0)))</f>
        <v>0.1283326186673785</v>
      </c>
    </row>
    <row r="3272" spans="1:8" x14ac:dyDescent="0.25">
      <c r="A3272" s="8" t="s">
        <v>21</v>
      </c>
      <c r="B3272" s="54">
        <v>2023</v>
      </c>
      <c r="C3272" s="53" t="s">
        <v>10</v>
      </c>
      <c r="D3272" s="53" t="s">
        <v>33</v>
      </c>
      <c r="E3272" s="53" t="s">
        <v>35</v>
      </c>
      <c r="F3272" s="81">
        <v>1315.8409417299999</v>
      </c>
      <c r="G3272" s="78">
        <f>+IF(F3272=0," ", +F3272/INDEX(TdC_ExRate!$C$8:$R$29,MATCH(A3272,TdC_ExRate!$B$8:$B$29,0),MATCH(B3272,TdC_ExRate!$C$7:$R$7,0)))</f>
        <v>1315.8409417299999</v>
      </c>
      <c r="H3272" s="78">
        <f>+IF(F3272=0,"",+G3272*100/INDEX(PBI_GDP!$C$8:$R$29,MATCH($A3272,PBI_GDP!$B$8:$B$29,0),MATCH($B3272,PBI_GDP!$C$7:$R$7,0)))</f>
        <v>1.5792963093168861</v>
      </c>
    </row>
    <row r="3273" spans="1:8" x14ac:dyDescent="0.25">
      <c r="A3273" s="8" t="s">
        <v>21</v>
      </c>
      <c r="B3273" s="54">
        <v>2023</v>
      </c>
      <c r="C3273" s="53" t="s">
        <v>10</v>
      </c>
      <c r="D3273" s="53" t="s">
        <v>33</v>
      </c>
      <c r="E3273" s="53" t="s">
        <v>36</v>
      </c>
      <c r="F3273" s="81">
        <v>0</v>
      </c>
      <c r="G3273" s="78" t="str">
        <f>+IF(F3273=0," ", +F3273/INDEX(TdC_ExRate!$C$8:$R$29,MATCH(A3273,TdC_ExRate!$B$8:$B$29,0),MATCH(B3273,TdC_ExRate!$C$7:$R$7,0)))</f>
        <v xml:space="preserve"> </v>
      </c>
      <c r="H3273" s="78" t="str">
        <f>+IF(F3273=0,"",+G3273*100/INDEX(PBI_GDP!$C$8:$R$29,MATCH($A3273,PBI_GDP!$B$8:$B$29,0),MATCH($B3273,PBI_GDP!$C$7:$R$7,0)))</f>
        <v/>
      </c>
    </row>
    <row r="3274" spans="1:8" x14ac:dyDescent="0.25">
      <c r="A3274" s="8" t="s">
        <v>21</v>
      </c>
      <c r="B3274" s="54">
        <v>2023</v>
      </c>
      <c r="C3274" s="53" t="s">
        <v>10</v>
      </c>
      <c r="D3274" s="53" t="s">
        <v>33</v>
      </c>
      <c r="E3274" s="53" t="s">
        <v>42</v>
      </c>
      <c r="F3274" s="81">
        <v>565</v>
      </c>
      <c r="G3274" s="78">
        <f>+IF(F3274=0," ", +F3274/INDEX(TdC_ExRate!$C$8:$R$29,MATCH(A3274,TdC_ExRate!$B$8:$B$29,0),MATCH(B3274,TdC_ExRate!$C$7:$R$7,0)))</f>
        <v>565</v>
      </c>
      <c r="H3274" s="78">
        <f>+IF(F3274=0,"",+G3274*100/INDEX(PBI_GDP!$C$8:$R$29,MATCH($A3274,PBI_GDP!$B$8:$B$29,0),MATCH($B3274,PBI_GDP!$C$7:$R$7,0)))</f>
        <v>0.67812330994268</v>
      </c>
    </row>
    <row r="3275" spans="1:8" x14ac:dyDescent="0.25">
      <c r="A3275" s="8" t="s">
        <v>21</v>
      </c>
      <c r="B3275" s="54">
        <v>2023</v>
      </c>
      <c r="C3275" s="53" t="s">
        <v>10</v>
      </c>
      <c r="D3275" s="53" t="s">
        <v>33</v>
      </c>
      <c r="E3275" s="53" t="s">
        <v>40</v>
      </c>
      <c r="F3275" s="81">
        <v>1987.76534395</v>
      </c>
      <c r="G3275" s="78">
        <f>+IF(F3275=0," ", +F3275/INDEX(TdC_ExRate!$C$8:$R$29,MATCH(A3275,TdC_ExRate!$B$8:$B$29,0),MATCH(B3275,TdC_ExRate!$C$7:$R$7,0)))</f>
        <v>1987.76534395</v>
      </c>
      <c r="H3275" s="78">
        <f>+IF(F3275=0,"",+G3275*100/INDEX(PBI_GDP!$C$8:$R$29,MATCH($A3275,PBI_GDP!$B$8:$B$29,0),MATCH($B3275,PBI_GDP!$C$7:$R$7,0)))</f>
        <v>2.3857522379269449</v>
      </c>
    </row>
    <row r="3276" spans="1:8" x14ac:dyDescent="0.25">
      <c r="A3276" s="8" t="s">
        <v>21</v>
      </c>
      <c r="B3276" s="54">
        <v>2008</v>
      </c>
      <c r="C3276" s="53" t="s">
        <v>10</v>
      </c>
      <c r="D3276" s="53" t="s">
        <v>37</v>
      </c>
      <c r="E3276" s="53" t="s">
        <v>40</v>
      </c>
      <c r="F3276" s="81">
        <v>0</v>
      </c>
      <c r="G3276" s="78">
        <f>+IF(F3276=0,0,+F3276/INDEX(TdC_ExRate!$C$8:$R$29,MATCH(A3276,TdC_ExRate!$B$8:$B$29,0),MATCH(B3276,TdC_ExRate!$C$7:$R$7,0)))</f>
        <v>0</v>
      </c>
      <c r="H3276" s="78">
        <f>+IF(F3276=0,0,+G3276*100/INDEX(PBI_GDP!$C$8:$R$29,MATCH($A3276,PBI_GDP!$B$8:$B$29,0),MATCH($B3276,PBI_GDP!$C$7:$R$7,0)))</f>
        <v>0</v>
      </c>
    </row>
    <row r="3277" spans="1:8" x14ac:dyDescent="0.25">
      <c r="A3277" s="8" t="s">
        <v>21</v>
      </c>
      <c r="B3277" s="54">
        <v>2009</v>
      </c>
      <c r="C3277" s="53" t="s">
        <v>10</v>
      </c>
      <c r="D3277" s="53" t="s">
        <v>37</v>
      </c>
      <c r="E3277" s="53" t="s">
        <v>40</v>
      </c>
      <c r="F3277" s="81">
        <v>0</v>
      </c>
      <c r="G3277" s="78">
        <f>+IF(F3277=0,0,+F3277/INDEX(TdC_ExRate!$C$8:$R$29,MATCH(A3277,TdC_ExRate!$B$8:$B$29,0),MATCH(B3277,TdC_ExRate!$C$7:$R$7,0)))</f>
        <v>0</v>
      </c>
      <c r="H3277" s="78">
        <f>+IF(F3277=0,0,+G3277*100/INDEX(PBI_GDP!$C$8:$R$29,MATCH($A3277,PBI_GDP!$B$8:$B$29,0),MATCH($B3277,PBI_GDP!$C$7:$R$7,0)))</f>
        <v>0</v>
      </c>
    </row>
    <row r="3278" spans="1:8" x14ac:dyDescent="0.25">
      <c r="A3278" s="8" t="s">
        <v>21</v>
      </c>
      <c r="B3278" s="54">
        <v>2010</v>
      </c>
      <c r="C3278" s="53" t="s">
        <v>10</v>
      </c>
      <c r="D3278" s="53" t="s">
        <v>37</v>
      </c>
      <c r="E3278" s="53" t="s">
        <v>40</v>
      </c>
      <c r="F3278" s="81">
        <v>0</v>
      </c>
      <c r="G3278" s="78">
        <f>+IF(F3278=0,0,+F3278/INDEX(TdC_ExRate!$C$8:$R$29,MATCH(A3278,TdC_ExRate!$B$8:$B$29,0),MATCH(B3278,TdC_ExRate!$C$7:$R$7,0)))</f>
        <v>0</v>
      </c>
      <c r="H3278" s="78">
        <f>+IF(F3278=0,0,+G3278*100/INDEX(PBI_GDP!$C$8:$R$29,MATCH($A3278,PBI_GDP!$B$8:$B$29,0),MATCH($B3278,PBI_GDP!$C$7:$R$7,0)))</f>
        <v>0</v>
      </c>
    </row>
    <row r="3279" spans="1:8" x14ac:dyDescent="0.25">
      <c r="A3279" s="8" t="s">
        <v>21</v>
      </c>
      <c r="B3279" s="54">
        <v>2011</v>
      </c>
      <c r="C3279" s="53" t="s">
        <v>10</v>
      </c>
      <c r="D3279" s="53" t="s">
        <v>37</v>
      </c>
      <c r="E3279" s="53" t="s">
        <v>40</v>
      </c>
      <c r="F3279" s="81">
        <v>0</v>
      </c>
      <c r="G3279" s="78">
        <f>+IF(F3279=0,0,+F3279/INDEX(TdC_ExRate!$C$8:$R$29,MATCH(A3279,TdC_ExRate!$B$8:$B$29,0),MATCH(B3279,TdC_ExRate!$C$7:$R$7,0)))</f>
        <v>0</v>
      </c>
      <c r="H3279" s="78">
        <f>+IF(F3279=0,0,+G3279*100/INDEX(PBI_GDP!$C$8:$R$29,MATCH($A3279,PBI_GDP!$B$8:$B$29,0),MATCH($B3279,PBI_GDP!$C$7:$R$7,0)))</f>
        <v>0</v>
      </c>
    </row>
    <row r="3280" spans="1:8" x14ac:dyDescent="0.25">
      <c r="A3280" s="8" t="s">
        <v>21</v>
      </c>
      <c r="B3280" s="54">
        <v>2012</v>
      </c>
      <c r="C3280" s="53" t="s">
        <v>10</v>
      </c>
      <c r="D3280" s="53" t="s">
        <v>37</v>
      </c>
      <c r="E3280" s="53" t="s">
        <v>40</v>
      </c>
      <c r="F3280" s="81">
        <v>0</v>
      </c>
      <c r="G3280" s="78">
        <f>+IF(F3280=0,0,+F3280/INDEX(TdC_ExRate!$C$8:$R$29,MATCH(A3280,TdC_ExRate!$B$8:$B$29,0),MATCH(B3280,TdC_ExRate!$C$7:$R$7,0)))</f>
        <v>0</v>
      </c>
      <c r="H3280" s="78">
        <f>+IF(F3280=0,0,+G3280*100/INDEX(PBI_GDP!$C$8:$R$29,MATCH($A3280,PBI_GDP!$B$8:$B$29,0),MATCH($B3280,PBI_GDP!$C$7:$R$7,0)))</f>
        <v>0</v>
      </c>
    </row>
    <row r="3281" spans="1:8" x14ac:dyDescent="0.25">
      <c r="A3281" s="8" t="s">
        <v>21</v>
      </c>
      <c r="B3281" s="54">
        <v>2013</v>
      </c>
      <c r="C3281" s="53" t="s">
        <v>10</v>
      </c>
      <c r="D3281" s="53" t="s">
        <v>37</v>
      </c>
      <c r="E3281" s="53" t="s">
        <v>40</v>
      </c>
      <c r="F3281" s="81">
        <v>0</v>
      </c>
      <c r="G3281" s="78">
        <f>+IF(F3281=0,0,+F3281/INDEX(TdC_ExRate!$C$8:$R$29,MATCH(A3281,TdC_ExRate!$B$8:$B$29,0),MATCH(B3281,TdC_ExRate!$C$7:$R$7,0)))</f>
        <v>0</v>
      </c>
      <c r="H3281" s="78">
        <f>+IF(F3281=0,0,+G3281*100/INDEX(PBI_GDP!$C$8:$R$29,MATCH($A3281,PBI_GDP!$B$8:$B$29,0),MATCH($B3281,PBI_GDP!$C$7:$R$7,0)))</f>
        <v>0</v>
      </c>
    </row>
    <row r="3282" spans="1:8" x14ac:dyDescent="0.25">
      <c r="A3282" s="8" t="s">
        <v>21</v>
      </c>
      <c r="B3282" s="54">
        <v>2014</v>
      </c>
      <c r="C3282" s="53" t="s">
        <v>10</v>
      </c>
      <c r="D3282" s="53" t="s">
        <v>37</v>
      </c>
      <c r="E3282" s="53" t="s">
        <v>40</v>
      </c>
      <c r="F3282" s="81">
        <v>0</v>
      </c>
      <c r="G3282" s="78">
        <f>+IF(F3282=0,0,+F3282/INDEX(TdC_ExRate!$C$8:$R$29,MATCH(A3282,TdC_ExRate!$B$8:$B$29,0),MATCH(B3282,TdC_ExRate!$C$7:$R$7,0)))</f>
        <v>0</v>
      </c>
      <c r="H3282" s="78">
        <f>+IF(F3282=0,0,+G3282*100/INDEX(PBI_GDP!$C$8:$R$29,MATCH($A3282,PBI_GDP!$B$8:$B$29,0),MATCH($B3282,PBI_GDP!$C$7:$R$7,0)))</f>
        <v>0</v>
      </c>
    </row>
    <row r="3283" spans="1:8" x14ac:dyDescent="0.25">
      <c r="A3283" s="8" t="s">
        <v>21</v>
      </c>
      <c r="B3283" s="54">
        <v>2015</v>
      </c>
      <c r="C3283" s="53" t="s">
        <v>10</v>
      </c>
      <c r="D3283" s="53" t="s">
        <v>37</v>
      </c>
      <c r="E3283" s="53" t="s">
        <v>40</v>
      </c>
      <c r="F3283" s="81">
        <v>0</v>
      </c>
      <c r="G3283" s="78">
        <f>+IF(F3283=0,0,+F3283/INDEX(TdC_ExRate!$C$8:$R$29,MATCH(A3283,TdC_ExRate!$B$8:$B$29,0),MATCH(B3283,TdC_ExRate!$C$7:$R$7,0)))</f>
        <v>0</v>
      </c>
      <c r="H3283" s="78">
        <f>+IF(F3283=0,0,+G3283*100/INDEX(PBI_GDP!$C$8:$R$29,MATCH($A3283,PBI_GDP!$B$8:$B$29,0),MATCH($B3283,PBI_GDP!$C$7:$R$7,0)))</f>
        <v>0</v>
      </c>
    </row>
    <row r="3284" spans="1:8" x14ac:dyDescent="0.25">
      <c r="A3284" s="8" t="s">
        <v>21</v>
      </c>
      <c r="B3284" s="54">
        <v>2016</v>
      </c>
      <c r="C3284" s="53" t="s">
        <v>10</v>
      </c>
      <c r="D3284" s="53" t="s">
        <v>37</v>
      </c>
      <c r="E3284" s="53" t="s">
        <v>40</v>
      </c>
      <c r="F3284" s="81">
        <v>0</v>
      </c>
      <c r="G3284" s="78">
        <f>+IF(F3284=0,0,+F3284/INDEX(TdC_ExRate!$C$8:$R$29,MATCH(A3284,TdC_ExRate!$B$8:$B$29,0),MATCH(B3284,TdC_ExRate!$C$7:$R$7,0)))</f>
        <v>0</v>
      </c>
      <c r="H3284" s="78">
        <f>+IF(F3284=0,0,+G3284*100/INDEX(PBI_GDP!$C$8:$R$29,MATCH($A3284,PBI_GDP!$B$8:$B$29,0),MATCH($B3284,PBI_GDP!$C$7:$R$7,0)))</f>
        <v>0</v>
      </c>
    </row>
    <row r="3285" spans="1:8" x14ac:dyDescent="0.25">
      <c r="A3285" s="8" t="s">
        <v>21</v>
      </c>
      <c r="B3285" s="54">
        <v>2017</v>
      </c>
      <c r="C3285" s="53" t="s">
        <v>10</v>
      </c>
      <c r="D3285" s="53" t="s">
        <v>37</v>
      </c>
      <c r="E3285" s="53" t="s">
        <v>40</v>
      </c>
      <c r="F3285" s="81">
        <v>0</v>
      </c>
      <c r="G3285" s="78">
        <f>+IF(F3285=0,0,+F3285/INDEX(TdC_ExRate!$C$8:$R$29,MATCH(A3285,TdC_ExRate!$B$8:$B$29,0),MATCH(B3285,TdC_ExRate!$C$7:$R$7,0)))</f>
        <v>0</v>
      </c>
      <c r="H3285" s="78">
        <f>+IF(F3285=0,0,+G3285*100/INDEX(PBI_GDP!$C$8:$R$29,MATCH($A3285,PBI_GDP!$B$8:$B$29,0),MATCH($B3285,PBI_GDP!$C$7:$R$7,0)))</f>
        <v>0</v>
      </c>
    </row>
    <row r="3286" spans="1:8" x14ac:dyDescent="0.25">
      <c r="A3286" s="8" t="s">
        <v>21</v>
      </c>
      <c r="B3286" s="54">
        <v>2018</v>
      </c>
      <c r="C3286" s="53" t="s">
        <v>10</v>
      </c>
      <c r="D3286" s="53" t="s">
        <v>37</v>
      </c>
      <c r="E3286" s="53" t="s">
        <v>40</v>
      </c>
      <c r="F3286" s="81">
        <v>0</v>
      </c>
      <c r="G3286" s="78">
        <f>+IF(F3286=0,0,+F3286/INDEX(TdC_ExRate!$C$8:$R$29,MATCH(A3286,TdC_ExRate!$B$8:$B$29,0),MATCH(B3286,TdC_ExRate!$C$7:$R$7,0)))</f>
        <v>0</v>
      </c>
      <c r="H3286" s="78">
        <f>+IF(F3286=0,0,+G3286*100/INDEX(PBI_GDP!$C$8:$R$29,MATCH($A3286,PBI_GDP!$B$8:$B$29,0),MATCH($B3286,PBI_GDP!$C$7:$R$7,0)))</f>
        <v>0</v>
      </c>
    </row>
    <row r="3287" spans="1:8" x14ac:dyDescent="0.25">
      <c r="A3287" s="8" t="s">
        <v>21</v>
      </c>
      <c r="B3287" s="54">
        <v>2019</v>
      </c>
      <c r="C3287" s="53" t="s">
        <v>10</v>
      </c>
      <c r="D3287" s="53" t="s">
        <v>37</v>
      </c>
      <c r="E3287" s="53" t="s">
        <v>40</v>
      </c>
      <c r="F3287" s="81">
        <v>0</v>
      </c>
      <c r="G3287" s="78">
        <f>+IF(F3287=0,0,+F3287/INDEX(TdC_ExRate!$C$8:$R$29,MATCH(A3287,TdC_ExRate!$B$8:$B$29,0),MATCH(B3287,TdC_ExRate!$C$7:$R$7,0)))</f>
        <v>0</v>
      </c>
      <c r="H3287" s="78">
        <f>+IF(F3287=0,0,+G3287*100/INDEX(PBI_GDP!$C$8:$R$29,MATCH($A3287,PBI_GDP!$B$8:$B$29,0),MATCH($B3287,PBI_GDP!$C$7:$R$7,0)))</f>
        <v>0</v>
      </c>
    </row>
    <row r="3288" spans="1:8" x14ac:dyDescent="0.25">
      <c r="A3288" s="8" t="s">
        <v>21</v>
      </c>
      <c r="B3288" s="54">
        <v>2020</v>
      </c>
      <c r="C3288" s="53" t="s">
        <v>10</v>
      </c>
      <c r="D3288" s="53" t="s">
        <v>37</v>
      </c>
      <c r="E3288" s="53" t="s">
        <v>40</v>
      </c>
      <c r="F3288" s="81">
        <v>0</v>
      </c>
      <c r="G3288" s="78">
        <f>+IF(F3288=0,0,+F3288/INDEX(TdC_ExRate!$C$8:$R$29,MATCH(A3288,TdC_ExRate!$B$8:$B$29,0),MATCH(B3288,TdC_ExRate!$C$7:$R$7,0)))</f>
        <v>0</v>
      </c>
      <c r="H3288" s="78">
        <f>+IF(F3288=0,0,+G3288*100/INDEX(PBI_GDP!$C$8:$R$29,MATCH($A3288,PBI_GDP!$B$8:$B$29,0),MATCH($B3288,PBI_GDP!$C$7:$R$7,0)))</f>
        <v>0</v>
      </c>
    </row>
    <row r="3289" spans="1:8" x14ac:dyDescent="0.25">
      <c r="A3289" s="8" t="s">
        <v>21</v>
      </c>
      <c r="B3289" s="54">
        <v>2021</v>
      </c>
      <c r="C3289" s="53" t="s">
        <v>10</v>
      </c>
      <c r="D3289" s="53" t="s">
        <v>37</v>
      </c>
      <c r="E3289" s="53" t="s">
        <v>40</v>
      </c>
      <c r="F3289" s="81">
        <v>0</v>
      </c>
      <c r="G3289" s="78">
        <f>+IF(F3289=0,0,+F3289/INDEX(TdC_ExRate!$C$8:$R$29,MATCH(A3289,TdC_ExRate!$B$8:$B$29,0),MATCH(B3289,TdC_ExRate!$C$7:$R$7,0)))</f>
        <v>0</v>
      </c>
      <c r="H3289" s="78">
        <f>+IF(F3289=0,0,+G3289*100/INDEX(PBI_GDP!$C$8:$R$29,MATCH($A3289,PBI_GDP!$B$8:$B$29,0),MATCH($B3289,PBI_GDP!$C$7:$R$7,0)))</f>
        <v>0</v>
      </c>
    </row>
    <row r="3290" spans="1:8" x14ac:dyDescent="0.25">
      <c r="A3290" s="53" t="s">
        <v>22</v>
      </c>
      <c r="B3290" s="54">
        <v>2008</v>
      </c>
      <c r="C3290" s="53" t="s">
        <v>10</v>
      </c>
      <c r="D3290" s="53" t="s">
        <v>41</v>
      </c>
      <c r="E3290" s="53" t="s">
        <v>40</v>
      </c>
      <c r="F3290" s="81">
        <v>827052.59658299992</v>
      </c>
      <c r="G3290" s="78">
        <f>+IF(F3290=0," ", +F3290/INDEX(TdC_ExRate!$C$8:$R$29,MATCH(A3290,TdC_ExRate!$B$8:$B$29,0),MATCH(B3290,TdC_ExRate!$C$7:$R$7,0)))</f>
        <v>190.14535613289954</v>
      </c>
      <c r="H3290" s="78">
        <f>+IF(F3290=0,"",+G3290*100/INDEX(PBI_GDP!$C$8:$R$29,MATCH($A3290,PBI_GDP!$B$8:$B$29,0),MATCH($B3290,PBI_GDP!$C$7:$R$7,0)))</f>
        <v>0.76945539976601973</v>
      </c>
    </row>
    <row r="3291" spans="1:8" x14ac:dyDescent="0.25">
      <c r="A3291" s="53" t="s">
        <v>22</v>
      </c>
      <c r="B3291" s="54">
        <v>2009</v>
      </c>
      <c r="C3291" s="53" t="s">
        <v>10</v>
      </c>
      <c r="D3291" s="53" t="s">
        <v>41</v>
      </c>
      <c r="E3291" s="53" t="s">
        <v>40</v>
      </c>
      <c r="F3291" s="81">
        <v>1713685.03755</v>
      </c>
      <c r="G3291" s="78">
        <f>+IF(F3291=0," ", +F3291/INDEX(TdC_ExRate!$C$8:$R$29,MATCH(A3291,TdC_ExRate!$B$8:$B$29,0),MATCH(B3291,TdC_ExRate!$C$7:$R$7,0)))</f>
        <v>344.8279291295986</v>
      </c>
      <c r="H3291" s="78">
        <f>+IF(F3291=0,"",+G3291*100/INDEX(PBI_GDP!$C$8:$R$29,MATCH($A3291,PBI_GDP!$B$8:$B$29,0),MATCH($B3291,PBI_GDP!$C$7:$R$7,0)))</f>
        <v>1.539631032525637</v>
      </c>
    </row>
    <row r="3292" spans="1:8" x14ac:dyDescent="0.25">
      <c r="A3292" s="53" t="s">
        <v>22</v>
      </c>
      <c r="B3292" s="54">
        <v>2010</v>
      </c>
      <c r="C3292" s="53" t="s">
        <v>10</v>
      </c>
      <c r="D3292" s="53" t="s">
        <v>41</v>
      </c>
      <c r="E3292" s="53" t="s">
        <v>40</v>
      </c>
      <c r="F3292" s="81">
        <v>1938114.8742479999</v>
      </c>
      <c r="G3292" s="78">
        <f>+IF(F3292=0," ", +F3292/INDEX(TdC_ExRate!$C$8:$R$29,MATCH(A3292,TdC_ExRate!$B$8:$B$29,0),MATCH(B3292,TdC_ExRate!$C$7:$R$7,0)))</f>
        <v>407.7918142605053</v>
      </c>
      <c r="H3292" s="78">
        <f>+IF(F3292=0,"",+G3292*100/INDEX(PBI_GDP!$C$8:$R$29,MATCH($A3292,PBI_GDP!$B$8:$B$29,0),MATCH($B3292,PBI_GDP!$C$7:$R$7,0)))</f>
        <v>1.5037059250466287</v>
      </c>
    </row>
    <row r="3293" spans="1:8" x14ac:dyDescent="0.25">
      <c r="A3293" s="53" t="s">
        <v>22</v>
      </c>
      <c r="B3293" s="54">
        <v>2011</v>
      </c>
      <c r="C3293" s="53" t="s">
        <v>10</v>
      </c>
      <c r="D3293" s="53" t="s">
        <v>41</v>
      </c>
      <c r="E3293" s="53" t="s">
        <v>40</v>
      </c>
      <c r="F3293" s="81">
        <v>1481665.312282</v>
      </c>
      <c r="G3293" s="78">
        <f>+IF(F3293=0," ", +F3293/INDEX(TdC_ExRate!$C$8:$R$29,MATCH(A3293,TdC_ExRate!$B$8:$B$29,0),MATCH(B3293,TdC_ExRate!$C$7:$R$7,0)))</f>
        <v>354.40293942887536</v>
      </c>
      <c r="H3293" s="78">
        <f>+IF(F3293=0,"",+G3293*100/INDEX(PBI_GDP!$C$8:$R$29,MATCH($A3293,PBI_GDP!$B$8:$B$29,0),MATCH($B3293,PBI_GDP!$C$7:$R$7,0)))</f>
        <v>1.0491651137401459</v>
      </c>
    </row>
    <row r="3294" spans="1:8" x14ac:dyDescent="0.25">
      <c r="A3294" s="53" t="s">
        <v>22</v>
      </c>
      <c r="B3294" s="54">
        <v>2012</v>
      </c>
      <c r="C3294" s="53" t="s">
        <v>10</v>
      </c>
      <c r="D3294" s="53" t="s">
        <v>41</v>
      </c>
      <c r="E3294" s="53" t="s">
        <v>40</v>
      </c>
      <c r="F3294" s="81">
        <v>2092793.9466729998</v>
      </c>
      <c r="G3294" s="78">
        <f>+IF(F3294=0," ", +F3294/INDEX(TdC_ExRate!$C$8:$R$29,MATCH(A3294,TdC_ExRate!$B$8:$B$29,0),MATCH(B3294,TdC_ExRate!$C$7:$R$7,0)))</f>
        <v>472.88232909523816</v>
      </c>
      <c r="H3294" s="78">
        <f>+IF(F3294=0,"",+G3294*100/INDEX(PBI_GDP!$C$8:$R$29,MATCH($A3294,PBI_GDP!$B$8:$B$29,0),MATCH($B3294,PBI_GDP!$C$7:$R$7,0)))</f>
        <v>1.4200683336808957</v>
      </c>
    </row>
    <row r="3295" spans="1:8" x14ac:dyDescent="0.25">
      <c r="A3295" s="53" t="s">
        <v>22</v>
      </c>
      <c r="B3295" s="54">
        <v>2013</v>
      </c>
      <c r="C3295" s="53" t="s">
        <v>10</v>
      </c>
      <c r="D3295" s="53" t="s">
        <v>41</v>
      </c>
      <c r="E3295" s="53" t="s">
        <v>40</v>
      </c>
      <c r="F3295" s="81">
        <v>2603742.7719729999</v>
      </c>
      <c r="G3295" s="78">
        <f>+IF(F3295=0," ", +F3295/INDEX(TdC_ExRate!$C$8:$R$29,MATCH(A3295,TdC_ExRate!$B$8:$B$29,0),MATCH(B3295,TdC_ExRate!$C$7:$R$7,0)))</f>
        <v>604.30979320490474</v>
      </c>
      <c r="H3295" s="78">
        <f>+IF(F3295=0,"",+G3295*100/INDEX(PBI_GDP!$C$8:$R$29,MATCH($A3295,PBI_GDP!$B$8:$B$29,0),MATCH($B3295,PBI_GDP!$C$7:$R$7,0)))</f>
        <v>1.5613283431014582</v>
      </c>
    </row>
    <row r="3296" spans="1:8" x14ac:dyDescent="0.25">
      <c r="A3296" s="53" t="s">
        <v>22</v>
      </c>
      <c r="B3296" s="54">
        <v>2014</v>
      </c>
      <c r="C3296" s="53" t="s">
        <v>10</v>
      </c>
      <c r="D3296" s="53" t="s">
        <v>41</v>
      </c>
      <c r="E3296" s="53" t="s">
        <v>40</v>
      </c>
      <c r="F3296" s="81">
        <v>3237543.7042319998</v>
      </c>
      <c r="G3296" s="78">
        <f>+IF(F3296=0," ", +F3296/INDEX(TdC_ExRate!$C$8:$R$29,MATCH(A3296,TdC_ExRate!$B$8:$B$29,0),MATCH(B3296,TdC_ExRate!$C$7:$R$7,0)))</f>
        <v>725.34909545958192</v>
      </c>
      <c r="H3296" s="78">
        <f>+IF(F3296=0,"",+G3296*100/INDEX(PBI_GDP!$C$8:$R$29,MATCH($A3296,PBI_GDP!$B$8:$B$29,0),MATCH($B3296,PBI_GDP!$C$7:$R$7,0)))</f>
        <v>1.7969406151933194</v>
      </c>
    </row>
    <row r="3297" spans="1:8" x14ac:dyDescent="0.25">
      <c r="A3297" s="53" t="s">
        <v>22</v>
      </c>
      <c r="B3297" s="54">
        <v>2015</v>
      </c>
      <c r="C3297" s="53" t="s">
        <v>10</v>
      </c>
      <c r="D3297" s="53" t="s">
        <v>41</v>
      </c>
      <c r="E3297" s="53" t="s">
        <v>40</v>
      </c>
      <c r="F3297" s="81">
        <v>3752400.7565719998</v>
      </c>
      <c r="G3297" s="78">
        <f>+IF(F3297=0," ", +F3297/INDEX(TdC_ExRate!$C$8:$R$29,MATCH(A3297,TdC_ExRate!$B$8:$B$29,0),MATCH(B3297,TdC_ExRate!$C$7:$R$7,0)))</f>
        <v>720.94922975615361</v>
      </c>
      <c r="H3297" s="78">
        <f>+IF(F3297=0,"",+G3297*100/INDEX(PBI_GDP!$C$8:$R$29,MATCH($A3297,PBI_GDP!$B$8:$B$29,0),MATCH($B3297,PBI_GDP!$C$7:$R$7,0)))</f>
        <v>1.9862512797377456</v>
      </c>
    </row>
    <row r="3298" spans="1:8" x14ac:dyDescent="0.25">
      <c r="A3298" s="53" t="s">
        <v>22</v>
      </c>
      <c r="B3298" s="54">
        <v>2016</v>
      </c>
      <c r="C3298" s="53" t="s">
        <v>10</v>
      </c>
      <c r="D3298" s="53" t="s">
        <v>41</v>
      </c>
      <c r="E3298" s="53" t="s">
        <v>40</v>
      </c>
      <c r="F3298" s="81">
        <v>3766839.615402</v>
      </c>
      <c r="G3298" s="78">
        <f>+IF(F3298=0," ", +F3298/INDEX(TdC_ExRate!$C$8:$R$29,MATCH(A3298,TdC_ExRate!$B$8:$B$29,0),MATCH(B3298,TdC_ExRate!$C$7:$R$7,0)))</f>
        <v>663.94728184566475</v>
      </c>
      <c r="H3298" s="78">
        <f>+IF(F3298=0,"",+G3298*100/INDEX(PBI_GDP!$C$8:$R$29,MATCH($A3298,PBI_GDP!$B$8:$B$29,0),MATCH($B3298,PBI_GDP!$C$7:$R$7,0)))</f>
        <v>1.8392767795187601</v>
      </c>
    </row>
    <row r="3299" spans="1:8" x14ac:dyDescent="0.25">
      <c r="A3299" s="53" t="s">
        <v>22</v>
      </c>
      <c r="B3299" s="54">
        <v>2017</v>
      </c>
      <c r="C3299" s="53" t="s">
        <v>10</v>
      </c>
      <c r="D3299" s="53" t="s">
        <v>41</v>
      </c>
      <c r="E3299" s="53" t="s">
        <v>40</v>
      </c>
      <c r="F3299" s="81">
        <v>4411690.2981669996</v>
      </c>
      <c r="G3299" s="78">
        <f>+IF(F3299=0," ", +F3299/INDEX(TdC_ExRate!$C$8:$R$29,MATCH(A3299,TdC_ExRate!$B$8:$B$29,0),MATCH(B3299,TdC_ExRate!$C$7:$R$7,0)))</f>
        <v>784.64376456846924</v>
      </c>
      <c r="H3299" s="78">
        <f>+IF(F3299=0,"",+G3299*100/INDEX(PBI_GDP!$C$8:$R$29,MATCH($A3299,PBI_GDP!$B$8:$B$29,0),MATCH($B3299,PBI_GDP!$C$7:$R$7,0)))</f>
        <v>2.0123074862292323</v>
      </c>
    </row>
    <row r="3300" spans="1:8" x14ac:dyDescent="0.25">
      <c r="A3300" s="53" t="s">
        <v>22</v>
      </c>
      <c r="B3300" s="54">
        <v>2018</v>
      </c>
      <c r="C3300" s="53" t="s">
        <v>10</v>
      </c>
      <c r="D3300" s="53" t="s">
        <v>41</v>
      </c>
      <c r="E3300" s="53" t="s">
        <v>40</v>
      </c>
      <c r="F3300" s="81">
        <v>3842821.4144279994</v>
      </c>
      <c r="G3300" s="78">
        <f>+IF(F3300=0," ", +F3300/INDEX(TdC_ExRate!$C$8:$R$29,MATCH(A3300,TdC_ExRate!$B$8:$B$29,0),MATCH(B3300,TdC_ExRate!$C$7:$R$7,0)))</f>
        <v>670.63580690817764</v>
      </c>
      <c r="H3300" s="78">
        <f>+IF(F3300=0,"",+G3300*100/INDEX(PBI_GDP!$C$8:$R$29,MATCH($A3300,PBI_GDP!$B$8:$B$29,0),MATCH($B3300,PBI_GDP!$C$7:$R$7,0)))</f>
        <v>1.6666309805041863</v>
      </c>
    </row>
    <row r="3301" spans="1:8" x14ac:dyDescent="0.25">
      <c r="A3301" s="53" t="s">
        <v>22</v>
      </c>
      <c r="B3301" s="54">
        <v>2019</v>
      </c>
      <c r="C3301" s="53" t="s">
        <v>10</v>
      </c>
      <c r="D3301" s="53" t="s">
        <v>41</v>
      </c>
      <c r="E3301" s="53" t="s">
        <v>40</v>
      </c>
      <c r="F3301" s="81">
        <v>4018413.7911959998</v>
      </c>
      <c r="G3301" s="78">
        <f>+IF(F3301=0," ", +F3301/INDEX(TdC_ExRate!$C$8:$R$29,MATCH(A3301,TdC_ExRate!$B$8:$B$29,0),MATCH(B3301,TdC_ExRate!$C$7:$R$7,0)))</f>
        <v>643.88911781548904</v>
      </c>
      <c r="H3301" s="78">
        <f>+IF(F3301=0,"",+G3301*100/INDEX(PBI_GDP!$C$8:$R$29,MATCH($A3301,PBI_GDP!$B$8:$B$29,0),MATCH($B3301,PBI_GDP!$C$7:$R$7,0)))</f>
        <v>1.6978935580621088</v>
      </c>
    </row>
    <row r="3302" spans="1:8" x14ac:dyDescent="0.25">
      <c r="A3302" s="53" t="s">
        <v>22</v>
      </c>
      <c r="B3302" s="54">
        <v>2020</v>
      </c>
      <c r="C3302" s="53" t="s">
        <v>10</v>
      </c>
      <c r="D3302" s="53" t="s">
        <v>41</v>
      </c>
      <c r="E3302" s="53" t="s">
        <v>40</v>
      </c>
      <c r="F3302" s="81">
        <v>6797334.3530600006</v>
      </c>
      <c r="G3302" s="78">
        <f>+IF(F3302=0," ", +F3302/INDEX(TdC_ExRate!$C$8:$R$29,MATCH(A3302,TdC_ExRate!$B$8:$B$29,0),MATCH(B3302,TdC_ExRate!$C$7:$R$7,0)))</f>
        <v>1003.8753243932875</v>
      </c>
      <c r="H3302" s="78">
        <f>+IF(F3302=0,"",+G3302*100/INDEX(PBI_GDP!$C$8:$R$29,MATCH($A3302,PBI_GDP!$B$8:$B$29,0),MATCH($B3302,PBI_GDP!$C$7:$R$7,0)))</f>
        <v>2.8338183257147249</v>
      </c>
    </row>
    <row r="3303" spans="1:8" x14ac:dyDescent="0.25">
      <c r="A3303" s="53" t="s">
        <v>22</v>
      </c>
      <c r="B3303" s="54">
        <v>2021</v>
      </c>
      <c r="C3303" s="53" t="s">
        <v>10</v>
      </c>
      <c r="D3303" s="53" t="s">
        <v>41</v>
      </c>
      <c r="E3303" s="53" t="s">
        <v>40</v>
      </c>
      <c r="F3303" s="81">
        <v>6496700.3222189993</v>
      </c>
      <c r="G3303" s="78">
        <f>+IF(F3303=0," ", +F3303/INDEX(TdC_ExRate!$C$8:$R$29,MATCH(A3303,TdC_ExRate!$B$8:$B$29,0),MATCH(B3303,TdC_ExRate!$C$7:$R$7,0)))</f>
        <v>958.67822944297529</v>
      </c>
      <c r="H3303" s="78">
        <f>+IF(F3303=0,"",+G3303*100/INDEX(PBI_GDP!$C$8:$R$29,MATCH($A3303,PBI_GDP!$B$8:$B$29,0),MATCH($B3303,PBI_GDP!$C$7:$R$7,0)))</f>
        <v>2.3999000401360302</v>
      </c>
    </row>
    <row r="3304" spans="1:8" x14ac:dyDescent="0.25">
      <c r="A3304" s="53" t="s">
        <v>22</v>
      </c>
      <c r="B3304" s="54">
        <v>2022</v>
      </c>
      <c r="C3304" s="53" t="s">
        <v>10</v>
      </c>
      <c r="D3304" s="53" t="s">
        <v>41</v>
      </c>
      <c r="E3304" s="53" t="s">
        <v>40</v>
      </c>
      <c r="F3304" s="81">
        <v>6513252.7199109998</v>
      </c>
      <c r="G3304" s="78">
        <f>+IF(F3304=0," ", +F3304/INDEX(TdC_ExRate!$C$8:$R$29,MATCH(A3304,TdC_ExRate!$B$8:$B$29,0),MATCH(B3304,TdC_ExRate!$C$7:$R$7,0)))</f>
        <v>932.38282994970916</v>
      </c>
      <c r="H3304" s="78">
        <f>+IF(F3304=0,"",+G3304*100/INDEX(PBI_GDP!$C$8:$R$29,MATCH($A3304,PBI_GDP!$B$8:$B$29,0),MATCH($B3304,PBI_GDP!$C$7:$R$7,0)))</f>
        <v>2.2233470763775971</v>
      </c>
    </row>
    <row r="3305" spans="1:8" x14ac:dyDescent="0.25">
      <c r="A3305" s="53" t="s">
        <v>22</v>
      </c>
      <c r="B3305" s="54">
        <v>2023</v>
      </c>
      <c r="C3305" s="53" t="s">
        <v>10</v>
      </c>
      <c r="D3305" s="53" t="s">
        <v>41</v>
      </c>
      <c r="E3305" s="53" t="s">
        <v>40</v>
      </c>
      <c r="F3305" s="81">
        <v>6741083.6828009998</v>
      </c>
      <c r="G3305" s="78">
        <f>+IF(F3305=0," ", +F3305/INDEX(TdC_ExRate!$C$8:$R$29,MATCH(A3305,TdC_ExRate!$B$8:$B$29,0),MATCH(B3305,TdC_ExRate!$C$7:$R$7,0)))</f>
        <v>924.42924920381927</v>
      </c>
      <c r="H3305" s="78">
        <f>+IF(F3305=0,"",+G3305*100/INDEX(PBI_GDP!$C$8:$R$29,MATCH($A3305,PBI_GDP!$B$8:$B$29,0),MATCH($B3305,PBI_GDP!$C$7:$R$7,0)))</f>
        <v>2.142482761378727</v>
      </c>
    </row>
    <row r="3306" spans="1:8" x14ac:dyDescent="0.25">
      <c r="A3306" s="53" t="s">
        <v>22</v>
      </c>
      <c r="B3306" s="54">
        <v>2008</v>
      </c>
      <c r="C3306" s="53" t="s">
        <v>10</v>
      </c>
      <c r="D3306" s="53" t="s">
        <v>25</v>
      </c>
      <c r="E3306" s="53" t="s">
        <v>26</v>
      </c>
      <c r="F3306" s="81">
        <v>46976.634349</v>
      </c>
      <c r="G3306" s="78">
        <f>+IF(F3306=0," ", +F3306/INDEX(TdC_ExRate!$C$8:$R$29,MATCH(A3306,TdC_ExRate!$B$8:$B$29,0),MATCH(B3306,TdC_ExRate!$C$7:$R$7,0)))</f>
        <v>10.80026700251002</v>
      </c>
      <c r="H3306" s="78">
        <f>+IF(F3306=0,"",+G3306*100/INDEX(PBI_GDP!$C$8:$R$29,MATCH($A3306,PBI_GDP!$B$8:$B$29,0),MATCH($B3306,PBI_GDP!$C$7:$R$7,0)))</f>
        <v>4.3705110306179185E-2</v>
      </c>
    </row>
    <row r="3307" spans="1:8" x14ac:dyDescent="0.25">
      <c r="A3307" s="53" t="s">
        <v>22</v>
      </c>
      <c r="B3307" s="54">
        <v>2008</v>
      </c>
      <c r="C3307" s="53" t="s">
        <v>10</v>
      </c>
      <c r="D3307" s="53" t="s">
        <v>25</v>
      </c>
      <c r="E3307" s="53" t="s">
        <v>27</v>
      </c>
      <c r="F3307" s="81">
        <v>0</v>
      </c>
      <c r="G3307" s="78" t="str">
        <f>+IF(F3307=0," ", +F3307/INDEX(TdC_ExRate!$C$8:$R$29,MATCH(A3307,TdC_ExRate!$B$8:$B$29,0),MATCH(B3307,TdC_ExRate!$C$7:$R$7,0)))</f>
        <v xml:space="preserve"> </v>
      </c>
      <c r="H3307" s="78" t="str">
        <f>+IF(F3307=0,"",+G3307*100/INDEX(PBI_GDP!$C$8:$R$29,MATCH($A3307,PBI_GDP!$B$8:$B$29,0),MATCH($B3307,PBI_GDP!$C$7:$R$7,0)))</f>
        <v/>
      </c>
    </row>
    <row r="3308" spans="1:8" x14ac:dyDescent="0.25">
      <c r="A3308" s="53" t="s">
        <v>22</v>
      </c>
      <c r="B3308" s="54">
        <v>2008</v>
      </c>
      <c r="C3308" s="53" t="s">
        <v>10</v>
      </c>
      <c r="D3308" s="53" t="s">
        <v>25</v>
      </c>
      <c r="E3308" s="53" t="s">
        <v>28</v>
      </c>
      <c r="F3308" s="81">
        <v>15115.391661</v>
      </c>
      <c r="G3308" s="78">
        <f>+IF(F3308=0," ", +F3308/INDEX(TdC_ExRate!$C$8:$R$29,MATCH(A3308,TdC_ExRate!$B$8:$B$29,0),MATCH(B3308,TdC_ExRate!$C$7:$R$7,0)))</f>
        <v>3.475137545476128</v>
      </c>
      <c r="H3308" s="78">
        <f>+IF(F3308=0,"",+G3308*100/INDEX(PBI_GDP!$C$8:$R$29,MATCH($A3308,PBI_GDP!$B$8:$B$29,0),MATCH($B3308,PBI_GDP!$C$7:$R$7,0)))</f>
        <v>1.4062732867519035E-2</v>
      </c>
    </row>
    <row r="3309" spans="1:8" x14ac:dyDescent="0.25">
      <c r="A3309" s="53" t="s">
        <v>22</v>
      </c>
      <c r="B3309" s="54">
        <v>2008</v>
      </c>
      <c r="C3309" s="53" t="s">
        <v>10</v>
      </c>
      <c r="D3309" s="53" t="s">
        <v>25</v>
      </c>
      <c r="E3309" s="53" t="s">
        <v>40</v>
      </c>
      <c r="F3309" s="81">
        <v>62092.026010000001</v>
      </c>
      <c r="G3309" s="78">
        <f>+IF(F3309=0," ", +F3309/INDEX(TdC_ExRate!$C$8:$R$29,MATCH(A3309,TdC_ExRate!$B$8:$B$29,0),MATCH(B3309,TdC_ExRate!$C$7:$R$7,0)))</f>
        <v>14.275404547986149</v>
      </c>
      <c r="H3309" s="78">
        <f>+IF(F3309=0,"",+G3309*100/INDEX(PBI_GDP!$C$8:$R$29,MATCH($A3309,PBI_GDP!$B$8:$B$29,0),MATCH($B3309,PBI_GDP!$C$7:$R$7,0)))</f>
        <v>5.7767843173698222E-2</v>
      </c>
    </row>
    <row r="3310" spans="1:8" x14ac:dyDescent="0.25">
      <c r="A3310" s="53" t="s">
        <v>22</v>
      </c>
      <c r="B3310" s="54">
        <v>2009</v>
      </c>
      <c r="C3310" s="53" t="s">
        <v>10</v>
      </c>
      <c r="D3310" s="53" t="s">
        <v>25</v>
      </c>
      <c r="E3310" s="53" t="s">
        <v>26</v>
      </c>
      <c r="F3310" s="81">
        <v>57454.003700000001</v>
      </c>
      <c r="G3310" s="78">
        <f>+IF(F3310=0," ", +F3310/INDEX(TdC_ExRate!$C$8:$R$29,MATCH(A3310,TdC_ExRate!$B$8:$B$29,0),MATCH(B3310,TdC_ExRate!$C$7:$R$7,0)))</f>
        <v>11.560902197290295</v>
      </c>
      <c r="H3310" s="78">
        <f>+IF(F3310=0,"",+G3310*100/INDEX(PBI_GDP!$C$8:$R$29,MATCH($A3310,PBI_GDP!$B$8:$B$29,0),MATCH($B3310,PBI_GDP!$C$7:$R$7,0)))</f>
        <v>5.1618567648713476E-2</v>
      </c>
    </row>
    <row r="3311" spans="1:8" x14ac:dyDescent="0.25">
      <c r="A3311" s="53" t="s">
        <v>22</v>
      </c>
      <c r="B3311" s="54">
        <v>2009</v>
      </c>
      <c r="C3311" s="53" t="s">
        <v>10</v>
      </c>
      <c r="D3311" s="53" t="s">
        <v>25</v>
      </c>
      <c r="E3311" s="53" t="s">
        <v>27</v>
      </c>
      <c r="F3311" s="81">
        <v>0</v>
      </c>
      <c r="G3311" s="78" t="str">
        <f>+IF(F3311=0," ", +F3311/INDEX(TdC_ExRate!$C$8:$R$29,MATCH(A3311,TdC_ExRate!$B$8:$B$29,0),MATCH(B3311,TdC_ExRate!$C$7:$R$7,0)))</f>
        <v xml:space="preserve"> </v>
      </c>
      <c r="H3311" s="78" t="str">
        <f>+IF(F3311=0,"",+G3311*100/INDEX(PBI_GDP!$C$8:$R$29,MATCH($A3311,PBI_GDP!$B$8:$B$29,0),MATCH($B3311,PBI_GDP!$C$7:$R$7,0)))</f>
        <v/>
      </c>
    </row>
    <row r="3312" spans="1:8" x14ac:dyDescent="0.25">
      <c r="A3312" s="53" t="s">
        <v>22</v>
      </c>
      <c r="B3312" s="54">
        <v>2009</v>
      </c>
      <c r="C3312" s="53" t="s">
        <v>10</v>
      </c>
      <c r="D3312" s="53" t="s">
        <v>25</v>
      </c>
      <c r="E3312" s="53" t="s">
        <v>28</v>
      </c>
      <c r="F3312" s="81">
        <v>17294.781534999998</v>
      </c>
      <c r="G3312" s="78">
        <f>+IF(F3312=0," ", +F3312/INDEX(TdC_ExRate!$C$8:$R$29,MATCH(A3312,TdC_ExRate!$B$8:$B$29,0),MATCH(B3312,TdC_ExRate!$C$7:$R$7,0)))</f>
        <v>3.4800582200268333</v>
      </c>
      <c r="H3312" s="78">
        <f>+IF(F3312=0,"",+G3312*100/INDEX(PBI_GDP!$C$8:$R$29,MATCH($A3312,PBI_GDP!$B$8:$B$29,0),MATCH($B3312,PBI_GDP!$C$7:$R$7,0)))</f>
        <v>1.5538200876227501E-2</v>
      </c>
    </row>
    <row r="3313" spans="1:8" x14ac:dyDescent="0.25">
      <c r="A3313" s="53" t="s">
        <v>22</v>
      </c>
      <c r="B3313" s="54">
        <v>2009</v>
      </c>
      <c r="C3313" s="53" t="s">
        <v>10</v>
      </c>
      <c r="D3313" s="53" t="s">
        <v>25</v>
      </c>
      <c r="E3313" s="53" t="s">
        <v>40</v>
      </c>
      <c r="F3313" s="81">
        <v>74748.785235000003</v>
      </c>
      <c r="G3313" s="78">
        <f>+IF(F3313=0," ", +F3313/INDEX(TdC_ExRate!$C$8:$R$29,MATCH(A3313,TdC_ExRate!$B$8:$B$29,0),MATCH(B3313,TdC_ExRate!$C$7:$R$7,0)))</f>
        <v>15.040960417317129</v>
      </c>
      <c r="H3313" s="78">
        <f>+IF(F3313=0,"",+G3313*100/INDEX(PBI_GDP!$C$8:$R$29,MATCH($A3313,PBI_GDP!$B$8:$B$29,0),MATCH($B3313,PBI_GDP!$C$7:$R$7,0)))</f>
        <v>6.7156768524940971E-2</v>
      </c>
    </row>
    <row r="3314" spans="1:8" x14ac:dyDescent="0.25">
      <c r="A3314" s="53" t="s">
        <v>22</v>
      </c>
      <c r="B3314" s="54">
        <v>2010</v>
      </c>
      <c r="C3314" s="53" t="s">
        <v>10</v>
      </c>
      <c r="D3314" s="53" t="s">
        <v>25</v>
      </c>
      <c r="E3314" s="53" t="s">
        <v>26</v>
      </c>
      <c r="F3314" s="81">
        <v>38643.033472000003</v>
      </c>
      <c r="G3314" s="78">
        <f>+IF(F3314=0," ", +F3314/INDEX(TdC_ExRate!$C$8:$R$29,MATCH(A3314,TdC_ExRate!$B$8:$B$29,0),MATCH(B3314,TdC_ExRate!$C$7:$R$7,0)))</f>
        <v>8.130742371083981</v>
      </c>
      <c r="H3314" s="78">
        <f>+IF(F3314=0,"",+G3314*100/INDEX(PBI_GDP!$C$8:$R$29,MATCH($A3314,PBI_GDP!$B$8:$B$29,0),MATCH($B3314,PBI_GDP!$C$7:$R$7,0)))</f>
        <v>2.9981586316532326E-2</v>
      </c>
    </row>
    <row r="3315" spans="1:8" x14ac:dyDescent="0.25">
      <c r="A3315" s="53" t="s">
        <v>22</v>
      </c>
      <c r="B3315" s="54">
        <v>2010</v>
      </c>
      <c r="C3315" s="53" t="s">
        <v>10</v>
      </c>
      <c r="D3315" s="53" t="s">
        <v>25</v>
      </c>
      <c r="E3315" s="53" t="s">
        <v>27</v>
      </c>
      <c r="F3315" s="81">
        <v>200</v>
      </c>
      <c r="G3315" s="78">
        <f>+IF(F3315=0," ", +F3315/INDEX(TdC_ExRate!$C$8:$R$29,MATCH(A3315,TdC_ExRate!$B$8:$B$29,0),MATCH(B3315,TdC_ExRate!$C$7:$R$7,0)))</f>
        <v>4.2081284208577263E-2</v>
      </c>
      <c r="H3315" s="78">
        <f>+IF(F3315=0,"",+G3315*100/INDEX(PBI_GDP!$C$8:$R$29,MATCH($A3315,PBI_GDP!$B$8:$B$29,0),MATCH($B3315,PBI_GDP!$C$7:$R$7,0)))</f>
        <v>1.5517201225031366E-4</v>
      </c>
    </row>
    <row r="3316" spans="1:8" x14ac:dyDescent="0.25">
      <c r="A3316" s="53" t="s">
        <v>22</v>
      </c>
      <c r="B3316" s="54">
        <v>2010</v>
      </c>
      <c r="C3316" s="53" t="s">
        <v>10</v>
      </c>
      <c r="D3316" s="53" t="s">
        <v>25</v>
      </c>
      <c r="E3316" s="53" t="s">
        <v>28</v>
      </c>
      <c r="F3316" s="81">
        <v>10420.375957</v>
      </c>
      <c r="G3316" s="78">
        <f>+IF(F3316=0," ", +F3316/INDEX(TdC_ExRate!$C$8:$R$29,MATCH(A3316,TdC_ExRate!$B$8:$B$29,0),MATCH(B3316,TdC_ExRate!$C$7:$R$7,0)))</f>
        <v>2.1925140110337114</v>
      </c>
      <c r="H3316" s="78">
        <f>+IF(F3316=0,"",+G3316*100/INDEX(PBI_GDP!$C$8:$R$29,MATCH($A3316,PBI_GDP!$B$8:$B$29,0),MATCH($B3316,PBI_GDP!$C$7:$R$7,0)))</f>
        <v>8.0847535282623905E-3</v>
      </c>
    </row>
    <row r="3317" spans="1:8" x14ac:dyDescent="0.25">
      <c r="A3317" s="53" t="s">
        <v>22</v>
      </c>
      <c r="B3317" s="54">
        <v>2010</v>
      </c>
      <c r="C3317" s="53" t="s">
        <v>10</v>
      </c>
      <c r="D3317" s="53" t="s">
        <v>25</v>
      </c>
      <c r="E3317" s="53" t="s">
        <v>40</v>
      </c>
      <c r="F3317" s="81">
        <v>49263.409429000007</v>
      </c>
      <c r="G3317" s="78">
        <f>+IF(F3317=0," ", +F3317/INDEX(TdC_ExRate!$C$8:$R$29,MATCH(A3317,TdC_ExRate!$B$8:$B$29,0),MATCH(B3317,TdC_ExRate!$C$7:$R$7,0)))</f>
        <v>10.365337666326271</v>
      </c>
      <c r="H3317" s="78">
        <f>+IF(F3317=0,"",+G3317*100/INDEX(PBI_GDP!$C$8:$R$29,MATCH($A3317,PBI_GDP!$B$8:$B$29,0),MATCH($B3317,PBI_GDP!$C$7:$R$7,0)))</f>
        <v>3.8221511857045032E-2</v>
      </c>
    </row>
    <row r="3318" spans="1:8" x14ac:dyDescent="0.25">
      <c r="A3318" s="53" t="s">
        <v>22</v>
      </c>
      <c r="B3318" s="54">
        <v>2011</v>
      </c>
      <c r="C3318" s="53" t="s">
        <v>10</v>
      </c>
      <c r="D3318" s="53" t="s">
        <v>25</v>
      </c>
      <c r="E3318" s="53" t="s">
        <v>26</v>
      </c>
      <c r="F3318" s="81">
        <v>65420.556213000003</v>
      </c>
      <c r="G3318" s="78">
        <f>+IF(F3318=0," ", +F3318/INDEX(TdC_ExRate!$C$8:$R$29,MATCH(A3318,TdC_ExRate!$B$8:$B$29,0),MATCH(B3318,TdC_ExRate!$C$7:$R$7,0)))</f>
        <v>15.648093553091439</v>
      </c>
      <c r="H3318" s="78">
        <f>+IF(F3318=0,"",+G3318*100/INDEX(PBI_GDP!$C$8:$R$29,MATCH($A3318,PBI_GDP!$B$8:$B$29,0),MATCH($B3318,PBI_GDP!$C$7:$R$7,0)))</f>
        <v>4.6324203402213653E-2</v>
      </c>
    </row>
    <row r="3319" spans="1:8" x14ac:dyDescent="0.25">
      <c r="A3319" s="53" t="s">
        <v>22</v>
      </c>
      <c r="B3319" s="54">
        <v>2011</v>
      </c>
      <c r="C3319" s="53" t="s">
        <v>10</v>
      </c>
      <c r="D3319" s="53" t="s">
        <v>25</v>
      </c>
      <c r="E3319" s="53" t="s">
        <v>27</v>
      </c>
      <c r="F3319" s="81">
        <v>150</v>
      </c>
      <c r="G3319" s="78">
        <f>+IF(F3319=0," ", +F3319/INDEX(TdC_ExRate!$C$8:$R$29,MATCH(A3319,TdC_ExRate!$B$8:$B$29,0),MATCH(B3319,TdC_ExRate!$C$7:$R$7,0)))</f>
        <v>3.5878845562265192E-2</v>
      </c>
      <c r="H3319" s="78">
        <f>+IF(F3319=0,"",+G3319*100/INDEX(PBI_GDP!$C$8:$R$29,MATCH($A3319,PBI_GDP!$B$8:$B$29,0),MATCH($B3319,PBI_GDP!$C$7:$R$7,0)))</f>
        <v>1.0621478802027144E-4</v>
      </c>
    </row>
    <row r="3320" spans="1:8" x14ac:dyDescent="0.25">
      <c r="A3320" s="53" t="s">
        <v>22</v>
      </c>
      <c r="B3320" s="54">
        <v>2011</v>
      </c>
      <c r="C3320" s="53" t="s">
        <v>10</v>
      </c>
      <c r="D3320" s="53" t="s">
        <v>25</v>
      </c>
      <c r="E3320" s="53" t="s">
        <v>28</v>
      </c>
      <c r="F3320" s="81">
        <v>17554.415503</v>
      </c>
      <c r="G3320" s="78">
        <f>+IF(F3320=0," ", +F3320/INDEX(TdC_ExRate!$C$8:$R$29,MATCH(A3320,TdC_ExRate!$B$8:$B$29,0),MATCH(B3320,TdC_ExRate!$C$7:$R$7,0)))</f>
        <v>4.1988810851198055</v>
      </c>
      <c r="H3320" s="78">
        <f>+IF(F3320=0,"",+G3320*100/INDEX(PBI_GDP!$C$8:$R$29,MATCH($A3320,PBI_GDP!$B$8:$B$29,0),MATCH($B3320,PBI_GDP!$C$7:$R$7,0)))</f>
        <v>1.2430256809806077E-2</v>
      </c>
    </row>
    <row r="3321" spans="1:8" x14ac:dyDescent="0.25">
      <c r="A3321" s="53" t="s">
        <v>22</v>
      </c>
      <c r="B3321" s="54">
        <v>2011</v>
      </c>
      <c r="C3321" s="53" t="s">
        <v>10</v>
      </c>
      <c r="D3321" s="53" t="s">
        <v>25</v>
      </c>
      <c r="E3321" s="53" t="s">
        <v>40</v>
      </c>
      <c r="F3321" s="81">
        <v>83124.971716</v>
      </c>
      <c r="G3321" s="78">
        <f>+IF(F3321=0," ", +F3321/INDEX(TdC_ExRate!$C$8:$R$29,MATCH(A3321,TdC_ExRate!$B$8:$B$29,0),MATCH(B3321,TdC_ExRate!$C$7:$R$7,0)))</f>
        <v>19.882853483773509</v>
      </c>
      <c r="H3321" s="78">
        <f>+IF(F3321=0,"",+G3321*100/INDEX(PBI_GDP!$C$8:$R$29,MATCH($A3321,PBI_GDP!$B$8:$B$29,0),MATCH($B3321,PBI_GDP!$C$7:$R$7,0)))</f>
        <v>5.8860675000039997E-2</v>
      </c>
    </row>
    <row r="3322" spans="1:8" x14ac:dyDescent="0.25">
      <c r="A3322" s="53" t="s">
        <v>22</v>
      </c>
      <c r="B3322" s="54">
        <v>2012</v>
      </c>
      <c r="C3322" s="53" t="s">
        <v>10</v>
      </c>
      <c r="D3322" s="53" t="s">
        <v>25</v>
      </c>
      <c r="E3322" s="53" t="s">
        <v>26</v>
      </c>
      <c r="F3322" s="81">
        <v>181626.99565</v>
      </c>
      <c r="G3322" s="78">
        <f>+IF(F3322=0," ", +F3322/INDEX(TdC_ExRate!$C$8:$R$29,MATCH(A3322,TdC_ExRate!$B$8:$B$29,0),MATCH(B3322,TdC_ExRate!$C$7:$R$7,0)))</f>
        <v>41.03996806091812</v>
      </c>
      <c r="H3322" s="78">
        <f>+IF(F3322=0,"",+G3322*100/INDEX(PBI_GDP!$C$8:$R$29,MATCH($A3322,PBI_GDP!$B$8:$B$29,0),MATCH($B3322,PBI_GDP!$C$7:$R$7,0)))</f>
        <v>0.12324325836004692</v>
      </c>
    </row>
    <row r="3323" spans="1:8" x14ac:dyDescent="0.25">
      <c r="A3323" s="53" t="s">
        <v>22</v>
      </c>
      <c r="B3323" s="54">
        <v>2012</v>
      </c>
      <c r="C3323" s="53" t="s">
        <v>10</v>
      </c>
      <c r="D3323" s="53" t="s">
        <v>25</v>
      </c>
      <c r="E3323" s="53" t="s">
        <v>27</v>
      </c>
      <c r="F3323" s="81">
        <v>0</v>
      </c>
      <c r="G3323" s="78" t="str">
        <f>+IF(F3323=0," ", +F3323/INDEX(TdC_ExRate!$C$8:$R$29,MATCH(A3323,TdC_ExRate!$B$8:$B$29,0),MATCH(B3323,TdC_ExRate!$C$7:$R$7,0)))</f>
        <v xml:space="preserve"> </v>
      </c>
      <c r="H3323" s="78" t="str">
        <f>+IF(F3323=0,"",+G3323*100/INDEX(PBI_GDP!$C$8:$R$29,MATCH($A3323,PBI_GDP!$B$8:$B$29,0),MATCH($B3323,PBI_GDP!$C$7:$R$7,0)))</f>
        <v/>
      </c>
    </row>
    <row r="3324" spans="1:8" x14ac:dyDescent="0.25">
      <c r="A3324" s="53" t="s">
        <v>22</v>
      </c>
      <c r="B3324" s="54">
        <v>2012</v>
      </c>
      <c r="C3324" s="53" t="s">
        <v>10</v>
      </c>
      <c r="D3324" s="53" t="s">
        <v>25</v>
      </c>
      <c r="E3324" s="53" t="s">
        <v>28</v>
      </c>
      <c r="F3324" s="81">
        <v>27309.859067000001</v>
      </c>
      <c r="G3324" s="78">
        <f>+IF(F3324=0," ", +F3324/INDEX(TdC_ExRate!$C$8:$R$29,MATCH(A3324,TdC_ExRate!$B$8:$B$29,0),MATCH(B3324,TdC_ExRate!$C$7:$R$7,0)))</f>
        <v>6.1708654038282837</v>
      </c>
      <c r="H3324" s="78">
        <f>+IF(F3324=0,"",+G3324*100/INDEX(PBI_GDP!$C$8:$R$29,MATCH($A3324,PBI_GDP!$B$8:$B$29,0),MATCH($B3324,PBI_GDP!$C$7:$R$7,0)))</f>
        <v>1.8531144033548028E-2</v>
      </c>
    </row>
    <row r="3325" spans="1:8" x14ac:dyDescent="0.25">
      <c r="A3325" s="53" t="s">
        <v>22</v>
      </c>
      <c r="B3325" s="54">
        <v>2012</v>
      </c>
      <c r="C3325" s="53" t="s">
        <v>10</v>
      </c>
      <c r="D3325" s="53" t="s">
        <v>25</v>
      </c>
      <c r="E3325" s="53" t="s">
        <v>40</v>
      </c>
      <c r="F3325" s="81">
        <v>208936.85471700001</v>
      </c>
      <c r="G3325" s="78">
        <f>+IF(F3325=0," ", +F3325/INDEX(TdC_ExRate!$C$8:$R$29,MATCH(A3325,TdC_ExRate!$B$8:$B$29,0),MATCH(B3325,TdC_ExRate!$C$7:$R$7,0)))</f>
        <v>47.210833464746408</v>
      </c>
      <c r="H3325" s="78">
        <f>+IF(F3325=0,"",+G3325*100/INDEX(PBI_GDP!$C$8:$R$29,MATCH($A3325,PBI_GDP!$B$8:$B$29,0),MATCH($B3325,PBI_GDP!$C$7:$R$7,0)))</f>
        <v>0.14177440239359498</v>
      </c>
    </row>
    <row r="3326" spans="1:8" x14ac:dyDescent="0.25">
      <c r="A3326" s="53" t="s">
        <v>22</v>
      </c>
      <c r="B3326" s="54">
        <v>2013</v>
      </c>
      <c r="C3326" s="53" t="s">
        <v>10</v>
      </c>
      <c r="D3326" s="53" t="s">
        <v>25</v>
      </c>
      <c r="E3326" s="53" t="s">
        <v>26</v>
      </c>
      <c r="F3326" s="81">
        <v>274411.80548400001</v>
      </c>
      <c r="G3326" s="78">
        <f>+IF(F3326=0," ", +F3326/INDEX(TdC_ExRate!$C$8:$R$29,MATCH(A3326,TdC_ExRate!$B$8:$B$29,0),MATCH(B3326,TdC_ExRate!$C$7:$R$7,0)))</f>
        <v>63.688987718000355</v>
      </c>
      <c r="H3326" s="78">
        <f>+IF(F3326=0,"",+G3326*100/INDEX(PBI_GDP!$C$8:$R$29,MATCH($A3326,PBI_GDP!$B$8:$B$29,0),MATCH($B3326,PBI_GDP!$C$7:$R$7,0)))</f>
        <v>0.16455040574501736</v>
      </c>
    </row>
    <row r="3327" spans="1:8" x14ac:dyDescent="0.25">
      <c r="A3327" s="53" t="s">
        <v>22</v>
      </c>
      <c r="B3327" s="54">
        <v>2013</v>
      </c>
      <c r="C3327" s="53" t="s">
        <v>10</v>
      </c>
      <c r="D3327" s="53" t="s">
        <v>25</v>
      </c>
      <c r="E3327" s="53" t="s">
        <v>27</v>
      </c>
      <c r="F3327" s="81">
        <v>0</v>
      </c>
      <c r="G3327" s="78" t="str">
        <f>+IF(F3327=0," ", +F3327/INDEX(TdC_ExRate!$C$8:$R$29,MATCH(A3327,TdC_ExRate!$B$8:$B$29,0),MATCH(B3327,TdC_ExRate!$C$7:$R$7,0)))</f>
        <v xml:space="preserve"> </v>
      </c>
      <c r="H3327" s="78" t="str">
        <f>+IF(F3327=0,"",+G3327*100/INDEX(PBI_GDP!$C$8:$R$29,MATCH($A3327,PBI_GDP!$B$8:$B$29,0),MATCH($B3327,PBI_GDP!$C$7:$R$7,0)))</f>
        <v/>
      </c>
    </row>
    <row r="3328" spans="1:8" x14ac:dyDescent="0.25">
      <c r="A3328" s="53" t="s">
        <v>22</v>
      </c>
      <c r="B3328" s="54">
        <v>2013</v>
      </c>
      <c r="C3328" s="53" t="s">
        <v>10</v>
      </c>
      <c r="D3328" s="53" t="s">
        <v>25</v>
      </c>
      <c r="E3328" s="53" t="s">
        <v>28</v>
      </c>
      <c r="F3328" s="81">
        <v>37011.081754999999</v>
      </c>
      <c r="G3328" s="78">
        <f>+IF(F3328=0," ", +F3328/INDEX(TdC_ExRate!$C$8:$R$29,MATCH(A3328,TdC_ExRate!$B$8:$B$29,0),MATCH(B3328,TdC_ExRate!$C$7:$R$7,0)))</f>
        <v>8.5900033607028679</v>
      </c>
      <c r="H3328" s="78">
        <f>+IF(F3328=0,"",+G3328*100/INDEX(PBI_GDP!$C$8:$R$29,MATCH($A3328,PBI_GDP!$B$8:$B$29,0),MATCH($B3328,PBI_GDP!$C$7:$R$7,0)))</f>
        <v>2.2193609743230806E-2</v>
      </c>
    </row>
    <row r="3329" spans="1:8" x14ac:dyDescent="0.25">
      <c r="A3329" s="53" t="s">
        <v>22</v>
      </c>
      <c r="B3329" s="54">
        <v>2013</v>
      </c>
      <c r="C3329" s="53" t="s">
        <v>10</v>
      </c>
      <c r="D3329" s="53" t="s">
        <v>25</v>
      </c>
      <c r="E3329" s="53" t="s">
        <v>40</v>
      </c>
      <c r="F3329" s="81">
        <v>311422.887239</v>
      </c>
      <c r="G3329" s="78">
        <f>+IF(F3329=0," ", +F3329/INDEX(TdC_ExRate!$C$8:$R$29,MATCH(A3329,TdC_ExRate!$B$8:$B$29,0),MATCH(B3329,TdC_ExRate!$C$7:$R$7,0)))</f>
        <v>72.278991078703228</v>
      </c>
      <c r="H3329" s="78">
        <f>+IF(F3329=0,"",+G3329*100/INDEX(PBI_GDP!$C$8:$R$29,MATCH($A3329,PBI_GDP!$B$8:$B$29,0),MATCH($B3329,PBI_GDP!$C$7:$R$7,0)))</f>
        <v>0.18674401548824821</v>
      </c>
    </row>
    <row r="3330" spans="1:8" x14ac:dyDescent="0.25">
      <c r="A3330" s="53" t="s">
        <v>22</v>
      </c>
      <c r="B3330" s="54">
        <v>2014</v>
      </c>
      <c r="C3330" s="53" t="s">
        <v>10</v>
      </c>
      <c r="D3330" s="53" t="s">
        <v>25</v>
      </c>
      <c r="E3330" s="53" t="s">
        <v>26</v>
      </c>
      <c r="F3330" s="81">
        <v>90338.058875999996</v>
      </c>
      <c r="G3330" s="78">
        <f>+IF(F3330=0," ", +F3330/INDEX(TdC_ExRate!$C$8:$R$29,MATCH(A3330,TdC_ExRate!$B$8:$B$29,0),MATCH(B3330,TdC_ExRate!$C$7:$R$7,0)))</f>
        <v>20.239612273226463</v>
      </c>
      <c r="H3330" s="78">
        <f>+IF(F3330=0,"",+G3330*100/INDEX(PBI_GDP!$C$8:$R$29,MATCH($A3330,PBI_GDP!$B$8:$B$29,0),MATCH($B3330,PBI_GDP!$C$7:$R$7,0)))</f>
        <v>5.0140520691601805E-2</v>
      </c>
    </row>
    <row r="3331" spans="1:8" x14ac:dyDescent="0.25">
      <c r="A3331" s="53" t="s">
        <v>22</v>
      </c>
      <c r="B3331" s="54">
        <v>2014</v>
      </c>
      <c r="C3331" s="53" t="s">
        <v>10</v>
      </c>
      <c r="D3331" s="53" t="s">
        <v>25</v>
      </c>
      <c r="E3331" s="53" t="s">
        <v>27</v>
      </c>
      <c r="F3331" s="81">
        <v>0</v>
      </c>
      <c r="G3331" s="78" t="str">
        <f>+IF(F3331=0," ", +F3331/INDEX(TdC_ExRate!$C$8:$R$29,MATCH(A3331,TdC_ExRate!$B$8:$B$29,0),MATCH(B3331,TdC_ExRate!$C$7:$R$7,0)))</f>
        <v xml:space="preserve"> </v>
      </c>
      <c r="H3331" s="78" t="str">
        <f>+IF(F3331=0,"",+G3331*100/INDEX(PBI_GDP!$C$8:$R$29,MATCH($A3331,PBI_GDP!$B$8:$B$29,0),MATCH($B3331,PBI_GDP!$C$7:$R$7,0)))</f>
        <v/>
      </c>
    </row>
    <row r="3332" spans="1:8" x14ac:dyDescent="0.25">
      <c r="A3332" s="53" t="s">
        <v>22</v>
      </c>
      <c r="B3332" s="54">
        <v>2014</v>
      </c>
      <c r="C3332" s="53" t="s">
        <v>10</v>
      </c>
      <c r="D3332" s="53" t="s">
        <v>25</v>
      </c>
      <c r="E3332" s="53" t="s">
        <v>28</v>
      </c>
      <c r="F3332" s="81">
        <v>19063.247360000001</v>
      </c>
      <c r="G3332" s="78">
        <f>+IF(F3332=0," ", +F3332/INDEX(TdC_ExRate!$C$8:$R$29,MATCH(A3332,TdC_ExRate!$B$8:$B$29,0),MATCH(B3332,TdC_ExRate!$C$7:$R$7,0)))</f>
        <v>4.2709876660578958</v>
      </c>
      <c r="H3332" s="78">
        <f>+IF(F3332=0,"",+G3332*100/INDEX(PBI_GDP!$C$8:$R$29,MATCH($A3332,PBI_GDP!$B$8:$B$29,0),MATCH($B3332,PBI_GDP!$C$7:$R$7,0)))</f>
        <v>1.0580713827548721E-2</v>
      </c>
    </row>
    <row r="3333" spans="1:8" x14ac:dyDescent="0.25">
      <c r="A3333" s="53" t="s">
        <v>22</v>
      </c>
      <c r="B3333" s="54">
        <v>2014</v>
      </c>
      <c r="C3333" s="53" t="s">
        <v>10</v>
      </c>
      <c r="D3333" s="53" t="s">
        <v>25</v>
      </c>
      <c r="E3333" s="53" t="s">
        <v>40</v>
      </c>
      <c r="F3333" s="81">
        <v>109401.306236</v>
      </c>
      <c r="G3333" s="78">
        <f>+IF(F3333=0," ", +F3333/INDEX(TdC_ExRate!$C$8:$R$29,MATCH(A3333,TdC_ExRate!$B$8:$B$29,0),MATCH(B3333,TdC_ExRate!$C$7:$R$7,0)))</f>
        <v>24.510599939284361</v>
      </c>
      <c r="H3333" s="78">
        <f>+IF(F3333=0,"",+G3333*100/INDEX(PBI_GDP!$C$8:$R$29,MATCH($A3333,PBI_GDP!$B$8:$B$29,0),MATCH($B3333,PBI_GDP!$C$7:$R$7,0)))</f>
        <v>6.0721234519150534E-2</v>
      </c>
    </row>
    <row r="3334" spans="1:8" x14ac:dyDescent="0.25">
      <c r="A3334" s="53" t="s">
        <v>22</v>
      </c>
      <c r="B3334" s="54">
        <v>2015</v>
      </c>
      <c r="C3334" s="53" t="s">
        <v>10</v>
      </c>
      <c r="D3334" s="53" t="s">
        <v>25</v>
      </c>
      <c r="E3334" s="53" t="s">
        <v>26</v>
      </c>
      <c r="F3334" s="81">
        <v>147534.92925399999</v>
      </c>
      <c r="G3334" s="78">
        <f>+IF(F3334=0," ", +F3334/INDEX(TdC_ExRate!$C$8:$R$29,MATCH(A3334,TdC_ExRate!$B$8:$B$29,0),MATCH(B3334,TdC_ExRate!$C$7:$R$7,0)))</f>
        <v>28.345904530988761</v>
      </c>
      <c r="H3334" s="78">
        <f>+IF(F3334=0,"",+G3334*100/INDEX(PBI_GDP!$C$8:$R$29,MATCH($A3334,PBI_GDP!$B$8:$B$29,0),MATCH($B3334,PBI_GDP!$C$7:$R$7,0)))</f>
        <v>7.8094388378836907E-2</v>
      </c>
    </row>
    <row r="3335" spans="1:8" x14ac:dyDescent="0.25">
      <c r="A3335" s="53" t="s">
        <v>22</v>
      </c>
      <c r="B3335" s="54">
        <v>2015</v>
      </c>
      <c r="C3335" s="53" t="s">
        <v>10</v>
      </c>
      <c r="D3335" s="53" t="s">
        <v>25</v>
      </c>
      <c r="E3335" s="53" t="s">
        <v>27</v>
      </c>
      <c r="F3335" s="81">
        <v>0</v>
      </c>
      <c r="G3335" s="78" t="str">
        <f>+IF(F3335=0," ", +F3335/INDEX(TdC_ExRate!$C$8:$R$29,MATCH(A3335,TdC_ExRate!$B$8:$B$29,0),MATCH(B3335,TdC_ExRate!$C$7:$R$7,0)))</f>
        <v xml:space="preserve"> </v>
      </c>
      <c r="H3335" s="78" t="str">
        <f>+IF(F3335=0,"",+G3335*100/INDEX(PBI_GDP!$C$8:$R$29,MATCH($A3335,PBI_GDP!$B$8:$B$29,0),MATCH($B3335,PBI_GDP!$C$7:$R$7,0)))</f>
        <v/>
      </c>
    </row>
    <row r="3336" spans="1:8" x14ac:dyDescent="0.25">
      <c r="A3336" s="53" t="s">
        <v>22</v>
      </c>
      <c r="B3336" s="54">
        <v>2015</v>
      </c>
      <c r="C3336" s="53" t="s">
        <v>10</v>
      </c>
      <c r="D3336" s="53" t="s">
        <v>25</v>
      </c>
      <c r="E3336" s="53" t="s">
        <v>28</v>
      </c>
      <c r="F3336" s="81">
        <v>47051.422038999997</v>
      </c>
      <c r="G3336" s="78">
        <f>+IF(F3336=0," ", +F3336/INDEX(TdC_ExRate!$C$8:$R$29,MATCH(A3336,TdC_ExRate!$B$8:$B$29,0),MATCH(B3336,TdC_ExRate!$C$7:$R$7,0)))</f>
        <v>9.0399956397348848</v>
      </c>
      <c r="H3336" s="78">
        <f>+IF(F3336=0,"",+G3336*100/INDEX(PBI_GDP!$C$8:$R$29,MATCH($A3336,PBI_GDP!$B$8:$B$29,0),MATCH($B3336,PBI_GDP!$C$7:$R$7,0)))</f>
        <v>2.490564129504682E-2</v>
      </c>
    </row>
    <row r="3337" spans="1:8" x14ac:dyDescent="0.25">
      <c r="A3337" s="53" t="s">
        <v>22</v>
      </c>
      <c r="B3337" s="54">
        <v>2015</v>
      </c>
      <c r="C3337" s="53" t="s">
        <v>10</v>
      </c>
      <c r="D3337" s="53" t="s">
        <v>25</v>
      </c>
      <c r="E3337" s="53" t="s">
        <v>40</v>
      </c>
      <c r="F3337" s="81">
        <v>194586.35129299999</v>
      </c>
      <c r="G3337" s="78">
        <f>+IF(F3337=0," ", +F3337/INDEX(TdC_ExRate!$C$8:$R$29,MATCH(A3337,TdC_ExRate!$B$8:$B$29,0),MATCH(B3337,TdC_ExRate!$C$7:$R$7,0)))</f>
        <v>37.385900170723644</v>
      </c>
      <c r="H3337" s="78">
        <f>+IF(F3337=0,"",+G3337*100/INDEX(PBI_GDP!$C$8:$R$29,MATCH($A3337,PBI_GDP!$B$8:$B$29,0),MATCH($B3337,PBI_GDP!$C$7:$R$7,0)))</f>
        <v>0.10300002967388372</v>
      </c>
    </row>
    <row r="3338" spans="1:8" x14ac:dyDescent="0.25">
      <c r="A3338" s="53" t="s">
        <v>22</v>
      </c>
      <c r="B3338" s="54">
        <v>2016</v>
      </c>
      <c r="C3338" s="53" t="s">
        <v>10</v>
      </c>
      <c r="D3338" s="53" t="s">
        <v>25</v>
      </c>
      <c r="E3338" s="53" t="s">
        <v>26</v>
      </c>
      <c r="F3338" s="81">
        <v>143615.53343899999</v>
      </c>
      <c r="G3338" s="78">
        <f>+IF(F3338=0," ", +F3338/INDEX(TdC_ExRate!$C$8:$R$29,MATCH(A3338,TdC_ExRate!$B$8:$B$29,0),MATCH(B3338,TdC_ExRate!$C$7:$R$7,0)))</f>
        <v>25.313831432523855</v>
      </c>
      <c r="H3338" s="78">
        <f>+IF(F3338=0,"",+G3338*100/INDEX(PBI_GDP!$C$8:$R$29,MATCH($A3338,PBI_GDP!$B$8:$B$29,0),MATCH($B3338,PBI_GDP!$C$7:$R$7,0)))</f>
        <v>7.0124757834788415E-2</v>
      </c>
    </row>
    <row r="3339" spans="1:8" x14ac:dyDescent="0.25">
      <c r="A3339" s="53" t="s">
        <v>22</v>
      </c>
      <c r="B3339" s="54">
        <v>2016</v>
      </c>
      <c r="C3339" s="53" t="s">
        <v>10</v>
      </c>
      <c r="D3339" s="53" t="s">
        <v>25</v>
      </c>
      <c r="E3339" s="53" t="s">
        <v>27</v>
      </c>
      <c r="F3339" s="81">
        <v>50705.959196999996</v>
      </c>
      <c r="G3339" s="78">
        <f>+IF(F3339=0," ", +F3339/INDEX(TdC_ExRate!$C$8:$R$29,MATCH(A3339,TdC_ExRate!$B$8:$B$29,0),MATCH(B3339,TdC_ExRate!$C$7:$R$7,0)))</f>
        <v>8.9374879791988349</v>
      </c>
      <c r="H3339" s="78">
        <f>+IF(F3339=0,"",+G3339*100/INDEX(PBI_GDP!$C$8:$R$29,MATCH($A3339,PBI_GDP!$B$8:$B$29,0),MATCH($B3339,PBI_GDP!$C$7:$R$7,0)))</f>
        <v>2.4758764071858369E-2</v>
      </c>
    </row>
    <row r="3340" spans="1:8" x14ac:dyDescent="0.25">
      <c r="A3340" s="53" t="s">
        <v>22</v>
      </c>
      <c r="B3340" s="54">
        <v>2016</v>
      </c>
      <c r="C3340" s="53" t="s">
        <v>10</v>
      </c>
      <c r="D3340" s="53" t="s">
        <v>25</v>
      </c>
      <c r="E3340" s="53" t="s">
        <v>28</v>
      </c>
      <c r="F3340" s="81">
        <v>0</v>
      </c>
      <c r="G3340" s="78" t="str">
        <f>+IF(F3340=0," ", +F3340/INDEX(TdC_ExRate!$C$8:$R$29,MATCH(A3340,TdC_ExRate!$B$8:$B$29,0),MATCH(B3340,TdC_ExRate!$C$7:$R$7,0)))</f>
        <v xml:space="preserve"> </v>
      </c>
      <c r="H3340" s="78" t="str">
        <f>+IF(F3340=0,"",+G3340*100/INDEX(PBI_GDP!$C$8:$R$29,MATCH($A3340,PBI_GDP!$B$8:$B$29,0),MATCH($B3340,PBI_GDP!$C$7:$R$7,0)))</f>
        <v/>
      </c>
    </row>
    <row r="3341" spans="1:8" x14ac:dyDescent="0.25">
      <c r="A3341" s="53" t="s">
        <v>22</v>
      </c>
      <c r="B3341" s="54">
        <v>2016</v>
      </c>
      <c r="C3341" s="53" t="s">
        <v>10</v>
      </c>
      <c r="D3341" s="53" t="s">
        <v>25</v>
      </c>
      <c r="E3341" s="53" t="s">
        <v>40</v>
      </c>
      <c r="F3341" s="81">
        <v>194321.49263599998</v>
      </c>
      <c r="G3341" s="78">
        <f>+IF(F3341=0," ", +F3341/INDEX(TdC_ExRate!$C$8:$R$29,MATCH(A3341,TdC_ExRate!$B$8:$B$29,0),MATCH(B3341,TdC_ExRate!$C$7:$R$7,0)))</f>
        <v>34.25131941172269</v>
      </c>
      <c r="H3341" s="78">
        <f>+IF(F3341=0,"",+G3341*100/INDEX(PBI_GDP!$C$8:$R$29,MATCH($A3341,PBI_GDP!$B$8:$B$29,0),MATCH($B3341,PBI_GDP!$C$7:$R$7,0)))</f>
        <v>9.488352190664677E-2</v>
      </c>
    </row>
    <row r="3342" spans="1:8" x14ac:dyDescent="0.25">
      <c r="A3342" s="53" t="s">
        <v>22</v>
      </c>
      <c r="B3342" s="54">
        <v>2017</v>
      </c>
      <c r="C3342" s="53" t="s">
        <v>10</v>
      </c>
      <c r="D3342" s="53" t="s">
        <v>25</v>
      </c>
      <c r="E3342" s="53" t="s">
        <v>26</v>
      </c>
      <c r="F3342" s="81">
        <v>250790.92347400001</v>
      </c>
      <c r="G3342" s="78">
        <f>+IF(F3342=0," ", +F3342/INDEX(TdC_ExRate!$C$8:$R$29,MATCH(A3342,TdC_ExRate!$B$8:$B$29,0),MATCH(B3342,TdC_ExRate!$C$7:$R$7,0)))</f>
        <v>44.604566733980043</v>
      </c>
      <c r="H3342" s="78">
        <f>+IF(F3342=0,"",+G3342*100/INDEX(PBI_GDP!$C$8:$R$29,MATCH($A3342,PBI_GDP!$B$8:$B$29,0),MATCH($B3342,PBI_GDP!$C$7:$R$7,0)))</f>
        <v>0.11439344529573076</v>
      </c>
    </row>
    <row r="3343" spans="1:8" x14ac:dyDescent="0.25">
      <c r="A3343" s="53" t="s">
        <v>22</v>
      </c>
      <c r="B3343" s="54">
        <v>2017</v>
      </c>
      <c r="C3343" s="53" t="s">
        <v>10</v>
      </c>
      <c r="D3343" s="53" t="s">
        <v>25</v>
      </c>
      <c r="E3343" s="53" t="s">
        <v>27</v>
      </c>
      <c r="F3343" s="81">
        <v>36465.303656999997</v>
      </c>
      <c r="G3343" s="78">
        <f>+IF(F3343=0," ", +F3343/INDEX(TdC_ExRate!$C$8:$R$29,MATCH(A3343,TdC_ExRate!$B$8:$B$29,0),MATCH(B3343,TdC_ExRate!$C$7:$R$7,0)))</f>
        <v>6.4855579616386203</v>
      </c>
      <c r="H3343" s="78">
        <f>+IF(F3343=0,"",+G3343*100/INDEX(PBI_GDP!$C$8:$R$29,MATCH($A3343,PBI_GDP!$B$8:$B$29,0),MATCH($B3343,PBI_GDP!$C$7:$R$7,0)))</f>
        <v>1.6632945328708022E-2</v>
      </c>
    </row>
    <row r="3344" spans="1:8" x14ac:dyDescent="0.25">
      <c r="A3344" s="53" t="s">
        <v>22</v>
      </c>
      <c r="B3344" s="54">
        <v>2017</v>
      </c>
      <c r="C3344" s="53" t="s">
        <v>10</v>
      </c>
      <c r="D3344" s="53" t="s">
        <v>25</v>
      </c>
      <c r="E3344" s="53" t="s">
        <v>28</v>
      </c>
      <c r="F3344" s="81">
        <v>0</v>
      </c>
      <c r="G3344" s="78" t="str">
        <f>+IF(F3344=0," ", +F3344/INDEX(TdC_ExRate!$C$8:$R$29,MATCH(A3344,TdC_ExRate!$B$8:$B$29,0),MATCH(B3344,TdC_ExRate!$C$7:$R$7,0)))</f>
        <v xml:space="preserve"> </v>
      </c>
      <c r="H3344" s="78" t="str">
        <f>+IF(F3344=0,"",+G3344*100/INDEX(PBI_GDP!$C$8:$R$29,MATCH($A3344,PBI_GDP!$B$8:$B$29,0),MATCH($B3344,PBI_GDP!$C$7:$R$7,0)))</f>
        <v/>
      </c>
    </row>
    <row r="3345" spans="1:8" x14ac:dyDescent="0.25">
      <c r="A3345" s="53" t="s">
        <v>22</v>
      </c>
      <c r="B3345" s="54">
        <v>2017</v>
      </c>
      <c r="C3345" s="53" t="s">
        <v>10</v>
      </c>
      <c r="D3345" s="53" t="s">
        <v>25</v>
      </c>
      <c r="E3345" s="53" t="s">
        <v>40</v>
      </c>
      <c r="F3345" s="81">
        <v>287256.22713100002</v>
      </c>
      <c r="G3345" s="78">
        <f>+IF(F3345=0," ", +F3345/INDEX(TdC_ExRate!$C$8:$R$29,MATCH(A3345,TdC_ExRate!$B$8:$B$29,0),MATCH(B3345,TdC_ExRate!$C$7:$R$7,0)))</f>
        <v>51.090124695618663</v>
      </c>
      <c r="H3345" s="78">
        <f>+IF(F3345=0,"",+G3345*100/INDEX(PBI_GDP!$C$8:$R$29,MATCH($A3345,PBI_GDP!$B$8:$B$29,0),MATCH($B3345,PBI_GDP!$C$7:$R$7,0)))</f>
        <v>0.13102639062443877</v>
      </c>
    </row>
    <row r="3346" spans="1:8" x14ac:dyDescent="0.25">
      <c r="A3346" s="53" t="s">
        <v>22</v>
      </c>
      <c r="B3346" s="54">
        <v>2018</v>
      </c>
      <c r="C3346" s="53" t="s">
        <v>10</v>
      </c>
      <c r="D3346" s="53" t="s">
        <v>25</v>
      </c>
      <c r="E3346" s="53" t="s">
        <v>26</v>
      </c>
      <c r="F3346" s="81">
        <v>282686.10538199998</v>
      </c>
      <c r="G3346" s="78">
        <f>+IF(F3346=0," ", +F3346/INDEX(TdC_ExRate!$C$8:$R$29,MATCH(A3346,TdC_ExRate!$B$8:$B$29,0),MATCH(B3346,TdC_ExRate!$C$7:$R$7,0)))</f>
        <v>49.333394383825777</v>
      </c>
      <c r="H3346" s="78">
        <f>+IF(F3346=0,"",+G3346*100/INDEX(PBI_GDP!$C$8:$R$29,MATCH($A3346,PBI_GDP!$B$8:$B$29,0),MATCH($B3346,PBI_GDP!$C$7:$R$7,0)))</f>
        <v>0.12260091484314792</v>
      </c>
    </row>
    <row r="3347" spans="1:8" x14ac:dyDescent="0.25">
      <c r="A3347" s="53" t="s">
        <v>22</v>
      </c>
      <c r="B3347" s="54">
        <v>2018</v>
      </c>
      <c r="C3347" s="53" t="s">
        <v>10</v>
      </c>
      <c r="D3347" s="53" t="s">
        <v>25</v>
      </c>
      <c r="E3347" s="53" t="s">
        <v>27</v>
      </c>
      <c r="F3347" s="81">
        <v>0</v>
      </c>
      <c r="G3347" s="78" t="str">
        <f>+IF(F3347=0," ", +F3347/INDEX(TdC_ExRate!$C$8:$R$29,MATCH(A3347,TdC_ExRate!$B$8:$B$29,0),MATCH(B3347,TdC_ExRate!$C$7:$R$7,0)))</f>
        <v xml:space="preserve"> </v>
      </c>
      <c r="H3347" s="78" t="str">
        <f>+IF(F3347=0,"",+G3347*100/INDEX(PBI_GDP!$C$8:$R$29,MATCH($A3347,PBI_GDP!$B$8:$B$29,0),MATCH($B3347,PBI_GDP!$C$7:$R$7,0)))</f>
        <v/>
      </c>
    </row>
    <row r="3348" spans="1:8" x14ac:dyDescent="0.25">
      <c r="A3348" s="53" t="s">
        <v>22</v>
      </c>
      <c r="B3348" s="54">
        <v>2018</v>
      </c>
      <c r="C3348" s="53" t="s">
        <v>10</v>
      </c>
      <c r="D3348" s="53" t="s">
        <v>25</v>
      </c>
      <c r="E3348" s="53" t="s">
        <v>28</v>
      </c>
      <c r="F3348" s="81">
        <v>0</v>
      </c>
      <c r="G3348" s="78" t="str">
        <f>+IF(F3348=0," ", +F3348/INDEX(TdC_ExRate!$C$8:$R$29,MATCH(A3348,TdC_ExRate!$B$8:$B$29,0),MATCH(B3348,TdC_ExRate!$C$7:$R$7,0)))</f>
        <v xml:space="preserve"> </v>
      </c>
      <c r="H3348" s="78" t="str">
        <f>+IF(F3348=0,"",+G3348*100/INDEX(PBI_GDP!$C$8:$R$29,MATCH($A3348,PBI_GDP!$B$8:$B$29,0),MATCH($B3348,PBI_GDP!$C$7:$R$7,0)))</f>
        <v/>
      </c>
    </row>
    <row r="3349" spans="1:8" x14ac:dyDescent="0.25">
      <c r="A3349" s="53" t="s">
        <v>22</v>
      </c>
      <c r="B3349" s="54">
        <v>2018</v>
      </c>
      <c r="C3349" s="53" t="s">
        <v>10</v>
      </c>
      <c r="D3349" s="53" t="s">
        <v>25</v>
      </c>
      <c r="E3349" s="53" t="s">
        <v>40</v>
      </c>
      <c r="F3349" s="81">
        <v>282686.10538199998</v>
      </c>
      <c r="G3349" s="78">
        <f>+IF(F3349=0," ", +F3349/INDEX(TdC_ExRate!$C$8:$R$29,MATCH(A3349,TdC_ExRate!$B$8:$B$29,0),MATCH(B3349,TdC_ExRate!$C$7:$R$7,0)))</f>
        <v>49.333394383825777</v>
      </c>
      <c r="H3349" s="78">
        <f>+IF(F3349=0,"",+G3349*100/INDEX(PBI_GDP!$C$8:$R$29,MATCH($A3349,PBI_GDP!$B$8:$B$29,0),MATCH($B3349,PBI_GDP!$C$7:$R$7,0)))</f>
        <v>0.12260091484314792</v>
      </c>
    </row>
    <row r="3350" spans="1:8" x14ac:dyDescent="0.25">
      <c r="A3350" s="53" t="s">
        <v>22</v>
      </c>
      <c r="B3350" s="54">
        <v>2019</v>
      </c>
      <c r="C3350" s="53" t="s">
        <v>10</v>
      </c>
      <c r="D3350" s="53" t="s">
        <v>25</v>
      </c>
      <c r="E3350" s="53" t="s">
        <v>26</v>
      </c>
      <c r="F3350" s="81">
        <v>244599.818054</v>
      </c>
      <c r="G3350" s="78">
        <f>+IF(F3350=0," ", +F3350/INDEX(TdC_ExRate!$C$8:$R$29,MATCH(A3350,TdC_ExRate!$B$8:$B$29,0),MATCH(B3350,TdC_ExRate!$C$7:$R$7,0)))</f>
        <v>39.193365653302699</v>
      </c>
      <c r="H3350" s="78">
        <f>+IF(F3350=0,"",+G3350*100/INDEX(PBI_GDP!$C$8:$R$29,MATCH($A3350,PBI_GDP!$B$8:$B$29,0),MATCH($B3350,PBI_GDP!$C$7:$R$7,0)))</f>
        <v>0.10335034592180302</v>
      </c>
    </row>
    <row r="3351" spans="1:8" x14ac:dyDescent="0.25">
      <c r="A3351" s="53" t="s">
        <v>22</v>
      </c>
      <c r="B3351" s="54">
        <v>2019</v>
      </c>
      <c r="C3351" s="53" t="s">
        <v>10</v>
      </c>
      <c r="D3351" s="53" t="s">
        <v>25</v>
      </c>
      <c r="E3351" s="53" t="s">
        <v>27</v>
      </c>
      <c r="F3351" s="81">
        <v>0</v>
      </c>
      <c r="G3351" s="78" t="str">
        <f>+IF(F3351=0," ", +F3351/INDEX(TdC_ExRate!$C$8:$R$29,MATCH(A3351,TdC_ExRate!$B$8:$B$29,0),MATCH(B3351,TdC_ExRate!$C$7:$R$7,0)))</f>
        <v xml:space="preserve"> </v>
      </c>
      <c r="H3351" s="78" t="str">
        <f>+IF(F3351=0,"",+G3351*100/INDEX(PBI_GDP!$C$8:$R$29,MATCH($A3351,PBI_GDP!$B$8:$B$29,0),MATCH($B3351,PBI_GDP!$C$7:$R$7,0)))</f>
        <v/>
      </c>
    </row>
    <row r="3352" spans="1:8" x14ac:dyDescent="0.25">
      <c r="A3352" s="53" t="s">
        <v>22</v>
      </c>
      <c r="B3352" s="54">
        <v>2019</v>
      </c>
      <c r="C3352" s="53" t="s">
        <v>10</v>
      </c>
      <c r="D3352" s="53" t="s">
        <v>25</v>
      </c>
      <c r="E3352" s="53" t="s">
        <v>28</v>
      </c>
      <c r="F3352" s="81">
        <v>0</v>
      </c>
      <c r="G3352" s="78" t="str">
        <f>+IF(F3352=0," ", +F3352/INDEX(TdC_ExRate!$C$8:$R$29,MATCH(A3352,TdC_ExRate!$B$8:$B$29,0),MATCH(B3352,TdC_ExRate!$C$7:$R$7,0)))</f>
        <v xml:space="preserve"> </v>
      </c>
      <c r="H3352" s="78" t="str">
        <f>+IF(F3352=0,"",+G3352*100/INDEX(PBI_GDP!$C$8:$R$29,MATCH($A3352,PBI_GDP!$B$8:$B$29,0),MATCH($B3352,PBI_GDP!$C$7:$R$7,0)))</f>
        <v/>
      </c>
    </row>
    <row r="3353" spans="1:8" x14ac:dyDescent="0.25">
      <c r="A3353" s="53" t="s">
        <v>22</v>
      </c>
      <c r="B3353" s="54">
        <v>2019</v>
      </c>
      <c r="C3353" s="53" t="s">
        <v>10</v>
      </c>
      <c r="D3353" s="53" t="s">
        <v>25</v>
      </c>
      <c r="E3353" s="53" t="s">
        <v>40</v>
      </c>
      <c r="F3353" s="81">
        <v>244599.818054</v>
      </c>
      <c r="G3353" s="78">
        <f>+IF(F3353=0," ", +F3353/INDEX(TdC_ExRate!$C$8:$R$29,MATCH(A3353,TdC_ExRate!$B$8:$B$29,0),MATCH(B3353,TdC_ExRate!$C$7:$R$7,0)))</f>
        <v>39.193365653302699</v>
      </c>
      <c r="H3353" s="78">
        <f>+IF(F3353=0,"",+G3353*100/INDEX(PBI_GDP!$C$8:$R$29,MATCH($A3353,PBI_GDP!$B$8:$B$29,0),MATCH($B3353,PBI_GDP!$C$7:$R$7,0)))</f>
        <v>0.10335034592180302</v>
      </c>
    </row>
    <row r="3354" spans="1:8" x14ac:dyDescent="0.25">
      <c r="A3354" s="53" t="s">
        <v>22</v>
      </c>
      <c r="B3354" s="54">
        <v>2020</v>
      </c>
      <c r="C3354" s="53" t="s">
        <v>10</v>
      </c>
      <c r="D3354" s="53" t="s">
        <v>25</v>
      </c>
      <c r="E3354" s="53" t="s">
        <v>26</v>
      </c>
      <c r="F3354" s="81">
        <v>371908.59849100001</v>
      </c>
      <c r="G3354" s="78">
        <f>+IF(F3354=0," ", +F3354/INDEX(TdC_ExRate!$C$8:$R$29,MATCH(A3354,TdC_ExRate!$B$8:$B$29,0),MATCH(B3354,TdC_ExRate!$C$7:$R$7,0)))</f>
        <v>54.925923246181377</v>
      </c>
      <c r="H3354" s="78">
        <f>+IF(F3354=0,"",+G3354*100/INDEX(PBI_GDP!$C$8:$R$29,MATCH($A3354,PBI_GDP!$B$8:$B$29,0),MATCH($B3354,PBI_GDP!$C$7:$R$7,0)))</f>
        <v>0.15504922182034853</v>
      </c>
    </row>
    <row r="3355" spans="1:8" x14ac:dyDescent="0.25">
      <c r="A3355" s="53" t="s">
        <v>22</v>
      </c>
      <c r="B3355" s="54">
        <v>2020</v>
      </c>
      <c r="C3355" s="53" t="s">
        <v>10</v>
      </c>
      <c r="D3355" s="53" t="s">
        <v>25</v>
      </c>
      <c r="E3355" s="53" t="s">
        <v>27</v>
      </c>
      <c r="F3355" s="81">
        <v>0</v>
      </c>
      <c r="G3355" s="78" t="str">
        <f>+IF(F3355=0," ", +F3355/INDEX(TdC_ExRate!$C$8:$R$29,MATCH(A3355,TdC_ExRate!$B$8:$B$29,0),MATCH(B3355,TdC_ExRate!$C$7:$R$7,0)))</f>
        <v xml:space="preserve"> </v>
      </c>
      <c r="H3355" s="78" t="str">
        <f>+IF(F3355=0,"",+G3355*100/INDEX(PBI_GDP!$C$8:$R$29,MATCH($A3355,PBI_GDP!$B$8:$B$29,0),MATCH($B3355,PBI_GDP!$C$7:$R$7,0)))</f>
        <v/>
      </c>
    </row>
    <row r="3356" spans="1:8" x14ac:dyDescent="0.25">
      <c r="A3356" s="53" t="s">
        <v>22</v>
      </c>
      <c r="B3356" s="54">
        <v>2020</v>
      </c>
      <c r="C3356" s="53" t="s">
        <v>10</v>
      </c>
      <c r="D3356" s="53" t="s">
        <v>25</v>
      </c>
      <c r="E3356" s="53" t="s">
        <v>28</v>
      </c>
      <c r="F3356" s="81">
        <v>0</v>
      </c>
      <c r="G3356" s="78" t="str">
        <f>+IF(F3356=0," ", +F3356/INDEX(TdC_ExRate!$C$8:$R$29,MATCH(A3356,TdC_ExRate!$B$8:$B$29,0),MATCH(B3356,TdC_ExRate!$C$7:$R$7,0)))</f>
        <v xml:space="preserve"> </v>
      </c>
      <c r="H3356" s="78" t="str">
        <f>+IF(F3356=0,"",+G3356*100/INDEX(PBI_GDP!$C$8:$R$29,MATCH($A3356,PBI_GDP!$B$8:$B$29,0),MATCH($B3356,PBI_GDP!$C$7:$R$7,0)))</f>
        <v/>
      </c>
    </row>
    <row r="3357" spans="1:8" x14ac:dyDescent="0.25">
      <c r="A3357" s="53" t="s">
        <v>22</v>
      </c>
      <c r="B3357" s="54">
        <v>2020</v>
      </c>
      <c r="C3357" s="53" t="s">
        <v>10</v>
      </c>
      <c r="D3357" s="53" t="s">
        <v>25</v>
      </c>
      <c r="E3357" s="53" t="s">
        <v>40</v>
      </c>
      <c r="F3357" s="81">
        <v>371908.59849100001</v>
      </c>
      <c r="G3357" s="78">
        <f>+IF(F3357=0," ", +F3357/INDEX(TdC_ExRate!$C$8:$R$29,MATCH(A3357,TdC_ExRate!$B$8:$B$29,0),MATCH(B3357,TdC_ExRate!$C$7:$R$7,0)))</f>
        <v>54.925923246181377</v>
      </c>
      <c r="H3357" s="78">
        <f>+IF(F3357=0,"",+G3357*100/INDEX(PBI_GDP!$C$8:$R$29,MATCH($A3357,PBI_GDP!$B$8:$B$29,0),MATCH($B3357,PBI_GDP!$C$7:$R$7,0)))</f>
        <v>0.15504922182034853</v>
      </c>
    </row>
    <row r="3358" spans="1:8" x14ac:dyDescent="0.25">
      <c r="A3358" s="53" t="s">
        <v>22</v>
      </c>
      <c r="B3358" s="54">
        <v>2021</v>
      </c>
      <c r="C3358" s="53" t="s">
        <v>10</v>
      </c>
      <c r="D3358" s="53" t="s">
        <v>25</v>
      </c>
      <c r="E3358" s="53" t="s">
        <v>26</v>
      </c>
      <c r="F3358" s="81">
        <v>351106.51306199998</v>
      </c>
      <c r="G3358" s="78">
        <f>+IF(F3358=0," ", +F3358/INDEX(TdC_ExRate!$C$8:$R$29,MATCH(A3358,TdC_ExRate!$B$8:$B$29,0),MATCH(B3358,TdC_ExRate!$C$7:$R$7,0)))</f>
        <v>51.810635183062786</v>
      </c>
      <c r="H3358" s="78">
        <f>+IF(F3358=0,"",+G3358*100/INDEX(PBI_GDP!$C$8:$R$29,MATCH($A3358,PBI_GDP!$B$8:$B$29,0),MATCH($B3358,PBI_GDP!$C$7:$R$7,0)))</f>
        <v>0.12969976957498197</v>
      </c>
    </row>
    <row r="3359" spans="1:8" x14ac:dyDescent="0.25">
      <c r="A3359" s="53" t="s">
        <v>22</v>
      </c>
      <c r="B3359" s="54">
        <v>2021</v>
      </c>
      <c r="C3359" s="53" t="s">
        <v>10</v>
      </c>
      <c r="D3359" s="53" t="s">
        <v>25</v>
      </c>
      <c r="E3359" s="53" t="s">
        <v>27</v>
      </c>
      <c r="F3359" s="81">
        <v>0</v>
      </c>
      <c r="G3359" s="78" t="str">
        <f>+IF(F3359=0," ", +F3359/INDEX(TdC_ExRate!$C$8:$R$29,MATCH(A3359,TdC_ExRate!$B$8:$B$29,0),MATCH(B3359,TdC_ExRate!$C$7:$R$7,0)))</f>
        <v xml:space="preserve"> </v>
      </c>
      <c r="H3359" s="78" t="str">
        <f>+IF(F3359=0,"",+G3359*100/INDEX(PBI_GDP!$C$8:$R$29,MATCH($A3359,PBI_GDP!$B$8:$B$29,0),MATCH($B3359,PBI_GDP!$C$7:$R$7,0)))</f>
        <v/>
      </c>
    </row>
    <row r="3360" spans="1:8" x14ac:dyDescent="0.25">
      <c r="A3360" s="53" t="s">
        <v>22</v>
      </c>
      <c r="B3360" s="54">
        <v>2021</v>
      </c>
      <c r="C3360" s="53" t="s">
        <v>10</v>
      </c>
      <c r="D3360" s="53" t="s">
        <v>25</v>
      </c>
      <c r="E3360" s="53" t="s">
        <v>28</v>
      </c>
      <c r="F3360" s="81">
        <v>0</v>
      </c>
      <c r="G3360" s="78" t="str">
        <f>+IF(F3360=0," ", +F3360/INDEX(TdC_ExRate!$C$8:$R$29,MATCH(A3360,TdC_ExRate!$B$8:$B$29,0),MATCH(B3360,TdC_ExRate!$C$7:$R$7,0)))</f>
        <v xml:space="preserve"> </v>
      </c>
      <c r="H3360" s="78" t="str">
        <f>+IF(F3360=0,"",+G3360*100/INDEX(PBI_GDP!$C$8:$R$29,MATCH($A3360,PBI_GDP!$B$8:$B$29,0),MATCH($B3360,PBI_GDP!$C$7:$R$7,0)))</f>
        <v/>
      </c>
    </row>
    <row r="3361" spans="1:8" x14ac:dyDescent="0.25">
      <c r="A3361" s="53" t="s">
        <v>22</v>
      </c>
      <c r="B3361" s="54">
        <v>2021</v>
      </c>
      <c r="C3361" s="53" t="s">
        <v>10</v>
      </c>
      <c r="D3361" s="53" t="s">
        <v>25</v>
      </c>
      <c r="E3361" s="53" t="s">
        <v>40</v>
      </c>
      <c r="F3361" s="81">
        <v>351106.51306199998</v>
      </c>
      <c r="G3361" s="78">
        <f>+IF(F3361=0," ", +F3361/INDEX(TdC_ExRate!$C$8:$R$29,MATCH(A3361,TdC_ExRate!$B$8:$B$29,0),MATCH(B3361,TdC_ExRate!$C$7:$R$7,0)))</f>
        <v>51.810635183062786</v>
      </c>
      <c r="H3361" s="78">
        <f>+IF(F3361=0,"",+G3361*100/INDEX(PBI_GDP!$C$8:$R$29,MATCH($A3361,PBI_GDP!$B$8:$B$29,0),MATCH($B3361,PBI_GDP!$C$7:$R$7,0)))</f>
        <v>0.12969976957498197</v>
      </c>
    </row>
    <row r="3362" spans="1:8" x14ac:dyDescent="0.25">
      <c r="A3362" s="53" t="s">
        <v>22</v>
      </c>
      <c r="B3362" s="54">
        <v>2022</v>
      </c>
      <c r="C3362" s="53" t="s">
        <v>10</v>
      </c>
      <c r="D3362" s="53" t="s">
        <v>25</v>
      </c>
      <c r="E3362" s="53" t="s">
        <v>26</v>
      </c>
      <c r="F3362" s="81">
        <v>177999.225389</v>
      </c>
      <c r="G3362" s="78">
        <f>+IF(F3362=0," ", +F3362/INDEX(TdC_ExRate!$C$8:$R$29,MATCH(A3362,TdC_ExRate!$B$8:$B$29,0),MATCH(B3362,TdC_ExRate!$C$7:$R$7,0)))</f>
        <v>25.480881616907343</v>
      </c>
      <c r="H3362" s="78">
        <f>+IF(F3362=0,"",+G3362*100/INDEX(PBI_GDP!$C$8:$R$29,MATCH($A3362,PBI_GDP!$B$8:$B$29,0),MATCH($B3362,PBI_GDP!$C$7:$R$7,0)))</f>
        <v>6.0761354485185388E-2</v>
      </c>
    </row>
    <row r="3363" spans="1:8" x14ac:dyDescent="0.25">
      <c r="A3363" s="53" t="s">
        <v>22</v>
      </c>
      <c r="B3363" s="54">
        <v>2022</v>
      </c>
      <c r="C3363" s="53" t="s">
        <v>10</v>
      </c>
      <c r="D3363" s="53" t="s">
        <v>25</v>
      </c>
      <c r="E3363" s="53" t="s">
        <v>27</v>
      </c>
      <c r="F3363" s="81">
        <v>0</v>
      </c>
      <c r="G3363" s="78" t="str">
        <f>+IF(F3363=0," ", +F3363/INDEX(TdC_ExRate!$C$8:$R$29,MATCH(A3363,TdC_ExRate!$B$8:$B$29,0),MATCH(B3363,TdC_ExRate!$C$7:$R$7,0)))</f>
        <v xml:space="preserve"> </v>
      </c>
      <c r="H3363" s="78" t="str">
        <f>+IF(F3363=0,"",+G3363*100/INDEX(PBI_GDP!$C$8:$R$29,MATCH($A3363,PBI_GDP!$B$8:$B$29,0),MATCH($B3363,PBI_GDP!$C$7:$R$7,0)))</f>
        <v/>
      </c>
    </row>
    <row r="3364" spans="1:8" x14ac:dyDescent="0.25">
      <c r="A3364" s="53" t="s">
        <v>22</v>
      </c>
      <c r="B3364" s="54">
        <v>2022</v>
      </c>
      <c r="C3364" s="53" t="s">
        <v>10</v>
      </c>
      <c r="D3364" s="53" t="s">
        <v>25</v>
      </c>
      <c r="E3364" s="53" t="s">
        <v>28</v>
      </c>
      <c r="F3364" s="81">
        <v>0</v>
      </c>
      <c r="G3364" s="78" t="str">
        <f>+IF(F3364=0," ", +F3364/INDEX(TdC_ExRate!$C$8:$R$29,MATCH(A3364,TdC_ExRate!$B$8:$B$29,0),MATCH(B3364,TdC_ExRate!$C$7:$R$7,0)))</f>
        <v xml:space="preserve"> </v>
      </c>
      <c r="H3364" s="78" t="str">
        <f>+IF(F3364=0,"",+G3364*100/INDEX(PBI_GDP!$C$8:$R$29,MATCH($A3364,PBI_GDP!$B$8:$B$29,0),MATCH($B3364,PBI_GDP!$C$7:$R$7,0)))</f>
        <v/>
      </c>
    </row>
    <row r="3365" spans="1:8" x14ac:dyDescent="0.25">
      <c r="A3365" s="53" t="s">
        <v>22</v>
      </c>
      <c r="B3365" s="54">
        <v>2022</v>
      </c>
      <c r="C3365" s="53" t="s">
        <v>10</v>
      </c>
      <c r="D3365" s="53" t="s">
        <v>25</v>
      </c>
      <c r="E3365" s="53" t="s">
        <v>40</v>
      </c>
      <c r="F3365" s="81">
        <v>177999.225389</v>
      </c>
      <c r="G3365" s="78">
        <f>+IF(F3365=0," ", +F3365/INDEX(TdC_ExRate!$C$8:$R$29,MATCH(A3365,TdC_ExRate!$B$8:$B$29,0),MATCH(B3365,TdC_ExRate!$C$7:$R$7,0)))</f>
        <v>25.480881616907343</v>
      </c>
      <c r="H3365" s="78">
        <f>+IF(F3365=0,"",+G3365*100/INDEX(PBI_GDP!$C$8:$R$29,MATCH($A3365,PBI_GDP!$B$8:$B$29,0),MATCH($B3365,PBI_GDP!$C$7:$R$7,0)))</f>
        <v>6.0761354485185388E-2</v>
      </c>
    </row>
    <row r="3366" spans="1:8" x14ac:dyDescent="0.25">
      <c r="A3366" s="53" t="s">
        <v>22</v>
      </c>
      <c r="B3366" s="54">
        <v>2023</v>
      </c>
      <c r="C3366" s="53" t="s">
        <v>10</v>
      </c>
      <c r="D3366" s="53" t="s">
        <v>25</v>
      </c>
      <c r="E3366" s="53" t="s">
        <v>26</v>
      </c>
      <c r="F3366" s="81">
        <v>165386.496162</v>
      </c>
      <c r="G3366" s="78">
        <f>+IF(F3366=0," ", +F3366/INDEX(TdC_ExRate!$C$8:$R$29,MATCH(A3366,TdC_ExRate!$B$8:$B$29,0),MATCH(B3366,TdC_ExRate!$C$7:$R$7,0)))</f>
        <v>22.680049925142182</v>
      </c>
      <c r="H3366" s="78">
        <f>+IF(F3366=0,"",+G3366*100/INDEX(PBI_GDP!$C$8:$R$29,MATCH($A3366,PBI_GDP!$B$8:$B$29,0),MATCH($B3366,PBI_GDP!$C$7:$R$7,0)))</f>
        <v>5.2563910146370192E-2</v>
      </c>
    </row>
    <row r="3367" spans="1:8" x14ac:dyDescent="0.25">
      <c r="A3367" s="53" t="s">
        <v>22</v>
      </c>
      <c r="B3367" s="54">
        <v>2023</v>
      </c>
      <c r="C3367" s="53" t="s">
        <v>10</v>
      </c>
      <c r="D3367" s="53" t="s">
        <v>25</v>
      </c>
      <c r="E3367" s="53" t="s">
        <v>27</v>
      </c>
      <c r="F3367" s="81">
        <v>0</v>
      </c>
      <c r="G3367" s="78" t="str">
        <f>+IF(F3367=0," ", +F3367/INDEX(TdC_ExRate!$C$8:$R$29,MATCH(A3367,TdC_ExRate!$B$8:$B$29,0),MATCH(B3367,TdC_ExRate!$C$7:$R$7,0)))</f>
        <v xml:space="preserve"> </v>
      </c>
      <c r="H3367" s="78" t="str">
        <f>+IF(F3367=0,"",+G3367*100/INDEX(PBI_GDP!$C$8:$R$29,MATCH($A3367,PBI_GDP!$B$8:$B$29,0),MATCH($B3367,PBI_GDP!$C$7:$R$7,0)))</f>
        <v/>
      </c>
    </row>
    <row r="3368" spans="1:8" x14ac:dyDescent="0.25">
      <c r="A3368" s="53" t="s">
        <v>22</v>
      </c>
      <c r="B3368" s="54">
        <v>2023</v>
      </c>
      <c r="C3368" s="53" t="s">
        <v>10</v>
      </c>
      <c r="D3368" s="53" t="s">
        <v>25</v>
      </c>
      <c r="E3368" s="53" t="s">
        <v>28</v>
      </c>
      <c r="F3368" s="81">
        <v>0</v>
      </c>
      <c r="G3368" s="78" t="str">
        <f>+IF(F3368=0," ", +F3368/INDEX(TdC_ExRate!$C$8:$R$29,MATCH(A3368,TdC_ExRate!$B$8:$B$29,0),MATCH(B3368,TdC_ExRate!$C$7:$R$7,0)))</f>
        <v xml:space="preserve"> </v>
      </c>
      <c r="H3368" s="78" t="str">
        <f>+IF(F3368=0,"",+G3368*100/INDEX(PBI_GDP!$C$8:$R$29,MATCH($A3368,PBI_GDP!$B$8:$B$29,0),MATCH($B3368,PBI_GDP!$C$7:$R$7,0)))</f>
        <v/>
      </c>
    </row>
    <row r="3369" spans="1:8" x14ac:dyDescent="0.25">
      <c r="A3369" s="53" t="s">
        <v>22</v>
      </c>
      <c r="B3369" s="54">
        <v>2023</v>
      </c>
      <c r="C3369" s="53" t="s">
        <v>10</v>
      </c>
      <c r="D3369" s="53" t="s">
        <v>25</v>
      </c>
      <c r="E3369" s="53" t="s">
        <v>40</v>
      </c>
      <c r="F3369" s="81">
        <v>165386.496162</v>
      </c>
      <c r="G3369" s="78">
        <f>+IF(F3369=0," ", +F3369/INDEX(TdC_ExRate!$C$8:$R$29,MATCH(A3369,TdC_ExRate!$B$8:$B$29,0),MATCH(B3369,TdC_ExRate!$C$7:$R$7,0)))</f>
        <v>22.680049925142182</v>
      </c>
      <c r="H3369" s="78">
        <f>+IF(F3369=0,"",+G3369*100/INDEX(PBI_GDP!$C$8:$R$29,MATCH($A3369,PBI_GDP!$B$8:$B$29,0),MATCH($B3369,PBI_GDP!$C$7:$R$7,0)))</f>
        <v>5.2563910146370192E-2</v>
      </c>
    </row>
    <row r="3370" spans="1:8" x14ac:dyDescent="0.25">
      <c r="A3370" s="53" t="s">
        <v>22</v>
      </c>
      <c r="B3370" s="54">
        <v>2008</v>
      </c>
      <c r="C3370" s="53" t="s">
        <v>10</v>
      </c>
      <c r="D3370" s="53" t="s">
        <v>30</v>
      </c>
      <c r="E3370" s="53" t="s">
        <v>31</v>
      </c>
      <c r="F3370" s="81">
        <v>216196.323534</v>
      </c>
      <c r="G3370" s="78">
        <f>+IF(F3370=0," ", +F3370/INDEX(TdC_ExRate!$C$8:$R$29,MATCH(A3370,TdC_ExRate!$B$8:$B$29,0),MATCH(B3370,TdC_ExRate!$C$7:$R$7,0)))</f>
        <v>49.705093851150828</v>
      </c>
      <c r="H3370" s="78">
        <f>+IF(F3370=0,"",+G3370*100/INDEX(PBI_GDP!$C$8:$R$29,MATCH($A3370,PBI_GDP!$B$8:$B$29,0),MATCH($B3370,PBI_GDP!$C$7:$R$7,0)))</f>
        <v>0.20114008376262088</v>
      </c>
    </row>
    <row r="3371" spans="1:8" x14ac:dyDescent="0.25">
      <c r="A3371" s="53" t="s">
        <v>22</v>
      </c>
      <c r="B3371" s="54">
        <v>2008</v>
      </c>
      <c r="C3371" s="53" t="s">
        <v>10</v>
      </c>
      <c r="D3371" s="53" t="s">
        <v>30</v>
      </c>
      <c r="E3371" s="53" t="s">
        <v>32</v>
      </c>
      <c r="F3371" s="81">
        <v>0</v>
      </c>
      <c r="G3371" s="78" t="str">
        <f>+IF(F3371=0," ", +F3371/INDEX(TdC_ExRate!$C$8:$R$29,MATCH(A3371,TdC_ExRate!$B$8:$B$29,0),MATCH(B3371,TdC_ExRate!$C$7:$R$7,0)))</f>
        <v xml:space="preserve"> </v>
      </c>
      <c r="H3371" s="78" t="str">
        <f>+IF(F3371=0,"",+G3371*100/INDEX(PBI_GDP!$C$8:$R$29,MATCH($A3371,PBI_GDP!$B$8:$B$29,0),MATCH($B3371,PBI_GDP!$C$7:$R$7,0)))</f>
        <v/>
      </c>
    </row>
    <row r="3372" spans="1:8" x14ac:dyDescent="0.25">
      <c r="A3372" s="53" t="s">
        <v>22</v>
      </c>
      <c r="B3372" s="54">
        <v>2008</v>
      </c>
      <c r="C3372" s="53" t="s">
        <v>10</v>
      </c>
      <c r="D3372" s="53" t="s">
        <v>30</v>
      </c>
      <c r="E3372" s="53" t="s">
        <v>40</v>
      </c>
      <c r="F3372" s="81">
        <v>216196.323534</v>
      </c>
      <c r="G3372" s="78">
        <f>+IF(F3372=0," ", +F3372/INDEX(TdC_ExRate!$C$8:$R$29,MATCH(A3372,TdC_ExRate!$B$8:$B$29,0),MATCH(B3372,TdC_ExRate!$C$7:$R$7,0)))</f>
        <v>49.705093851150828</v>
      </c>
      <c r="H3372" s="78">
        <f>+IF(F3372=0,"",+G3372*100/INDEX(PBI_GDP!$C$8:$R$29,MATCH($A3372,PBI_GDP!$B$8:$B$29,0),MATCH($B3372,PBI_GDP!$C$7:$R$7,0)))</f>
        <v>0.20114008376262088</v>
      </c>
    </row>
    <row r="3373" spans="1:8" x14ac:dyDescent="0.25">
      <c r="A3373" s="53" t="s">
        <v>22</v>
      </c>
      <c r="B3373" s="54">
        <v>2009</v>
      </c>
      <c r="C3373" s="53" t="s">
        <v>10</v>
      </c>
      <c r="D3373" s="53" t="s">
        <v>30</v>
      </c>
      <c r="E3373" s="53" t="s">
        <v>31</v>
      </c>
      <c r="F3373" s="81">
        <v>522783.47083100001</v>
      </c>
      <c r="G3373" s="78">
        <f>+IF(F3373=0," ", +F3373/INDEX(TdC_ExRate!$C$8:$R$29,MATCH(A3373,TdC_ExRate!$B$8:$B$29,0),MATCH(B3373,TdC_ExRate!$C$7:$R$7,0)))</f>
        <v>105.19455890655632</v>
      </c>
      <c r="H3373" s="78">
        <f>+IF(F3373=0,"",+G3373*100/INDEX(PBI_GDP!$C$8:$R$29,MATCH($A3373,PBI_GDP!$B$8:$B$29,0),MATCH($B3373,PBI_GDP!$C$7:$R$7,0)))</f>
        <v>0.4696858742103503</v>
      </c>
    </row>
    <row r="3374" spans="1:8" x14ac:dyDescent="0.25">
      <c r="A3374" s="53" t="s">
        <v>22</v>
      </c>
      <c r="B3374" s="54">
        <v>2009</v>
      </c>
      <c r="C3374" s="53" t="s">
        <v>10</v>
      </c>
      <c r="D3374" s="53" t="s">
        <v>30</v>
      </c>
      <c r="E3374" s="53" t="s">
        <v>32</v>
      </c>
      <c r="F3374" s="81">
        <v>0</v>
      </c>
      <c r="G3374" s="78" t="str">
        <f>+IF(F3374=0," ", +F3374/INDEX(TdC_ExRate!$C$8:$R$29,MATCH(A3374,TdC_ExRate!$B$8:$B$29,0),MATCH(B3374,TdC_ExRate!$C$7:$R$7,0)))</f>
        <v xml:space="preserve"> </v>
      </c>
      <c r="H3374" s="78" t="str">
        <f>+IF(F3374=0,"",+G3374*100/INDEX(PBI_GDP!$C$8:$R$29,MATCH($A3374,PBI_GDP!$B$8:$B$29,0),MATCH($B3374,PBI_GDP!$C$7:$R$7,0)))</f>
        <v/>
      </c>
    </row>
    <row r="3375" spans="1:8" x14ac:dyDescent="0.25">
      <c r="A3375" s="53" t="s">
        <v>22</v>
      </c>
      <c r="B3375" s="54">
        <v>2009</v>
      </c>
      <c r="C3375" s="53" t="s">
        <v>10</v>
      </c>
      <c r="D3375" s="53" t="s">
        <v>30</v>
      </c>
      <c r="E3375" s="53" t="s">
        <v>40</v>
      </c>
      <c r="F3375" s="81">
        <v>522783.47083100001</v>
      </c>
      <c r="G3375" s="78">
        <f>+IF(F3375=0," ", +F3375/INDEX(TdC_ExRate!$C$8:$R$29,MATCH(A3375,TdC_ExRate!$B$8:$B$29,0),MATCH(B3375,TdC_ExRate!$C$7:$R$7,0)))</f>
        <v>105.19455890655632</v>
      </c>
      <c r="H3375" s="78">
        <f>+IF(F3375=0,"",+G3375*100/INDEX(PBI_GDP!$C$8:$R$29,MATCH($A3375,PBI_GDP!$B$8:$B$29,0),MATCH($B3375,PBI_GDP!$C$7:$R$7,0)))</f>
        <v>0.4696858742103503</v>
      </c>
    </row>
    <row r="3376" spans="1:8" x14ac:dyDescent="0.25">
      <c r="A3376" s="53" t="s">
        <v>22</v>
      </c>
      <c r="B3376" s="54">
        <v>2010</v>
      </c>
      <c r="C3376" s="53" t="s">
        <v>10</v>
      </c>
      <c r="D3376" s="53" t="s">
        <v>30</v>
      </c>
      <c r="E3376" s="53" t="s">
        <v>31</v>
      </c>
      <c r="F3376" s="81">
        <v>831490.36037200002</v>
      </c>
      <c r="G3376" s="78">
        <f>+IF(F3376=0," ", +F3376/INDEX(TdC_ExRate!$C$8:$R$29,MATCH(A3376,TdC_ExRate!$B$8:$B$29,0),MATCH(B3376,TdC_ExRate!$C$7:$R$7,0)))</f>
        <v>174.95091085753231</v>
      </c>
      <c r="H3376" s="78">
        <f>+IF(F3376=0,"",+G3376*100/INDEX(PBI_GDP!$C$8:$R$29,MATCH($A3376,PBI_GDP!$B$8:$B$29,0),MATCH($B3376,PBI_GDP!$C$7:$R$7,0)))</f>
        <v>0.64512016192830846</v>
      </c>
    </row>
    <row r="3377" spans="1:8" x14ac:dyDescent="0.25">
      <c r="A3377" s="53" t="s">
        <v>22</v>
      </c>
      <c r="B3377" s="54">
        <v>2010</v>
      </c>
      <c r="C3377" s="53" t="s">
        <v>10</v>
      </c>
      <c r="D3377" s="53" t="s">
        <v>30</v>
      </c>
      <c r="E3377" s="53" t="s">
        <v>32</v>
      </c>
      <c r="F3377" s="81">
        <v>0</v>
      </c>
      <c r="G3377" s="78" t="str">
        <f>+IF(F3377=0," ", +F3377/INDEX(TdC_ExRate!$C$8:$R$29,MATCH(A3377,TdC_ExRate!$B$8:$B$29,0),MATCH(B3377,TdC_ExRate!$C$7:$R$7,0)))</f>
        <v xml:space="preserve"> </v>
      </c>
      <c r="H3377" s="78" t="str">
        <f>+IF(F3377=0,"",+G3377*100/INDEX(PBI_GDP!$C$8:$R$29,MATCH($A3377,PBI_GDP!$B$8:$B$29,0),MATCH($B3377,PBI_GDP!$C$7:$R$7,0)))</f>
        <v/>
      </c>
    </row>
    <row r="3378" spans="1:8" x14ac:dyDescent="0.25">
      <c r="A3378" s="53" t="s">
        <v>22</v>
      </c>
      <c r="B3378" s="54">
        <v>2010</v>
      </c>
      <c r="C3378" s="53" t="s">
        <v>10</v>
      </c>
      <c r="D3378" s="53" t="s">
        <v>30</v>
      </c>
      <c r="E3378" s="53" t="s">
        <v>40</v>
      </c>
      <c r="F3378" s="81">
        <v>831490.36037200002</v>
      </c>
      <c r="G3378" s="78">
        <f>+IF(F3378=0," ", +F3378/INDEX(TdC_ExRate!$C$8:$R$29,MATCH(A3378,TdC_ExRate!$B$8:$B$29,0),MATCH(B3378,TdC_ExRate!$C$7:$R$7,0)))</f>
        <v>174.95091085753231</v>
      </c>
      <c r="H3378" s="78">
        <f>+IF(F3378=0,"",+G3378*100/INDEX(PBI_GDP!$C$8:$R$29,MATCH($A3378,PBI_GDP!$B$8:$B$29,0),MATCH($B3378,PBI_GDP!$C$7:$R$7,0)))</f>
        <v>0.64512016192830846</v>
      </c>
    </row>
    <row r="3379" spans="1:8" x14ac:dyDescent="0.25">
      <c r="A3379" s="53" t="s">
        <v>22</v>
      </c>
      <c r="B3379" s="54">
        <v>2011</v>
      </c>
      <c r="C3379" s="53" t="s">
        <v>10</v>
      </c>
      <c r="D3379" s="53" t="s">
        <v>30</v>
      </c>
      <c r="E3379" s="53" t="s">
        <v>31</v>
      </c>
      <c r="F3379" s="81">
        <v>459779.25625999999</v>
      </c>
      <c r="G3379" s="78">
        <f>+IF(F3379=0," ", +F3379/INDEX(TdC_ExRate!$C$8:$R$29,MATCH(A3379,TdC_ExRate!$B$8:$B$29,0),MATCH(B3379,TdC_ExRate!$C$7:$R$7,0)))</f>
        <v>109.97565952057128</v>
      </c>
      <c r="H3379" s="78">
        <f>+IF(F3379=0,"",+G3379*100/INDEX(PBI_GDP!$C$8:$R$29,MATCH($A3379,PBI_GDP!$B$8:$B$29,0),MATCH($B3379,PBI_GDP!$C$7:$R$7,0)))</f>
        <v>0.32556904159849309</v>
      </c>
    </row>
    <row r="3380" spans="1:8" x14ac:dyDescent="0.25">
      <c r="A3380" s="53" t="s">
        <v>22</v>
      </c>
      <c r="B3380" s="54">
        <v>2011</v>
      </c>
      <c r="C3380" s="53" t="s">
        <v>10</v>
      </c>
      <c r="D3380" s="53" t="s">
        <v>30</v>
      </c>
      <c r="E3380" s="53" t="s">
        <v>32</v>
      </c>
      <c r="F3380" s="81">
        <v>0</v>
      </c>
      <c r="G3380" s="78" t="str">
        <f>+IF(F3380=0," ", +F3380/INDEX(TdC_ExRate!$C$8:$R$29,MATCH(A3380,TdC_ExRate!$B$8:$B$29,0),MATCH(B3380,TdC_ExRate!$C$7:$R$7,0)))</f>
        <v xml:space="preserve"> </v>
      </c>
      <c r="H3380" s="78" t="str">
        <f>+IF(F3380=0,"",+G3380*100/INDEX(PBI_GDP!$C$8:$R$29,MATCH($A3380,PBI_GDP!$B$8:$B$29,0),MATCH($B3380,PBI_GDP!$C$7:$R$7,0)))</f>
        <v/>
      </c>
    </row>
    <row r="3381" spans="1:8" x14ac:dyDescent="0.25">
      <c r="A3381" s="53" t="s">
        <v>22</v>
      </c>
      <c r="B3381" s="54">
        <v>2011</v>
      </c>
      <c r="C3381" s="53" t="s">
        <v>10</v>
      </c>
      <c r="D3381" s="53" t="s">
        <v>30</v>
      </c>
      <c r="E3381" s="53" t="s">
        <v>40</v>
      </c>
      <c r="F3381" s="81">
        <v>459779.25625999999</v>
      </c>
      <c r="G3381" s="78">
        <f>+IF(F3381=0," ", +F3381/INDEX(TdC_ExRate!$C$8:$R$29,MATCH(A3381,TdC_ExRate!$B$8:$B$29,0),MATCH(B3381,TdC_ExRate!$C$7:$R$7,0)))</f>
        <v>109.97565952057128</v>
      </c>
      <c r="H3381" s="78">
        <f>+IF(F3381=0,"",+G3381*100/INDEX(PBI_GDP!$C$8:$R$29,MATCH($A3381,PBI_GDP!$B$8:$B$29,0),MATCH($B3381,PBI_GDP!$C$7:$R$7,0)))</f>
        <v>0.32556904159849309</v>
      </c>
    </row>
    <row r="3382" spans="1:8" x14ac:dyDescent="0.25">
      <c r="A3382" s="53" t="s">
        <v>22</v>
      </c>
      <c r="B3382" s="54">
        <v>2012</v>
      </c>
      <c r="C3382" s="53" t="s">
        <v>10</v>
      </c>
      <c r="D3382" s="53" t="s">
        <v>30</v>
      </c>
      <c r="E3382" s="53" t="s">
        <v>31</v>
      </c>
      <c r="F3382" s="81">
        <v>534593.432149</v>
      </c>
      <c r="G3382" s="78">
        <f>+IF(F3382=0," ", +F3382/INDEX(TdC_ExRate!$C$8:$R$29,MATCH(A3382,TdC_ExRate!$B$8:$B$29,0),MATCH(B3382,TdC_ExRate!$C$7:$R$7,0)))</f>
        <v>120.79535480094563</v>
      </c>
      <c r="H3382" s="78">
        <f>+IF(F3382=0,"",+G3382*100/INDEX(PBI_GDP!$C$8:$R$29,MATCH($A3382,PBI_GDP!$B$8:$B$29,0),MATCH($B3382,PBI_GDP!$C$7:$R$7,0)))</f>
        <v>0.36274914001707997</v>
      </c>
    </row>
    <row r="3383" spans="1:8" x14ac:dyDescent="0.25">
      <c r="A3383" s="53" t="s">
        <v>22</v>
      </c>
      <c r="B3383" s="54">
        <v>2012</v>
      </c>
      <c r="C3383" s="53" t="s">
        <v>10</v>
      </c>
      <c r="D3383" s="53" t="s">
        <v>30</v>
      </c>
      <c r="E3383" s="53" t="s">
        <v>32</v>
      </c>
      <c r="F3383" s="81">
        <v>0</v>
      </c>
      <c r="G3383" s="78" t="str">
        <f>+IF(F3383=0," ", +F3383/INDEX(TdC_ExRate!$C$8:$R$29,MATCH(A3383,TdC_ExRate!$B$8:$B$29,0),MATCH(B3383,TdC_ExRate!$C$7:$R$7,0)))</f>
        <v xml:space="preserve"> </v>
      </c>
      <c r="H3383" s="78" t="str">
        <f>+IF(F3383=0,"",+G3383*100/INDEX(PBI_GDP!$C$8:$R$29,MATCH($A3383,PBI_GDP!$B$8:$B$29,0),MATCH($B3383,PBI_GDP!$C$7:$R$7,0)))</f>
        <v/>
      </c>
    </row>
    <row r="3384" spans="1:8" x14ac:dyDescent="0.25">
      <c r="A3384" s="53" t="s">
        <v>22</v>
      </c>
      <c r="B3384" s="54">
        <v>2012</v>
      </c>
      <c r="C3384" s="53" t="s">
        <v>10</v>
      </c>
      <c r="D3384" s="53" t="s">
        <v>30</v>
      </c>
      <c r="E3384" s="53" t="s">
        <v>40</v>
      </c>
      <c r="F3384" s="81">
        <v>534593.432149</v>
      </c>
      <c r="G3384" s="78">
        <f>+IF(F3384=0," ", +F3384/INDEX(TdC_ExRate!$C$8:$R$29,MATCH(A3384,TdC_ExRate!$B$8:$B$29,0),MATCH(B3384,TdC_ExRate!$C$7:$R$7,0)))</f>
        <v>120.79535480094563</v>
      </c>
      <c r="H3384" s="78">
        <f>+IF(F3384=0,"",+G3384*100/INDEX(PBI_GDP!$C$8:$R$29,MATCH($A3384,PBI_GDP!$B$8:$B$29,0),MATCH($B3384,PBI_GDP!$C$7:$R$7,0)))</f>
        <v>0.36274914001707997</v>
      </c>
    </row>
    <row r="3385" spans="1:8" x14ac:dyDescent="0.25">
      <c r="A3385" s="53" t="s">
        <v>22</v>
      </c>
      <c r="B3385" s="54">
        <v>2013</v>
      </c>
      <c r="C3385" s="53" t="s">
        <v>10</v>
      </c>
      <c r="D3385" s="53" t="s">
        <v>30</v>
      </c>
      <c r="E3385" s="53" t="s">
        <v>31</v>
      </c>
      <c r="F3385" s="81">
        <v>658696.092619</v>
      </c>
      <c r="G3385" s="78">
        <f>+IF(F3385=0," ", +F3385/INDEX(TdC_ExRate!$C$8:$R$29,MATCH(A3385,TdC_ExRate!$B$8:$B$29,0),MATCH(B3385,TdC_ExRate!$C$7:$R$7,0)))</f>
        <v>152.87858071088846</v>
      </c>
      <c r="H3385" s="78">
        <f>+IF(F3385=0,"",+G3385*100/INDEX(PBI_GDP!$C$8:$R$29,MATCH($A3385,PBI_GDP!$B$8:$B$29,0),MATCH($B3385,PBI_GDP!$C$7:$R$7,0)))</f>
        <v>0.39498559149793488</v>
      </c>
    </row>
    <row r="3386" spans="1:8" x14ac:dyDescent="0.25">
      <c r="A3386" s="53" t="s">
        <v>22</v>
      </c>
      <c r="B3386" s="54">
        <v>2013</v>
      </c>
      <c r="C3386" s="53" t="s">
        <v>10</v>
      </c>
      <c r="D3386" s="53" t="s">
        <v>30</v>
      </c>
      <c r="E3386" s="53" t="s">
        <v>32</v>
      </c>
      <c r="F3386" s="81">
        <v>0</v>
      </c>
      <c r="G3386" s="78" t="str">
        <f>+IF(F3386=0," ", +F3386/INDEX(TdC_ExRate!$C$8:$R$29,MATCH(A3386,TdC_ExRate!$B$8:$B$29,0),MATCH(B3386,TdC_ExRate!$C$7:$R$7,0)))</f>
        <v xml:space="preserve"> </v>
      </c>
      <c r="H3386" s="78" t="str">
        <f>+IF(F3386=0,"",+G3386*100/INDEX(PBI_GDP!$C$8:$R$29,MATCH($A3386,PBI_GDP!$B$8:$B$29,0),MATCH($B3386,PBI_GDP!$C$7:$R$7,0)))</f>
        <v/>
      </c>
    </row>
    <row r="3387" spans="1:8" x14ac:dyDescent="0.25">
      <c r="A3387" s="53" t="s">
        <v>22</v>
      </c>
      <c r="B3387" s="54">
        <v>2013</v>
      </c>
      <c r="C3387" s="53" t="s">
        <v>10</v>
      </c>
      <c r="D3387" s="53" t="s">
        <v>30</v>
      </c>
      <c r="E3387" s="53" t="s">
        <v>40</v>
      </c>
      <c r="F3387" s="81">
        <v>658696.092619</v>
      </c>
      <c r="G3387" s="78">
        <f>+IF(F3387=0," ", +F3387/INDEX(TdC_ExRate!$C$8:$R$29,MATCH(A3387,TdC_ExRate!$B$8:$B$29,0),MATCH(B3387,TdC_ExRate!$C$7:$R$7,0)))</f>
        <v>152.87858071088846</v>
      </c>
      <c r="H3387" s="78">
        <f>+IF(F3387=0,"",+G3387*100/INDEX(PBI_GDP!$C$8:$R$29,MATCH($A3387,PBI_GDP!$B$8:$B$29,0),MATCH($B3387,PBI_GDP!$C$7:$R$7,0)))</f>
        <v>0.39498559149793488</v>
      </c>
    </row>
    <row r="3388" spans="1:8" x14ac:dyDescent="0.25">
      <c r="A3388" s="53" t="s">
        <v>22</v>
      </c>
      <c r="B3388" s="54">
        <v>2014</v>
      </c>
      <c r="C3388" s="53" t="s">
        <v>10</v>
      </c>
      <c r="D3388" s="53" t="s">
        <v>30</v>
      </c>
      <c r="E3388" s="53" t="s">
        <v>31</v>
      </c>
      <c r="F3388" s="81">
        <v>1028788.031324</v>
      </c>
      <c r="G3388" s="78">
        <f>+IF(F3388=0," ", +F3388/INDEX(TdC_ExRate!$C$8:$R$29,MATCH(A3388,TdC_ExRate!$B$8:$B$29,0),MATCH(B3388,TdC_ExRate!$C$7:$R$7,0)))</f>
        <v>230.49278592442226</v>
      </c>
      <c r="H3388" s="78">
        <f>+IF(F3388=0,"",+G3388*100/INDEX(PBI_GDP!$C$8:$R$29,MATCH($A3388,PBI_GDP!$B$8:$B$29,0),MATCH($B3388,PBI_GDP!$C$7:$R$7,0)))</f>
        <v>0.57101036056883403</v>
      </c>
    </row>
    <row r="3389" spans="1:8" x14ac:dyDescent="0.25">
      <c r="A3389" s="53" t="s">
        <v>22</v>
      </c>
      <c r="B3389" s="54">
        <v>2014</v>
      </c>
      <c r="C3389" s="53" t="s">
        <v>10</v>
      </c>
      <c r="D3389" s="53" t="s">
        <v>30</v>
      </c>
      <c r="E3389" s="53" t="s">
        <v>32</v>
      </c>
      <c r="F3389" s="81">
        <v>0</v>
      </c>
      <c r="G3389" s="78" t="str">
        <f>+IF(F3389=0," ", +F3389/INDEX(TdC_ExRate!$C$8:$R$29,MATCH(A3389,TdC_ExRate!$B$8:$B$29,0),MATCH(B3389,TdC_ExRate!$C$7:$R$7,0)))</f>
        <v xml:space="preserve"> </v>
      </c>
      <c r="H3389" s="78" t="str">
        <f>+IF(F3389=0,"",+G3389*100/INDEX(PBI_GDP!$C$8:$R$29,MATCH($A3389,PBI_GDP!$B$8:$B$29,0),MATCH($B3389,PBI_GDP!$C$7:$R$7,0)))</f>
        <v/>
      </c>
    </row>
    <row r="3390" spans="1:8" x14ac:dyDescent="0.25">
      <c r="A3390" s="53" t="s">
        <v>22</v>
      </c>
      <c r="B3390" s="54">
        <v>2014</v>
      </c>
      <c r="C3390" s="53" t="s">
        <v>10</v>
      </c>
      <c r="D3390" s="53" t="s">
        <v>30</v>
      </c>
      <c r="E3390" s="53" t="s">
        <v>40</v>
      </c>
      <c r="F3390" s="81">
        <v>1028788.031324</v>
      </c>
      <c r="G3390" s="78">
        <f>+IF(F3390=0," ", +F3390/INDEX(TdC_ExRate!$C$8:$R$29,MATCH(A3390,TdC_ExRate!$B$8:$B$29,0),MATCH(B3390,TdC_ExRate!$C$7:$R$7,0)))</f>
        <v>230.49278592442226</v>
      </c>
      <c r="H3390" s="78">
        <f>+IF(F3390=0,"",+G3390*100/INDEX(PBI_GDP!$C$8:$R$29,MATCH($A3390,PBI_GDP!$B$8:$B$29,0),MATCH($B3390,PBI_GDP!$C$7:$R$7,0)))</f>
        <v>0.57101036056883403</v>
      </c>
    </row>
    <row r="3391" spans="1:8" x14ac:dyDescent="0.25">
      <c r="A3391" s="53" t="s">
        <v>22</v>
      </c>
      <c r="B3391" s="54">
        <v>2015</v>
      </c>
      <c r="C3391" s="53" t="s">
        <v>10</v>
      </c>
      <c r="D3391" s="53" t="s">
        <v>30</v>
      </c>
      <c r="E3391" s="53" t="s">
        <v>31</v>
      </c>
      <c r="F3391" s="81">
        <v>1162886.6404260001</v>
      </c>
      <c r="G3391" s="78">
        <f>+IF(F3391=0," ", +F3391/INDEX(TdC_ExRate!$C$8:$R$29,MATCH(A3391,TdC_ExRate!$B$8:$B$29,0),MATCH(B3391,TdC_ExRate!$C$7:$R$7,0)))</f>
        <v>223.42555662278164</v>
      </c>
      <c r="H3391" s="78">
        <f>+IF(F3391=0,"",+G3391*100/INDEX(PBI_GDP!$C$8:$R$29,MATCH($A3391,PBI_GDP!$B$8:$B$29,0),MATCH($B3391,PBI_GDP!$C$7:$R$7,0)))</f>
        <v>0.61554861209605216</v>
      </c>
    </row>
    <row r="3392" spans="1:8" x14ac:dyDescent="0.25">
      <c r="A3392" s="53" t="s">
        <v>22</v>
      </c>
      <c r="B3392" s="54">
        <v>2015</v>
      </c>
      <c r="C3392" s="53" t="s">
        <v>10</v>
      </c>
      <c r="D3392" s="53" t="s">
        <v>30</v>
      </c>
      <c r="E3392" s="53" t="s">
        <v>32</v>
      </c>
      <c r="F3392" s="81">
        <v>0</v>
      </c>
      <c r="G3392" s="78" t="str">
        <f>+IF(F3392=0," ", +F3392/INDEX(TdC_ExRate!$C$8:$R$29,MATCH(A3392,TdC_ExRate!$B$8:$B$29,0),MATCH(B3392,TdC_ExRate!$C$7:$R$7,0)))</f>
        <v xml:space="preserve"> </v>
      </c>
      <c r="H3392" s="78" t="str">
        <f>+IF(F3392=0,"",+G3392*100/INDEX(PBI_GDP!$C$8:$R$29,MATCH($A3392,PBI_GDP!$B$8:$B$29,0),MATCH($B3392,PBI_GDP!$C$7:$R$7,0)))</f>
        <v/>
      </c>
    </row>
    <row r="3393" spans="1:8" x14ac:dyDescent="0.25">
      <c r="A3393" s="53" t="s">
        <v>22</v>
      </c>
      <c r="B3393" s="54">
        <v>2015</v>
      </c>
      <c r="C3393" s="53" t="s">
        <v>10</v>
      </c>
      <c r="D3393" s="53" t="s">
        <v>30</v>
      </c>
      <c r="E3393" s="53" t="s">
        <v>40</v>
      </c>
      <c r="F3393" s="81">
        <v>1162886.6404260001</v>
      </c>
      <c r="G3393" s="78">
        <f>+IF(F3393=0," ", +F3393/INDEX(TdC_ExRate!$C$8:$R$29,MATCH(A3393,TdC_ExRate!$B$8:$B$29,0),MATCH(B3393,TdC_ExRate!$C$7:$R$7,0)))</f>
        <v>223.42555662278164</v>
      </c>
      <c r="H3393" s="78">
        <f>+IF(F3393=0,"",+G3393*100/INDEX(PBI_GDP!$C$8:$R$29,MATCH($A3393,PBI_GDP!$B$8:$B$29,0),MATCH($B3393,PBI_GDP!$C$7:$R$7,0)))</f>
        <v>0.61554861209605216</v>
      </c>
    </row>
    <row r="3394" spans="1:8" x14ac:dyDescent="0.25">
      <c r="A3394" s="53" t="s">
        <v>22</v>
      </c>
      <c r="B3394" s="54">
        <v>2016</v>
      </c>
      <c r="C3394" s="53" t="s">
        <v>10</v>
      </c>
      <c r="D3394" s="53" t="s">
        <v>30</v>
      </c>
      <c r="E3394" s="53" t="s">
        <v>31</v>
      </c>
      <c r="F3394" s="81">
        <v>929223.47504599998</v>
      </c>
      <c r="G3394" s="78">
        <f>+IF(F3394=0," ", +F3394/INDEX(TdC_ExRate!$C$8:$R$29,MATCH(A3394,TdC_ExRate!$B$8:$B$29,0),MATCH(B3394,TdC_ExRate!$C$7:$R$7,0)))</f>
        <v>163.78594882599816</v>
      </c>
      <c r="H3394" s="78">
        <f>+IF(F3394=0,"",+G3394*100/INDEX(PBI_GDP!$C$8:$R$29,MATCH($A3394,PBI_GDP!$B$8:$B$29,0),MATCH($B3394,PBI_GDP!$C$7:$R$7,0)))</f>
        <v>0.45372230706282451</v>
      </c>
    </row>
    <row r="3395" spans="1:8" x14ac:dyDescent="0.25">
      <c r="A3395" s="53" t="s">
        <v>22</v>
      </c>
      <c r="B3395" s="54">
        <v>2016</v>
      </c>
      <c r="C3395" s="53" t="s">
        <v>10</v>
      </c>
      <c r="D3395" s="53" t="s">
        <v>30</v>
      </c>
      <c r="E3395" s="53" t="s">
        <v>32</v>
      </c>
      <c r="F3395" s="81">
        <v>0</v>
      </c>
      <c r="G3395" s="78" t="str">
        <f>+IF(F3395=0," ", +F3395/INDEX(TdC_ExRate!$C$8:$R$29,MATCH(A3395,TdC_ExRate!$B$8:$B$29,0),MATCH(B3395,TdC_ExRate!$C$7:$R$7,0)))</f>
        <v xml:space="preserve"> </v>
      </c>
      <c r="H3395" s="78" t="str">
        <f>+IF(F3395=0,"",+G3395*100/INDEX(PBI_GDP!$C$8:$R$29,MATCH($A3395,PBI_GDP!$B$8:$B$29,0),MATCH($B3395,PBI_GDP!$C$7:$R$7,0)))</f>
        <v/>
      </c>
    </row>
    <row r="3396" spans="1:8" x14ac:dyDescent="0.25">
      <c r="A3396" s="53" t="s">
        <v>22</v>
      </c>
      <c r="B3396" s="54">
        <v>2016</v>
      </c>
      <c r="C3396" s="53" t="s">
        <v>10</v>
      </c>
      <c r="D3396" s="53" t="s">
        <v>30</v>
      </c>
      <c r="E3396" s="53" t="s">
        <v>40</v>
      </c>
      <c r="F3396" s="81">
        <v>929223.47504599998</v>
      </c>
      <c r="G3396" s="78">
        <f>+IF(F3396=0," ", +F3396/INDEX(TdC_ExRate!$C$8:$R$29,MATCH(A3396,TdC_ExRate!$B$8:$B$29,0),MATCH(B3396,TdC_ExRate!$C$7:$R$7,0)))</f>
        <v>163.78594882599816</v>
      </c>
      <c r="H3396" s="78">
        <f>+IF(F3396=0,"",+G3396*100/INDEX(PBI_GDP!$C$8:$R$29,MATCH($A3396,PBI_GDP!$B$8:$B$29,0),MATCH($B3396,PBI_GDP!$C$7:$R$7,0)))</f>
        <v>0.45372230706282451</v>
      </c>
    </row>
    <row r="3397" spans="1:8" x14ac:dyDescent="0.25">
      <c r="A3397" s="53" t="s">
        <v>22</v>
      </c>
      <c r="B3397" s="54">
        <v>2017</v>
      </c>
      <c r="C3397" s="53" t="s">
        <v>10</v>
      </c>
      <c r="D3397" s="53" t="s">
        <v>30</v>
      </c>
      <c r="E3397" s="53" t="s">
        <v>31</v>
      </c>
      <c r="F3397" s="81">
        <v>1212457.172482</v>
      </c>
      <c r="G3397" s="78">
        <f>+IF(F3397=0," ", +F3397/INDEX(TdC_ExRate!$C$8:$R$29,MATCH(A3397,TdC_ExRate!$B$8:$B$29,0),MATCH(B3397,TdC_ExRate!$C$7:$R$7,0)))</f>
        <v>215.64228127926174</v>
      </c>
      <c r="H3397" s="78">
        <f>+IF(F3397=0,"",+G3397*100/INDEX(PBI_GDP!$C$8:$R$29,MATCH($A3397,PBI_GDP!$B$8:$B$29,0),MATCH($B3397,PBI_GDP!$C$7:$R$7,0)))</f>
        <v>0.55303896693101429</v>
      </c>
    </row>
    <row r="3398" spans="1:8" x14ac:dyDescent="0.25">
      <c r="A3398" s="53" t="s">
        <v>22</v>
      </c>
      <c r="B3398" s="54">
        <v>2017</v>
      </c>
      <c r="C3398" s="53" t="s">
        <v>10</v>
      </c>
      <c r="D3398" s="53" t="s">
        <v>30</v>
      </c>
      <c r="E3398" s="53" t="s">
        <v>32</v>
      </c>
      <c r="F3398" s="81">
        <v>0</v>
      </c>
      <c r="G3398" s="78" t="str">
        <f>+IF(F3398=0," ", +F3398/INDEX(TdC_ExRate!$C$8:$R$29,MATCH(A3398,TdC_ExRate!$B$8:$B$29,0),MATCH(B3398,TdC_ExRate!$C$7:$R$7,0)))</f>
        <v xml:space="preserve"> </v>
      </c>
      <c r="H3398" s="78" t="str">
        <f>+IF(F3398=0,"",+G3398*100/INDEX(PBI_GDP!$C$8:$R$29,MATCH($A3398,PBI_GDP!$B$8:$B$29,0),MATCH($B3398,PBI_GDP!$C$7:$R$7,0)))</f>
        <v/>
      </c>
    </row>
    <row r="3399" spans="1:8" x14ac:dyDescent="0.25">
      <c r="A3399" s="53" t="s">
        <v>22</v>
      </c>
      <c r="B3399" s="54">
        <v>2017</v>
      </c>
      <c r="C3399" s="53" t="s">
        <v>10</v>
      </c>
      <c r="D3399" s="53" t="s">
        <v>30</v>
      </c>
      <c r="E3399" s="53" t="s">
        <v>40</v>
      </c>
      <c r="F3399" s="81">
        <v>1212457.172482</v>
      </c>
      <c r="G3399" s="78">
        <f>+IF(F3399=0," ", +F3399/INDEX(TdC_ExRate!$C$8:$R$29,MATCH(A3399,TdC_ExRate!$B$8:$B$29,0),MATCH(B3399,TdC_ExRate!$C$7:$R$7,0)))</f>
        <v>215.64228127926174</v>
      </c>
      <c r="H3399" s="78">
        <f>+IF(F3399=0,"",+G3399*100/INDEX(PBI_GDP!$C$8:$R$29,MATCH($A3399,PBI_GDP!$B$8:$B$29,0),MATCH($B3399,PBI_GDP!$C$7:$R$7,0)))</f>
        <v>0.55303896693101429</v>
      </c>
    </row>
    <row r="3400" spans="1:8" x14ac:dyDescent="0.25">
      <c r="A3400" s="53" t="s">
        <v>22</v>
      </c>
      <c r="B3400" s="54">
        <v>2018</v>
      </c>
      <c r="C3400" s="53" t="s">
        <v>10</v>
      </c>
      <c r="D3400" s="53" t="s">
        <v>30</v>
      </c>
      <c r="E3400" s="53" t="s">
        <v>31</v>
      </c>
      <c r="F3400" s="81">
        <v>1057505.172573</v>
      </c>
      <c r="G3400" s="78">
        <f>+IF(F3400=0," ", +F3400/INDEX(TdC_ExRate!$C$8:$R$29,MATCH(A3400,TdC_ExRate!$B$8:$B$29,0),MATCH(B3400,TdC_ExRate!$C$7:$R$7,0)))</f>
        <v>184.55211893411115</v>
      </c>
      <c r="H3400" s="78">
        <f>+IF(F3400=0,"",+G3400*100/INDEX(PBI_GDP!$C$8:$R$29,MATCH($A3400,PBI_GDP!$B$8:$B$29,0),MATCH($B3400,PBI_GDP!$C$7:$R$7,0)))</f>
        <v>0.45863980981170044</v>
      </c>
    </row>
    <row r="3401" spans="1:8" x14ac:dyDescent="0.25">
      <c r="A3401" s="53" t="s">
        <v>22</v>
      </c>
      <c r="B3401" s="54">
        <v>2018</v>
      </c>
      <c r="C3401" s="53" t="s">
        <v>10</v>
      </c>
      <c r="D3401" s="53" t="s">
        <v>30</v>
      </c>
      <c r="E3401" s="53" t="s">
        <v>32</v>
      </c>
      <c r="F3401" s="81">
        <v>0</v>
      </c>
      <c r="G3401" s="78" t="str">
        <f>+IF(F3401=0," ", +F3401/INDEX(TdC_ExRate!$C$8:$R$29,MATCH(A3401,TdC_ExRate!$B$8:$B$29,0),MATCH(B3401,TdC_ExRate!$C$7:$R$7,0)))</f>
        <v xml:space="preserve"> </v>
      </c>
      <c r="H3401" s="78" t="str">
        <f>+IF(F3401=0,"",+G3401*100/INDEX(PBI_GDP!$C$8:$R$29,MATCH($A3401,PBI_GDP!$B$8:$B$29,0),MATCH($B3401,PBI_GDP!$C$7:$R$7,0)))</f>
        <v/>
      </c>
    </row>
    <row r="3402" spans="1:8" x14ac:dyDescent="0.25">
      <c r="A3402" s="53" t="s">
        <v>22</v>
      </c>
      <c r="B3402" s="54">
        <v>2018</v>
      </c>
      <c r="C3402" s="53" t="s">
        <v>10</v>
      </c>
      <c r="D3402" s="53" t="s">
        <v>30</v>
      </c>
      <c r="E3402" s="53" t="s">
        <v>40</v>
      </c>
      <c r="F3402" s="81">
        <v>1057505.172573</v>
      </c>
      <c r="G3402" s="78">
        <f>+IF(F3402=0," ", +F3402/INDEX(TdC_ExRate!$C$8:$R$29,MATCH(A3402,TdC_ExRate!$B$8:$B$29,0),MATCH(B3402,TdC_ExRate!$C$7:$R$7,0)))</f>
        <v>184.55211893411115</v>
      </c>
      <c r="H3402" s="78">
        <f>+IF(F3402=0,"",+G3402*100/INDEX(PBI_GDP!$C$8:$R$29,MATCH($A3402,PBI_GDP!$B$8:$B$29,0),MATCH($B3402,PBI_GDP!$C$7:$R$7,0)))</f>
        <v>0.45863980981170044</v>
      </c>
    </row>
    <row r="3403" spans="1:8" x14ac:dyDescent="0.25">
      <c r="A3403" s="53" t="s">
        <v>22</v>
      </c>
      <c r="B3403" s="54">
        <v>2019</v>
      </c>
      <c r="C3403" s="53" t="s">
        <v>10</v>
      </c>
      <c r="D3403" s="53" t="s">
        <v>30</v>
      </c>
      <c r="E3403" s="53" t="s">
        <v>31</v>
      </c>
      <c r="F3403" s="81">
        <v>610605.67878900003</v>
      </c>
      <c r="G3403" s="78">
        <f>+IF(F3403=0," ", +F3403/INDEX(TdC_ExRate!$C$8:$R$29,MATCH(A3403,TdC_ExRate!$B$8:$B$29,0),MATCH(B3403,TdC_ExRate!$C$7:$R$7,0)))</f>
        <v>97.840185774287875</v>
      </c>
      <c r="H3403" s="78">
        <f>+IF(F3403=0,"",+G3403*100/INDEX(PBI_GDP!$C$8:$R$29,MATCH($A3403,PBI_GDP!$B$8:$B$29,0),MATCH($B3403,PBI_GDP!$C$7:$R$7,0)))</f>
        <v>0.25799818097464239</v>
      </c>
    </row>
    <row r="3404" spans="1:8" x14ac:dyDescent="0.25">
      <c r="A3404" s="53" t="s">
        <v>22</v>
      </c>
      <c r="B3404" s="54">
        <v>2019</v>
      </c>
      <c r="C3404" s="53" t="s">
        <v>10</v>
      </c>
      <c r="D3404" s="53" t="s">
        <v>30</v>
      </c>
      <c r="E3404" s="53" t="s">
        <v>32</v>
      </c>
      <c r="F3404" s="81">
        <v>0</v>
      </c>
      <c r="G3404" s="78" t="str">
        <f>+IF(F3404=0," ", +F3404/INDEX(TdC_ExRate!$C$8:$R$29,MATCH(A3404,TdC_ExRate!$B$8:$B$29,0),MATCH(B3404,TdC_ExRate!$C$7:$R$7,0)))</f>
        <v xml:space="preserve"> </v>
      </c>
      <c r="H3404" s="78" t="str">
        <f>+IF(F3404=0,"",+G3404*100/INDEX(PBI_GDP!$C$8:$R$29,MATCH($A3404,PBI_GDP!$B$8:$B$29,0),MATCH($B3404,PBI_GDP!$C$7:$R$7,0)))</f>
        <v/>
      </c>
    </row>
    <row r="3405" spans="1:8" x14ac:dyDescent="0.25">
      <c r="A3405" s="53" t="s">
        <v>22</v>
      </c>
      <c r="B3405" s="54">
        <v>2019</v>
      </c>
      <c r="C3405" s="53" t="s">
        <v>10</v>
      </c>
      <c r="D3405" s="53" t="s">
        <v>30</v>
      </c>
      <c r="E3405" s="53" t="s">
        <v>40</v>
      </c>
      <c r="F3405" s="81">
        <v>610605.67878900003</v>
      </c>
      <c r="G3405" s="78">
        <f>+IF(F3405=0," ", +F3405/INDEX(TdC_ExRate!$C$8:$R$29,MATCH(A3405,TdC_ExRate!$B$8:$B$29,0),MATCH(B3405,TdC_ExRate!$C$7:$R$7,0)))</f>
        <v>97.840185774287875</v>
      </c>
      <c r="H3405" s="78">
        <f>+IF(F3405=0,"",+G3405*100/INDEX(PBI_GDP!$C$8:$R$29,MATCH($A3405,PBI_GDP!$B$8:$B$29,0),MATCH($B3405,PBI_GDP!$C$7:$R$7,0)))</f>
        <v>0.25799818097464239</v>
      </c>
    </row>
    <row r="3406" spans="1:8" x14ac:dyDescent="0.25">
      <c r="A3406" s="53" t="s">
        <v>22</v>
      </c>
      <c r="B3406" s="54">
        <v>2020</v>
      </c>
      <c r="C3406" s="53" t="s">
        <v>10</v>
      </c>
      <c r="D3406" s="53" t="s">
        <v>30</v>
      </c>
      <c r="E3406" s="53" t="s">
        <v>31</v>
      </c>
      <c r="F3406" s="81">
        <v>1233051.963761</v>
      </c>
      <c r="G3406" s="78">
        <f>+IF(F3406=0," ", +F3406/INDEX(TdC_ExRate!$C$8:$R$29,MATCH(A3406,TdC_ExRate!$B$8:$B$29,0),MATCH(B3406,TdC_ExRate!$C$7:$R$7,0)))</f>
        <v>182.10527477688541</v>
      </c>
      <c r="H3406" s="78">
        <f>+IF(F3406=0,"",+G3406*100/INDEX(PBI_GDP!$C$8:$R$29,MATCH($A3406,PBI_GDP!$B$8:$B$29,0),MATCH($B3406,PBI_GDP!$C$7:$R$7,0)))</f>
        <v>0.51406111130776189</v>
      </c>
    </row>
    <row r="3407" spans="1:8" x14ac:dyDescent="0.25">
      <c r="A3407" s="53" t="s">
        <v>22</v>
      </c>
      <c r="B3407" s="54">
        <v>2020</v>
      </c>
      <c r="C3407" s="53" t="s">
        <v>10</v>
      </c>
      <c r="D3407" s="53" t="s">
        <v>30</v>
      </c>
      <c r="E3407" s="53" t="s">
        <v>32</v>
      </c>
      <c r="F3407" s="81">
        <v>0</v>
      </c>
      <c r="G3407" s="78" t="str">
        <f>+IF(F3407=0," ", +F3407/INDEX(TdC_ExRate!$C$8:$R$29,MATCH(A3407,TdC_ExRate!$B$8:$B$29,0),MATCH(B3407,TdC_ExRate!$C$7:$R$7,0)))</f>
        <v xml:space="preserve"> </v>
      </c>
      <c r="H3407" s="78" t="str">
        <f>+IF(F3407=0,"",+G3407*100/INDEX(PBI_GDP!$C$8:$R$29,MATCH($A3407,PBI_GDP!$B$8:$B$29,0),MATCH($B3407,PBI_GDP!$C$7:$R$7,0)))</f>
        <v/>
      </c>
    </row>
    <row r="3408" spans="1:8" x14ac:dyDescent="0.25">
      <c r="A3408" s="53" t="s">
        <v>22</v>
      </c>
      <c r="B3408" s="54">
        <v>2020</v>
      </c>
      <c r="C3408" s="53" t="s">
        <v>10</v>
      </c>
      <c r="D3408" s="53" t="s">
        <v>30</v>
      </c>
      <c r="E3408" s="53" t="s">
        <v>40</v>
      </c>
      <c r="F3408" s="81">
        <v>1233051.963761</v>
      </c>
      <c r="G3408" s="78">
        <f>+IF(F3408=0," ", +F3408/INDEX(TdC_ExRate!$C$8:$R$29,MATCH(A3408,TdC_ExRate!$B$8:$B$29,0),MATCH(B3408,TdC_ExRate!$C$7:$R$7,0)))</f>
        <v>182.10527477688541</v>
      </c>
      <c r="H3408" s="78">
        <f>+IF(F3408=0,"",+G3408*100/INDEX(PBI_GDP!$C$8:$R$29,MATCH($A3408,PBI_GDP!$B$8:$B$29,0),MATCH($B3408,PBI_GDP!$C$7:$R$7,0)))</f>
        <v>0.51406111130776189</v>
      </c>
    </row>
    <row r="3409" spans="1:8" x14ac:dyDescent="0.25">
      <c r="A3409" s="53" t="s">
        <v>22</v>
      </c>
      <c r="B3409" s="54">
        <v>2021</v>
      </c>
      <c r="C3409" s="53" t="s">
        <v>10</v>
      </c>
      <c r="D3409" s="53" t="s">
        <v>30</v>
      </c>
      <c r="E3409" s="53" t="s">
        <v>31</v>
      </c>
      <c r="F3409" s="81">
        <v>1307597.717647</v>
      </c>
      <c r="G3409" s="78">
        <f>+IF(F3409=0," ", +F3409/INDEX(TdC_ExRate!$C$8:$R$29,MATCH(A3409,TdC_ExRate!$B$8:$B$29,0),MATCH(B3409,TdC_ExRate!$C$7:$R$7,0)))</f>
        <v>192.95417713670011</v>
      </c>
      <c r="H3409" s="78">
        <f>+IF(F3409=0,"",+G3409*100/INDEX(PBI_GDP!$C$8:$R$29,MATCH($A3409,PBI_GDP!$B$8:$B$29,0),MATCH($B3409,PBI_GDP!$C$7:$R$7,0)))</f>
        <v>0.48303040919562884</v>
      </c>
    </row>
    <row r="3410" spans="1:8" x14ac:dyDescent="0.25">
      <c r="A3410" s="53" t="s">
        <v>22</v>
      </c>
      <c r="B3410" s="54">
        <v>2021</v>
      </c>
      <c r="C3410" s="53" t="s">
        <v>10</v>
      </c>
      <c r="D3410" s="53" t="s">
        <v>30</v>
      </c>
      <c r="E3410" s="53" t="s">
        <v>32</v>
      </c>
      <c r="F3410" s="81">
        <v>0</v>
      </c>
      <c r="G3410" s="78" t="str">
        <f>+IF(F3410=0," ", +F3410/INDEX(TdC_ExRate!$C$8:$R$29,MATCH(A3410,TdC_ExRate!$B$8:$B$29,0),MATCH(B3410,TdC_ExRate!$C$7:$R$7,0)))</f>
        <v xml:space="preserve"> </v>
      </c>
      <c r="H3410" s="78" t="str">
        <f>+IF(F3410=0,"",+G3410*100/INDEX(PBI_GDP!$C$8:$R$29,MATCH($A3410,PBI_GDP!$B$8:$B$29,0),MATCH($B3410,PBI_GDP!$C$7:$R$7,0)))</f>
        <v/>
      </c>
    </row>
    <row r="3411" spans="1:8" x14ac:dyDescent="0.25">
      <c r="A3411" s="53" t="s">
        <v>22</v>
      </c>
      <c r="B3411" s="54">
        <v>2021</v>
      </c>
      <c r="C3411" s="53" t="s">
        <v>10</v>
      </c>
      <c r="D3411" s="53" t="s">
        <v>30</v>
      </c>
      <c r="E3411" s="53" t="s">
        <v>40</v>
      </c>
      <c r="F3411" s="81">
        <v>1307597.717647</v>
      </c>
      <c r="G3411" s="78">
        <f>+IF(F3411=0," ", +F3411/INDEX(TdC_ExRate!$C$8:$R$29,MATCH(A3411,TdC_ExRate!$B$8:$B$29,0),MATCH(B3411,TdC_ExRate!$C$7:$R$7,0)))</f>
        <v>192.95417713670011</v>
      </c>
      <c r="H3411" s="78">
        <f>+IF(F3411=0,"",+G3411*100/INDEX(PBI_GDP!$C$8:$R$29,MATCH($A3411,PBI_GDP!$B$8:$B$29,0),MATCH($B3411,PBI_GDP!$C$7:$R$7,0)))</f>
        <v>0.48303040919562884</v>
      </c>
    </row>
    <row r="3412" spans="1:8" x14ac:dyDescent="0.25">
      <c r="A3412" s="53" t="s">
        <v>22</v>
      </c>
      <c r="B3412" s="54">
        <v>2022</v>
      </c>
      <c r="C3412" s="53" t="s">
        <v>10</v>
      </c>
      <c r="D3412" s="53" t="s">
        <v>30</v>
      </c>
      <c r="E3412" s="53" t="s">
        <v>31</v>
      </c>
      <c r="F3412" s="81">
        <v>1395421.6257509999</v>
      </c>
      <c r="G3412" s="78">
        <f>+IF(F3412=0," ", +F3412/INDEX(TdC_ExRate!$C$8:$R$29,MATCH(A3412,TdC_ExRate!$B$8:$B$29,0),MATCH(B3412,TdC_ExRate!$C$7:$R$7,0)))</f>
        <v>199.75689879395924</v>
      </c>
      <c r="H3412" s="78">
        <f>+IF(F3412=0,"",+G3412*100/INDEX(PBI_GDP!$C$8:$R$29,MATCH($A3412,PBI_GDP!$B$8:$B$29,0),MATCH($B3412,PBI_GDP!$C$7:$R$7,0)))</f>
        <v>0.47633751143160824</v>
      </c>
    </row>
    <row r="3413" spans="1:8" x14ac:dyDescent="0.25">
      <c r="A3413" s="53" t="s">
        <v>22</v>
      </c>
      <c r="B3413" s="54">
        <v>2022</v>
      </c>
      <c r="C3413" s="53" t="s">
        <v>10</v>
      </c>
      <c r="D3413" s="53" t="s">
        <v>30</v>
      </c>
      <c r="E3413" s="53" t="s">
        <v>32</v>
      </c>
      <c r="F3413" s="81">
        <v>0</v>
      </c>
      <c r="G3413" s="78" t="str">
        <f>+IF(F3413=0," ", +F3413/INDEX(TdC_ExRate!$C$8:$R$29,MATCH(A3413,TdC_ExRate!$B$8:$B$29,0),MATCH(B3413,TdC_ExRate!$C$7:$R$7,0)))</f>
        <v xml:space="preserve"> </v>
      </c>
      <c r="H3413" s="78" t="str">
        <f>+IF(F3413=0,"",+G3413*100/INDEX(PBI_GDP!$C$8:$R$29,MATCH($A3413,PBI_GDP!$B$8:$B$29,0),MATCH($B3413,PBI_GDP!$C$7:$R$7,0)))</f>
        <v/>
      </c>
    </row>
    <row r="3414" spans="1:8" x14ac:dyDescent="0.25">
      <c r="A3414" s="53" t="s">
        <v>22</v>
      </c>
      <c r="B3414" s="54">
        <v>2022</v>
      </c>
      <c r="C3414" s="53" t="s">
        <v>10</v>
      </c>
      <c r="D3414" s="53" t="s">
        <v>30</v>
      </c>
      <c r="E3414" s="53" t="s">
        <v>40</v>
      </c>
      <c r="F3414" s="81">
        <v>1395421.6257509999</v>
      </c>
      <c r="G3414" s="78">
        <f>+IF(F3414=0," ", +F3414/INDEX(TdC_ExRate!$C$8:$R$29,MATCH(A3414,TdC_ExRate!$B$8:$B$29,0),MATCH(B3414,TdC_ExRate!$C$7:$R$7,0)))</f>
        <v>199.75689879395924</v>
      </c>
      <c r="H3414" s="78">
        <f>+IF(F3414=0,"",+G3414*100/INDEX(PBI_GDP!$C$8:$R$29,MATCH($A3414,PBI_GDP!$B$8:$B$29,0),MATCH($B3414,PBI_GDP!$C$7:$R$7,0)))</f>
        <v>0.47633751143160824</v>
      </c>
    </row>
    <row r="3415" spans="1:8" x14ac:dyDescent="0.25">
      <c r="A3415" s="53" t="s">
        <v>22</v>
      </c>
      <c r="B3415" s="54">
        <v>2023</v>
      </c>
      <c r="C3415" s="53" t="s">
        <v>10</v>
      </c>
      <c r="D3415" s="53" t="s">
        <v>30</v>
      </c>
      <c r="E3415" s="53" t="s">
        <v>31</v>
      </c>
      <c r="F3415" s="81">
        <v>1131953.5946750001</v>
      </c>
      <c r="G3415" s="78">
        <f>+IF(F3415=0," ", +F3415/INDEX(TdC_ExRate!$C$8:$R$29,MATCH(A3415,TdC_ExRate!$B$8:$B$29,0),MATCH(B3415,TdC_ExRate!$C$7:$R$7,0)))</f>
        <v>155.22890100426383</v>
      </c>
      <c r="H3415" s="78">
        <f>+IF(F3415=0,"",+G3415*100/INDEX(PBI_GDP!$C$8:$R$29,MATCH($A3415,PBI_GDP!$B$8:$B$29,0),MATCH($B3415,PBI_GDP!$C$7:$R$7,0)))</f>
        <v>0.35976278850527116</v>
      </c>
    </row>
    <row r="3416" spans="1:8" x14ac:dyDescent="0.25">
      <c r="A3416" s="53" t="s">
        <v>22</v>
      </c>
      <c r="B3416" s="54">
        <v>2023</v>
      </c>
      <c r="C3416" s="53" t="s">
        <v>10</v>
      </c>
      <c r="D3416" s="53" t="s">
        <v>30</v>
      </c>
      <c r="E3416" s="53" t="s">
        <v>32</v>
      </c>
      <c r="F3416" s="81">
        <v>0</v>
      </c>
      <c r="G3416" s="78" t="str">
        <f>+IF(F3416=0," ", +F3416/INDEX(TdC_ExRate!$C$8:$R$29,MATCH(A3416,TdC_ExRate!$B$8:$B$29,0),MATCH(B3416,TdC_ExRate!$C$7:$R$7,0)))</f>
        <v xml:space="preserve"> </v>
      </c>
      <c r="H3416" s="78" t="str">
        <f>+IF(F3416=0,"",+G3416*100/INDEX(PBI_GDP!$C$8:$R$29,MATCH($A3416,PBI_GDP!$B$8:$B$29,0),MATCH($B3416,PBI_GDP!$C$7:$R$7,0)))</f>
        <v/>
      </c>
    </row>
    <row r="3417" spans="1:8" x14ac:dyDescent="0.25">
      <c r="A3417" s="53" t="s">
        <v>22</v>
      </c>
      <c r="B3417" s="54">
        <v>2023</v>
      </c>
      <c r="C3417" s="53" t="s">
        <v>10</v>
      </c>
      <c r="D3417" s="53" t="s">
        <v>30</v>
      </c>
      <c r="E3417" s="53" t="s">
        <v>40</v>
      </c>
      <c r="F3417" s="81">
        <v>1131953.5946750001</v>
      </c>
      <c r="G3417" s="78">
        <f>+IF(F3417=0," ", +F3417/INDEX(TdC_ExRate!$C$8:$R$29,MATCH(A3417,TdC_ExRate!$B$8:$B$29,0),MATCH(B3417,TdC_ExRate!$C$7:$R$7,0)))</f>
        <v>155.22890100426383</v>
      </c>
      <c r="H3417" s="78">
        <f>+IF(F3417=0,"",+G3417*100/INDEX(PBI_GDP!$C$8:$R$29,MATCH($A3417,PBI_GDP!$B$8:$B$29,0),MATCH($B3417,PBI_GDP!$C$7:$R$7,0)))</f>
        <v>0.35976278850527116</v>
      </c>
    </row>
    <row r="3418" spans="1:8" x14ac:dyDescent="0.25">
      <c r="A3418" s="53" t="s">
        <v>22</v>
      </c>
      <c r="B3418" s="54">
        <v>2008</v>
      </c>
      <c r="C3418" s="53" t="s">
        <v>10</v>
      </c>
      <c r="D3418" s="53" t="s">
        <v>33</v>
      </c>
      <c r="E3418" s="53" t="s">
        <v>34</v>
      </c>
      <c r="F3418" s="81">
        <v>581.33822599999996</v>
      </c>
      <c r="G3418" s="78">
        <f>+IF(F3418=0," ", +F3418/INDEX(TdC_ExRate!$C$8:$R$29,MATCH(A3418,TdC_ExRate!$B$8:$B$29,0),MATCH(B3418,TdC_ExRate!$C$7:$R$7,0)))</f>
        <v>0.13365385039976085</v>
      </c>
      <c r="H3418" s="78">
        <f>+IF(F3418=0,"",+G3418*100/INDEX(PBI_GDP!$C$8:$R$29,MATCH($A3418,PBI_GDP!$B$8:$B$29,0),MATCH($B3418,PBI_GDP!$C$7:$R$7,0)))</f>
        <v>5.4085295050664646E-4</v>
      </c>
    </row>
    <row r="3419" spans="1:8" x14ac:dyDescent="0.25">
      <c r="A3419" s="53" t="s">
        <v>22</v>
      </c>
      <c r="B3419" s="54">
        <v>2008</v>
      </c>
      <c r="C3419" s="53" t="s">
        <v>10</v>
      </c>
      <c r="D3419" s="53" t="s">
        <v>33</v>
      </c>
      <c r="E3419" s="53" t="s">
        <v>35</v>
      </c>
      <c r="F3419" s="81">
        <v>542203.65967199998</v>
      </c>
      <c r="G3419" s="78">
        <f>+IF(F3419=0," ", +F3419/INDEX(TdC_ExRate!$C$8:$R$29,MATCH(A3419,TdC_ExRate!$B$8:$B$29,0),MATCH(B3419,TdC_ExRate!$C$7:$R$7,0)))</f>
        <v>124.65653138729661</v>
      </c>
      <c r="H3419" s="78">
        <f>+IF(F3419=0,"",+G3419*100/INDEX(PBI_GDP!$C$8:$R$29,MATCH($A3419,PBI_GDP!$B$8:$B$29,0),MATCH($B3419,PBI_GDP!$C$7:$R$7,0)))</f>
        <v>0.50444377471421054</v>
      </c>
    </row>
    <row r="3420" spans="1:8" x14ac:dyDescent="0.25">
      <c r="A3420" s="53" t="s">
        <v>22</v>
      </c>
      <c r="B3420" s="54">
        <v>2008</v>
      </c>
      <c r="C3420" s="53" t="s">
        <v>10</v>
      </c>
      <c r="D3420" s="53" t="s">
        <v>33</v>
      </c>
      <c r="E3420" s="53" t="s">
        <v>36</v>
      </c>
      <c r="F3420" s="81">
        <v>0</v>
      </c>
      <c r="G3420" s="78" t="str">
        <f>+IF(F3420=0," ", +F3420/INDEX(TdC_ExRate!$C$8:$R$29,MATCH(A3420,TdC_ExRate!$B$8:$B$29,0),MATCH(B3420,TdC_ExRate!$C$7:$R$7,0)))</f>
        <v xml:space="preserve"> </v>
      </c>
      <c r="H3420" s="78" t="str">
        <f>+IF(F3420=0,"",+G3420*100/INDEX(PBI_GDP!$C$8:$R$29,MATCH($A3420,PBI_GDP!$B$8:$B$29,0),MATCH($B3420,PBI_GDP!$C$7:$R$7,0)))</f>
        <v/>
      </c>
    </row>
    <row r="3421" spans="1:8" x14ac:dyDescent="0.25">
      <c r="A3421" s="53" t="s">
        <v>22</v>
      </c>
      <c r="B3421" s="54">
        <v>2008</v>
      </c>
      <c r="C3421" s="53" t="s">
        <v>10</v>
      </c>
      <c r="D3421" s="53" t="s">
        <v>33</v>
      </c>
      <c r="E3421" s="53" t="s">
        <v>42</v>
      </c>
      <c r="F3421" s="81">
        <v>5979.2491410000002</v>
      </c>
      <c r="G3421" s="78">
        <f>+IF(F3421=0," ", +F3421/INDEX(TdC_ExRate!$C$8:$R$29,MATCH(A3421,TdC_ExRate!$B$8:$B$29,0),MATCH(B3421,TdC_ExRate!$C$7:$R$7,0)))</f>
        <v>1.3746724960661929</v>
      </c>
      <c r="H3421" s="78">
        <f>+IF(F3421=0,"",+G3421*100/INDEX(PBI_GDP!$C$8:$R$29,MATCH($A3421,PBI_GDP!$B$8:$B$29,0),MATCH($B3421,PBI_GDP!$C$7:$R$7,0)))</f>
        <v>5.5628451649834942E-3</v>
      </c>
    </row>
    <row r="3422" spans="1:8" x14ac:dyDescent="0.25">
      <c r="A3422" s="53" t="s">
        <v>22</v>
      </c>
      <c r="B3422" s="54">
        <v>2008</v>
      </c>
      <c r="C3422" s="53" t="s">
        <v>10</v>
      </c>
      <c r="D3422" s="53" t="s">
        <v>33</v>
      </c>
      <c r="E3422" s="53" t="s">
        <v>40</v>
      </c>
      <c r="F3422" s="81">
        <v>548764.24703899992</v>
      </c>
      <c r="G3422" s="78">
        <f>+IF(F3422=0," ", +F3422/INDEX(TdC_ExRate!$C$8:$R$29,MATCH(A3422,TdC_ExRate!$B$8:$B$29,0),MATCH(B3422,TdC_ExRate!$C$7:$R$7,0)))</f>
        <v>126.16485773376256</v>
      </c>
      <c r="H3422" s="78">
        <f>+IF(F3422=0,"",+G3422*100/INDEX(PBI_GDP!$C$8:$R$29,MATCH($A3422,PBI_GDP!$B$8:$B$29,0),MATCH($B3422,PBI_GDP!$C$7:$R$7,0)))</f>
        <v>0.51054747282970059</v>
      </c>
    </row>
    <row r="3423" spans="1:8" x14ac:dyDescent="0.25">
      <c r="A3423" s="53" t="s">
        <v>22</v>
      </c>
      <c r="B3423" s="54">
        <v>2009</v>
      </c>
      <c r="C3423" s="53" t="s">
        <v>10</v>
      </c>
      <c r="D3423" s="53" t="s">
        <v>33</v>
      </c>
      <c r="E3423" s="53" t="s">
        <v>34</v>
      </c>
      <c r="F3423" s="81">
        <v>0</v>
      </c>
      <c r="G3423" s="78" t="str">
        <f>+IF(F3423=0," ", +F3423/INDEX(TdC_ExRate!$C$8:$R$29,MATCH(A3423,TdC_ExRate!$B$8:$B$29,0),MATCH(B3423,TdC_ExRate!$C$7:$R$7,0)))</f>
        <v xml:space="preserve"> </v>
      </c>
      <c r="H3423" s="78" t="str">
        <f>+IF(F3423=0,"",+G3423*100/INDEX(PBI_GDP!$C$8:$R$29,MATCH($A3423,PBI_GDP!$B$8:$B$29,0),MATCH($B3423,PBI_GDP!$C$7:$R$7,0)))</f>
        <v/>
      </c>
    </row>
    <row r="3424" spans="1:8" x14ac:dyDescent="0.25">
      <c r="A3424" s="53" t="s">
        <v>22</v>
      </c>
      <c r="B3424" s="54">
        <v>2009</v>
      </c>
      <c r="C3424" s="53" t="s">
        <v>10</v>
      </c>
      <c r="D3424" s="53" t="s">
        <v>33</v>
      </c>
      <c r="E3424" s="53" t="s">
        <v>35</v>
      </c>
      <c r="F3424" s="81">
        <v>1094360.2692859999</v>
      </c>
      <c r="G3424" s="78">
        <f>+IF(F3424=0," ", +F3424/INDEX(TdC_ExRate!$C$8:$R$29,MATCH(A3424,TdC_ExRate!$B$8:$B$29,0),MATCH(B3424,TdC_ExRate!$C$7:$R$7,0)))</f>
        <v>220.20731762886206</v>
      </c>
      <c r="H3424" s="78">
        <f>+IF(F3424=0,"",+G3424*100/INDEX(PBI_GDP!$C$8:$R$29,MATCH($A3424,PBI_GDP!$B$8:$B$29,0),MATCH($B3424,PBI_GDP!$C$7:$R$7,0)))</f>
        <v>0.98320927967294447</v>
      </c>
    </row>
    <row r="3425" spans="1:8" x14ac:dyDescent="0.25">
      <c r="A3425" s="53" t="s">
        <v>22</v>
      </c>
      <c r="B3425" s="54">
        <v>2009</v>
      </c>
      <c r="C3425" s="53" t="s">
        <v>10</v>
      </c>
      <c r="D3425" s="53" t="s">
        <v>33</v>
      </c>
      <c r="E3425" s="53" t="s">
        <v>36</v>
      </c>
      <c r="F3425" s="81">
        <v>0</v>
      </c>
      <c r="G3425" s="78" t="str">
        <f>+IF(F3425=0," ", +F3425/INDEX(TdC_ExRate!$C$8:$R$29,MATCH(A3425,TdC_ExRate!$B$8:$B$29,0),MATCH(B3425,TdC_ExRate!$C$7:$R$7,0)))</f>
        <v xml:space="preserve"> </v>
      </c>
      <c r="H3425" s="78" t="str">
        <f>+IF(F3425=0,"",+G3425*100/INDEX(PBI_GDP!$C$8:$R$29,MATCH($A3425,PBI_GDP!$B$8:$B$29,0),MATCH($B3425,PBI_GDP!$C$7:$R$7,0)))</f>
        <v/>
      </c>
    </row>
    <row r="3426" spans="1:8" x14ac:dyDescent="0.25">
      <c r="A3426" s="53" t="s">
        <v>22</v>
      </c>
      <c r="B3426" s="54">
        <v>2009</v>
      </c>
      <c r="C3426" s="53" t="s">
        <v>10</v>
      </c>
      <c r="D3426" s="53" t="s">
        <v>33</v>
      </c>
      <c r="E3426" s="53" t="s">
        <v>42</v>
      </c>
      <c r="F3426" s="81">
        <v>21792.512198</v>
      </c>
      <c r="G3426" s="78">
        <f>+IF(F3426=0," ", +F3426/INDEX(TdC_ExRate!$C$8:$R$29,MATCH(A3426,TdC_ExRate!$B$8:$B$29,0),MATCH(B3426,TdC_ExRate!$C$7:$R$7,0)))</f>
        <v>4.385092176863103</v>
      </c>
      <c r="H3426" s="78">
        <f>+IF(F3426=0,"",+G3426*100/INDEX(PBI_GDP!$C$8:$R$29,MATCH($A3426,PBI_GDP!$B$8:$B$29,0),MATCH($B3426,PBI_GDP!$C$7:$R$7,0)))</f>
        <v>1.9579110117401211E-2</v>
      </c>
    </row>
    <row r="3427" spans="1:8" x14ac:dyDescent="0.25">
      <c r="A3427" s="53" t="s">
        <v>22</v>
      </c>
      <c r="B3427" s="54">
        <v>2009</v>
      </c>
      <c r="C3427" s="53" t="s">
        <v>10</v>
      </c>
      <c r="D3427" s="53" t="s">
        <v>33</v>
      </c>
      <c r="E3427" s="53" t="s">
        <v>40</v>
      </c>
      <c r="F3427" s="81">
        <v>1116152.7814839999</v>
      </c>
      <c r="G3427" s="78">
        <f>+IF(F3427=0," ", +F3427/INDEX(TdC_ExRate!$C$8:$R$29,MATCH(A3427,TdC_ExRate!$B$8:$B$29,0),MATCH(B3427,TdC_ExRate!$C$7:$R$7,0)))</f>
        <v>224.59240980572514</v>
      </c>
      <c r="H3427" s="78">
        <f>+IF(F3427=0,"",+G3427*100/INDEX(PBI_GDP!$C$8:$R$29,MATCH($A3427,PBI_GDP!$B$8:$B$29,0),MATCH($B3427,PBI_GDP!$C$7:$R$7,0)))</f>
        <v>1.0027883897903456</v>
      </c>
    </row>
    <row r="3428" spans="1:8" x14ac:dyDescent="0.25">
      <c r="A3428" s="53" t="s">
        <v>22</v>
      </c>
      <c r="B3428" s="54">
        <v>2010</v>
      </c>
      <c r="C3428" s="53" t="s">
        <v>10</v>
      </c>
      <c r="D3428" s="53" t="s">
        <v>33</v>
      </c>
      <c r="E3428" s="53" t="s">
        <v>34</v>
      </c>
      <c r="F3428" s="81">
        <v>0</v>
      </c>
      <c r="G3428" s="78" t="str">
        <f>+IF(F3428=0," ", +F3428/INDEX(TdC_ExRate!$C$8:$R$29,MATCH(A3428,TdC_ExRate!$B$8:$B$29,0),MATCH(B3428,TdC_ExRate!$C$7:$R$7,0)))</f>
        <v xml:space="preserve"> </v>
      </c>
      <c r="H3428" s="78" t="str">
        <f>+IF(F3428=0,"",+G3428*100/INDEX(PBI_GDP!$C$8:$R$29,MATCH($A3428,PBI_GDP!$B$8:$B$29,0),MATCH($B3428,PBI_GDP!$C$7:$R$7,0)))</f>
        <v/>
      </c>
    </row>
    <row r="3429" spans="1:8" x14ac:dyDescent="0.25">
      <c r="A3429" s="53" t="s">
        <v>22</v>
      </c>
      <c r="B3429" s="54">
        <v>2010</v>
      </c>
      <c r="C3429" s="53" t="s">
        <v>10</v>
      </c>
      <c r="D3429" s="53" t="s">
        <v>33</v>
      </c>
      <c r="E3429" s="53" t="s">
        <v>35</v>
      </c>
      <c r="F3429" s="81">
        <v>1047502.550866</v>
      </c>
      <c r="G3429" s="78">
        <f>+IF(F3429=0," ", +F3429/INDEX(TdC_ExRate!$C$8:$R$29,MATCH(A3429,TdC_ExRate!$B$8:$B$29,0),MATCH(B3429,TdC_ExRate!$C$7:$R$7,0)))</f>
        <v>220.40126276100904</v>
      </c>
      <c r="H3429" s="78">
        <f>+IF(F3429=0,"",+G3429*100/INDEX(PBI_GDP!$C$8:$R$29,MATCH($A3429,PBI_GDP!$B$8:$B$29,0),MATCH($B3429,PBI_GDP!$C$7:$R$7,0)))</f>
        <v>0.81271539327606879</v>
      </c>
    </row>
    <row r="3430" spans="1:8" x14ac:dyDescent="0.25">
      <c r="A3430" s="53" t="s">
        <v>22</v>
      </c>
      <c r="B3430" s="54">
        <v>2010</v>
      </c>
      <c r="C3430" s="53" t="s">
        <v>10</v>
      </c>
      <c r="D3430" s="53" t="s">
        <v>33</v>
      </c>
      <c r="E3430" s="53" t="s">
        <v>36</v>
      </c>
      <c r="F3430" s="81">
        <v>0</v>
      </c>
      <c r="G3430" s="78" t="str">
        <f>+IF(F3430=0," ", +F3430/INDEX(TdC_ExRate!$C$8:$R$29,MATCH(A3430,TdC_ExRate!$B$8:$B$29,0),MATCH(B3430,TdC_ExRate!$C$7:$R$7,0)))</f>
        <v xml:space="preserve"> </v>
      </c>
      <c r="H3430" s="78" t="str">
        <f>+IF(F3430=0,"",+G3430*100/INDEX(PBI_GDP!$C$8:$R$29,MATCH($A3430,PBI_GDP!$B$8:$B$29,0),MATCH($B3430,PBI_GDP!$C$7:$R$7,0)))</f>
        <v/>
      </c>
    </row>
    <row r="3431" spans="1:8" x14ac:dyDescent="0.25">
      <c r="A3431" s="53" t="s">
        <v>22</v>
      </c>
      <c r="B3431" s="54">
        <v>2010</v>
      </c>
      <c r="C3431" s="53" t="s">
        <v>10</v>
      </c>
      <c r="D3431" s="53" t="s">
        <v>33</v>
      </c>
      <c r="E3431" s="53" t="s">
        <v>42</v>
      </c>
      <c r="F3431" s="81">
        <v>9858.5535810000001</v>
      </c>
      <c r="G3431" s="78">
        <f>+IF(F3431=0," ", +F3431/INDEX(TdC_ExRate!$C$8:$R$29,MATCH(A3431,TdC_ExRate!$B$8:$B$29,0),MATCH(B3431,TdC_ExRate!$C$7:$R$7,0)))</f>
        <v>2.0743029756377407</v>
      </c>
      <c r="H3431" s="78">
        <f>+IF(F3431=0,"",+G3431*100/INDEX(PBI_GDP!$C$8:$R$29,MATCH($A3431,PBI_GDP!$B$8:$B$29,0),MATCH($B3431,PBI_GDP!$C$7:$R$7,0)))</f>
        <v>7.6488579852065286E-3</v>
      </c>
    </row>
    <row r="3432" spans="1:8" x14ac:dyDescent="0.25">
      <c r="A3432" s="53" t="s">
        <v>22</v>
      </c>
      <c r="B3432" s="54">
        <v>2010</v>
      </c>
      <c r="C3432" s="53" t="s">
        <v>10</v>
      </c>
      <c r="D3432" s="53" t="s">
        <v>33</v>
      </c>
      <c r="E3432" s="53" t="s">
        <v>40</v>
      </c>
      <c r="F3432" s="81">
        <v>1057361.104447</v>
      </c>
      <c r="G3432" s="78">
        <f>+IF(F3432=0," ", +F3432/INDEX(TdC_ExRate!$C$8:$R$29,MATCH(A3432,TdC_ExRate!$B$8:$B$29,0),MATCH(B3432,TdC_ExRate!$C$7:$R$7,0)))</f>
        <v>222.47556573664676</v>
      </c>
      <c r="H3432" s="78">
        <f>+IF(F3432=0,"",+G3432*100/INDEX(PBI_GDP!$C$8:$R$29,MATCH($A3432,PBI_GDP!$B$8:$B$29,0),MATCH($B3432,PBI_GDP!$C$7:$R$7,0)))</f>
        <v>0.82036425126127532</v>
      </c>
    </row>
    <row r="3433" spans="1:8" x14ac:dyDescent="0.25">
      <c r="A3433" s="53" t="s">
        <v>22</v>
      </c>
      <c r="B3433" s="54">
        <v>2011</v>
      </c>
      <c r="C3433" s="53" t="s">
        <v>10</v>
      </c>
      <c r="D3433" s="53" t="s">
        <v>33</v>
      </c>
      <c r="E3433" s="53" t="s">
        <v>34</v>
      </c>
      <c r="F3433" s="81">
        <v>0</v>
      </c>
      <c r="G3433" s="78" t="str">
        <f>+IF(F3433=0," ", +F3433/INDEX(TdC_ExRate!$C$8:$R$29,MATCH(A3433,TdC_ExRate!$B$8:$B$29,0),MATCH(B3433,TdC_ExRate!$C$7:$R$7,0)))</f>
        <v xml:space="preserve"> </v>
      </c>
      <c r="H3433" s="78" t="str">
        <f>+IF(F3433=0,"",+G3433*100/INDEX(PBI_GDP!$C$8:$R$29,MATCH($A3433,PBI_GDP!$B$8:$B$29,0),MATCH($B3433,PBI_GDP!$C$7:$R$7,0)))</f>
        <v/>
      </c>
    </row>
    <row r="3434" spans="1:8" x14ac:dyDescent="0.25">
      <c r="A3434" s="53" t="s">
        <v>22</v>
      </c>
      <c r="B3434" s="54">
        <v>2011</v>
      </c>
      <c r="C3434" s="53" t="s">
        <v>10</v>
      </c>
      <c r="D3434" s="53" t="s">
        <v>33</v>
      </c>
      <c r="E3434" s="53" t="s">
        <v>35</v>
      </c>
      <c r="F3434" s="81">
        <v>913701.79380900005</v>
      </c>
      <c r="G3434" s="78">
        <f>+IF(F3434=0," ", +F3434/INDEX(TdC_ExRate!$C$8:$R$29,MATCH(A3434,TdC_ExRate!$B$8:$B$29,0),MATCH(B3434,TdC_ExRate!$C$7:$R$7,0)))</f>
        <v>218.55043700025192</v>
      </c>
      <c r="H3434" s="78">
        <f>+IF(F3434=0,"",+G3434*100/INDEX(PBI_GDP!$C$8:$R$29,MATCH($A3434,PBI_GDP!$B$8:$B$29,0),MATCH($B3434,PBI_GDP!$C$7:$R$7,0)))</f>
        <v>0.64699094895443132</v>
      </c>
    </row>
    <row r="3435" spans="1:8" x14ac:dyDescent="0.25">
      <c r="A3435" s="53" t="s">
        <v>22</v>
      </c>
      <c r="B3435" s="54">
        <v>2011</v>
      </c>
      <c r="C3435" s="53" t="s">
        <v>10</v>
      </c>
      <c r="D3435" s="53" t="s">
        <v>33</v>
      </c>
      <c r="E3435" s="53" t="s">
        <v>36</v>
      </c>
      <c r="F3435" s="81">
        <v>0</v>
      </c>
      <c r="G3435" s="78" t="str">
        <f>+IF(F3435=0," ", +F3435/INDEX(TdC_ExRate!$C$8:$R$29,MATCH(A3435,TdC_ExRate!$B$8:$B$29,0),MATCH(B3435,TdC_ExRate!$C$7:$R$7,0)))</f>
        <v xml:space="preserve"> </v>
      </c>
      <c r="H3435" s="78" t="str">
        <f>+IF(F3435=0,"",+G3435*100/INDEX(PBI_GDP!$C$8:$R$29,MATCH($A3435,PBI_GDP!$B$8:$B$29,0),MATCH($B3435,PBI_GDP!$C$7:$R$7,0)))</f>
        <v/>
      </c>
    </row>
    <row r="3436" spans="1:8" x14ac:dyDescent="0.25">
      <c r="A3436" s="53" t="s">
        <v>22</v>
      </c>
      <c r="B3436" s="54">
        <v>2011</v>
      </c>
      <c r="C3436" s="53" t="s">
        <v>10</v>
      </c>
      <c r="D3436" s="53" t="s">
        <v>33</v>
      </c>
      <c r="E3436" s="53" t="s">
        <v>42</v>
      </c>
      <c r="F3436" s="81">
        <v>25059.290497000002</v>
      </c>
      <c r="G3436" s="78">
        <f>+IF(F3436=0," ", +F3436/INDEX(TdC_ExRate!$C$8:$R$29,MATCH(A3436,TdC_ExRate!$B$8:$B$29,0),MATCH(B3436,TdC_ExRate!$C$7:$R$7,0)))</f>
        <v>5.993989424278686</v>
      </c>
      <c r="H3436" s="78">
        <f>+IF(F3436=0,"",+G3436*100/INDEX(PBI_GDP!$C$8:$R$29,MATCH($A3436,PBI_GDP!$B$8:$B$29,0),MATCH($B3436,PBI_GDP!$C$7:$R$7,0)))</f>
        <v>1.7744448187181721E-2</v>
      </c>
    </row>
    <row r="3437" spans="1:8" x14ac:dyDescent="0.25">
      <c r="A3437" s="53" t="s">
        <v>22</v>
      </c>
      <c r="B3437" s="54">
        <v>2011</v>
      </c>
      <c r="C3437" s="53" t="s">
        <v>10</v>
      </c>
      <c r="D3437" s="53" t="s">
        <v>33</v>
      </c>
      <c r="E3437" s="53" t="s">
        <v>40</v>
      </c>
      <c r="F3437" s="81">
        <v>938761.08430600003</v>
      </c>
      <c r="G3437" s="78">
        <f>+IF(F3437=0," ", +F3437/INDEX(TdC_ExRate!$C$8:$R$29,MATCH(A3437,TdC_ExRate!$B$8:$B$29,0),MATCH(B3437,TdC_ExRate!$C$7:$R$7,0)))</f>
        <v>224.5444264245306</v>
      </c>
      <c r="H3437" s="78">
        <f>+IF(F3437=0,"",+G3437*100/INDEX(PBI_GDP!$C$8:$R$29,MATCH($A3437,PBI_GDP!$B$8:$B$29,0),MATCH($B3437,PBI_GDP!$C$7:$R$7,0)))</f>
        <v>0.66473539714161312</v>
      </c>
    </row>
    <row r="3438" spans="1:8" x14ac:dyDescent="0.25">
      <c r="A3438" s="53" t="s">
        <v>22</v>
      </c>
      <c r="B3438" s="54">
        <v>2012</v>
      </c>
      <c r="C3438" s="53" t="s">
        <v>10</v>
      </c>
      <c r="D3438" s="53" t="s">
        <v>33</v>
      </c>
      <c r="E3438" s="53" t="s">
        <v>34</v>
      </c>
      <c r="F3438" s="81">
        <v>0</v>
      </c>
      <c r="G3438" s="78" t="str">
        <f>+IF(F3438=0," ", +F3438/INDEX(TdC_ExRate!$C$8:$R$29,MATCH(A3438,TdC_ExRate!$B$8:$B$29,0),MATCH(B3438,TdC_ExRate!$C$7:$R$7,0)))</f>
        <v xml:space="preserve"> </v>
      </c>
      <c r="H3438" s="78" t="str">
        <f>+IF(F3438=0,"",+G3438*100/INDEX(PBI_GDP!$C$8:$R$29,MATCH($A3438,PBI_GDP!$B$8:$B$29,0),MATCH($B3438,PBI_GDP!$C$7:$R$7,0)))</f>
        <v/>
      </c>
    </row>
    <row r="3439" spans="1:8" x14ac:dyDescent="0.25">
      <c r="A3439" s="53" t="s">
        <v>22</v>
      </c>
      <c r="B3439" s="54">
        <v>2012</v>
      </c>
      <c r="C3439" s="53" t="s">
        <v>10</v>
      </c>
      <c r="D3439" s="53" t="s">
        <v>33</v>
      </c>
      <c r="E3439" s="53" t="s">
        <v>35</v>
      </c>
      <c r="F3439" s="81">
        <v>1331738.7332919999</v>
      </c>
      <c r="G3439" s="78">
        <f>+IF(F3439=0," ", +F3439/INDEX(TdC_ExRate!$C$8:$R$29,MATCH(A3439,TdC_ExRate!$B$8:$B$29,0),MATCH(B3439,TdC_ExRate!$C$7:$R$7,0)))</f>
        <v>300.91625357891138</v>
      </c>
      <c r="H3439" s="78">
        <f>+IF(F3439=0,"",+G3439*100/INDEX(PBI_GDP!$C$8:$R$29,MATCH($A3439,PBI_GDP!$B$8:$B$29,0),MATCH($B3439,PBI_GDP!$C$7:$R$7,0)))</f>
        <v>0.90365322725189057</v>
      </c>
    </row>
    <row r="3440" spans="1:8" x14ac:dyDescent="0.25">
      <c r="A3440" s="53" t="s">
        <v>22</v>
      </c>
      <c r="B3440" s="54">
        <v>2012</v>
      </c>
      <c r="C3440" s="53" t="s">
        <v>10</v>
      </c>
      <c r="D3440" s="53" t="s">
        <v>33</v>
      </c>
      <c r="E3440" s="53" t="s">
        <v>36</v>
      </c>
      <c r="F3440" s="81">
        <v>0</v>
      </c>
      <c r="G3440" s="78" t="str">
        <f>+IF(F3440=0," ", +F3440/INDEX(TdC_ExRate!$C$8:$R$29,MATCH(A3440,TdC_ExRate!$B$8:$B$29,0),MATCH(B3440,TdC_ExRate!$C$7:$R$7,0)))</f>
        <v xml:space="preserve"> </v>
      </c>
      <c r="H3440" s="78" t="str">
        <f>+IF(F3440=0,"",+G3440*100/INDEX(PBI_GDP!$C$8:$R$29,MATCH($A3440,PBI_GDP!$B$8:$B$29,0),MATCH($B3440,PBI_GDP!$C$7:$R$7,0)))</f>
        <v/>
      </c>
    </row>
    <row r="3441" spans="1:8" x14ac:dyDescent="0.25">
      <c r="A3441" s="53" t="s">
        <v>22</v>
      </c>
      <c r="B3441" s="54">
        <v>2012</v>
      </c>
      <c r="C3441" s="53" t="s">
        <v>10</v>
      </c>
      <c r="D3441" s="53" t="s">
        <v>33</v>
      </c>
      <c r="E3441" s="53" t="s">
        <v>42</v>
      </c>
      <c r="F3441" s="81">
        <v>17524.926514999999</v>
      </c>
      <c r="G3441" s="78">
        <f>+IF(F3441=0," ", +F3441/INDEX(TdC_ExRate!$C$8:$R$29,MATCH(A3441,TdC_ExRate!$B$8:$B$29,0),MATCH(B3441,TdC_ExRate!$C$7:$R$7,0)))</f>
        <v>3.9598872506347988</v>
      </c>
      <c r="H3441" s="78">
        <f>+IF(F3441=0,"",+G3441*100/INDEX(PBI_GDP!$C$8:$R$29,MATCH($A3441,PBI_GDP!$B$8:$B$29,0),MATCH($B3441,PBI_GDP!$C$7:$R$7,0)))</f>
        <v>1.1891564018330343E-2</v>
      </c>
    </row>
    <row r="3442" spans="1:8" x14ac:dyDescent="0.25">
      <c r="A3442" s="53" t="s">
        <v>22</v>
      </c>
      <c r="B3442" s="54">
        <v>2012</v>
      </c>
      <c r="C3442" s="53" t="s">
        <v>10</v>
      </c>
      <c r="D3442" s="53" t="s">
        <v>33</v>
      </c>
      <c r="E3442" s="53" t="s">
        <v>40</v>
      </c>
      <c r="F3442" s="81">
        <v>1349263.6598069998</v>
      </c>
      <c r="G3442" s="78">
        <f>+IF(F3442=0," ", +F3442/INDEX(TdC_ExRate!$C$8:$R$29,MATCH(A3442,TdC_ExRate!$B$8:$B$29,0),MATCH(B3442,TdC_ExRate!$C$7:$R$7,0)))</f>
        <v>304.87614082954616</v>
      </c>
      <c r="H3442" s="78">
        <f>+IF(F3442=0,"",+G3442*100/INDEX(PBI_GDP!$C$8:$R$29,MATCH($A3442,PBI_GDP!$B$8:$B$29,0),MATCH($B3442,PBI_GDP!$C$7:$R$7,0)))</f>
        <v>0.91554479127022081</v>
      </c>
    </row>
    <row r="3443" spans="1:8" x14ac:dyDescent="0.25">
      <c r="A3443" s="53" t="s">
        <v>22</v>
      </c>
      <c r="B3443" s="54">
        <v>2013</v>
      </c>
      <c r="C3443" s="53" t="s">
        <v>10</v>
      </c>
      <c r="D3443" s="53" t="s">
        <v>33</v>
      </c>
      <c r="E3443" s="53" t="s">
        <v>34</v>
      </c>
      <c r="F3443" s="81">
        <v>0</v>
      </c>
      <c r="G3443" s="78" t="str">
        <f>+IF(F3443=0," ", +F3443/INDEX(TdC_ExRate!$C$8:$R$29,MATCH(A3443,TdC_ExRate!$B$8:$B$29,0),MATCH(B3443,TdC_ExRate!$C$7:$R$7,0)))</f>
        <v xml:space="preserve"> </v>
      </c>
      <c r="H3443" s="78" t="str">
        <f>+IF(F3443=0,"",+G3443*100/INDEX(PBI_GDP!$C$8:$R$29,MATCH($A3443,PBI_GDP!$B$8:$B$29,0),MATCH($B3443,PBI_GDP!$C$7:$R$7,0)))</f>
        <v/>
      </c>
    </row>
    <row r="3444" spans="1:8" x14ac:dyDescent="0.25">
      <c r="A3444" s="53" t="s">
        <v>22</v>
      </c>
      <c r="B3444" s="54">
        <v>2013</v>
      </c>
      <c r="C3444" s="53" t="s">
        <v>10</v>
      </c>
      <c r="D3444" s="53" t="s">
        <v>33</v>
      </c>
      <c r="E3444" s="53" t="s">
        <v>35</v>
      </c>
      <c r="F3444" s="81">
        <v>1622232.0960609999</v>
      </c>
      <c r="G3444" s="78">
        <f>+IF(F3444=0," ", +F3444/INDEX(TdC_ExRate!$C$8:$R$29,MATCH(A3444,TdC_ExRate!$B$8:$B$29,0),MATCH(B3444,TdC_ExRate!$C$7:$R$7,0)))</f>
        <v>376.50829146925724</v>
      </c>
      <c r="H3444" s="78">
        <f>+IF(F3444=0,"",+G3444*100/INDEX(PBI_GDP!$C$8:$R$29,MATCH($A3444,PBI_GDP!$B$8:$B$29,0),MATCH($B3444,PBI_GDP!$C$7:$R$7,0)))</f>
        <v>0.97276773187147669</v>
      </c>
    </row>
    <row r="3445" spans="1:8" x14ac:dyDescent="0.25">
      <c r="A3445" s="53" t="s">
        <v>22</v>
      </c>
      <c r="B3445" s="54">
        <v>2013</v>
      </c>
      <c r="C3445" s="53" t="s">
        <v>10</v>
      </c>
      <c r="D3445" s="53" t="s">
        <v>33</v>
      </c>
      <c r="E3445" s="53" t="s">
        <v>36</v>
      </c>
      <c r="F3445" s="81">
        <v>0</v>
      </c>
      <c r="G3445" s="78" t="str">
        <f>+IF(F3445=0," ", +F3445/INDEX(TdC_ExRate!$C$8:$R$29,MATCH(A3445,TdC_ExRate!$B$8:$B$29,0),MATCH(B3445,TdC_ExRate!$C$7:$R$7,0)))</f>
        <v xml:space="preserve"> </v>
      </c>
      <c r="H3445" s="78" t="str">
        <f>+IF(F3445=0,"",+G3445*100/INDEX(PBI_GDP!$C$8:$R$29,MATCH($A3445,PBI_GDP!$B$8:$B$29,0),MATCH($B3445,PBI_GDP!$C$7:$R$7,0)))</f>
        <v/>
      </c>
    </row>
    <row r="3446" spans="1:8" x14ac:dyDescent="0.25">
      <c r="A3446" s="53" t="s">
        <v>22</v>
      </c>
      <c r="B3446" s="54">
        <v>2013</v>
      </c>
      <c r="C3446" s="53" t="s">
        <v>10</v>
      </c>
      <c r="D3446" s="53" t="s">
        <v>33</v>
      </c>
      <c r="E3446" s="53" t="s">
        <v>42</v>
      </c>
      <c r="F3446" s="81">
        <v>11391.696054</v>
      </c>
      <c r="G3446" s="78">
        <f>+IF(F3446=0," ", +F3446/INDEX(TdC_ExRate!$C$8:$R$29,MATCH(A3446,TdC_ExRate!$B$8:$B$29,0),MATCH(B3446,TdC_ExRate!$C$7:$R$7,0)))</f>
        <v>2.6439299460558447</v>
      </c>
      <c r="H3446" s="78">
        <f>+IF(F3446=0,"",+G3446*100/INDEX(PBI_GDP!$C$8:$R$29,MATCH($A3446,PBI_GDP!$B$8:$B$29,0),MATCH($B3446,PBI_GDP!$C$7:$R$7,0)))</f>
        <v>6.831004243798503E-3</v>
      </c>
    </row>
    <row r="3447" spans="1:8" x14ac:dyDescent="0.25">
      <c r="A3447" s="53" t="s">
        <v>22</v>
      </c>
      <c r="B3447" s="54">
        <v>2013</v>
      </c>
      <c r="C3447" s="53" t="s">
        <v>10</v>
      </c>
      <c r="D3447" s="53" t="s">
        <v>33</v>
      </c>
      <c r="E3447" s="53" t="s">
        <v>40</v>
      </c>
      <c r="F3447" s="81">
        <v>1633623.7921149998</v>
      </c>
      <c r="G3447" s="78">
        <f>+IF(F3447=0," ", +F3447/INDEX(TdC_ExRate!$C$8:$R$29,MATCH(A3447,TdC_ExRate!$B$8:$B$29,0),MATCH(B3447,TdC_ExRate!$C$7:$R$7,0)))</f>
        <v>379.15222141531308</v>
      </c>
      <c r="H3447" s="78">
        <f>+IF(F3447=0,"",+G3447*100/INDEX(PBI_GDP!$C$8:$R$29,MATCH($A3447,PBI_GDP!$B$8:$B$29,0),MATCH($B3447,PBI_GDP!$C$7:$R$7,0)))</f>
        <v>0.97959873611527526</v>
      </c>
    </row>
    <row r="3448" spans="1:8" x14ac:dyDescent="0.25">
      <c r="A3448" s="53" t="s">
        <v>22</v>
      </c>
      <c r="B3448" s="54">
        <v>2014</v>
      </c>
      <c r="C3448" s="53" t="s">
        <v>10</v>
      </c>
      <c r="D3448" s="53" t="s">
        <v>33</v>
      </c>
      <c r="E3448" s="53" t="s">
        <v>34</v>
      </c>
      <c r="F3448" s="81">
        <v>2000</v>
      </c>
      <c r="G3448" s="78">
        <f>+IF(F3448=0," ", +F3448/INDEX(TdC_ExRate!$C$8:$R$29,MATCH(A3448,TdC_ExRate!$B$8:$B$29,0),MATCH(B3448,TdC_ExRate!$C$7:$R$7,0)))</f>
        <v>0.44808605642075616</v>
      </c>
      <c r="H3448" s="78">
        <f>+IF(F3448=0,"",+G3448*100/INDEX(PBI_GDP!$C$8:$R$29,MATCH($A3448,PBI_GDP!$B$8:$B$29,0),MATCH($B3448,PBI_GDP!$C$7:$R$7,0)))</f>
        <v>1.1100641593467441E-3</v>
      </c>
    </row>
    <row r="3449" spans="1:8" x14ac:dyDescent="0.25">
      <c r="A3449" s="53" t="s">
        <v>22</v>
      </c>
      <c r="B3449" s="54">
        <v>2014</v>
      </c>
      <c r="C3449" s="53" t="s">
        <v>10</v>
      </c>
      <c r="D3449" s="53" t="s">
        <v>33</v>
      </c>
      <c r="E3449" s="53" t="s">
        <v>35</v>
      </c>
      <c r="F3449" s="81">
        <v>2079532.905369</v>
      </c>
      <c r="G3449" s="78">
        <f>+IF(F3449=0," ", +F3449/INDEX(TdC_ExRate!$C$8:$R$29,MATCH(A3449,TdC_ExRate!$B$8:$B$29,0),MATCH(B3449,TdC_ExRate!$C$7:$R$7,0)))</f>
        <v>465.90484938199637</v>
      </c>
      <c r="H3449" s="78">
        <f>+IF(F3449=0,"",+G3449*100/INDEX(PBI_GDP!$C$8:$R$29,MATCH($A3449,PBI_GDP!$B$8:$B$29,0),MATCH($B3449,PBI_GDP!$C$7:$R$7,0)))</f>
        <v>1.1542074732161658</v>
      </c>
    </row>
    <row r="3450" spans="1:8" x14ac:dyDescent="0.25">
      <c r="A3450" s="53" t="s">
        <v>22</v>
      </c>
      <c r="B3450" s="54">
        <v>2014</v>
      </c>
      <c r="C3450" s="53" t="s">
        <v>10</v>
      </c>
      <c r="D3450" s="53" t="s">
        <v>33</v>
      </c>
      <c r="E3450" s="53" t="s">
        <v>36</v>
      </c>
      <c r="F3450" s="81">
        <v>3575.1439999999998</v>
      </c>
      <c r="G3450" s="78">
        <f>+IF(F3450=0," ", +F3450/INDEX(TdC_ExRate!$C$8:$R$29,MATCH(A3450,TdC_ExRate!$B$8:$B$29,0),MATCH(B3450,TdC_ExRate!$C$7:$R$7,0)))</f>
        <v>0.80098608804816385</v>
      </c>
      <c r="H3450" s="78">
        <f>+IF(F3450=0,"",+G3450*100/INDEX(PBI_GDP!$C$8:$R$29,MATCH($A3450,PBI_GDP!$B$8:$B$29,0),MATCH($B3450,PBI_GDP!$C$7:$R$7,0)))</f>
        <v>1.9843196094517777E-3</v>
      </c>
    </row>
    <row r="3451" spans="1:8" x14ac:dyDescent="0.25">
      <c r="A3451" s="53" t="s">
        <v>22</v>
      </c>
      <c r="B3451" s="54">
        <v>2014</v>
      </c>
      <c r="C3451" s="53" t="s">
        <v>10</v>
      </c>
      <c r="D3451" s="53" t="s">
        <v>33</v>
      </c>
      <c r="E3451" s="53" t="s">
        <v>42</v>
      </c>
      <c r="F3451" s="81">
        <v>14246.317303</v>
      </c>
      <c r="G3451" s="78">
        <f>+IF(F3451=0," ", +F3451/INDEX(TdC_ExRate!$C$8:$R$29,MATCH(A3451,TdC_ExRate!$B$8:$B$29,0),MATCH(B3451,TdC_ExRate!$C$7:$R$7,0)))</f>
        <v>3.1917880694100265</v>
      </c>
      <c r="H3451" s="78">
        <f>+IF(F3451=0,"",+G3451*100/INDEX(PBI_GDP!$C$8:$R$29,MATCH($A3451,PBI_GDP!$B$8:$B$29,0),MATCH($B3451,PBI_GDP!$C$7:$R$7,0)))</f>
        <v>7.9071631203708349E-3</v>
      </c>
    </row>
    <row r="3452" spans="1:8" x14ac:dyDescent="0.25">
      <c r="A3452" s="53" t="s">
        <v>22</v>
      </c>
      <c r="B3452" s="54">
        <v>2014</v>
      </c>
      <c r="C3452" s="53" t="s">
        <v>10</v>
      </c>
      <c r="D3452" s="53" t="s">
        <v>33</v>
      </c>
      <c r="E3452" s="53" t="s">
        <v>40</v>
      </c>
      <c r="F3452" s="81">
        <v>2099354.3666719999</v>
      </c>
      <c r="G3452" s="78">
        <f>+IF(F3452=0," ", +F3452/INDEX(TdC_ExRate!$C$8:$R$29,MATCH(A3452,TdC_ExRate!$B$8:$B$29,0),MATCH(B3452,TdC_ExRate!$C$7:$R$7,0)))</f>
        <v>470.34570959587529</v>
      </c>
      <c r="H3452" s="78">
        <f>+IF(F3452=0,"",+G3452*100/INDEX(PBI_GDP!$C$8:$R$29,MATCH($A3452,PBI_GDP!$B$8:$B$29,0),MATCH($B3452,PBI_GDP!$C$7:$R$7,0)))</f>
        <v>1.1652090201053351</v>
      </c>
    </row>
    <row r="3453" spans="1:8" x14ac:dyDescent="0.25">
      <c r="A3453" s="53" t="s">
        <v>22</v>
      </c>
      <c r="B3453" s="54">
        <v>2015</v>
      </c>
      <c r="C3453" s="53" t="s">
        <v>10</v>
      </c>
      <c r="D3453" s="53" t="s">
        <v>33</v>
      </c>
      <c r="E3453" s="53" t="s">
        <v>34</v>
      </c>
      <c r="F3453" s="81">
        <v>4432.5651989999997</v>
      </c>
      <c r="G3453" s="78">
        <f>+IF(F3453=0," ", +F3453/INDEX(TdC_ExRate!$C$8:$R$29,MATCH(A3453,TdC_ExRate!$B$8:$B$29,0),MATCH(B3453,TdC_ExRate!$C$7:$R$7,0)))</f>
        <v>0.85162930970687878</v>
      </c>
      <c r="H3453" s="78">
        <f>+IF(F3453=0,"",+G3453*100/INDEX(PBI_GDP!$C$8:$R$29,MATCH($A3453,PBI_GDP!$B$8:$B$29,0),MATCH($B3453,PBI_GDP!$C$7:$R$7,0)))</f>
        <v>2.3462814529111756E-3</v>
      </c>
    </row>
    <row r="3454" spans="1:8" x14ac:dyDescent="0.25">
      <c r="A3454" s="53" t="s">
        <v>22</v>
      </c>
      <c r="B3454" s="54">
        <v>2015</v>
      </c>
      <c r="C3454" s="53" t="s">
        <v>10</v>
      </c>
      <c r="D3454" s="53" t="s">
        <v>33</v>
      </c>
      <c r="E3454" s="53" t="s">
        <v>35</v>
      </c>
      <c r="F3454" s="81">
        <v>2374475.1790720001</v>
      </c>
      <c r="G3454" s="78">
        <f>+IF(F3454=0," ", +F3454/INDEX(TdC_ExRate!$C$8:$R$29,MATCH(A3454,TdC_ExRate!$B$8:$B$29,0),MATCH(B3454,TdC_ExRate!$C$7:$R$7,0)))</f>
        <v>456.20821508173486</v>
      </c>
      <c r="H3454" s="78">
        <f>+IF(F3454=0,"",+G3454*100/INDEX(PBI_GDP!$C$8:$R$29,MATCH($A3454,PBI_GDP!$B$8:$B$29,0),MATCH($B3454,PBI_GDP!$C$7:$R$7,0)))</f>
        <v>1.2568765089595191</v>
      </c>
    </row>
    <row r="3455" spans="1:8" x14ac:dyDescent="0.25">
      <c r="A3455" s="53" t="s">
        <v>22</v>
      </c>
      <c r="B3455" s="54">
        <v>2015</v>
      </c>
      <c r="C3455" s="53" t="s">
        <v>10</v>
      </c>
      <c r="D3455" s="53" t="s">
        <v>33</v>
      </c>
      <c r="E3455" s="53" t="s">
        <v>36</v>
      </c>
      <c r="F3455" s="81">
        <v>0</v>
      </c>
      <c r="G3455" s="78" t="str">
        <f>+IF(F3455=0," ", +F3455/INDEX(TdC_ExRate!$C$8:$R$29,MATCH(A3455,TdC_ExRate!$B$8:$B$29,0),MATCH(B3455,TdC_ExRate!$C$7:$R$7,0)))</f>
        <v xml:space="preserve"> </v>
      </c>
      <c r="H3455" s="78" t="str">
        <f>+IF(F3455=0,"",+G3455*100/INDEX(PBI_GDP!$C$8:$R$29,MATCH($A3455,PBI_GDP!$B$8:$B$29,0),MATCH($B3455,PBI_GDP!$C$7:$R$7,0)))</f>
        <v/>
      </c>
    </row>
    <row r="3456" spans="1:8" x14ac:dyDescent="0.25">
      <c r="A3456" s="53" t="s">
        <v>22</v>
      </c>
      <c r="B3456" s="54">
        <v>2015</v>
      </c>
      <c r="C3456" s="53" t="s">
        <v>10</v>
      </c>
      <c r="D3456" s="53" t="s">
        <v>33</v>
      </c>
      <c r="E3456" s="53" t="s">
        <v>42</v>
      </c>
      <c r="F3456" s="81">
        <v>16020.020581999999</v>
      </c>
      <c r="G3456" s="78">
        <f>+IF(F3456=0," ", +F3456/INDEX(TdC_ExRate!$C$8:$R$29,MATCH(A3456,TdC_ExRate!$B$8:$B$29,0),MATCH(B3456,TdC_ExRate!$C$7:$R$7,0)))</f>
        <v>3.0779285712067086</v>
      </c>
      <c r="H3456" s="78">
        <f>+IF(F3456=0,"",+G3456*100/INDEX(PBI_GDP!$C$8:$R$29,MATCH($A3456,PBI_GDP!$B$8:$B$29,0),MATCH($B3456,PBI_GDP!$C$7:$R$7,0)))</f>
        <v>8.479847555379838E-3</v>
      </c>
    </row>
    <row r="3457" spans="1:8" x14ac:dyDescent="0.25">
      <c r="A3457" s="53" t="s">
        <v>22</v>
      </c>
      <c r="B3457" s="54">
        <v>2015</v>
      </c>
      <c r="C3457" s="53" t="s">
        <v>10</v>
      </c>
      <c r="D3457" s="53" t="s">
        <v>33</v>
      </c>
      <c r="E3457" s="53" t="s">
        <v>40</v>
      </c>
      <c r="F3457" s="81">
        <v>2394927.7648529997</v>
      </c>
      <c r="G3457" s="78">
        <f>+IF(F3457=0," ", +F3457/INDEX(TdC_ExRate!$C$8:$R$29,MATCH(A3457,TdC_ExRate!$B$8:$B$29,0),MATCH(B3457,TdC_ExRate!$C$7:$R$7,0)))</f>
        <v>460.13777296264834</v>
      </c>
      <c r="H3457" s="78">
        <f>+IF(F3457=0,"",+G3457*100/INDEX(PBI_GDP!$C$8:$R$29,MATCH($A3457,PBI_GDP!$B$8:$B$29,0),MATCH($B3457,PBI_GDP!$C$7:$R$7,0)))</f>
        <v>1.2677026379678096</v>
      </c>
    </row>
    <row r="3458" spans="1:8" x14ac:dyDescent="0.25">
      <c r="A3458" s="53" t="s">
        <v>22</v>
      </c>
      <c r="B3458" s="54">
        <v>2016</v>
      </c>
      <c r="C3458" s="53" t="s">
        <v>10</v>
      </c>
      <c r="D3458" s="53" t="s">
        <v>33</v>
      </c>
      <c r="E3458" s="53" t="s">
        <v>34</v>
      </c>
      <c r="F3458" s="81">
        <v>19268.205110999999</v>
      </c>
      <c r="G3458" s="78">
        <f>+IF(F3458=0," ", +F3458/INDEX(TdC_ExRate!$C$8:$R$29,MATCH(A3458,TdC_ExRate!$B$8:$B$29,0),MATCH(B3458,TdC_ExRate!$C$7:$R$7,0)))</f>
        <v>3.3962349650312649</v>
      </c>
      <c r="H3458" s="78">
        <f>+IF(F3458=0,"",+G3458*100/INDEX(PBI_GDP!$C$8:$R$29,MATCH($A3458,PBI_GDP!$B$8:$B$29,0),MATCH($B3458,PBI_GDP!$C$7:$R$7,0)))</f>
        <v>9.4083013512867228E-3</v>
      </c>
    </row>
    <row r="3459" spans="1:8" x14ac:dyDescent="0.25">
      <c r="A3459" s="53" t="s">
        <v>22</v>
      </c>
      <c r="B3459" s="54">
        <v>2016</v>
      </c>
      <c r="C3459" s="53" t="s">
        <v>10</v>
      </c>
      <c r="D3459" s="53" t="s">
        <v>33</v>
      </c>
      <c r="E3459" s="53" t="s">
        <v>35</v>
      </c>
      <c r="F3459" s="81">
        <v>2577358.5257080002</v>
      </c>
      <c r="G3459" s="78">
        <f>+IF(F3459=0," ", +F3459/INDEX(TdC_ExRate!$C$8:$R$29,MATCH(A3459,TdC_ExRate!$B$8:$B$29,0),MATCH(B3459,TdC_ExRate!$C$7:$R$7,0)))</f>
        <v>454.28804042747993</v>
      </c>
      <c r="H3459" s="78">
        <f>+IF(F3459=0,"",+G3459*100/INDEX(PBI_GDP!$C$8:$R$29,MATCH($A3459,PBI_GDP!$B$8:$B$29,0),MATCH($B3459,PBI_GDP!$C$7:$R$7,0)))</f>
        <v>1.2584755850624461</v>
      </c>
    </row>
    <row r="3460" spans="1:8" x14ac:dyDescent="0.25">
      <c r="A3460" s="53" t="s">
        <v>22</v>
      </c>
      <c r="B3460" s="54">
        <v>2016</v>
      </c>
      <c r="C3460" s="53" t="s">
        <v>10</v>
      </c>
      <c r="D3460" s="53" t="s">
        <v>33</v>
      </c>
      <c r="E3460" s="53" t="s">
        <v>36</v>
      </c>
      <c r="F3460" s="81">
        <v>0</v>
      </c>
      <c r="G3460" s="78" t="str">
        <f>+IF(F3460=0," ", +F3460/INDEX(TdC_ExRate!$C$8:$R$29,MATCH(A3460,TdC_ExRate!$B$8:$B$29,0),MATCH(B3460,TdC_ExRate!$C$7:$R$7,0)))</f>
        <v xml:space="preserve"> </v>
      </c>
      <c r="H3460" s="78" t="str">
        <f>+IF(F3460=0,"",+G3460*100/INDEX(PBI_GDP!$C$8:$R$29,MATCH($A3460,PBI_GDP!$B$8:$B$29,0),MATCH($B3460,PBI_GDP!$C$7:$R$7,0)))</f>
        <v/>
      </c>
    </row>
    <row r="3461" spans="1:8" x14ac:dyDescent="0.25">
      <c r="A3461" s="53" t="s">
        <v>22</v>
      </c>
      <c r="B3461" s="54">
        <v>2016</v>
      </c>
      <c r="C3461" s="53" t="s">
        <v>10</v>
      </c>
      <c r="D3461" s="53" t="s">
        <v>33</v>
      </c>
      <c r="E3461" s="53" t="s">
        <v>42</v>
      </c>
      <c r="F3461" s="81">
        <v>46667.916900999997</v>
      </c>
      <c r="G3461" s="78">
        <f>+IF(F3461=0," ", +F3461/INDEX(TdC_ExRate!$C$8:$R$29,MATCH(A3461,TdC_ExRate!$B$8:$B$29,0),MATCH(B3461,TdC_ExRate!$C$7:$R$7,0)))</f>
        <v>8.2257382154327701</v>
      </c>
      <c r="H3461" s="78">
        <f>+IF(F3461=0,"",+G3461*100/INDEX(PBI_GDP!$C$8:$R$29,MATCH($A3461,PBI_GDP!$B$8:$B$29,0),MATCH($B3461,PBI_GDP!$C$7:$R$7,0)))</f>
        <v>2.2787064135556517E-2</v>
      </c>
    </row>
    <row r="3462" spans="1:8" x14ac:dyDescent="0.25">
      <c r="A3462" s="53" t="s">
        <v>22</v>
      </c>
      <c r="B3462" s="54">
        <v>2016</v>
      </c>
      <c r="C3462" s="53" t="s">
        <v>10</v>
      </c>
      <c r="D3462" s="53" t="s">
        <v>33</v>
      </c>
      <c r="E3462" s="53" t="s">
        <v>40</v>
      </c>
      <c r="F3462" s="81">
        <v>2643294.6477200002</v>
      </c>
      <c r="G3462" s="78">
        <f>+IF(F3462=0," ", +F3462/INDEX(TdC_ExRate!$C$8:$R$29,MATCH(A3462,TdC_ExRate!$B$8:$B$29,0),MATCH(B3462,TdC_ExRate!$C$7:$R$7,0)))</f>
        <v>465.91001360794394</v>
      </c>
      <c r="H3462" s="78">
        <f>+IF(F3462=0,"",+G3462*100/INDEX(PBI_GDP!$C$8:$R$29,MATCH($A3462,PBI_GDP!$B$8:$B$29,0),MATCH($B3462,PBI_GDP!$C$7:$R$7,0)))</f>
        <v>1.290670950549289</v>
      </c>
    </row>
    <row r="3463" spans="1:8" x14ac:dyDescent="0.25">
      <c r="A3463" s="53" t="s">
        <v>22</v>
      </c>
      <c r="B3463" s="54">
        <v>2017</v>
      </c>
      <c r="C3463" s="53" t="s">
        <v>10</v>
      </c>
      <c r="D3463" s="53" t="s">
        <v>33</v>
      </c>
      <c r="E3463" s="53" t="s">
        <v>34</v>
      </c>
      <c r="F3463" s="81">
        <v>2772.4754979999998</v>
      </c>
      <c r="G3463" s="78">
        <f>+IF(F3463=0," ", +F3463/INDEX(TdC_ExRate!$C$8:$R$29,MATCH(A3463,TdC_ExRate!$B$8:$B$29,0),MATCH(B3463,TdC_ExRate!$C$7:$R$7,0)))</f>
        <v>0.4931002552079447</v>
      </c>
      <c r="H3463" s="78">
        <f>+IF(F3463=0,"",+G3463*100/INDEX(PBI_GDP!$C$8:$R$29,MATCH($A3463,PBI_GDP!$B$8:$B$29,0),MATCH($B3463,PBI_GDP!$C$7:$R$7,0)))</f>
        <v>1.2646112539519267E-3</v>
      </c>
    </row>
    <row r="3464" spans="1:8" x14ac:dyDescent="0.25">
      <c r="A3464" s="53" t="s">
        <v>22</v>
      </c>
      <c r="B3464" s="54">
        <v>2017</v>
      </c>
      <c r="C3464" s="53" t="s">
        <v>10</v>
      </c>
      <c r="D3464" s="53" t="s">
        <v>33</v>
      </c>
      <c r="E3464" s="53" t="s">
        <v>35</v>
      </c>
      <c r="F3464" s="81">
        <v>2868194.4283599998</v>
      </c>
      <c r="G3464" s="78">
        <f>+IF(F3464=0," ", +F3464/INDEX(TdC_ExRate!$C$8:$R$29,MATCH(A3464,TdC_ExRate!$B$8:$B$29,0),MATCH(B3464,TdC_ExRate!$C$7:$R$7,0)))</f>
        <v>510.12440168743416</v>
      </c>
      <c r="H3464" s="78">
        <f>+IF(F3464=0,"",+G3464*100/INDEX(PBI_GDP!$C$8:$R$29,MATCH($A3464,PBI_GDP!$B$8:$B$29,0),MATCH($B3464,PBI_GDP!$C$7:$R$7,0)))</f>
        <v>1.308271598880788</v>
      </c>
    </row>
    <row r="3465" spans="1:8" x14ac:dyDescent="0.25">
      <c r="A3465" s="53" t="s">
        <v>22</v>
      </c>
      <c r="B3465" s="54">
        <v>2017</v>
      </c>
      <c r="C3465" s="53" t="s">
        <v>10</v>
      </c>
      <c r="D3465" s="53" t="s">
        <v>33</v>
      </c>
      <c r="E3465" s="53" t="s">
        <v>36</v>
      </c>
      <c r="F3465" s="81">
        <v>0</v>
      </c>
      <c r="G3465" s="78" t="str">
        <f>+IF(F3465=0," ", +F3465/INDEX(TdC_ExRate!$C$8:$R$29,MATCH(A3465,TdC_ExRate!$B$8:$B$29,0),MATCH(B3465,TdC_ExRate!$C$7:$R$7,0)))</f>
        <v xml:space="preserve"> </v>
      </c>
      <c r="H3465" s="78" t="str">
        <f>+IF(F3465=0,"",+G3465*100/INDEX(PBI_GDP!$C$8:$R$29,MATCH($A3465,PBI_GDP!$B$8:$B$29,0),MATCH($B3465,PBI_GDP!$C$7:$R$7,0)))</f>
        <v/>
      </c>
    </row>
    <row r="3466" spans="1:8" x14ac:dyDescent="0.25">
      <c r="A3466" s="53" t="s">
        <v>22</v>
      </c>
      <c r="B3466" s="54">
        <v>2017</v>
      </c>
      <c r="C3466" s="53" t="s">
        <v>10</v>
      </c>
      <c r="D3466" s="53" t="s">
        <v>33</v>
      </c>
      <c r="E3466" s="53" t="s">
        <v>42</v>
      </c>
      <c r="F3466" s="81">
        <v>41009.994696000002</v>
      </c>
      <c r="G3466" s="78">
        <f>+IF(F3466=0," ", +F3466/INDEX(TdC_ExRate!$C$8:$R$29,MATCH(A3466,TdC_ExRate!$B$8:$B$29,0),MATCH(B3466,TdC_ExRate!$C$7:$R$7,0)))</f>
        <v>7.2938566509466991</v>
      </c>
      <c r="H3466" s="78">
        <f>+IF(F3466=0,"",+G3466*100/INDEX(PBI_GDP!$C$8:$R$29,MATCH($A3466,PBI_GDP!$B$8:$B$29,0),MATCH($B3466,PBI_GDP!$C$7:$R$7,0)))</f>
        <v>1.8705918539039305E-2</v>
      </c>
    </row>
    <row r="3467" spans="1:8" x14ac:dyDescent="0.25">
      <c r="A3467" s="53" t="s">
        <v>22</v>
      </c>
      <c r="B3467" s="54">
        <v>2017</v>
      </c>
      <c r="C3467" s="53" t="s">
        <v>10</v>
      </c>
      <c r="D3467" s="53" t="s">
        <v>33</v>
      </c>
      <c r="E3467" s="53" t="s">
        <v>40</v>
      </c>
      <c r="F3467" s="81">
        <v>2911976.8985540001</v>
      </c>
      <c r="G3467" s="78">
        <f>+IF(F3467=0," ", +F3467/INDEX(TdC_ExRate!$C$8:$R$29,MATCH(A3467,TdC_ExRate!$B$8:$B$29,0),MATCH(B3467,TdC_ExRate!$C$7:$R$7,0)))</f>
        <v>517.91135859358883</v>
      </c>
      <c r="H3467" s="78">
        <f>+IF(F3467=0,"",+G3467*100/INDEX(PBI_GDP!$C$8:$R$29,MATCH($A3467,PBI_GDP!$B$8:$B$29,0),MATCH($B3467,PBI_GDP!$C$7:$R$7,0)))</f>
        <v>1.3282421286737793</v>
      </c>
    </row>
    <row r="3468" spans="1:8" x14ac:dyDescent="0.25">
      <c r="A3468" s="53" t="s">
        <v>22</v>
      </c>
      <c r="B3468" s="54">
        <v>2018</v>
      </c>
      <c r="C3468" s="53" t="s">
        <v>10</v>
      </c>
      <c r="D3468" s="53" t="s">
        <v>33</v>
      </c>
      <c r="E3468" s="53" t="s">
        <v>34</v>
      </c>
      <c r="F3468" s="81">
        <v>0</v>
      </c>
      <c r="G3468" s="78" t="str">
        <f>+IF(F3468=0," ", +F3468/INDEX(TdC_ExRate!$C$8:$R$29,MATCH(A3468,TdC_ExRate!$B$8:$B$29,0),MATCH(B3468,TdC_ExRate!$C$7:$R$7,0)))</f>
        <v xml:space="preserve"> </v>
      </c>
      <c r="H3468" s="78" t="str">
        <f>+IF(F3468=0,"",+G3468*100/INDEX(PBI_GDP!$C$8:$R$29,MATCH($A3468,PBI_GDP!$B$8:$B$29,0),MATCH($B3468,PBI_GDP!$C$7:$R$7,0)))</f>
        <v/>
      </c>
    </row>
    <row r="3469" spans="1:8" x14ac:dyDescent="0.25">
      <c r="A3469" s="53" t="s">
        <v>22</v>
      </c>
      <c r="B3469" s="54">
        <v>2018</v>
      </c>
      <c r="C3469" s="53" t="s">
        <v>10</v>
      </c>
      <c r="D3469" s="53" t="s">
        <v>33</v>
      </c>
      <c r="E3469" s="53" t="s">
        <v>35</v>
      </c>
      <c r="F3469" s="81">
        <v>2478342.3203949998</v>
      </c>
      <c r="G3469" s="78">
        <f>+IF(F3469=0," ", +F3469/INDEX(TdC_ExRate!$C$8:$R$29,MATCH(A3469,TdC_ExRate!$B$8:$B$29,0),MATCH(B3469,TdC_ExRate!$C$7:$R$7,0)))</f>
        <v>432.51166853409001</v>
      </c>
      <c r="H3469" s="78">
        <f>+IF(F3469=0,"",+G3469*100/INDEX(PBI_GDP!$C$8:$R$29,MATCH($A3469,PBI_GDP!$B$8:$B$29,0),MATCH($B3469,PBI_GDP!$C$7:$R$7,0)))</f>
        <v>1.0748566342315329</v>
      </c>
    </row>
    <row r="3470" spans="1:8" x14ac:dyDescent="0.25">
      <c r="A3470" s="53" t="s">
        <v>22</v>
      </c>
      <c r="B3470" s="54">
        <v>2018</v>
      </c>
      <c r="C3470" s="53" t="s">
        <v>10</v>
      </c>
      <c r="D3470" s="53" t="s">
        <v>33</v>
      </c>
      <c r="E3470" s="53" t="s">
        <v>36</v>
      </c>
      <c r="F3470" s="81">
        <v>0</v>
      </c>
      <c r="G3470" s="78" t="str">
        <f>+IF(F3470=0," ", +F3470/INDEX(TdC_ExRate!$C$8:$R$29,MATCH(A3470,TdC_ExRate!$B$8:$B$29,0),MATCH(B3470,TdC_ExRate!$C$7:$R$7,0)))</f>
        <v xml:space="preserve"> </v>
      </c>
      <c r="H3470" s="78" t="str">
        <f>+IF(F3470=0,"",+G3470*100/INDEX(PBI_GDP!$C$8:$R$29,MATCH($A3470,PBI_GDP!$B$8:$B$29,0),MATCH($B3470,PBI_GDP!$C$7:$R$7,0)))</f>
        <v/>
      </c>
    </row>
    <row r="3471" spans="1:8" x14ac:dyDescent="0.25">
      <c r="A3471" s="53" t="s">
        <v>22</v>
      </c>
      <c r="B3471" s="54">
        <v>2018</v>
      </c>
      <c r="C3471" s="53" t="s">
        <v>10</v>
      </c>
      <c r="D3471" s="53" t="s">
        <v>33</v>
      </c>
      <c r="E3471" s="53" t="s">
        <v>42</v>
      </c>
      <c r="F3471" s="81">
        <v>24287.816078</v>
      </c>
      <c r="G3471" s="78">
        <f>+IF(F3471=0," ", +F3471/INDEX(TdC_ExRate!$C$8:$R$29,MATCH(A3471,TdC_ExRate!$B$8:$B$29,0),MATCH(B3471,TdC_ExRate!$C$7:$R$7,0)))</f>
        <v>4.2386250561506866</v>
      </c>
      <c r="H3471" s="78">
        <f>+IF(F3471=0,"",+G3471*100/INDEX(PBI_GDP!$C$8:$R$29,MATCH($A3471,PBI_GDP!$B$8:$B$29,0),MATCH($B3471,PBI_GDP!$C$7:$R$7,0)))</f>
        <v>1.0533621617804927E-2</v>
      </c>
    </row>
    <row r="3472" spans="1:8" x14ac:dyDescent="0.25">
      <c r="A3472" s="53" t="s">
        <v>22</v>
      </c>
      <c r="B3472" s="54">
        <v>2018</v>
      </c>
      <c r="C3472" s="53" t="s">
        <v>10</v>
      </c>
      <c r="D3472" s="53" t="s">
        <v>33</v>
      </c>
      <c r="E3472" s="53" t="s">
        <v>40</v>
      </c>
      <c r="F3472" s="81">
        <v>2502630.1364729996</v>
      </c>
      <c r="G3472" s="78">
        <f>+IF(F3472=0," ", +F3472/INDEX(TdC_ExRate!$C$8:$R$29,MATCH(A3472,TdC_ExRate!$B$8:$B$29,0),MATCH(B3472,TdC_ExRate!$C$7:$R$7,0)))</f>
        <v>436.75029359024069</v>
      </c>
      <c r="H3472" s="78">
        <f>+IF(F3472=0,"",+G3472*100/INDEX(PBI_GDP!$C$8:$R$29,MATCH($A3472,PBI_GDP!$B$8:$B$29,0),MATCH($B3472,PBI_GDP!$C$7:$R$7,0)))</f>
        <v>1.085390255849338</v>
      </c>
    </row>
    <row r="3473" spans="1:8" x14ac:dyDescent="0.25">
      <c r="A3473" s="53" t="s">
        <v>22</v>
      </c>
      <c r="B3473" s="54">
        <v>2019</v>
      </c>
      <c r="C3473" s="53" t="s">
        <v>10</v>
      </c>
      <c r="D3473" s="53" t="s">
        <v>33</v>
      </c>
      <c r="E3473" s="53" t="s">
        <v>34</v>
      </c>
      <c r="F3473" s="81">
        <v>0</v>
      </c>
      <c r="G3473" s="78" t="str">
        <f>+IF(F3473=0," ", +F3473/INDEX(TdC_ExRate!$C$8:$R$29,MATCH(A3473,TdC_ExRate!$B$8:$B$29,0),MATCH(B3473,TdC_ExRate!$C$7:$R$7,0)))</f>
        <v xml:space="preserve"> </v>
      </c>
      <c r="H3473" s="78" t="str">
        <f>+IF(F3473=0,"",+G3473*100/INDEX(PBI_GDP!$C$8:$R$29,MATCH($A3473,PBI_GDP!$B$8:$B$29,0),MATCH($B3473,PBI_GDP!$C$7:$R$7,0)))</f>
        <v/>
      </c>
    </row>
    <row r="3474" spans="1:8" x14ac:dyDescent="0.25">
      <c r="A3474" s="53" t="s">
        <v>22</v>
      </c>
      <c r="B3474" s="54">
        <v>2019</v>
      </c>
      <c r="C3474" s="53" t="s">
        <v>10</v>
      </c>
      <c r="D3474" s="53" t="s">
        <v>33</v>
      </c>
      <c r="E3474" s="53" t="s">
        <v>35</v>
      </c>
      <c r="F3474" s="81">
        <v>3093715.6279170001</v>
      </c>
      <c r="G3474" s="78">
        <f>+IF(F3474=0," ", +F3474/INDEX(TdC_ExRate!$C$8:$R$29,MATCH(A3474,TdC_ExRate!$B$8:$B$29,0),MATCH(B3474,TdC_ExRate!$C$7:$R$7,0)))</f>
        <v>495.72043346949278</v>
      </c>
      <c r="H3474" s="78">
        <f>+IF(F3474=0,"",+G3474*100/INDEX(PBI_GDP!$C$8:$R$29,MATCH($A3474,PBI_GDP!$B$8:$B$29,0),MATCH($B3474,PBI_GDP!$C$7:$R$7,0)))</f>
        <v>1.307182412778092</v>
      </c>
    </row>
    <row r="3475" spans="1:8" x14ac:dyDescent="0.25">
      <c r="A3475" s="53" t="s">
        <v>22</v>
      </c>
      <c r="B3475" s="54">
        <v>2019</v>
      </c>
      <c r="C3475" s="53" t="s">
        <v>10</v>
      </c>
      <c r="D3475" s="53" t="s">
        <v>33</v>
      </c>
      <c r="E3475" s="53" t="s">
        <v>36</v>
      </c>
      <c r="F3475" s="81"/>
      <c r="G3475" s="78" t="str">
        <f>+IF(F3475=0," ", +F3475/INDEX(TdC_ExRate!$C$8:$R$29,MATCH(A3475,TdC_ExRate!$B$8:$B$29,0),MATCH(B3475,TdC_ExRate!$C$7:$R$7,0)))</f>
        <v xml:space="preserve"> </v>
      </c>
      <c r="H3475" s="78" t="str">
        <f>+IF(F3475=0,"",+G3475*100/INDEX(PBI_GDP!$C$8:$R$29,MATCH($A3475,PBI_GDP!$B$8:$B$29,0),MATCH($B3475,PBI_GDP!$C$7:$R$7,0)))</f>
        <v/>
      </c>
    </row>
    <row r="3476" spans="1:8" x14ac:dyDescent="0.25">
      <c r="A3476" s="53" t="s">
        <v>22</v>
      </c>
      <c r="B3476" s="54">
        <v>2019</v>
      </c>
      <c r="C3476" s="53" t="s">
        <v>10</v>
      </c>
      <c r="D3476" s="53" t="s">
        <v>33</v>
      </c>
      <c r="E3476" s="53" t="s">
        <v>42</v>
      </c>
      <c r="F3476" s="81">
        <v>69492.666436</v>
      </c>
      <c r="G3476" s="78">
        <f>+IF(F3476=0," ", +F3476/INDEX(TdC_ExRate!$C$8:$R$29,MATCH(A3476,TdC_ExRate!$B$8:$B$29,0),MATCH(B3476,TdC_ExRate!$C$7:$R$7,0)))</f>
        <v>11.135132918405713</v>
      </c>
      <c r="H3476" s="78">
        <f>+IF(F3476=0,"",+G3476*100/INDEX(PBI_GDP!$C$8:$R$29,MATCH($A3476,PBI_GDP!$B$8:$B$29,0),MATCH($B3476,PBI_GDP!$C$7:$R$7,0)))</f>
        <v>2.9362618387571687E-2</v>
      </c>
    </row>
    <row r="3477" spans="1:8" x14ac:dyDescent="0.25">
      <c r="A3477" s="53" t="s">
        <v>22</v>
      </c>
      <c r="B3477" s="54">
        <v>2019</v>
      </c>
      <c r="C3477" s="53" t="s">
        <v>10</v>
      </c>
      <c r="D3477" s="53" t="s">
        <v>33</v>
      </c>
      <c r="E3477" s="53" t="s">
        <v>40</v>
      </c>
      <c r="F3477" s="81">
        <v>3163208.2943529999</v>
      </c>
      <c r="G3477" s="78">
        <f>+IF(F3477=0," ", +F3477/INDEX(TdC_ExRate!$C$8:$R$29,MATCH(A3477,TdC_ExRate!$B$8:$B$29,0),MATCH(B3477,TdC_ExRate!$C$7:$R$7,0)))</f>
        <v>506.85556638789842</v>
      </c>
      <c r="H3477" s="78">
        <f>+IF(F3477=0,"",+G3477*100/INDEX(PBI_GDP!$C$8:$R$29,MATCH($A3477,PBI_GDP!$B$8:$B$29,0),MATCH($B3477,PBI_GDP!$C$7:$R$7,0)))</f>
        <v>1.3365450311656635</v>
      </c>
    </row>
    <row r="3478" spans="1:8" x14ac:dyDescent="0.25">
      <c r="A3478" s="53" t="s">
        <v>22</v>
      </c>
      <c r="B3478" s="54">
        <v>2020</v>
      </c>
      <c r="C3478" s="53" t="s">
        <v>10</v>
      </c>
      <c r="D3478" s="53" t="s">
        <v>33</v>
      </c>
      <c r="E3478" s="53" t="s">
        <v>34</v>
      </c>
      <c r="F3478" s="81">
        <v>0</v>
      </c>
      <c r="G3478" s="78" t="str">
        <f>+IF(F3478=0," ", +F3478/INDEX(TdC_ExRate!$C$8:$R$29,MATCH(A3478,TdC_ExRate!$B$8:$B$29,0),MATCH(B3478,TdC_ExRate!$C$7:$R$7,0)))</f>
        <v xml:space="preserve"> </v>
      </c>
      <c r="H3478" s="78" t="str">
        <f>+IF(F3478=0,"",+G3478*100/INDEX(PBI_GDP!$C$8:$R$29,MATCH($A3478,PBI_GDP!$B$8:$B$29,0),MATCH($B3478,PBI_GDP!$C$7:$R$7,0)))</f>
        <v/>
      </c>
    </row>
    <row r="3479" spans="1:8" x14ac:dyDescent="0.25">
      <c r="A3479" s="53" t="s">
        <v>22</v>
      </c>
      <c r="B3479" s="54">
        <v>2020</v>
      </c>
      <c r="C3479" s="53" t="s">
        <v>10</v>
      </c>
      <c r="D3479" s="53" t="s">
        <v>33</v>
      </c>
      <c r="E3479" s="53" t="s">
        <v>35</v>
      </c>
      <c r="F3479" s="81">
        <v>5184226.5164670004</v>
      </c>
      <c r="G3479" s="78">
        <f>+IF(F3479=0," ", +F3479/INDEX(TdC_ExRate!$C$8:$R$29,MATCH(A3479,TdC_ExRate!$B$8:$B$29,0),MATCH(B3479,TdC_ExRate!$C$7:$R$7,0)))</f>
        <v>765.64088297403396</v>
      </c>
      <c r="H3479" s="78">
        <f>+IF(F3479=0,"",+G3479*100/INDEX(PBI_GDP!$C$8:$R$29,MATCH($A3479,PBI_GDP!$B$8:$B$29,0),MATCH($B3479,PBI_GDP!$C$7:$R$7,0)))</f>
        <v>2.1613113823666446</v>
      </c>
    </row>
    <row r="3480" spans="1:8" x14ac:dyDescent="0.25">
      <c r="A3480" s="53" t="s">
        <v>22</v>
      </c>
      <c r="B3480" s="54">
        <v>2020</v>
      </c>
      <c r="C3480" s="53" t="s">
        <v>10</v>
      </c>
      <c r="D3480" s="53" t="s">
        <v>33</v>
      </c>
      <c r="E3480" s="53" t="s">
        <v>36</v>
      </c>
      <c r="F3480" s="81">
        <v>0</v>
      </c>
      <c r="G3480" s="78" t="str">
        <f>+IF(F3480=0," ", +F3480/INDEX(TdC_ExRate!$C$8:$R$29,MATCH(A3480,TdC_ExRate!$B$8:$B$29,0),MATCH(B3480,TdC_ExRate!$C$7:$R$7,0)))</f>
        <v xml:space="preserve"> </v>
      </c>
      <c r="H3480" s="78" t="str">
        <f>+IF(F3480=0,"",+G3480*100/INDEX(PBI_GDP!$C$8:$R$29,MATCH($A3480,PBI_GDP!$B$8:$B$29,0),MATCH($B3480,PBI_GDP!$C$7:$R$7,0)))</f>
        <v/>
      </c>
    </row>
    <row r="3481" spans="1:8" x14ac:dyDescent="0.25">
      <c r="A3481" s="53" t="s">
        <v>22</v>
      </c>
      <c r="B3481" s="54">
        <v>2020</v>
      </c>
      <c r="C3481" s="53" t="s">
        <v>10</v>
      </c>
      <c r="D3481" s="53" t="s">
        <v>33</v>
      </c>
      <c r="E3481" s="53" t="s">
        <v>42</v>
      </c>
      <c r="F3481" s="81">
        <v>8147.2743410000003</v>
      </c>
      <c r="G3481" s="78">
        <f>+IF(F3481=0," ", +F3481/INDEX(TdC_ExRate!$C$8:$R$29,MATCH(A3481,TdC_ExRate!$B$8:$B$29,0),MATCH(B3481,TdC_ExRate!$C$7:$R$7,0)))</f>
        <v>1.2032433961867062</v>
      </c>
      <c r="H3481" s="78">
        <f>+IF(F3481=0,"",+G3481*100/INDEX(PBI_GDP!$C$8:$R$29,MATCH($A3481,PBI_GDP!$B$8:$B$29,0),MATCH($B3481,PBI_GDP!$C$7:$R$7,0)))</f>
        <v>3.3966102199691744E-3</v>
      </c>
    </row>
    <row r="3482" spans="1:8" x14ac:dyDescent="0.25">
      <c r="A3482" s="53" t="s">
        <v>22</v>
      </c>
      <c r="B3482" s="54">
        <v>2020</v>
      </c>
      <c r="C3482" s="53" t="s">
        <v>10</v>
      </c>
      <c r="D3482" s="53" t="s">
        <v>33</v>
      </c>
      <c r="E3482" s="53" t="s">
        <v>40</v>
      </c>
      <c r="F3482" s="81">
        <v>5192373.7908080006</v>
      </c>
      <c r="G3482" s="78">
        <f>+IF(F3482=0," ", +F3482/INDEX(TdC_ExRate!$C$8:$R$29,MATCH(A3482,TdC_ExRate!$B$8:$B$29,0),MATCH(B3482,TdC_ExRate!$C$7:$R$7,0)))</f>
        <v>766.84412637022069</v>
      </c>
      <c r="H3482" s="78">
        <f>+IF(F3482=0,"",+G3482*100/INDEX(PBI_GDP!$C$8:$R$29,MATCH($A3482,PBI_GDP!$B$8:$B$29,0),MATCH($B3482,PBI_GDP!$C$7:$R$7,0)))</f>
        <v>2.1647079925866137</v>
      </c>
    </row>
    <row r="3483" spans="1:8" x14ac:dyDescent="0.25">
      <c r="A3483" s="53" t="s">
        <v>22</v>
      </c>
      <c r="B3483" s="54">
        <v>2021</v>
      </c>
      <c r="C3483" s="53" t="s">
        <v>10</v>
      </c>
      <c r="D3483" s="53" t="s">
        <v>33</v>
      </c>
      <c r="E3483" s="53" t="s">
        <v>34</v>
      </c>
      <c r="F3483" s="81">
        <v>0</v>
      </c>
      <c r="G3483" s="78" t="str">
        <f>+IF(F3483=0," ", +F3483/INDEX(TdC_ExRate!$C$8:$R$29,MATCH(A3483,TdC_ExRate!$B$8:$B$29,0),MATCH(B3483,TdC_ExRate!$C$7:$R$7,0)))</f>
        <v xml:space="preserve"> </v>
      </c>
      <c r="H3483" s="78" t="str">
        <f>+IF(F3483=0,"",+G3483*100/INDEX(PBI_GDP!$C$8:$R$29,MATCH($A3483,PBI_GDP!$B$8:$B$29,0),MATCH($B3483,PBI_GDP!$C$7:$R$7,0)))</f>
        <v/>
      </c>
    </row>
    <row r="3484" spans="1:8" x14ac:dyDescent="0.25">
      <c r="A3484" s="53" t="s">
        <v>22</v>
      </c>
      <c r="B3484" s="54">
        <v>2021</v>
      </c>
      <c r="C3484" s="53" t="s">
        <v>10</v>
      </c>
      <c r="D3484" s="53" t="s">
        <v>33</v>
      </c>
      <c r="E3484" s="53" t="s">
        <v>35</v>
      </c>
      <c r="F3484" s="81">
        <v>4837996.0915099997</v>
      </c>
      <c r="G3484" s="78">
        <f>+IF(F3484=0," ", +F3484/INDEX(TdC_ExRate!$C$8:$R$29,MATCH(A3484,TdC_ExRate!$B$8:$B$29,0),MATCH(B3484,TdC_ExRate!$C$7:$R$7,0)))</f>
        <v>713.91341712321253</v>
      </c>
      <c r="H3484" s="78">
        <f>+IF(F3484=0,"",+G3484*100/INDEX(PBI_GDP!$C$8:$R$29,MATCH($A3484,PBI_GDP!$B$8:$B$29,0),MATCH($B3484,PBI_GDP!$C$7:$R$7,0)))</f>
        <v>1.7871698613654197</v>
      </c>
    </row>
    <row r="3485" spans="1:8" x14ac:dyDescent="0.25">
      <c r="A3485" s="53" t="s">
        <v>22</v>
      </c>
      <c r="B3485" s="54">
        <v>2021</v>
      </c>
      <c r="C3485" s="53" t="s">
        <v>10</v>
      </c>
      <c r="D3485" s="53" t="s">
        <v>33</v>
      </c>
      <c r="E3485" s="53" t="s">
        <v>36</v>
      </c>
      <c r="F3485" s="81">
        <v>0</v>
      </c>
      <c r="G3485" s="78" t="str">
        <f>+IF(F3485=0," ", +F3485/INDEX(TdC_ExRate!$C$8:$R$29,MATCH(A3485,TdC_ExRate!$B$8:$B$29,0),MATCH(B3485,TdC_ExRate!$C$7:$R$7,0)))</f>
        <v xml:space="preserve"> </v>
      </c>
      <c r="H3485" s="78" t="str">
        <f>+IF(F3485=0,"",+G3485*100/INDEX(PBI_GDP!$C$8:$R$29,MATCH($A3485,PBI_GDP!$B$8:$B$29,0),MATCH($B3485,PBI_GDP!$C$7:$R$7,0)))</f>
        <v/>
      </c>
    </row>
    <row r="3486" spans="1:8" x14ac:dyDescent="0.25">
      <c r="A3486" s="53" t="s">
        <v>22</v>
      </c>
      <c r="B3486" s="54">
        <v>2021</v>
      </c>
      <c r="C3486" s="53" t="s">
        <v>10</v>
      </c>
      <c r="D3486" s="53" t="s">
        <v>33</v>
      </c>
      <c r="E3486" s="53" t="s">
        <v>42</v>
      </c>
      <c r="F3486" s="81">
        <v>0</v>
      </c>
      <c r="G3486" s="78" t="str">
        <f>+IF(F3486=0," ", +F3486/INDEX(TdC_ExRate!$C$8:$R$29,MATCH(A3486,TdC_ExRate!$B$8:$B$29,0),MATCH(B3486,TdC_ExRate!$C$7:$R$7,0)))</f>
        <v xml:space="preserve"> </v>
      </c>
      <c r="H3486" s="78" t="str">
        <f>+IF(F3486=0,"",+G3486*100/INDEX(PBI_GDP!$C$8:$R$29,MATCH($A3486,PBI_GDP!$B$8:$B$29,0),MATCH($B3486,PBI_GDP!$C$7:$R$7,0)))</f>
        <v/>
      </c>
    </row>
    <row r="3487" spans="1:8" x14ac:dyDescent="0.25">
      <c r="A3487" s="53" t="s">
        <v>22</v>
      </c>
      <c r="B3487" s="54">
        <v>2021</v>
      </c>
      <c r="C3487" s="53" t="s">
        <v>10</v>
      </c>
      <c r="D3487" s="53" t="s">
        <v>33</v>
      </c>
      <c r="E3487" s="53" t="s">
        <v>40</v>
      </c>
      <c r="F3487" s="81">
        <v>4837996.0915099997</v>
      </c>
      <c r="G3487" s="78">
        <f>+IF(F3487=0," ", +F3487/INDEX(TdC_ExRate!$C$8:$R$29,MATCH(A3487,TdC_ExRate!$B$8:$B$29,0),MATCH(B3487,TdC_ExRate!$C$7:$R$7,0)))</f>
        <v>713.91341712321253</v>
      </c>
      <c r="H3487" s="78">
        <f>+IF(F3487=0,"",+G3487*100/INDEX(PBI_GDP!$C$8:$R$29,MATCH($A3487,PBI_GDP!$B$8:$B$29,0),MATCH($B3487,PBI_GDP!$C$7:$R$7,0)))</f>
        <v>1.7871698613654197</v>
      </c>
    </row>
    <row r="3488" spans="1:8" x14ac:dyDescent="0.25">
      <c r="A3488" s="53" t="s">
        <v>22</v>
      </c>
      <c r="B3488" s="54">
        <v>2022</v>
      </c>
      <c r="C3488" s="53" t="s">
        <v>10</v>
      </c>
      <c r="D3488" s="53" t="s">
        <v>33</v>
      </c>
      <c r="E3488" s="53" t="s">
        <v>34</v>
      </c>
      <c r="F3488" s="81">
        <v>0</v>
      </c>
      <c r="G3488" s="78" t="str">
        <f>+IF(F3488=0," ", +F3488/INDEX(TdC_ExRate!$C$8:$R$29,MATCH(A3488,TdC_ExRate!$B$8:$B$29,0),MATCH(B3488,TdC_ExRate!$C$7:$R$7,0)))</f>
        <v xml:space="preserve"> </v>
      </c>
      <c r="H3488" s="78" t="str">
        <f>+IF(F3488=0,"",+G3488*100/INDEX(PBI_GDP!$C$8:$R$29,MATCH($A3488,PBI_GDP!$B$8:$B$29,0),MATCH($B3488,PBI_GDP!$C$7:$R$7,0)))</f>
        <v/>
      </c>
    </row>
    <row r="3489" spans="1:8" x14ac:dyDescent="0.25">
      <c r="A3489" s="53" t="s">
        <v>22</v>
      </c>
      <c r="B3489" s="54">
        <v>2022</v>
      </c>
      <c r="C3489" s="53" t="s">
        <v>10</v>
      </c>
      <c r="D3489" s="53" t="s">
        <v>33</v>
      </c>
      <c r="E3489" s="53" t="s">
        <v>35</v>
      </c>
      <c r="F3489" s="81">
        <v>4939831.8687709998</v>
      </c>
      <c r="G3489" s="78">
        <f>+IF(F3489=0," ", +F3489/INDEX(TdC_ExRate!$C$8:$R$29,MATCH(A3489,TdC_ExRate!$B$8:$B$29,0),MATCH(B3489,TdC_ExRate!$C$7:$R$7,0)))</f>
        <v>707.14504953884261</v>
      </c>
      <c r="H3489" s="78">
        <f>+IF(F3489=0,"",+G3489*100/INDEX(PBI_GDP!$C$8:$R$29,MATCH($A3489,PBI_GDP!$B$8:$B$29,0),MATCH($B3489,PBI_GDP!$C$7:$R$7,0)))</f>
        <v>1.6862482104608036</v>
      </c>
    </row>
    <row r="3490" spans="1:8" x14ac:dyDescent="0.25">
      <c r="A3490" s="53" t="s">
        <v>22</v>
      </c>
      <c r="B3490" s="54">
        <v>2022</v>
      </c>
      <c r="C3490" s="53" t="s">
        <v>10</v>
      </c>
      <c r="D3490" s="53" t="s">
        <v>33</v>
      </c>
      <c r="E3490" s="53" t="s">
        <v>36</v>
      </c>
      <c r="F3490" s="81">
        <v>0</v>
      </c>
      <c r="G3490" s="78" t="str">
        <f>+IF(F3490=0," ", +F3490/INDEX(TdC_ExRate!$C$8:$R$29,MATCH(A3490,TdC_ExRate!$B$8:$B$29,0),MATCH(B3490,TdC_ExRate!$C$7:$R$7,0)))</f>
        <v xml:space="preserve"> </v>
      </c>
      <c r="H3490" s="78" t="str">
        <f>+IF(F3490=0,"",+G3490*100/INDEX(PBI_GDP!$C$8:$R$29,MATCH($A3490,PBI_GDP!$B$8:$B$29,0),MATCH($B3490,PBI_GDP!$C$7:$R$7,0)))</f>
        <v/>
      </c>
    </row>
    <row r="3491" spans="1:8" x14ac:dyDescent="0.25">
      <c r="A3491" s="53" t="s">
        <v>22</v>
      </c>
      <c r="B3491" s="54">
        <v>2022</v>
      </c>
      <c r="C3491" s="53" t="s">
        <v>10</v>
      </c>
      <c r="D3491" s="53" t="s">
        <v>33</v>
      </c>
      <c r="E3491" s="53" t="s">
        <v>42</v>
      </c>
      <c r="F3491" s="81">
        <v>0</v>
      </c>
      <c r="G3491" s="78" t="str">
        <f>+IF(F3491=0," ", +F3491/INDEX(TdC_ExRate!$C$8:$R$29,MATCH(A3491,TdC_ExRate!$B$8:$B$29,0),MATCH(B3491,TdC_ExRate!$C$7:$R$7,0)))</f>
        <v xml:space="preserve"> </v>
      </c>
      <c r="H3491" s="78" t="str">
        <f>+IF(F3491=0,"",+G3491*100/INDEX(PBI_GDP!$C$8:$R$29,MATCH($A3491,PBI_GDP!$B$8:$B$29,0),MATCH($B3491,PBI_GDP!$C$7:$R$7,0)))</f>
        <v/>
      </c>
    </row>
    <row r="3492" spans="1:8" x14ac:dyDescent="0.25">
      <c r="A3492" s="53" t="s">
        <v>22</v>
      </c>
      <c r="B3492" s="54">
        <v>2022</v>
      </c>
      <c r="C3492" s="53" t="s">
        <v>10</v>
      </c>
      <c r="D3492" s="53" t="s">
        <v>33</v>
      </c>
      <c r="E3492" s="53" t="s">
        <v>40</v>
      </c>
      <c r="F3492" s="81">
        <v>4939831.8687709998</v>
      </c>
      <c r="G3492" s="78">
        <f>+IF(F3492=0," ", +F3492/INDEX(TdC_ExRate!$C$8:$R$29,MATCH(A3492,TdC_ExRate!$B$8:$B$29,0),MATCH(B3492,TdC_ExRate!$C$7:$R$7,0)))</f>
        <v>707.14504953884261</v>
      </c>
      <c r="H3492" s="78">
        <f>+IF(F3492=0,"",+G3492*100/INDEX(PBI_GDP!$C$8:$R$29,MATCH($A3492,PBI_GDP!$B$8:$B$29,0),MATCH($B3492,PBI_GDP!$C$7:$R$7,0)))</f>
        <v>1.6862482104608036</v>
      </c>
    </row>
    <row r="3493" spans="1:8" x14ac:dyDescent="0.25">
      <c r="A3493" s="53" t="s">
        <v>22</v>
      </c>
      <c r="B3493" s="54">
        <v>2023</v>
      </c>
      <c r="C3493" s="53" t="s">
        <v>10</v>
      </c>
      <c r="D3493" s="53" t="s">
        <v>33</v>
      </c>
      <c r="E3493" s="53" t="s">
        <v>34</v>
      </c>
      <c r="F3493" s="81">
        <v>0</v>
      </c>
      <c r="G3493" s="78" t="str">
        <f>+IF(F3493=0," ", +F3493/INDEX(TdC_ExRate!$C$8:$R$29,MATCH(A3493,TdC_ExRate!$B$8:$B$29,0),MATCH(B3493,TdC_ExRate!$C$7:$R$7,0)))</f>
        <v xml:space="preserve"> </v>
      </c>
      <c r="H3493" s="78" t="str">
        <f>+IF(F3493=0,"",+G3493*100/INDEX(PBI_GDP!$C$8:$R$29,MATCH($A3493,PBI_GDP!$B$8:$B$29,0),MATCH($B3493,PBI_GDP!$C$7:$R$7,0)))</f>
        <v/>
      </c>
    </row>
    <row r="3494" spans="1:8" x14ac:dyDescent="0.25">
      <c r="A3494" s="53" t="s">
        <v>22</v>
      </c>
      <c r="B3494" s="54">
        <v>2023</v>
      </c>
      <c r="C3494" s="53" t="s">
        <v>10</v>
      </c>
      <c r="D3494" s="53" t="s">
        <v>33</v>
      </c>
      <c r="E3494" s="53" t="s">
        <v>35</v>
      </c>
      <c r="F3494" s="81">
        <v>5443743.5919639999</v>
      </c>
      <c r="G3494" s="78">
        <f>+IF(F3494=0," ", +F3494/INDEX(TdC_ExRate!$C$8:$R$29,MATCH(A3494,TdC_ExRate!$B$8:$B$29,0),MATCH(B3494,TdC_ExRate!$C$7:$R$7,0)))</f>
        <v>746.52029827441322</v>
      </c>
      <c r="H3494" s="78">
        <f>+IF(F3494=0,"",+G3494*100/INDEX(PBI_GDP!$C$8:$R$29,MATCH($A3494,PBI_GDP!$B$8:$B$29,0),MATCH($B3494,PBI_GDP!$C$7:$R$7,0)))</f>
        <v>1.7301560627270858</v>
      </c>
    </row>
    <row r="3495" spans="1:8" x14ac:dyDescent="0.25">
      <c r="A3495" s="53" t="s">
        <v>22</v>
      </c>
      <c r="B3495" s="54">
        <v>2023</v>
      </c>
      <c r="C3495" s="53" t="s">
        <v>10</v>
      </c>
      <c r="D3495" s="53" t="s">
        <v>33</v>
      </c>
      <c r="E3495" s="53" t="s">
        <v>36</v>
      </c>
      <c r="F3495" s="81">
        <v>0</v>
      </c>
      <c r="G3495" s="78" t="str">
        <f>+IF(F3495=0," ", +F3495/INDEX(TdC_ExRate!$C$8:$R$29,MATCH(A3495,TdC_ExRate!$B$8:$B$29,0),MATCH(B3495,TdC_ExRate!$C$7:$R$7,0)))</f>
        <v xml:space="preserve"> </v>
      </c>
      <c r="H3495" s="78" t="str">
        <f>+IF(F3495=0,"",+G3495*100/INDEX(PBI_GDP!$C$8:$R$29,MATCH($A3495,PBI_GDP!$B$8:$B$29,0),MATCH($B3495,PBI_GDP!$C$7:$R$7,0)))</f>
        <v/>
      </c>
    </row>
    <row r="3496" spans="1:8" x14ac:dyDescent="0.25">
      <c r="A3496" s="53" t="s">
        <v>22</v>
      </c>
      <c r="B3496" s="54">
        <v>2023</v>
      </c>
      <c r="C3496" s="53" t="s">
        <v>10</v>
      </c>
      <c r="D3496" s="53" t="s">
        <v>33</v>
      </c>
      <c r="E3496" s="53" t="s">
        <v>42</v>
      </c>
      <c r="F3496" s="81">
        <v>0</v>
      </c>
      <c r="G3496" s="78" t="str">
        <f>+IF(F3496=0," ", +F3496/INDEX(TdC_ExRate!$C$8:$R$29,MATCH(A3496,TdC_ExRate!$B$8:$B$29,0),MATCH(B3496,TdC_ExRate!$C$7:$R$7,0)))</f>
        <v xml:space="preserve"> </v>
      </c>
      <c r="H3496" s="78" t="str">
        <f>+IF(F3496=0,"",+G3496*100/INDEX(PBI_GDP!$C$8:$R$29,MATCH($A3496,PBI_GDP!$B$8:$B$29,0),MATCH($B3496,PBI_GDP!$C$7:$R$7,0)))</f>
        <v/>
      </c>
    </row>
    <row r="3497" spans="1:8" x14ac:dyDescent="0.25">
      <c r="A3497" s="53" t="s">
        <v>22</v>
      </c>
      <c r="B3497" s="54">
        <v>2023</v>
      </c>
      <c r="C3497" s="53" t="s">
        <v>10</v>
      </c>
      <c r="D3497" s="53" t="s">
        <v>33</v>
      </c>
      <c r="E3497" s="53" t="s">
        <v>40</v>
      </c>
      <c r="F3497" s="81">
        <v>5443743.5919639999</v>
      </c>
      <c r="G3497" s="78">
        <f>+IF(F3497=0," ", +F3497/INDEX(TdC_ExRate!$C$8:$R$29,MATCH(A3497,TdC_ExRate!$B$8:$B$29,0),MATCH(B3497,TdC_ExRate!$C$7:$R$7,0)))</f>
        <v>746.52029827441322</v>
      </c>
      <c r="H3497" s="78">
        <f>+IF(F3497=0,"",+G3497*100/INDEX(PBI_GDP!$C$8:$R$29,MATCH($A3497,PBI_GDP!$B$8:$B$29,0),MATCH($B3497,PBI_GDP!$C$7:$R$7,0)))</f>
        <v>1.7301560627270858</v>
      </c>
    </row>
    <row r="3498" spans="1:8" x14ac:dyDescent="0.25">
      <c r="A3498" s="53" t="s">
        <v>22</v>
      </c>
      <c r="B3498" s="54">
        <v>2008</v>
      </c>
      <c r="C3498" s="53" t="s">
        <v>10</v>
      </c>
      <c r="D3498" s="53" t="s">
        <v>37</v>
      </c>
      <c r="E3498" s="53" t="s">
        <v>40</v>
      </c>
      <c r="F3498" s="81">
        <v>0</v>
      </c>
      <c r="G3498" s="78">
        <f>+IF(F3498=0,0,+F3498/INDEX(TdC_ExRate!$C$8:$R$29,MATCH(A3498,TdC_ExRate!$B$8:$B$29,0),MATCH(B3498,TdC_ExRate!$C$7:$R$7,0)))</f>
        <v>0</v>
      </c>
      <c r="H3498" s="78">
        <f>+IF(F3498=0,0,+G3498*100/INDEX(PBI_GDP!$C$8:$R$29,MATCH($A3498,PBI_GDP!$B$8:$B$29,0),MATCH($B3498,PBI_GDP!$C$7:$R$7,0)))</f>
        <v>0</v>
      </c>
    </row>
    <row r="3499" spans="1:8" x14ac:dyDescent="0.25">
      <c r="A3499" s="53" t="s">
        <v>22</v>
      </c>
      <c r="B3499" s="54">
        <v>2009</v>
      </c>
      <c r="C3499" s="53" t="s">
        <v>10</v>
      </c>
      <c r="D3499" s="53" t="s">
        <v>37</v>
      </c>
      <c r="E3499" s="53" t="s">
        <v>40</v>
      </c>
      <c r="F3499" s="81">
        <v>0</v>
      </c>
      <c r="G3499" s="78">
        <f>+IF(F3499=0,0,+F3499/INDEX(TdC_ExRate!$C$8:$R$29,MATCH(A3499,TdC_ExRate!$B$8:$B$29,0),MATCH(B3499,TdC_ExRate!$C$7:$R$7,0)))</f>
        <v>0</v>
      </c>
      <c r="H3499" s="78">
        <f>+IF(F3499=0,0,+G3499*100/INDEX(PBI_GDP!$C$8:$R$29,MATCH($A3499,PBI_GDP!$B$8:$B$29,0),MATCH($B3499,PBI_GDP!$C$7:$R$7,0)))</f>
        <v>0</v>
      </c>
    </row>
    <row r="3500" spans="1:8" x14ac:dyDescent="0.25">
      <c r="A3500" s="53" t="s">
        <v>22</v>
      </c>
      <c r="B3500" s="54">
        <v>2010</v>
      </c>
      <c r="C3500" s="53" t="s">
        <v>10</v>
      </c>
      <c r="D3500" s="53" t="s">
        <v>37</v>
      </c>
      <c r="E3500" s="53" t="s">
        <v>40</v>
      </c>
      <c r="F3500" s="81">
        <v>0</v>
      </c>
      <c r="G3500" s="78">
        <f>+IF(F3500=0,0,+F3500/INDEX(TdC_ExRate!$C$8:$R$29,MATCH(A3500,TdC_ExRate!$B$8:$B$29,0),MATCH(B3500,TdC_ExRate!$C$7:$R$7,0)))</f>
        <v>0</v>
      </c>
      <c r="H3500" s="78">
        <f>+IF(F3500=0,0,+G3500*100/INDEX(PBI_GDP!$C$8:$R$29,MATCH($A3500,PBI_GDP!$B$8:$B$29,0),MATCH($B3500,PBI_GDP!$C$7:$R$7,0)))</f>
        <v>0</v>
      </c>
    </row>
    <row r="3501" spans="1:8" x14ac:dyDescent="0.25">
      <c r="A3501" s="53" t="s">
        <v>22</v>
      </c>
      <c r="B3501" s="54">
        <v>2011</v>
      </c>
      <c r="C3501" s="53" t="s">
        <v>10</v>
      </c>
      <c r="D3501" s="53" t="s">
        <v>37</v>
      </c>
      <c r="E3501" s="53" t="s">
        <v>40</v>
      </c>
      <c r="F3501" s="81">
        <v>0</v>
      </c>
      <c r="G3501" s="78">
        <f>+IF(F3501=0,0,+F3501/INDEX(TdC_ExRate!$C$8:$R$29,MATCH(A3501,TdC_ExRate!$B$8:$B$29,0),MATCH(B3501,TdC_ExRate!$C$7:$R$7,0)))</f>
        <v>0</v>
      </c>
      <c r="H3501" s="78">
        <f>+IF(F3501=0,0,+G3501*100/INDEX(PBI_GDP!$C$8:$R$29,MATCH($A3501,PBI_GDP!$B$8:$B$29,0),MATCH($B3501,PBI_GDP!$C$7:$R$7,0)))</f>
        <v>0</v>
      </c>
    </row>
    <row r="3502" spans="1:8" x14ac:dyDescent="0.25">
      <c r="A3502" s="53" t="s">
        <v>22</v>
      </c>
      <c r="B3502" s="54">
        <v>2012</v>
      </c>
      <c r="C3502" s="53" t="s">
        <v>10</v>
      </c>
      <c r="D3502" s="53" t="s">
        <v>37</v>
      </c>
      <c r="E3502" s="53" t="s">
        <v>40</v>
      </c>
      <c r="F3502" s="81">
        <v>0</v>
      </c>
      <c r="G3502" s="78">
        <f>+IF(F3502=0,0,+F3502/INDEX(TdC_ExRate!$C$8:$R$29,MATCH(A3502,TdC_ExRate!$B$8:$B$29,0),MATCH(B3502,TdC_ExRate!$C$7:$R$7,0)))</f>
        <v>0</v>
      </c>
      <c r="H3502" s="78">
        <f>+IF(F3502=0,0,+G3502*100/INDEX(PBI_GDP!$C$8:$R$29,MATCH($A3502,PBI_GDP!$B$8:$B$29,0),MATCH($B3502,PBI_GDP!$C$7:$R$7,0)))</f>
        <v>0</v>
      </c>
    </row>
    <row r="3503" spans="1:8" x14ac:dyDescent="0.25">
      <c r="A3503" s="53" t="s">
        <v>22</v>
      </c>
      <c r="B3503" s="54">
        <v>2013</v>
      </c>
      <c r="C3503" s="53" t="s">
        <v>10</v>
      </c>
      <c r="D3503" s="53" t="s">
        <v>37</v>
      </c>
      <c r="E3503" s="53" t="s">
        <v>40</v>
      </c>
      <c r="F3503" s="81">
        <v>0</v>
      </c>
      <c r="G3503" s="78">
        <f>+IF(F3503=0,0,+F3503/INDEX(TdC_ExRate!$C$8:$R$29,MATCH(A3503,TdC_ExRate!$B$8:$B$29,0),MATCH(B3503,TdC_ExRate!$C$7:$R$7,0)))</f>
        <v>0</v>
      </c>
      <c r="H3503" s="78">
        <f>+IF(F3503=0,0,+G3503*100/INDEX(PBI_GDP!$C$8:$R$29,MATCH($A3503,PBI_GDP!$B$8:$B$29,0),MATCH($B3503,PBI_GDP!$C$7:$R$7,0)))</f>
        <v>0</v>
      </c>
    </row>
    <row r="3504" spans="1:8" x14ac:dyDescent="0.25">
      <c r="A3504" s="53" t="s">
        <v>22</v>
      </c>
      <c r="B3504" s="54">
        <v>2014</v>
      </c>
      <c r="C3504" s="53" t="s">
        <v>10</v>
      </c>
      <c r="D3504" s="53" t="s">
        <v>37</v>
      </c>
      <c r="E3504" s="53" t="s">
        <v>40</v>
      </c>
      <c r="F3504" s="81">
        <v>0</v>
      </c>
      <c r="G3504" s="78">
        <f>+IF(F3504=0,0,+F3504/INDEX(TdC_ExRate!$C$8:$R$29,MATCH(A3504,TdC_ExRate!$B$8:$B$29,0),MATCH(B3504,TdC_ExRate!$C$7:$R$7,0)))</f>
        <v>0</v>
      </c>
      <c r="H3504" s="78">
        <f>+IF(F3504=0,0,+G3504*100/INDEX(PBI_GDP!$C$8:$R$29,MATCH($A3504,PBI_GDP!$B$8:$B$29,0),MATCH($B3504,PBI_GDP!$C$7:$R$7,0)))</f>
        <v>0</v>
      </c>
    </row>
    <row r="3505" spans="1:8" x14ac:dyDescent="0.25">
      <c r="A3505" s="53" t="s">
        <v>22</v>
      </c>
      <c r="B3505" s="54">
        <v>2015</v>
      </c>
      <c r="C3505" s="53" t="s">
        <v>10</v>
      </c>
      <c r="D3505" s="53" t="s">
        <v>37</v>
      </c>
      <c r="E3505" s="53" t="s">
        <v>40</v>
      </c>
      <c r="F3505" s="81">
        <v>0</v>
      </c>
      <c r="G3505" s="78">
        <f>+IF(F3505=0,0,+F3505/INDEX(TdC_ExRate!$C$8:$R$29,MATCH(A3505,TdC_ExRate!$B$8:$B$29,0),MATCH(B3505,TdC_ExRate!$C$7:$R$7,0)))</f>
        <v>0</v>
      </c>
      <c r="H3505" s="78">
        <f>+IF(F3505=0,0,+G3505*100/INDEX(PBI_GDP!$C$8:$R$29,MATCH($A3505,PBI_GDP!$B$8:$B$29,0),MATCH($B3505,PBI_GDP!$C$7:$R$7,0)))</f>
        <v>0</v>
      </c>
    </row>
    <row r="3506" spans="1:8" x14ac:dyDescent="0.25">
      <c r="A3506" s="53" t="s">
        <v>22</v>
      </c>
      <c r="B3506" s="54">
        <v>2016</v>
      </c>
      <c r="C3506" s="53" t="s">
        <v>10</v>
      </c>
      <c r="D3506" s="53" t="s">
        <v>37</v>
      </c>
      <c r="E3506" s="53" t="s">
        <v>40</v>
      </c>
      <c r="F3506" s="81">
        <v>0</v>
      </c>
      <c r="G3506" s="78">
        <f>+IF(F3506=0,0,+F3506/INDEX(TdC_ExRate!$C$8:$R$29,MATCH(A3506,TdC_ExRate!$B$8:$B$29,0),MATCH(B3506,TdC_ExRate!$C$7:$R$7,0)))</f>
        <v>0</v>
      </c>
      <c r="H3506" s="78">
        <f>+IF(F3506=0,0,+G3506*100/INDEX(PBI_GDP!$C$8:$R$29,MATCH($A3506,PBI_GDP!$B$8:$B$29,0),MATCH($B3506,PBI_GDP!$C$7:$R$7,0)))</f>
        <v>0</v>
      </c>
    </row>
    <row r="3507" spans="1:8" x14ac:dyDescent="0.25">
      <c r="A3507" s="53" t="s">
        <v>22</v>
      </c>
      <c r="B3507" s="54">
        <v>2017</v>
      </c>
      <c r="C3507" s="53" t="s">
        <v>10</v>
      </c>
      <c r="D3507" s="53" t="s">
        <v>37</v>
      </c>
      <c r="E3507" s="53" t="s">
        <v>40</v>
      </c>
      <c r="F3507" s="81">
        <v>0</v>
      </c>
      <c r="G3507" s="78">
        <f>+IF(F3507=0,0,+F3507/INDEX(TdC_ExRate!$C$8:$R$29,MATCH(A3507,TdC_ExRate!$B$8:$B$29,0),MATCH(B3507,TdC_ExRate!$C$7:$R$7,0)))</f>
        <v>0</v>
      </c>
      <c r="H3507" s="78">
        <f>+IF(F3507=0,0,+G3507*100/INDEX(PBI_GDP!$C$8:$R$29,MATCH($A3507,PBI_GDP!$B$8:$B$29,0),MATCH($B3507,PBI_GDP!$C$7:$R$7,0)))</f>
        <v>0</v>
      </c>
    </row>
    <row r="3508" spans="1:8" x14ac:dyDescent="0.25">
      <c r="A3508" s="53" t="s">
        <v>22</v>
      </c>
      <c r="B3508" s="54">
        <v>2018</v>
      </c>
      <c r="C3508" s="53" t="s">
        <v>10</v>
      </c>
      <c r="D3508" s="53" t="s">
        <v>37</v>
      </c>
      <c r="E3508" s="53" t="s">
        <v>40</v>
      </c>
      <c r="F3508" s="81">
        <v>0</v>
      </c>
      <c r="G3508" s="78">
        <f>+IF(F3508=0,0,+F3508/INDEX(TdC_ExRate!$C$8:$R$29,MATCH(A3508,TdC_ExRate!$B$8:$B$29,0),MATCH(B3508,TdC_ExRate!$C$7:$R$7,0)))</f>
        <v>0</v>
      </c>
      <c r="H3508" s="78">
        <f>+IF(F3508=0,0,+G3508*100/INDEX(PBI_GDP!$C$8:$R$29,MATCH($A3508,PBI_GDP!$B$8:$B$29,0),MATCH($B3508,PBI_GDP!$C$7:$R$7,0)))</f>
        <v>0</v>
      </c>
    </row>
    <row r="3509" spans="1:8" x14ac:dyDescent="0.25">
      <c r="A3509" s="53" t="s">
        <v>22</v>
      </c>
      <c r="B3509" s="54">
        <v>2019</v>
      </c>
      <c r="C3509" s="53" t="s">
        <v>10</v>
      </c>
      <c r="D3509" s="53" t="s">
        <v>37</v>
      </c>
      <c r="E3509" s="53" t="s">
        <v>40</v>
      </c>
      <c r="F3509" s="81">
        <v>0</v>
      </c>
      <c r="G3509" s="78">
        <f>+IF(F3509=0,0,+F3509/INDEX(TdC_ExRate!$C$8:$R$29,MATCH(A3509,TdC_ExRate!$B$8:$B$29,0),MATCH(B3509,TdC_ExRate!$C$7:$R$7,0)))</f>
        <v>0</v>
      </c>
      <c r="H3509" s="78">
        <f>+IF(F3509=0,0,+G3509*100/INDEX(PBI_GDP!$C$8:$R$29,MATCH($A3509,PBI_GDP!$B$8:$B$29,0),MATCH($B3509,PBI_GDP!$C$7:$R$7,0)))</f>
        <v>0</v>
      </c>
    </row>
    <row r="3510" spans="1:8" x14ac:dyDescent="0.25">
      <c r="A3510" s="53" t="s">
        <v>22</v>
      </c>
      <c r="B3510" s="54">
        <v>2020</v>
      </c>
      <c r="C3510" s="53" t="s">
        <v>10</v>
      </c>
      <c r="D3510" s="53" t="s">
        <v>37</v>
      </c>
      <c r="E3510" s="53" t="s">
        <v>40</v>
      </c>
      <c r="F3510" s="81">
        <v>0</v>
      </c>
      <c r="G3510" s="78">
        <f>+IF(F3510=0,0,+F3510/INDEX(TdC_ExRate!$C$8:$R$29,MATCH(A3510,TdC_ExRate!$B$8:$B$29,0),MATCH(B3510,TdC_ExRate!$C$7:$R$7,0)))</f>
        <v>0</v>
      </c>
      <c r="H3510" s="78">
        <f>+IF(F3510=0,0,+G3510*100/INDEX(PBI_GDP!$C$8:$R$29,MATCH($A3510,PBI_GDP!$B$8:$B$29,0),MATCH($B3510,PBI_GDP!$C$7:$R$7,0)))</f>
        <v>0</v>
      </c>
    </row>
    <row r="3511" spans="1:8" x14ac:dyDescent="0.25">
      <c r="A3511" s="53" t="s">
        <v>22</v>
      </c>
      <c r="B3511" s="54">
        <v>2021</v>
      </c>
      <c r="C3511" s="53" t="s">
        <v>10</v>
      </c>
      <c r="D3511" s="53" t="s">
        <v>37</v>
      </c>
      <c r="E3511" s="53" t="s">
        <v>40</v>
      </c>
      <c r="F3511" s="81">
        <v>0</v>
      </c>
      <c r="G3511" s="78">
        <f>+IF(F3511=0,0,+F3511/INDEX(TdC_ExRate!$C$8:$R$29,MATCH(A3511,TdC_ExRate!$B$8:$B$29,0),MATCH(B3511,TdC_ExRate!$C$7:$R$7,0)))</f>
        <v>0</v>
      </c>
      <c r="H3511" s="78">
        <f>+IF(F3511=0,0,+G3511*100/INDEX(PBI_GDP!$C$8:$R$29,MATCH($A3511,PBI_GDP!$B$8:$B$29,0),MATCH($B3511,PBI_GDP!$C$7:$R$7,0)))</f>
        <v>0</v>
      </c>
    </row>
    <row r="3512" spans="1:8" x14ac:dyDescent="0.25">
      <c r="A3512" s="8" t="s">
        <v>23</v>
      </c>
      <c r="B3512" s="8">
        <v>2008</v>
      </c>
      <c r="C3512" s="8" t="s">
        <v>10</v>
      </c>
      <c r="D3512" s="8" t="s">
        <v>41</v>
      </c>
      <c r="E3512" s="8" t="s">
        <v>40</v>
      </c>
      <c r="F3512" s="78">
        <v>6892.6897589999999</v>
      </c>
      <c r="G3512" s="78">
        <f>+IF(F3512=0," ", +F3512/INDEX(TdC_ExRate!$C$8:$R$29,MATCH(A3512,TdC_ExRate!$B$8:$B$29,0),MATCH(B3512,TdC_ExRate!$C$7:$R$7,0)))</f>
        <v>2357.1466830435993</v>
      </c>
      <c r="H3512" s="78">
        <f>+IF(F3512=0,"",+G3512*100/INDEX(PBI_GDP!$C$8:$R$29,MATCH($A3512,PBI_GDP!$B$8:$B$29,0),MATCH($B3512,PBI_GDP!$C$7:$R$7,0)))</f>
        <v>1.9522131626499013</v>
      </c>
    </row>
    <row r="3513" spans="1:8" x14ac:dyDescent="0.25">
      <c r="A3513" s="8" t="s">
        <v>23</v>
      </c>
      <c r="B3513" s="8">
        <v>2009</v>
      </c>
      <c r="C3513" s="8" t="s">
        <v>10</v>
      </c>
      <c r="D3513" s="8" t="s">
        <v>41</v>
      </c>
      <c r="E3513" s="8" t="s">
        <v>40</v>
      </c>
      <c r="F3513" s="78">
        <v>11436.780194419998</v>
      </c>
      <c r="G3513" s="78">
        <f>+IF(F3513=0," ", +F3513/INDEX(TdC_ExRate!$C$8:$R$29,MATCH(A3513,TdC_ExRate!$B$8:$B$29,0),MATCH(B3513,TdC_ExRate!$C$7:$R$7,0)))</f>
        <v>3798.5431035992283</v>
      </c>
      <c r="H3513" s="78">
        <f>+IF(F3513=0,"",+G3513*100/INDEX(PBI_GDP!$C$8:$R$29,MATCH($A3513,PBI_GDP!$B$8:$B$29,0),MATCH($B3513,PBI_GDP!$C$7:$R$7,0)))</f>
        <v>3.1345043191462927</v>
      </c>
    </row>
    <row r="3514" spans="1:8" x14ac:dyDescent="0.25">
      <c r="A3514" s="8" t="s">
        <v>23</v>
      </c>
      <c r="B3514" s="8">
        <v>2010</v>
      </c>
      <c r="C3514" s="8" t="s">
        <v>10</v>
      </c>
      <c r="D3514" s="8" t="s">
        <v>41</v>
      </c>
      <c r="E3514" s="8" t="s">
        <v>40</v>
      </c>
      <c r="F3514" s="78">
        <v>15576.71492936</v>
      </c>
      <c r="G3514" s="78">
        <f>+IF(F3514=0," ", +F3514/INDEX(TdC_ExRate!$C$8:$R$29,MATCH(A3514,TdC_ExRate!$B$8:$B$29,0),MATCH(B3514,TdC_ExRate!$C$7:$R$7,0)))</f>
        <v>5513.8813909238934</v>
      </c>
      <c r="H3514" s="78">
        <f>+IF(F3514=0,"",+G3514*100/INDEX(PBI_GDP!$C$8:$R$29,MATCH($A3514,PBI_GDP!$B$8:$B$29,0),MATCH($B3514,PBI_GDP!$C$7:$R$7,0)))</f>
        <v>3.7363147183906626</v>
      </c>
    </row>
    <row r="3515" spans="1:8" x14ac:dyDescent="0.25">
      <c r="A3515" s="8" t="s">
        <v>23</v>
      </c>
      <c r="B3515" s="8">
        <v>2011</v>
      </c>
      <c r="C3515" s="8" t="s">
        <v>10</v>
      </c>
      <c r="D3515" s="8" t="s">
        <v>41</v>
      </c>
      <c r="E3515" s="8" t="s">
        <v>40</v>
      </c>
      <c r="F3515" s="78">
        <v>15550.470915600001</v>
      </c>
      <c r="G3515" s="78">
        <f>+IF(F3515=0," ", +F3515/INDEX(TdC_ExRate!$C$8:$R$29,MATCH(A3515,TdC_ExRate!$B$8:$B$29,0),MATCH(B3515,TdC_ExRate!$C$7:$R$7,0)))</f>
        <v>5647.5735205873898</v>
      </c>
      <c r="H3515" s="78">
        <f>+IF(F3515=0,"",+G3515*100/INDEX(PBI_GDP!$C$8:$R$29,MATCH($A3515,PBI_GDP!$B$8:$B$29,0),MATCH($B3515,PBI_GDP!$C$7:$R$7,0)))</f>
        <v>3.2866663938749028</v>
      </c>
    </row>
    <row r="3516" spans="1:8" x14ac:dyDescent="0.25">
      <c r="A3516" s="8" t="s">
        <v>23</v>
      </c>
      <c r="B3516" s="8">
        <v>2012</v>
      </c>
      <c r="C3516" s="8" t="s">
        <v>10</v>
      </c>
      <c r="D3516" s="8" t="s">
        <v>41</v>
      </c>
      <c r="E3516" s="8" t="s">
        <v>40</v>
      </c>
      <c r="F3516" s="78">
        <v>15959.071870480002</v>
      </c>
      <c r="G3516" s="78">
        <f>+IF(F3516=0," ", +F3516/INDEX(TdC_ExRate!$C$8:$R$29,MATCH(A3516,TdC_ExRate!$B$8:$B$29,0),MATCH(B3516,TdC_ExRate!$C$7:$R$7,0)))</f>
        <v>6052.7453364652274</v>
      </c>
      <c r="H3516" s="78">
        <f>+IF(F3516=0,"",+G3516*100/INDEX(PBI_GDP!$C$8:$R$29,MATCH($A3516,PBI_GDP!$B$8:$B$29,0),MATCH($B3516,PBI_GDP!$C$7:$R$7,0)))</f>
        <v>3.1399025974334029</v>
      </c>
    </row>
    <row r="3517" spans="1:8" x14ac:dyDescent="0.25">
      <c r="A3517" s="8" t="s">
        <v>23</v>
      </c>
      <c r="B3517" s="8">
        <v>2013</v>
      </c>
      <c r="C3517" s="8" t="s">
        <v>10</v>
      </c>
      <c r="D3517" s="8" t="s">
        <v>41</v>
      </c>
      <c r="E3517" s="8" t="s">
        <v>40</v>
      </c>
      <c r="F3517" s="78">
        <v>17016.028203490001</v>
      </c>
      <c r="G3517" s="78">
        <f>+IF(F3517=0," ", +F3517/INDEX(TdC_ExRate!$C$8:$R$29,MATCH(A3517,TdC_ExRate!$B$8:$B$29,0),MATCH(B3517,TdC_ExRate!$C$7:$R$7,0)))</f>
        <v>6296.4026654912122</v>
      </c>
      <c r="H3517" s="78">
        <f>+IF(F3517=0,"",+G3517*100/INDEX(PBI_GDP!$C$8:$R$29,MATCH($A3517,PBI_GDP!$B$8:$B$29,0),MATCH($B3517,PBI_GDP!$C$7:$R$7,0)))</f>
        <v>3.1302095144981736</v>
      </c>
    </row>
    <row r="3518" spans="1:8" x14ac:dyDescent="0.25">
      <c r="A3518" s="8" t="s">
        <v>23</v>
      </c>
      <c r="B3518" s="8">
        <v>2014</v>
      </c>
      <c r="C3518" s="8" t="s">
        <v>10</v>
      </c>
      <c r="D3518" s="8" t="s">
        <v>41</v>
      </c>
      <c r="E3518" s="8" t="s">
        <v>40</v>
      </c>
      <c r="F3518" s="78">
        <v>17820.235336000002</v>
      </c>
      <c r="G3518" s="78">
        <f>+IF(F3518=0," ", +F3518/INDEX(TdC_ExRate!$C$8:$R$29,MATCH(A3518,TdC_ExRate!$B$8:$B$29,0),MATCH(B3518,TdC_ExRate!$C$7:$R$7,0)))</f>
        <v>6274.7307521126768</v>
      </c>
      <c r="H3518" s="78">
        <f>+IF(F3518=0,"",+G3518*100/INDEX(PBI_GDP!$C$8:$R$29,MATCH($A3518,PBI_GDP!$B$8:$B$29,0),MATCH($B3518,PBI_GDP!$C$7:$R$7,0)))</f>
        <v>3.1253161882898151</v>
      </c>
    </row>
    <row r="3519" spans="1:8" x14ac:dyDescent="0.25">
      <c r="A3519" s="8" t="s">
        <v>23</v>
      </c>
      <c r="B3519" s="8">
        <v>2015</v>
      </c>
      <c r="C3519" s="8" t="s">
        <v>10</v>
      </c>
      <c r="D3519" s="8" t="s">
        <v>41</v>
      </c>
      <c r="E3519" s="8" t="s">
        <v>40</v>
      </c>
      <c r="F3519" s="78">
        <v>15161.5707745</v>
      </c>
      <c r="G3519" s="78">
        <f>+IF(F3519=0," ", +F3519/INDEX(TdC_ExRate!$C$8:$R$29,MATCH(A3519,TdC_ExRate!$B$8:$B$29,0),MATCH(B3519,TdC_ExRate!$C$7:$R$7,0)))</f>
        <v>4760.3047957613817</v>
      </c>
      <c r="H3519" s="78">
        <f>+IF(F3519=0,"",+G3519*100/INDEX(PBI_GDP!$C$8:$R$29,MATCH($A3519,PBI_GDP!$B$8:$B$29,0),MATCH($B3519,PBI_GDP!$C$7:$R$7,0)))</f>
        <v>2.5090853887557172</v>
      </c>
    </row>
    <row r="3520" spans="1:8" x14ac:dyDescent="0.25">
      <c r="A3520" s="8" t="s">
        <v>23</v>
      </c>
      <c r="B3520" s="8">
        <v>2016</v>
      </c>
      <c r="C3520" s="8" t="s">
        <v>10</v>
      </c>
      <c r="D3520" s="8" t="s">
        <v>41</v>
      </c>
      <c r="E3520" s="8" t="s">
        <v>40</v>
      </c>
      <c r="F3520" s="78">
        <v>16990.318592740001</v>
      </c>
      <c r="G3520" s="78">
        <f>+IF(F3520=0," ", +F3520/INDEX(TdC_ExRate!$C$8:$R$29,MATCH(A3520,TdC_ExRate!$B$8:$B$29,0),MATCH(B3520,TdC_ExRate!$C$7:$R$7,0)))</f>
        <v>5034.1684719229634</v>
      </c>
      <c r="H3520" s="78">
        <f>+IF(F3520=0,"",+G3520*100/INDEX(PBI_GDP!$C$8:$R$29,MATCH($A3520,PBI_GDP!$B$8:$B$29,0),MATCH($B3520,PBI_GDP!$C$7:$R$7,0)))</f>
        <v>2.6221348233909954</v>
      </c>
    </row>
    <row r="3521" spans="1:8" x14ac:dyDescent="0.25">
      <c r="A3521" s="8" t="s">
        <v>23</v>
      </c>
      <c r="B3521" s="8">
        <v>2017</v>
      </c>
      <c r="C3521" s="8" t="s">
        <v>10</v>
      </c>
      <c r="D3521" s="8" t="s">
        <v>41</v>
      </c>
      <c r="E3521" s="8" t="s">
        <v>40</v>
      </c>
      <c r="F3521" s="78">
        <v>20699.695227</v>
      </c>
      <c r="G3521" s="78">
        <f>+IF(F3521=0," ", +F3521/INDEX(TdC_ExRate!$C$8:$R$29,MATCH(A3521,TdC_ExRate!$B$8:$B$29,0),MATCH(B3521,TdC_ExRate!$C$7:$R$7,0)))</f>
        <v>6347.9770693585551</v>
      </c>
      <c r="H3521" s="78">
        <f>+IF(F3521=0,"",+G3521*100/INDEX(PBI_GDP!$C$8:$R$29,MATCH($A3521,PBI_GDP!$B$8:$B$29,0),MATCH($B3521,PBI_GDP!$C$7:$R$7,0)))</f>
        <v>3.0077011591529565</v>
      </c>
    </row>
    <row r="3522" spans="1:8" x14ac:dyDescent="0.25">
      <c r="A3522" s="8" t="s">
        <v>23</v>
      </c>
      <c r="B3522" s="8">
        <v>2018</v>
      </c>
      <c r="C3522" s="8" t="s">
        <v>10</v>
      </c>
      <c r="D3522" s="8" t="s">
        <v>41</v>
      </c>
      <c r="E3522" s="8" t="s">
        <v>40</v>
      </c>
      <c r="F3522" s="78">
        <v>20530.789480999996</v>
      </c>
      <c r="G3522" s="78">
        <f>+IF(F3522=0," ", +F3522/INDEX(TdC_ExRate!$C$8:$R$29,MATCH(A3522,TdC_ExRate!$B$8:$B$29,0),MATCH(B3522,TdC_ExRate!$C$7:$R$7,0)))</f>
        <v>6246.6905114604388</v>
      </c>
      <c r="H3522" s="78">
        <f>+IF(F3522=0,"",+G3522*100/INDEX(PBI_GDP!$C$8:$R$29,MATCH($A3522,PBI_GDP!$B$8:$B$29,0),MATCH($B3522,PBI_GDP!$C$7:$R$7,0)))</f>
        <v>2.8070638299884041</v>
      </c>
    </row>
    <row r="3523" spans="1:8" x14ac:dyDescent="0.25">
      <c r="A3523" s="8" t="s">
        <v>23</v>
      </c>
      <c r="B3523" s="8">
        <v>2019</v>
      </c>
      <c r="C3523" s="8" t="s">
        <v>10</v>
      </c>
      <c r="D3523" s="8" t="s">
        <v>41</v>
      </c>
      <c r="E3523" s="8" t="s">
        <v>40</v>
      </c>
      <c r="F3523" s="78">
        <v>17959.073183</v>
      </c>
      <c r="G3523" s="78">
        <f>+IF(F3523=0," ", +F3523/INDEX(TdC_ExRate!$C$8:$R$29,MATCH(A3523,TdC_ExRate!$B$8:$B$29,0),MATCH(B3523,TdC_ExRate!$C$7:$R$7,0)))</f>
        <v>5383.6841917561887</v>
      </c>
      <c r="H3523" s="78">
        <f>+IF(F3523=0,"",+G3523*100/INDEX(PBI_GDP!$C$8:$R$29,MATCH($A3523,PBI_GDP!$B$8:$B$29,0),MATCH($B3523,PBI_GDP!$C$7:$R$7,0)))</f>
        <v>2.3581858056115363</v>
      </c>
    </row>
    <row r="3524" spans="1:8" x14ac:dyDescent="0.25">
      <c r="A3524" s="8" t="s">
        <v>23</v>
      </c>
      <c r="B3524" s="8">
        <v>2020</v>
      </c>
      <c r="C3524" s="8" t="s">
        <v>10</v>
      </c>
      <c r="D3524" s="8" t="s">
        <v>41</v>
      </c>
      <c r="E3524" s="8" t="s">
        <v>40</v>
      </c>
      <c r="F3524" s="78">
        <v>15529.479405</v>
      </c>
      <c r="G3524" s="78">
        <f>+IF(F3524=0," ", +F3524/INDEX(TdC_ExRate!$C$8:$R$29,MATCH(A3524,TdC_ExRate!$B$8:$B$29,0),MATCH(B3524,TdC_ExRate!$C$7:$R$7,0)))</f>
        <v>4441.2238527168693</v>
      </c>
      <c r="H3524" s="78">
        <f>+IF(F3524=0,"",+G3524*100/INDEX(PBI_GDP!$C$8:$R$29,MATCH($A3524,PBI_GDP!$B$8:$B$29,0),MATCH($B3524,PBI_GDP!$C$7:$R$7,0)))</f>
        <v>2.2095823541213671</v>
      </c>
    </row>
    <row r="3525" spans="1:8" x14ac:dyDescent="0.25">
      <c r="A3525" s="8" t="s">
        <v>23</v>
      </c>
      <c r="B3525" s="8">
        <v>2021</v>
      </c>
      <c r="C3525" s="8" t="s">
        <v>10</v>
      </c>
      <c r="D3525" s="8" t="s">
        <v>41</v>
      </c>
      <c r="E3525" s="8" t="s">
        <v>40</v>
      </c>
      <c r="F3525" s="78">
        <v>22003.815107999999</v>
      </c>
      <c r="G3525" s="78">
        <f>+IF(F3525=0," ", +F3525/INDEX(TdC_ExRate!$C$8:$R$29,MATCH(A3525,TdC_ExRate!$B$8:$B$29,0),MATCH(B3525,TdC_ExRate!$C$7:$R$7,0)))</f>
        <v>5668.6513803349026</v>
      </c>
      <c r="H3525" s="78">
        <f>+IF(F3525=0,"",+G3525*100/INDEX(PBI_GDP!$C$8:$R$29,MATCH($A3525,PBI_GDP!$B$8:$B$29,0),MATCH($B3525,PBI_GDP!$C$7:$R$7,0)))</f>
        <v>2.5063431227776456</v>
      </c>
    </row>
    <row r="3526" spans="1:8" x14ac:dyDescent="0.25">
      <c r="A3526" s="8" t="s">
        <v>23</v>
      </c>
      <c r="B3526" s="8">
        <v>2008</v>
      </c>
      <c r="C3526" s="8" t="s">
        <v>10</v>
      </c>
      <c r="D3526" s="8" t="s">
        <v>25</v>
      </c>
      <c r="E3526" s="8" t="s">
        <v>26</v>
      </c>
      <c r="F3526" s="78">
        <v>1323.30913751</v>
      </c>
      <c r="G3526" s="78">
        <f>+IF(F3526=0," ", +F3526/INDEX(TdC_ExRate!$C$8:$R$29,MATCH(A3526,TdC_ExRate!$B$8:$B$29,0),MATCH(B3526,TdC_ExRate!$C$7:$R$7,0)))</f>
        <v>452.54230977828394</v>
      </c>
      <c r="H3526" s="78">
        <f>+IF(F3526=0,"",+G3526*100/INDEX(PBI_GDP!$C$8:$R$29,MATCH($A3526,PBI_GDP!$B$8:$B$29,0),MATCH($B3526,PBI_GDP!$C$7:$R$7,0)))</f>
        <v>0.3748002023634836</v>
      </c>
    </row>
    <row r="3527" spans="1:8" x14ac:dyDescent="0.25">
      <c r="A3527" s="8" t="s">
        <v>23</v>
      </c>
      <c r="B3527" s="8">
        <v>2008</v>
      </c>
      <c r="C3527" s="8" t="s">
        <v>10</v>
      </c>
      <c r="D3527" s="8" t="s">
        <v>25</v>
      </c>
      <c r="E3527" s="8" t="s">
        <v>27</v>
      </c>
      <c r="F3527" s="78">
        <v>21.411000479999998</v>
      </c>
      <c r="G3527" s="78">
        <f>+IF(F3527=0," ", +F3527/INDEX(TdC_ExRate!$C$8:$R$29,MATCH(A3527,TdC_ExRate!$B$8:$B$29,0),MATCH(B3527,TdC_ExRate!$C$7:$R$7,0)))</f>
        <v>7.3220862285551354</v>
      </c>
      <c r="H3527" s="78">
        <f>+IF(F3527=0,"",+G3527*100/INDEX(PBI_GDP!$C$8:$R$29,MATCH($A3527,PBI_GDP!$B$8:$B$29,0),MATCH($B3527,PBI_GDP!$C$7:$R$7,0)))</f>
        <v>6.0642272355260606E-3</v>
      </c>
    </row>
    <row r="3528" spans="1:8" x14ac:dyDescent="0.25">
      <c r="A3528" s="8" t="s">
        <v>23</v>
      </c>
      <c r="B3528" s="8">
        <v>2008</v>
      </c>
      <c r="C3528" s="8" t="s">
        <v>10</v>
      </c>
      <c r="D3528" s="8" t="s">
        <v>25</v>
      </c>
      <c r="E3528" s="8" t="s">
        <v>28</v>
      </c>
      <c r="F3528" s="78">
        <v>527.08450428000003</v>
      </c>
      <c r="G3528" s="78">
        <f>+IF(F3528=0," ", +F3528/INDEX(TdC_ExRate!$C$8:$R$29,MATCH(A3528,TdC_ExRate!$B$8:$B$29,0),MATCH(B3528,TdC_ExRate!$C$7:$R$7,0)))</f>
        <v>180.25118413679093</v>
      </c>
      <c r="H3528" s="78">
        <f>+IF(F3528=0,"",+G3528*100/INDEX(PBI_GDP!$C$8:$R$29,MATCH($A3528,PBI_GDP!$B$8:$B$29,0),MATCH($B3528,PBI_GDP!$C$7:$R$7,0)))</f>
        <v>0.14928588737664297</v>
      </c>
    </row>
    <row r="3529" spans="1:8" x14ac:dyDescent="0.25">
      <c r="A3529" s="8" t="s">
        <v>23</v>
      </c>
      <c r="B3529" s="8">
        <v>2008</v>
      </c>
      <c r="C3529" s="8" t="s">
        <v>10</v>
      </c>
      <c r="D3529" s="8" t="s">
        <v>25</v>
      </c>
      <c r="E3529" s="8" t="s">
        <v>40</v>
      </c>
      <c r="F3529" s="78">
        <v>1871.8046422699999</v>
      </c>
      <c r="G3529" s="78">
        <f>+IF(F3529=0," ", +F3529/INDEX(TdC_ExRate!$C$8:$R$29,MATCH(A3529,TdC_ExRate!$B$8:$B$29,0),MATCH(B3529,TdC_ExRate!$C$7:$R$7,0)))</f>
        <v>640.11558014362993</v>
      </c>
      <c r="H3529" s="78">
        <f>+IF(F3529=0,"",+G3529*100/INDEX(PBI_GDP!$C$8:$R$29,MATCH($A3529,PBI_GDP!$B$8:$B$29,0),MATCH($B3529,PBI_GDP!$C$7:$R$7,0)))</f>
        <v>0.53015031697565251</v>
      </c>
    </row>
    <row r="3530" spans="1:8" x14ac:dyDescent="0.25">
      <c r="A3530" s="8" t="s">
        <v>23</v>
      </c>
      <c r="B3530" s="8">
        <v>2009</v>
      </c>
      <c r="C3530" s="8" t="s">
        <v>10</v>
      </c>
      <c r="D3530" s="8" t="s">
        <v>25</v>
      </c>
      <c r="E3530" s="8" t="s">
        <v>26</v>
      </c>
      <c r="F3530" s="78">
        <v>2100.0973301699996</v>
      </c>
      <c r="G3530" s="78">
        <f>+IF(F3530=0," ", +F3530/INDEX(TdC_ExRate!$C$8:$R$29,MATCH(A3530,TdC_ExRate!$B$8:$B$29,0),MATCH(B3530,TdC_ExRate!$C$7:$R$7,0)))</f>
        <v>697.51364411956888</v>
      </c>
      <c r="H3530" s="78">
        <f>+IF(F3530=0,"",+G3530*100/INDEX(PBI_GDP!$C$8:$R$29,MATCH($A3530,PBI_GDP!$B$8:$B$29,0),MATCH($B3530,PBI_GDP!$C$7:$R$7,0)))</f>
        <v>0.57557844429476679</v>
      </c>
    </row>
    <row r="3531" spans="1:8" x14ac:dyDescent="0.25">
      <c r="A3531" s="8" t="s">
        <v>23</v>
      </c>
      <c r="B3531" s="8">
        <v>2009</v>
      </c>
      <c r="C3531" s="8" t="s">
        <v>10</v>
      </c>
      <c r="D3531" s="8" t="s">
        <v>25</v>
      </c>
      <c r="E3531" s="8" t="s">
        <v>27</v>
      </c>
      <c r="F3531" s="78">
        <v>34.988930370000006</v>
      </c>
      <c r="G3531" s="78">
        <f>+IF(F3531=0," ", +F3531/INDEX(TdC_ExRate!$C$8:$R$29,MATCH(A3531,TdC_ExRate!$B$8:$B$29,0),MATCH(B3531,TdC_ExRate!$C$7:$R$7,0)))</f>
        <v>11.621012024356505</v>
      </c>
      <c r="H3531" s="78">
        <f>+IF(F3531=0,"",+G3531*100/INDEX(PBI_GDP!$C$8:$R$29,MATCH($A3531,PBI_GDP!$B$8:$B$29,0),MATCH($B3531,PBI_GDP!$C$7:$R$7,0)))</f>
        <v>9.5894956012692566E-3</v>
      </c>
    </row>
    <row r="3532" spans="1:8" x14ac:dyDescent="0.25">
      <c r="A3532" s="8" t="s">
        <v>23</v>
      </c>
      <c r="B3532" s="8">
        <v>2009</v>
      </c>
      <c r="C3532" s="8" t="s">
        <v>10</v>
      </c>
      <c r="D3532" s="8" t="s">
        <v>25</v>
      </c>
      <c r="E3532" s="8" t="s">
        <v>28</v>
      </c>
      <c r="F3532" s="78">
        <v>1052.8871047900004</v>
      </c>
      <c r="G3532" s="78">
        <f>+IF(F3532=0," ", +F3532/INDEX(TdC_ExRate!$C$8:$R$29,MATCH(A3532,TdC_ExRate!$B$8:$B$29,0),MATCH(B3532,TdC_ExRate!$C$7:$R$7,0)))</f>
        <v>349.69956428120724</v>
      </c>
      <c r="H3532" s="78">
        <f>+IF(F3532=0,"",+G3532*100/INDEX(PBI_GDP!$C$8:$R$29,MATCH($A3532,PBI_GDP!$B$8:$B$29,0),MATCH($B3532,PBI_GDP!$C$7:$R$7,0)))</f>
        <v>0.28856715976301589</v>
      </c>
    </row>
    <row r="3533" spans="1:8" x14ac:dyDescent="0.25">
      <c r="A3533" s="8" t="s">
        <v>23</v>
      </c>
      <c r="B3533" s="8">
        <v>2009</v>
      </c>
      <c r="C3533" s="8" t="s">
        <v>10</v>
      </c>
      <c r="D3533" s="8" t="s">
        <v>25</v>
      </c>
      <c r="E3533" s="8" t="s">
        <v>40</v>
      </c>
      <c r="F3533" s="78">
        <v>3187.97336533</v>
      </c>
      <c r="G3533" s="78">
        <f>+IF(F3533=0," ", +F3533/INDEX(TdC_ExRate!$C$8:$R$29,MATCH(A3533,TdC_ExRate!$B$8:$B$29,0),MATCH(B3533,TdC_ExRate!$C$7:$R$7,0)))</f>
        <v>1058.8342204251326</v>
      </c>
      <c r="H3533" s="78">
        <f>+IF(F3533=0,"",+G3533*100/INDEX(PBI_GDP!$C$8:$R$29,MATCH($A3533,PBI_GDP!$B$8:$B$29,0),MATCH($B3533,PBI_GDP!$C$7:$R$7,0)))</f>
        <v>0.87373509965905172</v>
      </c>
    </row>
    <row r="3534" spans="1:8" x14ac:dyDescent="0.25">
      <c r="A3534" s="8" t="s">
        <v>23</v>
      </c>
      <c r="B3534" s="8">
        <v>2010</v>
      </c>
      <c r="C3534" s="8" t="s">
        <v>10</v>
      </c>
      <c r="D3534" s="8" t="s">
        <v>25</v>
      </c>
      <c r="E3534" s="8" t="s">
        <v>26</v>
      </c>
      <c r="F3534" s="78">
        <v>2565.0196483899999</v>
      </c>
      <c r="G3534" s="78">
        <f>+IF(F3534=0," ", +F3534/INDEX(TdC_ExRate!$C$8:$R$29,MATCH(A3534,TdC_ExRate!$B$8:$B$29,0),MATCH(B3534,TdC_ExRate!$C$7:$R$7,0)))</f>
        <v>907.97155695221227</v>
      </c>
      <c r="H3534" s="78">
        <f>+IF(F3534=0,"",+G3534*100/INDEX(PBI_GDP!$C$8:$R$29,MATCH($A3534,PBI_GDP!$B$8:$B$29,0),MATCH($B3534,PBI_GDP!$C$7:$R$7,0)))</f>
        <v>0.61525942464137806</v>
      </c>
    </row>
    <row r="3535" spans="1:8" x14ac:dyDescent="0.25">
      <c r="A3535" s="8" t="s">
        <v>23</v>
      </c>
      <c r="B3535" s="8">
        <v>2010</v>
      </c>
      <c r="C3535" s="8" t="s">
        <v>10</v>
      </c>
      <c r="D3535" s="8" t="s">
        <v>25</v>
      </c>
      <c r="E3535" s="8" t="s">
        <v>27</v>
      </c>
      <c r="F3535" s="78">
        <v>22.529805749999998</v>
      </c>
      <c r="G3535" s="78">
        <f>+IF(F3535=0," ", +F3535/INDEX(TdC_ExRate!$C$8:$R$29,MATCH(A3535,TdC_ExRate!$B$8:$B$29,0),MATCH(B3535,TdC_ExRate!$C$7:$R$7,0)))</f>
        <v>7.9751524778761045</v>
      </c>
      <c r="H3535" s="78">
        <f>+IF(F3535=0,"",+G3535*100/INDEX(PBI_GDP!$C$8:$R$29,MATCH($A3535,PBI_GDP!$B$8:$B$29,0),MATCH($B3535,PBI_GDP!$C$7:$R$7,0)))</f>
        <v>5.4041205227132062E-3</v>
      </c>
    </row>
    <row r="3536" spans="1:8" x14ac:dyDescent="0.25">
      <c r="A3536" s="8" t="s">
        <v>23</v>
      </c>
      <c r="B3536" s="8">
        <v>2010</v>
      </c>
      <c r="C3536" s="8" t="s">
        <v>10</v>
      </c>
      <c r="D3536" s="8" t="s">
        <v>25</v>
      </c>
      <c r="E3536" s="8" t="s">
        <v>28</v>
      </c>
      <c r="F3536" s="78">
        <v>1281.7956597699997</v>
      </c>
      <c r="G3536" s="78">
        <f>+IF(F3536=0," ", +F3536/INDEX(TdC_ExRate!$C$8:$R$29,MATCH(A3536,TdC_ExRate!$B$8:$B$29,0),MATCH(B3536,TdC_ExRate!$C$7:$R$7,0)))</f>
        <v>453.73297690973436</v>
      </c>
      <c r="H3536" s="78">
        <f>+IF(F3536=0,"",+G3536*100/INDEX(PBI_GDP!$C$8:$R$29,MATCH($A3536,PBI_GDP!$B$8:$B$29,0),MATCH($B3536,PBI_GDP!$C$7:$R$7,0)))</f>
        <v>0.30745840899617033</v>
      </c>
    </row>
    <row r="3537" spans="1:8" x14ac:dyDescent="0.25">
      <c r="A3537" s="8" t="s">
        <v>23</v>
      </c>
      <c r="B3537" s="8">
        <v>2010</v>
      </c>
      <c r="C3537" s="8" t="s">
        <v>10</v>
      </c>
      <c r="D3537" s="8" t="s">
        <v>25</v>
      </c>
      <c r="E3537" s="8" t="s">
        <v>40</v>
      </c>
      <c r="F3537" s="78">
        <v>3869.3451139099998</v>
      </c>
      <c r="G3537" s="78">
        <f>+IF(F3537=0," ", +F3537/INDEX(TdC_ExRate!$C$8:$R$29,MATCH(A3537,TdC_ExRate!$B$8:$B$29,0),MATCH(B3537,TdC_ExRate!$C$7:$R$7,0)))</f>
        <v>1369.6796863398229</v>
      </c>
      <c r="H3537" s="78">
        <f>+IF(F3537=0,"",+G3537*100/INDEX(PBI_GDP!$C$8:$R$29,MATCH($A3537,PBI_GDP!$B$8:$B$29,0),MATCH($B3537,PBI_GDP!$C$7:$R$7,0)))</f>
        <v>0.92812195416026178</v>
      </c>
    </row>
    <row r="3538" spans="1:8" x14ac:dyDescent="0.25">
      <c r="A3538" s="8" t="s">
        <v>23</v>
      </c>
      <c r="B3538" s="8">
        <v>2011</v>
      </c>
      <c r="C3538" s="8" t="s">
        <v>10</v>
      </c>
      <c r="D3538" s="8" t="s">
        <v>25</v>
      </c>
      <c r="E3538" s="8" t="s">
        <v>26</v>
      </c>
      <c r="F3538" s="78">
        <v>2957.27393919</v>
      </c>
      <c r="G3538" s="78">
        <f>+IF(F3538=0," ", +F3538/INDEX(TdC_ExRate!$C$8:$R$29,MATCH(A3538,TdC_ExRate!$B$8:$B$29,0),MATCH(B3538,TdC_ExRate!$C$7:$R$7,0)))</f>
        <v>1074.0139049639963</v>
      </c>
      <c r="H3538" s="78">
        <f>+IF(F3538=0,"",+G3538*100/INDEX(PBI_GDP!$C$8:$R$29,MATCH($A3538,PBI_GDP!$B$8:$B$29,0),MATCH($B3538,PBI_GDP!$C$7:$R$7,0)))</f>
        <v>0.62503398939946553</v>
      </c>
    </row>
    <row r="3539" spans="1:8" x14ac:dyDescent="0.25">
      <c r="A3539" s="8" t="s">
        <v>23</v>
      </c>
      <c r="B3539" s="8">
        <v>2011</v>
      </c>
      <c r="C3539" s="8" t="s">
        <v>10</v>
      </c>
      <c r="D3539" s="8" t="s">
        <v>25</v>
      </c>
      <c r="E3539" s="8" t="s">
        <v>27</v>
      </c>
      <c r="F3539" s="78">
        <v>15.513554150000001</v>
      </c>
      <c r="G3539" s="78">
        <f>+IF(F3539=0," ", +F3539/INDEX(TdC_ExRate!$C$8:$R$29,MATCH(A3539,TdC_ExRate!$B$8:$B$29,0),MATCH(B3539,TdC_ExRate!$C$7:$R$7,0)))</f>
        <v>5.6341662000631523</v>
      </c>
      <c r="H3539" s="78">
        <f>+IF(F3539=0,"",+G3539*100/INDEX(PBI_GDP!$C$8:$R$29,MATCH($A3539,PBI_GDP!$B$8:$B$29,0),MATCH($B3539,PBI_GDP!$C$7:$R$7,0)))</f>
        <v>3.2788638589210358E-3</v>
      </c>
    </row>
    <row r="3540" spans="1:8" x14ac:dyDescent="0.25">
      <c r="A3540" s="8" t="s">
        <v>23</v>
      </c>
      <c r="B3540" s="8">
        <v>2011</v>
      </c>
      <c r="C3540" s="8" t="s">
        <v>10</v>
      </c>
      <c r="D3540" s="8" t="s">
        <v>25</v>
      </c>
      <c r="E3540" s="8" t="s">
        <v>28</v>
      </c>
      <c r="F3540" s="78">
        <v>1083.5623073100005</v>
      </c>
      <c r="G3540" s="78">
        <f>+IF(F3540=0," ", +F3540/INDEX(TdC_ExRate!$C$8:$R$29,MATCH(A3540,TdC_ExRate!$B$8:$B$29,0),MATCH(B3540,TdC_ExRate!$C$7:$R$7,0)))</f>
        <v>393.52491817669306</v>
      </c>
      <c r="H3540" s="78">
        <f>+IF(F3540=0,"",+G3540*100/INDEX(PBI_GDP!$C$8:$R$29,MATCH($A3540,PBI_GDP!$B$8:$B$29,0),MATCH($B3540,PBI_GDP!$C$7:$R$7,0)))</f>
        <v>0.22901607548956462</v>
      </c>
    </row>
    <row r="3541" spans="1:8" x14ac:dyDescent="0.25">
      <c r="A3541" s="8" t="s">
        <v>23</v>
      </c>
      <c r="B3541" s="8">
        <v>2011</v>
      </c>
      <c r="C3541" s="8" t="s">
        <v>10</v>
      </c>
      <c r="D3541" s="8" t="s">
        <v>25</v>
      </c>
      <c r="E3541" s="8" t="s">
        <v>40</v>
      </c>
      <c r="F3541" s="78">
        <v>4056.3498006500004</v>
      </c>
      <c r="G3541" s="78">
        <f>+IF(F3541=0," ", +F3541/INDEX(TdC_ExRate!$C$8:$R$29,MATCH(A3541,TdC_ExRate!$B$8:$B$29,0),MATCH(B3541,TdC_ExRate!$C$7:$R$7,0)))</f>
        <v>1473.1729893407523</v>
      </c>
      <c r="H3541" s="78">
        <f>+IF(F3541=0,"",+G3541*100/INDEX(PBI_GDP!$C$8:$R$29,MATCH($A3541,PBI_GDP!$B$8:$B$29,0),MATCH($B3541,PBI_GDP!$C$7:$R$7,0)))</f>
        <v>0.85732892874795108</v>
      </c>
    </row>
    <row r="3542" spans="1:8" x14ac:dyDescent="0.25">
      <c r="A3542" s="8" t="s">
        <v>23</v>
      </c>
      <c r="B3542" s="8">
        <v>2012</v>
      </c>
      <c r="C3542" s="8" t="s">
        <v>10</v>
      </c>
      <c r="D3542" s="8" t="s">
        <v>25</v>
      </c>
      <c r="E3542" s="8" t="s">
        <v>26</v>
      </c>
      <c r="F3542" s="78">
        <v>3339.0218198000002</v>
      </c>
      <c r="G3542" s="78">
        <f>+IF(F3542=0," ", +F3542/INDEX(TdC_ExRate!$C$8:$R$29,MATCH(A3542,TdC_ExRate!$B$8:$B$29,0),MATCH(B3542,TdC_ExRate!$C$7:$R$7,0)))</f>
        <v>1266.3799569405801</v>
      </c>
      <c r="H3542" s="78">
        <f>+IF(F3542=0,"",+G3542*100/INDEX(PBI_GDP!$C$8:$R$29,MATCH($A3542,PBI_GDP!$B$8:$B$29,0),MATCH($B3542,PBI_GDP!$C$7:$R$7,0)))</f>
        <v>0.65694317125482649</v>
      </c>
    </row>
    <row r="3543" spans="1:8" x14ac:dyDescent="0.25">
      <c r="A3543" s="8" t="s">
        <v>23</v>
      </c>
      <c r="B3543" s="8">
        <v>2012</v>
      </c>
      <c r="C3543" s="8" t="s">
        <v>10</v>
      </c>
      <c r="D3543" s="8" t="s">
        <v>25</v>
      </c>
      <c r="E3543" s="8" t="s">
        <v>27</v>
      </c>
      <c r="F3543" s="78">
        <v>22.591204159999997</v>
      </c>
      <c r="G3543" s="78">
        <f>+IF(F3543=0," ", +F3543/INDEX(TdC_ExRate!$C$8:$R$29,MATCH(A3543,TdC_ExRate!$B$8:$B$29,0),MATCH(B3543,TdC_ExRate!$C$7:$R$7,0)))</f>
        <v>8.5680926017698997</v>
      </c>
      <c r="H3543" s="78">
        <f>+IF(F3543=0,"",+G3543*100/INDEX(PBI_GDP!$C$8:$R$29,MATCH($A3543,PBI_GDP!$B$8:$B$29,0),MATCH($B3543,PBI_GDP!$C$7:$R$7,0)))</f>
        <v>4.4447560106763767E-3</v>
      </c>
    </row>
    <row r="3544" spans="1:8" x14ac:dyDescent="0.25">
      <c r="A3544" s="8" t="s">
        <v>23</v>
      </c>
      <c r="B3544" s="8">
        <v>2012</v>
      </c>
      <c r="C3544" s="8" t="s">
        <v>10</v>
      </c>
      <c r="D3544" s="8" t="s">
        <v>25</v>
      </c>
      <c r="E3544" s="8" t="s">
        <v>28</v>
      </c>
      <c r="F3544" s="78">
        <v>1556.0720851400001</v>
      </c>
      <c r="G3544" s="78">
        <f>+IF(F3544=0," ", +F3544/INDEX(TdC_ExRate!$C$8:$R$29,MATCH(A3544,TdC_ExRate!$B$8:$B$29,0),MATCH(B3544,TdC_ExRate!$C$7:$R$7,0)))</f>
        <v>590.16640397218646</v>
      </c>
      <c r="H3544" s="78">
        <f>+IF(F3544=0,"",+G3544*100/INDEX(PBI_GDP!$C$8:$R$29,MATCH($A3544,PBI_GDP!$B$8:$B$29,0),MATCH($B3544,PBI_GDP!$C$7:$R$7,0)))</f>
        <v>0.30615281525001015</v>
      </c>
    </row>
    <row r="3545" spans="1:8" x14ac:dyDescent="0.25">
      <c r="A3545" s="8" t="s">
        <v>23</v>
      </c>
      <c r="B3545" s="8">
        <v>2012</v>
      </c>
      <c r="C3545" s="8" t="s">
        <v>10</v>
      </c>
      <c r="D3545" s="8" t="s">
        <v>25</v>
      </c>
      <c r="E3545" s="8" t="s">
        <v>40</v>
      </c>
      <c r="F3545" s="78">
        <v>4917.6851091000008</v>
      </c>
      <c r="G3545" s="78">
        <f>+IF(F3545=0," ", +F3545/INDEX(TdC_ExRate!$C$8:$R$29,MATCH(A3545,TdC_ExRate!$B$8:$B$29,0),MATCH(B3545,TdC_ExRate!$C$7:$R$7,0)))</f>
        <v>1865.1144535145365</v>
      </c>
      <c r="H3545" s="78">
        <f>+IF(F3545=0,"",+G3545*100/INDEX(PBI_GDP!$C$8:$R$29,MATCH($A3545,PBI_GDP!$B$8:$B$29,0),MATCH($B3545,PBI_GDP!$C$7:$R$7,0)))</f>
        <v>0.96754074251551292</v>
      </c>
    </row>
    <row r="3546" spans="1:8" x14ac:dyDescent="0.25">
      <c r="A3546" s="8" t="s">
        <v>23</v>
      </c>
      <c r="B3546" s="8">
        <v>2013</v>
      </c>
      <c r="C3546" s="8" t="s">
        <v>10</v>
      </c>
      <c r="D3546" s="8" t="s">
        <v>25</v>
      </c>
      <c r="E3546" s="8" t="s">
        <v>26</v>
      </c>
      <c r="F3546" s="78">
        <v>3418.9862897100002</v>
      </c>
      <c r="G3546" s="78">
        <f>+IF(F3546=0," ", +F3546/INDEX(TdC_ExRate!$C$8:$R$29,MATCH(A3546,TdC_ExRate!$B$8:$B$29,0),MATCH(B3546,TdC_ExRate!$C$7:$R$7,0)))</f>
        <v>1265.1198111785384</v>
      </c>
      <c r="H3546" s="78">
        <f>+IF(F3546=0,"",+G3546*100/INDEX(PBI_GDP!$C$8:$R$29,MATCH($A3546,PBI_GDP!$B$8:$B$29,0),MATCH($B3546,PBI_GDP!$C$7:$R$7,0)))</f>
        <v>0.62894485634397523</v>
      </c>
    </row>
    <row r="3547" spans="1:8" x14ac:dyDescent="0.25">
      <c r="A3547" s="8" t="s">
        <v>23</v>
      </c>
      <c r="B3547" s="8">
        <v>2013</v>
      </c>
      <c r="C3547" s="8" t="s">
        <v>10</v>
      </c>
      <c r="D3547" s="8" t="s">
        <v>25</v>
      </c>
      <c r="E3547" s="8" t="s">
        <v>27</v>
      </c>
      <c r="F3547" s="78">
        <v>41.52493475</v>
      </c>
      <c r="G3547" s="78">
        <f>+IF(F3547=0," ", +F3547/INDEX(TdC_ExRate!$C$8:$R$29,MATCH(A3547,TdC_ExRate!$B$8:$B$29,0),MATCH(B3547,TdC_ExRate!$C$7:$R$7,0)))</f>
        <v>15.365378260869564</v>
      </c>
      <c r="H3547" s="78">
        <f>+IF(F3547=0,"",+G3547*100/INDEX(PBI_GDP!$C$8:$R$29,MATCH($A3547,PBI_GDP!$B$8:$B$29,0),MATCH($B3547,PBI_GDP!$C$7:$R$7,0)))</f>
        <v>7.6387829338873834E-3</v>
      </c>
    </row>
    <row r="3548" spans="1:8" x14ac:dyDescent="0.25">
      <c r="A3548" s="8" t="s">
        <v>23</v>
      </c>
      <c r="B3548" s="8">
        <v>2013</v>
      </c>
      <c r="C3548" s="8" t="s">
        <v>10</v>
      </c>
      <c r="D3548" s="8" t="s">
        <v>25</v>
      </c>
      <c r="E3548" s="8" t="s">
        <v>28</v>
      </c>
      <c r="F3548" s="78">
        <v>1542.0062285600002</v>
      </c>
      <c r="G3548" s="78">
        <f>+IF(F3548=0," ", +F3548/INDEX(TdC_ExRate!$C$8:$R$29,MATCH(A3548,TdC_ExRate!$B$8:$B$29,0),MATCH(B3548,TdC_ExRate!$C$7:$R$7,0)))</f>
        <v>570.58509844958371</v>
      </c>
      <c r="H3548" s="78">
        <f>+IF(F3548=0,"",+G3548*100/INDEX(PBI_GDP!$C$8:$R$29,MATCH($A3548,PBI_GDP!$B$8:$B$29,0),MATCH($B3548,PBI_GDP!$C$7:$R$7,0)))</f>
        <v>0.28366211611379299</v>
      </c>
    </row>
    <row r="3549" spans="1:8" x14ac:dyDescent="0.25">
      <c r="A3549" s="8" t="s">
        <v>23</v>
      </c>
      <c r="B3549" s="8">
        <v>2013</v>
      </c>
      <c r="C3549" s="8" t="s">
        <v>10</v>
      </c>
      <c r="D3549" s="8" t="s">
        <v>25</v>
      </c>
      <c r="E3549" s="8" t="s">
        <v>40</v>
      </c>
      <c r="F3549" s="78">
        <v>5002.5174530200002</v>
      </c>
      <c r="G3549" s="78">
        <f>+IF(F3549=0," ", +F3549/INDEX(TdC_ExRate!$C$8:$R$29,MATCH(A3549,TdC_ExRate!$B$8:$B$29,0),MATCH(B3549,TdC_ExRate!$C$7:$R$7,0)))</f>
        <v>1851.0702878889917</v>
      </c>
      <c r="H3549" s="78">
        <f>+IF(F3549=0,"",+G3549*100/INDEX(PBI_GDP!$C$8:$R$29,MATCH($A3549,PBI_GDP!$B$8:$B$29,0),MATCH($B3549,PBI_GDP!$C$7:$R$7,0)))</f>
        <v>0.92024575539165576</v>
      </c>
    </row>
    <row r="3550" spans="1:8" x14ac:dyDescent="0.25">
      <c r="A3550" s="8" t="s">
        <v>23</v>
      </c>
      <c r="B3550" s="8">
        <v>2014</v>
      </c>
      <c r="C3550" s="8" t="s">
        <v>10</v>
      </c>
      <c r="D3550" s="8" t="s">
        <v>25</v>
      </c>
      <c r="E3550" s="8" t="s">
        <v>26</v>
      </c>
      <c r="F3550" s="78">
        <v>3601.5899238399998</v>
      </c>
      <c r="G3550" s="78">
        <f>+IF(F3550=0," ", +F3550/INDEX(TdC_ExRate!$C$8:$R$29,MATCH(A3550,TdC_ExRate!$B$8:$B$29,0),MATCH(B3550,TdC_ExRate!$C$7:$R$7,0)))</f>
        <v>1268.165466140845</v>
      </c>
      <c r="H3550" s="78">
        <f>+IF(F3550=0,"",+G3550*100/INDEX(PBI_GDP!$C$8:$R$29,MATCH($A3550,PBI_GDP!$B$8:$B$29,0),MATCH($B3550,PBI_GDP!$C$7:$R$7,0)))</f>
        <v>0.63164751083950732</v>
      </c>
    </row>
    <row r="3551" spans="1:8" x14ac:dyDescent="0.25">
      <c r="A3551" s="8" t="s">
        <v>23</v>
      </c>
      <c r="B3551" s="8">
        <v>2014</v>
      </c>
      <c r="C3551" s="8" t="s">
        <v>10</v>
      </c>
      <c r="D3551" s="8" t="s">
        <v>25</v>
      </c>
      <c r="E3551" s="8" t="s">
        <v>27</v>
      </c>
      <c r="F3551" s="78">
        <v>50.262633029999996</v>
      </c>
      <c r="G3551" s="78">
        <f>+IF(F3551=0," ", +F3551/INDEX(TdC_ExRate!$C$8:$R$29,MATCH(A3551,TdC_ExRate!$B$8:$B$29,0),MATCH(B3551,TdC_ExRate!$C$7:$R$7,0)))</f>
        <v>17.698110221830987</v>
      </c>
      <c r="H3551" s="78">
        <f>+IF(F3551=0,"",+G3551*100/INDEX(PBI_GDP!$C$8:$R$29,MATCH($A3551,PBI_GDP!$B$8:$B$29,0),MATCH($B3551,PBI_GDP!$C$7:$R$7,0)))</f>
        <v>8.8150699310567925E-3</v>
      </c>
    </row>
    <row r="3552" spans="1:8" x14ac:dyDescent="0.25">
      <c r="A3552" s="8" t="s">
        <v>23</v>
      </c>
      <c r="B3552" s="8">
        <v>2014</v>
      </c>
      <c r="C3552" s="8" t="s">
        <v>10</v>
      </c>
      <c r="D3552" s="8" t="s">
        <v>25</v>
      </c>
      <c r="E3552" s="8" t="s">
        <v>28</v>
      </c>
      <c r="F3552" s="78">
        <v>1824.84875491</v>
      </c>
      <c r="G3552" s="78">
        <f>+IF(F3552=0," ", +F3552/INDEX(TdC_ExRate!$C$8:$R$29,MATCH(A3552,TdC_ExRate!$B$8:$B$29,0),MATCH(B3552,TdC_ExRate!$C$7:$R$7,0)))</f>
        <v>642.55237848943671</v>
      </c>
      <c r="H3552" s="78">
        <f>+IF(F3552=0,"",+G3552*100/INDEX(PBI_GDP!$C$8:$R$29,MATCH($A3552,PBI_GDP!$B$8:$B$29,0),MATCH($B3552,PBI_GDP!$C$7:$R$7,0)))</f>
        <v>0.32004231410901812</v>
      </c>
    </row>
    <row r="3553" spans="1:8" x14ac:dyDescent="0.25">
      <c r="A3553" s="8" t="s">
        <v>23</v>
      </c>
      <c r="B3553" s="8">
        <v>2014</v>
      </c>
      <c r="C3553" s="8" t="s">
        <v>10</v>
      </c>
      <c r="D3553" s="8" t="s">
        <v>25</v>
      </c>
      <c r="E3553" s="8" t="s">
        <v>40</v>
      </c>
      <c r="F3553" s="78">
        <v>5476.7013117799997</v>
      </c>
      <c r="G3553" s="78">
        <f>+IF(F3553=0," ", +F3553/INDEX(TdC_ExRate!$C$8:$R$29,MATCH(A3553,TdC_ExRate!$B$8:$B$29,0),MATCH(B3553,TdC_ExRate!$C$7:$R$7,0)))</f>
        <v>1928.4159548521127</v>
      </c>
      <c r="H3553" s="78">
        <f>+IF(F3553=0,"",+G3553*100/INDEX(PBI_GDP!$C$8:$R$29,MATCH($A3553,PBI_GDP!$B$8:$B$29,0),MATCH($B3553,PBI_GDP!$C$7:$R$7,0)))</f>
        <v>0.96050489487958224</v>
      </c>
    </row>
    <row r="3554" spans="1:8" x14ac:dyDescent="0.25">
      <c r="A3554" s="8" t="s">
        <v>23</v>
      </c>
      <c r="B3554" s="8">
        <v>2015</v>
      </c>
      <c r="C3554" s="8" t="s">
        <v>10</v>
      </c>
      <c r="D3554" s="8" t="s">
        <v>25</v>
      </c>
      <c r="E3554" s="8" t="s">
        <v>26</v>
      </c>
      <c r="F3554" s="78">
        <v>2759.3569212600005</v>
      </c>
      <c r="G3554" s="78">
        <f>+IF(F3554=0," ", +F3554/INDEX(TdC_ExRate!$C$8:$R$29,MATCH(A3554,TdC_ExRate!$B$8:$B$29,0),MATCH(B3554,TdC_ExRate!$C$7:$R$7,0)))</f>
        <v>866.36010086656211</v>
      </c>
      <c r="H3554" s="78">
        <f>+IF(F3554=0,"",+G3554*100/INDEX(PBI_GDP!$C$8:$R$29,MATCH($A3554,PBI_GDP!$B$8:$B$29,0),MATCH($B3554,PBI_GDP!$C$7:$R$7,0)))</f>
        <v>0.45664543842250732</v>
      </c>
    </row>
    <row r="3555" spans="1:8" x14ac:dyDescent="0.25">
      <c r="A3555" s="8" t="s">
        <v>23</v>
      </c>
      <c r="B3555" s="8">
        <v>2015</v>
      </c>
      <c r="C3555" s="8" t="s">
        <v>10</v>
      </c>
      <c r="D3555" s="8" t="s">
        <v>25</v>
      </c>
      <c r="E3555" s="8" t="s">
        <v>27</v>
      </c>
      <c r="F3555" s="78">
        <v>52.715941299999997</v>
      </c>
      <c r="G3555" s="78">
        <f>+IF(F3555=0," ", +F3555/INDEX(TdC_ExRate!$C$8:$R$29,MATCH(A3555,TdC_ExRate!$B$8:$B$29,0),MATCH(B3555,TdC_ExRate!$C$7:$R$7,0)))</f>
        <v>16.551315949764518</v>
      </c>
      <c r="H3555" s="78">
        <f>+IF(F3555=0,"",+G3555*100/INDEX(PBI_GDP!$C$8:$R$29,MATCH($A3555,PBI_GDP!$B$8:$B$29,0),MATCH($B3555,PBI_GDP!$C$7:$R$7,0)))</f>
        <v>8.7239508384444435E-3</v>
      </c>
    </row>
    <row r="3556" spans="1:8" x14ac:dyDescent="0.25">
      <c r="A3556" s="8" t="s">
        <v>23</v>
      </c>
      <c r="B3556" s="8">
        <v>2015</v>
      </c>
      <c r="C3556" s="8" t="s">
        <v>10</v>
      </c>
      <c r="D3556" s="8" t="s">
        <v>25</v>
      </c>
      <c r="E3556" s="8" t="s">
        <v>28</v>
      </c>
      <c r="F3556" s="78">
        <v>1798.2142221499998</v>
      </c>
      <c r="G3556" s="78">
        <f>+IF(F3556=0," ", +F3556/INDEX(TdC_ExRate!$C$8:$R$29,MATCH(A3556,TdC_ExRate!$B$8:$B$29,0),MATCH(B3556,TdC_ExRate!$C$7:$R$7,0)))</f>
        <v>564.58845279434843</v>
      </c>
      <c r="H3556" s="78">
        <f>+IF(F3556=0,"",+G3556*100/INDEX(PBI_GDP!$C$8:$R$29,MATCH($A3556,PBI_GDP!$B$8:$B$29,0),MATCH($B3556,PBI_GDP!$C$7:$R$7,0)))</f>
        <v>0.29758612070971813</v>
      </c>
    </row>
    <row r="3557" spans="1:8" x14ac:dyDescent="0.25">
      <c r="A3557" s="8" t="s">
        <v>23</v>
      </c>
      <c r="B3557" s="8">
        <v>2015</v>
      </c>
      <c r="C3557" s="8" t="s">
        <v>10</v>
      </c>
      <c r="D3557" s="8" t="s">
        <v>25</v>
      </c>
      <c r="E3557" s="8" t="s">
        <v>40</v>
      </c>
      <c r="F3557" s="78">
        <v>4610.2870847100003</v>
      </c>
      <c r="G3557" s="78">
        <f>+IF(F3557=0," ", +F3557/INDEX(TdC_ExRate!$C$8:$R$29,MATCH(A3557,TdC_ExRate!$B$8:$B$29,0),MATCH(B3557,TdC_ExRate!$C$7:$R$7,0)))</f>
        <v>1447.4998696106752</v>
      </c>
      <c r="H3557" s="78">
        <f>+IF(F3557=0,"",+G3557*100/INDEX(PBI_GDP!$C$8:$R$29,MATCH($A3557,PBI_GDP!$B$8:$B$29,0),MATCH($B3557,PBI_GDP!$C$7:$R$7,0)))</f>
        <v>0.76295550997066985</v>
      </c>
    </row>
    <row r="3558" spans="1:8" x14ac:dyDescent="0.25">
      <c r="A3558" s="8" t="s">
        <v>23</v>
      </c>
      <c r="B3558" s="8">
        <v>2016</v>
      </c>
      <c r="C3558" s="8" t="s">
        <v>10</v>
      </c>
      <c r="D3558" s="8" t="s">
        <v>25</v>
      </c>
      <c r="E3558" s="8" t="s">
        <v>26</v>
      </c>
      <c r="F3558" s="78">
        <v>3201.1362909999998</v>
      </c>
      <c r="G3558" s="78">
        <f>+IF(F3558=0," ", +F3558/INDEX(TdC_ExRate!$C$8:$R$29,MATCH(A3558,TdC_ExRate!$B$8:$B$29,0),MATCH(B3558,TdC_ExRate!$C$7:$R$7,0)))</f>
        <v>948.48482696296287</v>
      </c>
      <c r="H3558" s="78">
        <f>+IF(F3558=0,"",+G3558*100/INDEX(PBI_GDP!$C$8:$R$29,MATCH($A3558,PBI_GDP!$B$8:$B$29,0),MATCH($B3558,PBI_GDP!$C$7:$R$7,0)))</f>
        <v>0.49403493508582486</v>
      </c>
    </row>
    <row r="3559" spans="1:8" x14ac:dyDescent="0.25">
      <c r="A3559" s="8" t="s">
        <v>23</v>
      </c>
      <c r="B3559" s="8">
        <v>2016</v>
      </c>
      <c r="C3559" s="8" t="s">
        <v>10</v>
      </c>
      <c r="D3559" s="8" t="s">
        <v>25</v>
      </c>
      <c r="E3559" s="8" t="s">
        <v>27</v>
      </c>
      <c r="F3559" s="78">
        <v>41.291511740000004</v>
      </c>
      <c r="G3559" s="78">
        <f>+IF(F3559=0," ", +F3559/INDEX(TdC_ExRate!$C$8:$R$29,MATCH(A3559,TdC_ExRate!$B$8:$B$29,0),MATCH(B3559,TdC_ExRate!$C$7:$R$7,0)))</f>
        <v>12.234521997037039</v>
      </c>
      <c r="H3559" s="78">
        <f>+IF(F3559=0,"",+G3559*100/INDEX(PBI_GDP!$C$8:$R$29,MATCH($A3559,PBI_GDP!$B$8:$B$29,0),MATCH($B3559,PBI_GDP!$C$7:$R$7,0)))</f>
        <v>6.372565073039709E-3</v>
      </c>
    </row>
    <row r="3560" spans="1:8" x14ac:dyDescent="0.25">
      <c r="A3560" s="8" t="s">
        <v>23</v>
      </c>
      <c r="B3560" s="8">
        <v>2016</v>
      </c>
      <c r="C3560" s="8" t="s">
        <v>10</v>
      </c>
      <c r="D3560" s="8" t="s">
        <v>25</v>
      </c>
      <c r="E3560" s="8" t="s">
        <v>28</v>
      </c>
      <c r="F3560" s="78">
        <v>2734.0421070000002</v>
      </c>
      <c r="G3560" s="78">
        <f>+IF(F3560=0," ", +F3560/INDEX(TdC_ExRate!$C$8:$R$29,MATCH(A3560,TdC_ExRate!$B$8:$B$29,0),MATCH(B3560,TdC_ExRate!$C$7:$R$7,0)))</f>
        <v>810.08655022222229</v>
      </c>
      <c r="H3560" s="78">
        <f>+IF(F3560=0,"",+G3560*100/INDEX(PBI_GDP!$C$8:$R$29,MATCH($A3560,PBI_GDP!$B$8:$B$29,0),MATCH($B3560,PBI_GDP!$C$7:$R$7,0)))</f>
        <v>0.42194776856305272</v>
      </c>
    </row>
    <row r="3561" spans="1:8" x14ac:dyDescent="0.25">
      <c r="A3561" s="8" t="s">
        <v>23</v>
      </c>
      <c r="B3561" s="8">
        <v>2016</v>
      </c>
      <c r="C3561" s="8" t="s">
        <v>10</v>
      </c>
      <c r="D3561" s="8" t="s">
        <v>25</v>
      </c>
      <c r="E3561" s="8" t="s">
        <v>40</v>
      </c>
      <c r="F3561" s="78">
        <v>5976.4699097399998</v>
      </c>
      <c r="G3561" s="78">
        <f>+IF(F3561=0," ", +F3561/INDEX(TdC_ExRate!$C$8:$R$29,MATCH(A3561,TdC_ExRate!$B$8:$B$29,0),MATCH(B3561,TdC_ExRate!$C$7:$R$7,0)))</f>
        <v>1770.8058991822222</v>
      </c>
      <c r="H3561" s="78">
        <f>+IF(F3561=0,"",+G3561*100/INDEX(PBI_GDP!$C$8:$R$29,MATCH($A3561,PBI_GDP!$B$8:$B$29,0),MATCH($B3561,PBI_GDP!$C$7:$R$7,0)))</f>
        <v>0.92235526872191731</v>
      </c>
    </row>
    <row r="3562" spans="1:8" x14ac:dyDescent="0.25">
      <c r="A3562" s="8" t="s">
        <v>23</v>
      </c>
      <c r="B3562" s="8">
        <v>2017</v>
      </c>
      <c r="C3562" s="8" t="s">
        <v>10</v>
      </c>
      <c r="D3562" s="8" t="s">
        <v>25</v>
      </c>
      <c r="E3562" s="8" t="s">
        <v>26</v>
      </c>
      <c r="F3562" s="78">
        <v>7191.0316069999999</v>
      </c>
      <c r="G3562" s="78">
        <f>+IF(F3562=0," ", +F3562/INDEX(TdC_ExRate!$C$8:$R$29,MATCH(A3562,TdC_ExRate!$B$8:$B$29,0),MATCH(B3562,TdC_ExRate!$C$7:$R$7,0)))</f>
        <v>2205.2741958599563</v>
      </c>
      <c r="H3562" s="78">
        <f>+IF(F3562=0,"",+G3562*100/INDEX(PBI_GDP!$C$8:$R$29,MATCH($A3562,PBI_GDP!$B$8:$B$29,0),MATCH($B3562,PBI_GDP!$C$7:$R$7,0)))</f>
        <v>1.0448692052078128</v>
      </c>
    </row>
    <row r="3563" spans="1:8" x14ac:dyDescent="0.25">
      <c r="A3563" s="8" t="s">
        <v>23</v>
      </c>
      <c r="B3563" s="8">
        <v>2017</v>
      </c>
      <c r="C3563" s="8" t="s">
        <v>10</v>
      </c>
      <c r="D3563" s="8" t="s">
        <v>25</v>
      </c>
      <c r="E3563" s="8" t="s">
        <v>27</v>
      </c>
      <c r="F3563" s="78"/>
      <c r="G3563" s="78" t="str">
        <f>+IF(F3563=0," ", +F3563/INDEX(TdC_ExRate!$C$8:$R$29,MATCH(A3563,TdC_ExRate!$B$8:$B$29,0),MATCH(B3563,TdC_ExRate!$C$7:$R$7,0)))</f>
        <v xml:space="preserve"> </v>
      </c>
      <c r="H3563" s="78" t="str">
        <f>+IF(F3563=0,"",+G3563*100/INDEX(PBI_GDP!$C$8:$R$29,MATCH($A3563,PBI_GDP!$B$8:$B$29,0),MATCH($B3563,PBI_GDP!$C$7:$R$7,0)))</f>
        <v/>
      </c>
    </row>
    <row r="3564" spans="1:8" x14ac:dyDescent="0.25">
      <c r="A3564" s="8" t="s">
        <v>23</v>
      </c>
      <c r="B3564" s="8">
        <v>2017</v>
      </c>
      <c r="C3564" s="8" t="s">
        <v>10</v>
      </c>
      <c r="D3564" s="8" t="s">
        <v>25</v>
      </c>
      <c r="E3564" s="8" t="s">
        <v>28</v>
      </c>
      <c r="F3564" s="78">
        <v>2820.1251000000002</v>
      </c>
      <c r="G3564" s="78">
        <f>+IF(F3564=0," ", +F3564/INDEX(TdC_ExRate!$C$8:$R$29,MATCH(A3564,TdC_ExRate!$B$8:$B$29,0),MATCH(B3564,TdC_ExRate!$C$7:$R$7,0)))</f>
        <v>864.8479734219278</v>
      </c>
      <c r="H3564" s="78">
        <f>+IF(F3564=0,"",+G3564*100/INDEX(PBI_GDP!$C$8:$R$29,MATCH($A3564,PBI_GDP!$B$8:$B$29,0),MATCH($B3564,PBI_GDP!$C$7:$R$7,0)))</f>
        <v>0.40976900573698216</v>
      </c>
    </row>
    <row r="3565" spans="1:8" x14ac:dyDescent="0.25">
      <c r="A3565" s="8" t="s">
        <v>23</v>
      </c>
      <c r="B3565" s="8">
        <v>2017</v>
      </c>
      <c r="C3565" s="8" t="s">
        <v>10</v>
      </c>
      <c r="D3565" s="8" t="s">
        <v>25</v>
      </c>
      <c r="E3565" s="8" t="s">
        <v>40</v>
      </c>
      <c r="F3565" s="78">
        <v>10011.156707</v>
      </c>
      <c r="G3565" s="78">
        <f>+IF(F3565=0," ", +F3565/INDEX(TdC_ExRate!$C$8:$R$29,MATCH(A3565,TdC_ExRate!$B$8:$B$29,0),MATCH(B3565,TdC_ExRate!$C$7:$R$7,0)))</f>
        <v>3070.122169281884</v>
      </c>
      <c r="H3565" s="78">
        <f>+IF(F3565=0,"",+G3565*100/INDEX(PBI_GDP!$C$8:$R$29,MATCH($A3565,PBI_GDP!$B$8:$B$29,0),MATCH($B3565,PBI_GDP!$C$7:$R$7,0)))</f>
        <v>1.4546382109447948</v>
      </c>
    </row>
    <row r="3566" spans="1:8" x14ac:dyDescent="0.25">
      <c r="A3566" s="8" t="s">
        <v>23</v>
      </c>
      <c r="B3566" s="8">
        <v>2018</v>
      </c>
      <c r="C3566" s="8" t="s">
        <v>10</v>
      </c>
      <c r="D3566" s="8" t="s">
        <v>25</v>
      </c>
      <c r="E3566" s="8" t="s">
        <v>26</v>
      </c>
      <c r="F3566" s="78">
        <v>4492.8745049999998</v>
      </c>
      <c r="G3566" s="78">
        <f>+IF(F3566=0," ", +F3566/INDEX(TdC_ExRate!$C$8:$R$29,MATCH(A3566,TdC_ExRate!$B$8:$B$29,0),MATCH(B3566,TdC_ExRate!$C$7:$R$7,0)))</f>
        <v>1367.0003564908707</v>
      </c>
      <c r="H3566" s="78">
        <f>+IF(F3566=0,"",+G3566*100/INDEX(PBI_GDP!$C$8:$R$29,MATCH($A3566,PBI_GDP!$B$8:$B$29,0),MATCH($B3566,PBI_GDP!$C$7:$R$7,0)))</f>
        <v>0.61428643683351769</v>
      </c>
    </row>
    <row r="3567" spans="1:8" x14ac:dyDescent="0.25">
      <c r="A3567" s="8" t="s">
        <v>23</v>
      </c>
      <c r="B3567" s="8">
        <v>2018</v>
      </c>
      <c r="C3567" s="8" t="s">
        <v>10</v>
      </c>
      <c r="D3567" s="8" t="s">
        <v>25</v>
      </c>
      <c r="E3567" s="8" t="s">
        <v>27</v>
      </c>
      <c r="F3567" s="78"/>
      <c r="G3567" s="78" t="str">
        <f>+IF(F3567=0," ", +F3567/INDEX(TdC_ExRate!$C$8:$R$29,MATCH(A3567,TdC_ExRate!$B$8:$B$29,0),MATCH(B3567,TdC_ExRate!$C$7:$R$7,0)))</f>
        <v xml:space="preserve"> </v>
      </c>
      <c r="H3567" s="78" t="str">
        <f>+IF(F3567=0,"",+G3567*100/INDEX(PBI_GDP!$C$8:$R$29,MATCH($A3567,PBI_GDP!$B$8:$B$29,0),MATCH($B3567,PBI_GDP!$C$7:$R$7,0)))</f>
        <v/>
      </c>
    </row>
    <row r="3568" spans="1:8" x14ac:dyDescent="0.25">
      <c r="A3568" s="8" t="s">
        <v>23</v>
      </c>
      <c r="B3568" s="8">
        <v>2018</v>
      </c>
      <c r="C3568" s="8" t="s">
        <v>10</v>
      </c>
      <c r="D3568" s="8" t="s">
        <v>25</v>
      </c>
      <c r="E3568" s="8" t="s">
        <v>28</v>
      </c>
      <c r="F3568" s="78">
        <v>3403.131785</v>
      </c>
      <c r="G3568" s="78">
        <f>+IF(F3568=0," ", +F3568/INDEX(TdC_ExRate!$C$8:$R$29,MATCH(A3568,TdC_ExRate!$B$8:$B$29,0),MATCH(B3568,TdC_ExRate!$C$7:$R$7,0)))</f>
        <v>1035.4356343813376</v>
      </c>
      <c r="H3568" s="78">
        <f>+IF(F3568=0,"",+G3568*100/INDEX(PBI_GDP!$C$8:$R$29,MATCH($A3568,PBI_GDP!$B$8:$B$29,0),MATCH($B3568,PBI_GDP!$C$7:$R$7,0)))</f>
        <v>0.46529180727306757</v>
      </c>
    </row>
    <row r="3569" spans="1:8" x14ac:dyDescent="0.25">
      <c r="A3569" s="8" t="s">
        <v>23</v>
      </c>
      <c r="B3569" s="8">
        <v>2018</v>
      </c>
      <c r="C3569" s="8" t="s">
        <v>10</v>
      </c>
      <c r="D3569" s="8" t="s">
        <v>25</v>
      </c>
      <c r="E3569" s="8" t="s">
        <v>40</v>
      </c>
      <c r="F3569" s="78">
        <v>7896.0062899999994</v>
      </c>
      <c r="G3569" s="78">
        <f>+IF(F3569=0," ", +F3569/INDEX(TdC_ExRate!$C$8:$R$29,MATCH(A3569,TdC_ExRate!$B$8:$B$29,0),MATCH(B3569,TdC_ExRate!$C$7:$R$7,0)))</f>
        <v>2402.4359908722081</v>
      </c>
      <c r="H3569" s="78">
        <f>+IF(F3569=0,"",+G3569*100/INDEX(PBI_GDP!$C$8:$R$29,MATCH($A3569,PBI_GDP!$B$8:$B$29,0),MATCH($B3569,PBI_GDP!$C$7:$R$7,0)))</f>
        <v>1.0795782441065853</v>
      </c>
    </row>
    <row r="3570" spans="1:8" x14ac:dyDescent="0.25">
      <c r="A3570" s="8" t="s">
        <v>23</v>
      </c>
      <c r="B3570" s="8">
        <v>2019</v>
      </c>
      <c r="C3570" s="8" t="s">
        <v>10</v>
      </c>
      <c r="D3570" s="8" t="s">
        <v>25</v>
      </c>
      <c r="E3570" s="8" t="s">
        <v>26</v>
      </c>
      <c r="F3570" s="78">
        <v>3793.6476459999999</v>
      </c>
      <c r="G3570" s="78">
        <f>+IF(F3570=0," ", +F3570/INDEX(TdC_ExRate!$C$8:$R$29,MATCH(A3570,TdC_ExRate!$B$8:$B$29,0),MATCH(B3570,TdC_ExRate!$C$7:$R$7,0)))</f>
        <v>1137.2413627779176</v>
      </c>
      <c r="H3570" s="78">
        <f>+IF(F3570=0,"",+G3570*100/INDEX(PBI_GDP!$C$8:$R$29,MATCH($A3570,PBI_GDP!$B$8:$B$29,0),MATCH($B3570,PBI_GDP!$C$7:$R$7,0)))</f>
        <v>0.49813962775969928</v>
      </c>
    </row>
    <row r="3571" spans="1:8" x14ac:dyDescent="0.25">
      <c r="A3571" s="8" t="s">
        <v>23</v>
      </c>
      <c r="B3571" s="8">
        <v>2019</v>
      </c>
      <c r="C3571" s="8" t="s">
        <v>10</v>
      </c>
      <c r="D3571" s="8" t="s">
        <v>25</v>
      </c>
      <c r="E3571" s="8" t="s">
        <v>27</v>
      </c>
      <c r="F3571" s="78"/>
      <c r="G3571" s="78" t="str">
        <f>+IF(F3571=0," ", +F3571/INDEX(TdC_ExRate!$C$8:$R$29,MATCH(A3571,TdC_ExRate!$B$8:$B$29,0),MATCH(B3571,TdC_ExRate!$C$7:$R$7,0)))</f>
        <v xml:space="preserve"> </v>
      </c>
      <c r="H3571" s="78" t="str">
        <f>+IF(F3571=0,"",+G3571*100/INDEX(PBI_GDP!$C$8:$R$29,MATCH($A3571,PBI_GDP!$B$8:$B$29,0),MATCH($B3571,PBI_GDP!$C$7:$R$7,0)))</f>
        <v/>
      </c>
    </row>
    <row r="3572" spans="1:8" x14ac:dyDescent="0.25">
      <c r="A3572" s="8" t="s">
        <v>23</v>
      </c>
      <c r="B3572" s="8">
        <v>2019</v>
      </c>
      <c r="C3572" s="8" t="s">
        <v>10</v>
      </c>
      <c r="D3572" s="8" t="s">
        <v>25</v>
      </c>
      <c r="E3572" s="8" t="s">
        <v>28</v>
      </c>
      <c r="F3572" s="80">
        <v>1666.192366</v>
      </c>
      <c r="G3572" s="78">
        <f>+IF(F3572=0," ", +F3572/INDEX(TdC_ExRate!$C$8:$R$29,MATCH(A3572,TdC_ExRate!$B$8:$B$29,0),MATCH(B3572,TdC_ExRate!$C$7:$R$7,0)))</f>
        <v>499.48309747689285</v>
      </c>
      <c r="H3572" s="78">
        <f>+IF(F3572=0,"",+G3572*100/INDEX(PBI_GDP!$C$8:$R$29,MATCH($A3572,PBI_GDP!$B$8:$B$29,0),MATCH($B3572,PBI_GDP!$C$7:$R$7,0)))</f>
        <v>0.21878585531010927</v>
      </c>
    </row>
    <row r="3573" spans="1:8" x14ac:dyDescent="0.25">
      <c r="A3573" s="8" t="s">
        <v>23</v>
      </c>
      <c r="B3573" s="8">
        <v>2019</v>
      </c>
      <c r="C3573" s="8" t="s">
        <v>10</v>
      </c>
      <c r="D3573" s="8" t="s">
        <v>25</v>
      </c>
      <c r="E3573" s="8" t="s">
        <v>40</v>
      </c>
      <c r="F3573" s="78">
        <v>5459.8400119999997</v>
      </c>
      <c r="G3573" s="78">
        <f>+IF(F3573=0," ", +F3573/INDEX(TdC_ExRate!$C$8:$R$29,MATCH(A3573,TdC_ExRate!$B$8:$B$29,0),MATCH(B3573,TdC_ExRate!$C$7:$R$7,0)))</f>
        <v>1636.7244602548105</v>
      </c>
      <c r="H3573" s="78">
        <f>+IF(F3573=0,"",+G3573*100/INDEX(PBI_GDP!$C$8:$R$29,MATCH($A3573,PBI_GDP!$B$8:$B$29,0),MATCH($B3573,PBI_GDP!$C$7:$R$7,0)))</f>
        <v>0.71692548306980852</v>
      </c>
    </row>
    <row r="3574" spans="1:8" x14ac:dyDescent="0.25">
      <c r="A3574" s="8" t="s">
        <v>23</v>
      </c>
      <c r="B3574" s="8">
        <v>2020</v>
      </c>
      <c r="C3574" s="8" t="s">
        <v>10</v>
      </c>
      <c r="D3574" s="8" t="s">
        <v>25</v>
      </c>
      <c r="E3574" s="8" t="s">
        <v>26</v>
      </c>
      <c r="F3574" s="80">
        <v>3283.326881</v>
      </c>
      <c r="G3574" s="78">
        <f>+IF(F3574=0," ", +F3574/INDEX(TdC_ExRate!$C$8:$R$29,MATCH(A3574,TdC_ExRate!$B$8:$B$29,0),MATCH(B3574,TdC_ExRate!$C$7:$R$7,0)))</f>
        <v>938.98766854146709</v>
      </c>
      <c r="H3574" s="78">
        <f>+IF(F3574=0,"",+G3574*100/INDEX(PBI_GDP!$C$8:$R$29,MATCH($A3574,PBI_GDP!$B$8:$B$29,0),MATCH($B3574,PBI_GDP!$C$7:$R$7,0)))</f>
        <v>0.46716190220350434</v>
      </c>
    </row>
    <row r="3575" spans="1:8" x14ac:dyDescent="0.25">
      <c r="A3575" s="8" t="s">
        <v>23</v>
      </c>
      <c r="B3575" s="8">
        <v>2020</v>
      </c>
      <c r="C3575" s="8" t="s">
        <v>10</v>
      </c>
      <c r="D3575" s="8" t="s">
        <v>25</v>
      </c>
      <c r="E3575" s="8" t="s">
        <v>27</v>
      </c>
      <c r="F3575" s="80"/>
      <c r="G3575" s="78" t="str">
        <f>+IF(F3575=0," ", +F3575/INDEX(TdC_ExRate!$C$8:$R$29,MATCH(A3575,TdC_ExRate!$B$8:$B$29,0),MATCH(B3575,TdC_ExRate!$C$7:$R$7,0)))</f>
        <v xml:space="preserve"> </v>
      </c>
      <c r="H3575" s="78" t="str">
        <f>+IF(F3575=0,"",+G3575*100/INDEX(PBI_GDP!$C$8:$R$29,MATCH($A3575,PBI_GDP!$B$8:$B$29,0),MATCH($B3575,PBI_GDP!$C$7:$R$7,0)))</f>
        <v/>
      </c>
    </row>
    <row r="3576" spans="1:8" x14ac:dyDescent="0.25">
      <c r="A3576" s="8" t="s">
        <v>23</v>
      </c>
      <c r="B3576" s="8">
        <v>2020</v>
      </c>
      <c r="C3576" s="8" t="s">
        <v>10</v>
      </c>
      <c r="D3576" s="8" t="s">
        <v>25</v>
      </c>
      <c r="E3576" s="8" t="s">
        <v>28</v>
      </c>
      <c r="F3576" s="80">
        <v>1551.786963</v>
      </c>
      <c r="G3576" s="78">
        <f>+IF(F3576=0," ", +F3576/INDEX(TdC_ExRate!$C$8:$R$29,MATCH(A3576,TdC_ExRate!$B$8:$B$29,0),MATCH(B3576,TdC_ExRate!$C$7:$R$7,0)))</f>
        <v>443.79036120114353</v>
      </c>
      <c r="H3576" s="78">
        <f>+IF(F3576=0,"",+G3576*100/INDEX(PBI_GDP!$C$8:$R$29,MATCH($A3576,PBI_GDP!$B$8:$B$29,0),MATCH($B3576,PBI_GDP!$C$7:$R$7,0)))</f>
        <v>0.22079304794315394</v>
      </c>
    </row>
    <row r="3577" spans="1:8" x14ac:dyDescent="0.25">
      <c r="A3577" s="8" t="s">
        <v>23</v>
      </c>
      <c r="B3577" s="8">
        <v>2020</v>
      </c>
      <c r="C3577" s="8" t="s">
        <v>10</v>
      </c>
      <c r="D3577" s="8" t="s">
        <v>25</v>
      </c>
      <c r="E3577" s="8" t="s">
        <v>40</v>
      </c>
      <c r="F3577" s="78">
        <v>4835.1138439999995</v>
      </c>
      <c r="G3577" s="78">
        <f>+IF(F3577=0," ", +F3577/INDEX(TdC_ExRate!$C$8:$R$29,MATCH(A3577,TdC_ExRate!$B$8:$B$29,0),MATCH(B3577,TdC_ExRate!$C$7:$R$7,0)))</f>
        <v>1382.7780297426104</v>
      </c>
      <c r="H3577" s="78">
        <f>+IF(F3577=0,"",+G3577*100/INDEX(PBI_GDP!$C$8:$R$29,MATCH($A3577,PBI_GDP!$B$8:$B$29,0),MATCH($B3577,PBI_GDP!$C$7:$R$7,0)))</f>
        <v>0.6879549501466582</v>
      </c>
    </row>
    <row r="3578" spans="1:8" x14ac:dyDescent="0.25">
      <c r="A3578" s="8" t="s">
        <v>23</v>
      </c>
      <c r="B3578" s="8">
        <v>2021</v>
      </c>
      <c r="C3578" s="8" t="s">
        <v>10</v>
      </c>
      <c r="D3578" s="8" t="s">
        <v>25</v>
      </c>
      <c r="E3578" s="8" t="s">
        <v>26</v>
      </c>
      <c r="F3578" s="80">
        <v>4600.572435</v>
      </c>
      <c r="G3578" s="78">
        <f>+IF(F3578=0," ", +F3578/INDEX(TdC_ExRate!$C$8:$R$29,MATCH(A3578,TdC_ExRate!$B$8:$B$29,0),MATCH(B3578,TdC_ExRate!$C$7:$R$7,0)))</f>
        <v>1185.205436238728</v>
      </c>
      <c r="H3578" s="78">
        <f>+IF(F3578=0,"",+G3578*100/INDEX(PBI_GDP!$C$8:$R$29,MATCH($A3578,PBI_GDP!$B$8:$B$29,0),MATCH($B3578,PBI_GDP!$C$7:$R$7,0)))</f>
        <v>0.52402790273903155</v>
      </c>
    </row>
    <row r="3579" spans="1:8" x14ac:dyDescent="0.25">
      <c r="A3579" s="8" t="s">
        <v>23</v>
      </c>
      <c r="B3579" s="8">
        <v>2021</v>
      </c>
      <c r="C3579" s="8" t="s">
        <v>10</v>
      </c>
      <c r="D3579" s="8" t="s">
        <v>25</v>
      </c>
      <c r="E3579" s="8" t="s">
        <v>27</v>
      </c>
      <c r="F3579" s="80"/>
      <c r="G3579" s="78" t="str">
        <f>+IF(F3579=0," ", +F3579/INDEX(TdC_ExRate!$C$8:$R$29,MATCH(A3579,TdC_ExRate!$B$8:$B$29,0),MATCH(B3579,TdC_ExRate!$C$7:$R$7,0)))</f>
        <v xml:space="preserve"> </v>
      </c>
      <c r="H3579" s="78" t="str">
        <f>+IF(F3579=0,"",+G3579*100/INDEX(PBI_GDP!$C$8:$R$29,MATCH($A3579,PBI_GDP!$B$8:$B$29,0),MATCH($B3579,PBI_GDP!$C$7:$R$7,0)))</f>
        <v/>
      </c>
    </row>
    <row r="3580" spans="1:8" x14ac:dyDescent="0.25">
      <c r="A3580" s="8" t="s">
        <v>23</v>
      </c>
      <c r="B3580" s="8">
        <v>2021</v>
      </c>
      <c r="C3580" s="8" t="s">
        <v>10</v>
      </c>
      <c r="D3580" s="8" t="s">
        <v>25</v>
      </c>
      <c r="E3580" s="8" t="s">
        <v>28</v>
      </c>
      <c r="F3580" s="80">
        <v>1991.2323220000001</v>
      </c>
      <c r="G3580" s="78">
        <f>+IF(F3580=0," ", +F3580/INDEX(TdC_ExRate!$C$8:$R$29,MATCH(A3580,TdC_ExRate!$B$8:$B$29,0),MATCH(B3580,TdC_ExRate!$C$7:$R$7,0)))</f>
        <v>512.9838528123654</v>
      </c>
      <c r="H3580" s="78">
        <f>+IF(F3580=0,"",+G3580*100/INDEX(PBI_GDP!$C$8:$R$29,MATCH($A3580,PBI_GDP!$B$8:$B$29,0),MATCH($B3580,PBI_GDP!$C$7:$R$7,0)))</f>
        <v>0.22681118758731858</v>
      </c>
    </row>
    <row r="3581" spans="1:8" x14ac:dyDescent="0.25">
      <c r="A3581" s="8" t="s">
        <v>23</v>
      </c>
      <c r="B3581" s="8">
        <v>2021</v>
      </c>
      <c r="C3581" s="8" t="s">
        <v>10</v>
      </c>
      <c r="D3581" s="8" t="s">
        <v>25</v>
      </c>
      <c r="E3581" s="8" t="s">
        <v>40</v>
      </c>
      <c r="F3581" s="78">
        <v>6591.8047569999999</v>
      </c>
      <c r="G3581" s="78">
        <f>+IF(F3581=0," ", +F3581/INDEX(TdC_ExRate!$C$8:$R$29,MATCH(A3581,TdC_ExRate!$B$8:$B$29,0),MATCH(B3581,TdC_ExRate!$C$7:$R$7,0)))</f>
        <v>1698.1892890510935</v>
      </c>
      <c r="H3581" s="78">
        <f>+IF(F3581=0,"",+G3581*100/INDEX(PBI_GDP!$C$8:$R$29,MATCH($A3581,PBI_GDP!$B$8:$B$29,0),MATCH($B3581,PBI_GDP!$C$7:$R$7,0)))</f>
        <v>0.75083909032635021</v>
      </c>
    </row>
    <row r="3582" spans="1:8" x14ac:dyDescent="0.25">
      <c r="A3582" s="8" t="s">
        <v>23</v>
      </c>
      <c r="B3582" s="8">
        <v>2008</v>
      </c>
      <c r="C3582" s="8" t="s">
        <v>10</v>
      </c>
      <c r="D3582" s="8" t="s">
        <v>30</v>
      </c>
      <c r="E3582" s="8" t="s">
        <v>31</v>
      </c>
      <c r="F3582" s="78">
        <v>555.15694044999998</v>
      </c>
      <c r="G3582" s="78">
        <f>+IF(F3582=0," ", +F3582/INDEX(TdC_ExRate!$C$8:$R$29,MATCH(A3582,TdC_ExRate!$B$8:$B$29,0),MATCH(B3582,TdC_ExRate!$C$7:$R$7,0)))</f>
        <v>189.85133329723547</v>
      </c>
      <c r="H3582" s="78">
        <f>+IF(F3582=0,"",+G3582*100/INDEX(PBI_GDP!$C$8:$R$29,MATCH($A3582,PBI_GDP!$B$8:$B$29,0),MATCH($B3582,PBI_GDP!$C$7:$R$7,0)))</f>
        <v>0.15723682979751208</v>
      </c>
    </row>
    <row r="3583" spans="1:8" x14ac:dyDescent="0.25">
      <c r="A3583" s="8" t="s">
        <v>23</v>
      </c>
      <c r="B3583" s="8">
        <v>2008</v>
      </c>
      <c r="C3583" s="8" t="s">
        <v>10</v>
      </c>
      <c r="D3583" s="8" t="s">
        <v>30</v>
      </c>
      <c r="E3583" s="8" t="s">
        <v>32</v>
      </c>
      <c r="F3583" s="78"/>
      <c r="G3583" s="78" t="str">
        <f>+IF(F3583=0," ", +F3583/INDEX(TdC_ExRate!$C$8:$R$29,MATCH(A3583,TdC_ExRate!$B$8:$B$29,0),MATCH(B3583,TdC_ExRate!$C$7:$R$7,0)))</f>
        <v xml:space="preserve"> </v>
      </c>
      <c r="H3583" s="78" t="str">
        <f>+IF(F3583=0,"",+G3583*100/INDEX(PBI_GDP!$C$8:$R$29,MATCH($A3583,PBI_GDP!$B$8:$B$29,0),MATCH($B3583,PBI_GDP!$C$7:$R$7,0)))</f>
        <v/>
      </c>
    </row>
    <row r="3584" spans="1:8" x14ac:dyDescent="0.25">
      <c r="A3584" s="8" t="s">
        <v>23</v>
      </c>
      <c r="B3584" s="8">
        <v>2008</v>
      </c>
      <c r="C3584" s="8" t="s">
        <v>10</v>
      </c>
      <c r="D3584" s="8" t="s">
        <v>30</v>
      </c>
      <c r="E3584" s="8" t="s">
        <v>40</v>
      </c>
      <c r="F3584" s="78">
        <v>555.15694044999998</v>
      </c>
      <c r="G3584" s="78">
        <f>+IF(F3584=0," ", +F3584/INDEX(TdC_ExRate!$C$8:$R$29,MATCH(A3584,TdC_ExRate!$B$8:$B$29,0),MATCH(B3584,TdC_ExRate!$C$7:$R$7,0)))</f>
        <v>189.85133329723547</v>
      </c>
      <c r="H3584" s="78">
        <f>+IF(F3584=0,"",+G3584*100/INDEX(PBI_GDP!$C$8:$R$29,MATCH($A3584,PBI_GDP!$B$8:$B$29,0),MATCH($B3584,PBI_GDP!$C$7:$R$7,0)))</f>
        <v>0.15723682979751208</v>
      </c>
    </row>
    <row r="3585" spans="1:8" x14ac:dyDescent="0.25">
      <c r="A3585" s="8" t="s">
        <v>23</v>
      </c>
      <c r="B3585" s="8">
        <v>2009</v>
      </c>
      <c r="C3585" s="8" t="s">
        <v>10</v>
      </c>
      <c r="D3585" s="8" t="s">
        <v>30</v>
      </c>
      <c r="E3585" s="8" t="s">
        <v>31</v>
      </c>
      <c r="F3585" s="78">
        <v>690.05778648999978</v>
      </c>
      <c r="G3585" s="78">
        <f>+IF(F3585=0," ", +F3585/INDEX(TdC_ExRate!$C$8:$R$29,MATCH(A3585,TdC_ExRate!$B$8:$B$29,0),MATCH(B3585,TdC_ExRate!$C$7:$R$7,0)))</f>
        <v>229.19162573706078</v>
      </c>
      <c r="H3585" s="78">
        <f>+IF(F3585=0,"",+G3585*100/INDEX(PBI_GDP!$C$8:$R$29,MATCH($A3585,PBI_GDP!$B$8:$B$29,0),MATCH($B3585,PBI_GDP!$C$7:$R$7,0)))</f>
        <v>0.18912570456401326</v>
      </c>
    </row>
    <row r="3586" spans="1:8" x14ac:dyDescent="0.25">
      <c r="A3586" s="8" t="s">
        <v>23</v>
      </c>
      <c r="B3586" s="8">
        <v>2009</v>
      </c>
      <c r="C3586" s="8" t="s">
        <v>10</v>
      </c>
      <c r="D3586" s="8" t="s">
        <v>30</v>
      </c>
      <c r="E3586" s="8" t="s">
        <v>32</v>
      </c>
      <c r="F3586" s="78"/>
      <c r="G3586" s="78" t="str">
        <f>+IF(F3586=0," ", +F3586/INDEX(TdC_ExRate!$C$8:$R$29,MATCH(A3586,TdC_ExRate!$B$8:$B$29,0),MATCH(B3586,TdC_ExRate!$C$7:$R$7,0)))</f>
        <v xml:space="preserve"> </v>
      </c>
      <c r="H3586" s="78" t="str">
        <f>+IF(F3586=0,"",+G3586*100/INDEX(PBI_GDP!$C$8:$R$29,MATCH($A3586,PBI_GDP!$B$8:$B$29,0),MATCH($B3586,PBI_GDP!$C$7:$R$7,0)))</f>
        <v/>
      </c>
    </row>
    <row r="3587" spans="1:8" x14ac:dyDescent="0.25">
      <c r="A3587" s="8" t="s">
        <v>23</v>
      </c>
      <c r="B3587" s="8">
        <v>2009</v>
      </c>
      <c r="C3587" s="8" t="s">
        <v>10</v>
      </c>
      <c r="D3587" s="8" t="s">
        <v>30</v>
      </c>
      <c r="E3587" s="8" t="s">
        <v>40</v>
      </c>
      <c r="F3587" s="78">
        <v>690.05778648999978</v>
      </c>
      <c r="G3587" s="78">
        <f>+IF(F3587=0," ", +F3587/INDEX(TdC_ExRate!$C$8:$R$29,MATCH(A3587,TdC_ExRate!$B$8:$B$29,0),MATCH(B3587,TdC_ExRate!$C$7:$R$7,0)))</f>
        <v>229.19162573706078</v>
      </c>
      <c r="H3587" s="78">
        <f>+IF(F3587=0,"",+G3587*100/INDEX(PBI_GDP!$C$8:$R$29,MATCH($A3587,PBI_GDP!$B$8:$B$29,0),MATCH($B3587,PBI_GDP!$C$7:$R$7,0)))</f>
        <v>0.18912570456401326</v>
      </c>
    </row>
    <row r="3588" spans="1:8" x14ac:dyDescent="0.25">
      <c r="A3588" s="8" t="s">
        <v>23</v>
      </c>
      <c r="B3588" s="8">
        <v>2010</v>
      </c>
      <c r="C3588" s="8" t="s">
        <v>10</v>
      </c>
      <c r="D3588" s="8" t="s">
        <v>30</v>
      </c>
      <c r="E3588" s="8" t="s">
        <v>31</v>
      </c>
      <c r="F3588" s="78">
        <v>867.80554009999992</v>
      </c>
      <c r="G3588" s="78">
        <f>+IF(F3588=0," ", +F3588/INDEX(TdC_ExRate!$C$8:$R$29,MATCH(A3588,TdC_ExRate!$B$8:$B$29,0),MATCH(B3588,TdC_ExRate!$C$7:$R$7,0)))</f>
        <v>307.18780180530968</v>
      </c>
      <c r="H3588" s="78">
        <f>+IF(F3588=0,"",+G3588*100/INDEX(PBI_GDP!$C$8:$R$29,MATCH($A3588,PBI_GDP!$B$8:$B$29,0),MATCH($B3588,PBI_GDP!$C$7:$R$7,0)))</f>
        <v>0.20815650969288221</v>
      </c>
    </row>
    <row r="3589" spans="1:8" x14ac:dyDescent="0.25">
      <c r="A3589" s="8" t="s">
        <v>23</v>
      </c>
      <c r="B3589" s="8">
        <v>2010</v>
      </c>
      <c r="C3589" s="8" t="s">
        <v>10</v>
      </c>
      <c r="D3589" s="8" t="s">
        <v>30</v>
      </c>
      <c r="E3589" s="8" t="s">
        <v>32</v>
      </c>
      <c r="F3589" s="78"/>
      <c r="G3589" s="78" t="str">
        <f>+IF(F3589=0," ", +F3589/INDEX(TdC_ExRate!$C$8:$R$29,MATCH(A3589,TdC_ExRate!$B$8:$B$29,0),MATCH(B3589,TdC_ExRate!$C$7:$R$7,0)))</f>
        <v xml:space="preserve"> </v>
      </c>
      <c r="H3589" s="78" t="str">
        <f>+IF(F3589=0,"",+G3589*100/INDEX(PBI_GDP!$C$8:$R$29,MATCH($A3589,PBI_GDP!$B$8:$B$29,0),MATCH($B3589,PBI_GDP!$C$7:$R$7,0)))</f>
        <v/>
      </c>
    </row>
    <row r="3590" spans="1:8" x14ac:dyDescent="0.25">
      <c r="A3590" s="8" t="s">
        <v>23</v>
      </c>
      <c r="B3590" s="8">
        <v>2010</v>
      </c>
      <c r="C3590" s="8" t="s">
        <v>10</v>
      </c>
      <c r="D3590" s="8" t="s">
        <v>30</v>
      </c>
      <c r="E3590" s="8" t="s">
        <v>40</v>
      </c>
      <c r="F3590" s="78">
        <v>867.80554009999992</v>
      </c>
      <c r="G3590" s="78">
        <f>+IF(F3590=0," ", +F3590/INDEX(TdC_ExRate!$C$8:$R$29,MATCH(A3590,TdC_ExRate!$B$8:$B$29,0),MATCH(B3590,TdC_ExRate!$C$7:$R$7,0)))</f>
        <v>307.18780180530968</v>
      </c>
      <c r="H3590" s="78">
        <f>+IF(F3590=0,"",+G3590*100/INDEX(PBI_GDP!$C$8:$R$29,MATCH($A3590,PBI_GDP!$B$8:$B$29,0),MATCH($B3590,PBI_GDP!$C$7:$R$7,0)))</f>
        <v>0.20815650969288221</v>
      </c>
    </row>
    <row r="3591" spans="1:8" x14ac:dyDescent="0.25">
      <c r="A3591" s="8" t="s">
        <v>23</v>
      </c>
      <c r="B3591" s="8">
        <v>2011</v>
      </c>
      <c r="C3591" s="8" t="s">
        <v>10</v>
      </c>
      <c r="D3591" s="8" t="s">
        <v>30</v>
      </c>
      <c r="E3591" s="8" t="s">
        <v>31</v>
      </c>
      <c r="F3591" s="78">
        <v>707.02821463999999</v>
      </c>
      <c r="G3591" s="78">
        <f>+IF(F3591=0," ", +F3591/INDEX(TdC_ExRate!$C$8:$R$29,MATCH(A3591,TdC_ExRate!$B$8:$B$29,0),MATCH(B3591,TdC_ExRate!$C$7:$R$7,0)))</f>
        <v>256.77639249518353</v>
      </c>
      <c r="H3591" s="78">
        <f>+IF(F3591=0,"",+G3591*100/INDEX(PBI_GDP!$C$8:$R$29,MATCH($A3591,PBI_GDP!$B$8:$B$29,0),MATCH($B3591,PBI_GDP!$C$7:$R$7,0)))</f>
        <v>0.1494337943327165</v>
      </c>
    </row>
    <row r="3592" spans="1:8" x14ac:dyDescent="0.25">
      <c r="A3592" s="8" t="s">
        <v>23</v>
      </c>
      <c r="B3592" s="8">
        <v>2011</v>
      </c>
      <c r="C3592" s="8" t="s">
        <v>10</v>
      </c>
      <c r="D3592" s="8" t="s">
        <v>30</v>
      </c>
      <c r="E3592" s="8" t="s">
        <v>32</v>
      </c>
      <c r="F3592" s="78"/>
      <c r="G3592" s="78" t="str">
        <f>+IF(F3592=0," ", +F3592/INDEX(TdC_ExRate!$C$8:$R$29,MATCH(A3592,TdC_ExRate!$B$8:$B$29,0),MATCH(B3592,TdC_ExRate!$C$7:$R$7,0)))</f>
        <v xml:space="preserve"> </v>
      </c>
      <c r="H3592" s="78" t="str">
        <f>+IF(F3592=0,"",+G3592*100/INDEX(PBI_GDP!$C$8:$R$29,MATCH($A3592,PBI_GDP!$B$8:$B$29,0),MATCH($B3592,PBI_GDP!$C$7:$R$7,0)))</f>
        <v/>
      </c>
    </row>
    <row r="3593" spans="1:8" x14ac:dyDescent="0.25">
      <c r="A3593" s="8" t="s">
        <v>23</v>
      </c>
      <c r="B3593" s="8">
        <v>2011</v>
      </c>
      <c r="C3593" s="8" t="s">
        <v>10</v>
      </c>
      <c r="D3593" s="8" t="s">
        <v>30</v>
      </c>
      <c r="E3593" s="8" t="s">
        <v>40</v>
      </c>
      <c r="F3593" s="78">
        <v>707.02821463999999</v>
      </c>
      <c r="G3593" s="78">
        <f>+IF(F3593=0," ", +F3593/INDEX(TdC_ExRate!$C$8:$R$29,MATCH(A3593,TdC_ExRate!$B$8:$B$29,0),MATCH(B3593,TdC_ExRate!$C$7:$R$7,0)))</f>
        <v>256.77639249518353</v>
      </c>
      <c r="H3593" s="78">
        <f>+IF(F3593=0,"",+G3593*100/INDEX(PBI_GDP!$C$8:$R$29,MATCH($A3593,PBI_GDP!$B$8:$B$29,0),MATCH($B3593,PBI_GDP!$C$7:$R$7,0)))</f>
        <v>0.1494337943327165</v>
      </c>
    </row>
    <row r="3594" spans="1:8" x14ac:dyDescent="0.25">
      <c r="A3594" s="8" t="s">
        <v>23</v>
      </c>
      <c r="B3594" s="8">
        <v>2012</v>
      </c>
      <c r="C3594" s="8" t="s">
        <v>10</v>
      </c>
      <c r="D3594" s="8" t="s">
        <v>30</v>
      </c>
      <c r="E3594" s="8" t="s">
        <v>31</v>
      </c>
      <c r="F3594" s="78">
        <v>696.02124383</v>
      </c>
      <c r="G3594" s="78">
        <f>+IF(F3594=0," ", +F3594/INDEX(TdC_ExRate!$C$8:$R$29,MATCH(A3594,TdC_ExRate!$B$8:$B$29,0),MATCH(B3594,TdC_ExRate!$C$7:$R$7,0)))</f>
        <v>263.97771573830562</v>
      </c>
      <c r="H3594" s="78">
        <f>+IF(F3594=0,"",+G3594*100/INDEX(PBI_GDP!$C$8:$R$29,MATCH($A3594,PBI_GDP!$B$8:$B$29,0),MATCH($B3594,PBI_GDP!$C$7:$R$7,0)))</f>
        <v>0.13694022616773346</v>
      </c>
    </row>
    <row r="3595" spans="1:8" x14ac:dyDescent="0.25">
      <c r="A3595" s="8" t="s">
        <v>23</v>
      </c>
      <c r="B3595" s="8">
        <v>2012</v>
      </c>
      <c r="C3595" s="8" t="s">
        <v>10</v>
      </c>
      <c r="D3595" s="8" t="s">
        <v>30</v>
      </c>
      <c r="E3595" s="8" t="s">
        <v>32</v>
      </c>
      <c r="F3595" s="78"/>
      <c r="G3595" s="78" t="str">
        <f>+IF(F3595=0," ", +F3595/INDEX(TdC_ExRate!$C$8:$R$29,MATCH(A3595,TdC_ExRate!$B$8:$B$29,0),MATCH(B3595,TdC_ExRate!$C$7:$R$7,0)))</f>
        <v xml:space="preserve"> </v>
      </c>
      <c r="H3595" s="78" t="str">
        <f>+IF(F3595=0,"",+G3595*100/INDEX(PBI_GDP!$C$8:$R$29,MATCH($A3595,PBI_GDP!$B$8:$B$29,0),MATCH($B3595,PBI_GDP!$C$7:$R$7,0)))</f>
        <v/>
      </c>
    </row>
    <row r="3596" spans="1:8" x14ac:dyDescent="0.25">
      <c r="A3596" s="8" t="s">
        <v>23</v>
      </c>
      <c r="B3596" s="8">
        <v>2012</v>
      </c>
      <c r="C3596" s="8" t="s">
        <v>10</v>
      </c>
      <c r="D3596" s="8" t="s">
        <v>30</v>
      </c>
      <c r="E3596" s="8" t="s">
        <v>40</v>
      </c>
      <c r="F3596" s="78">
        <v>696.02124383</v>
      </c>
      <c r="G3596" s="78">
        <f>+IF(F3596=0," ", +F3596/INDEX(TdC_ExRate!$C$8:$R$29,MATCH(A3596,TdC_ExRate!$B$8:$B$29,0),MATCH(B3596,TdC_ExRate!$C$7:$R$7,0)))</f>
        <v>263.97771573830562</v>
      </c>
      <c r="H3596" s="78">
        <f>+IF(F3596=0,"",+G3596*100/INDEX(PBI_GDP!$C$8:$R$29,MATCH($A3596,PBI_GDP!$B$8:$B$29,0),MATCH($B3596,PBI_GDP!$C$7:$R$7,0)))</f>
        <v>0.13694022616773346</v>
      </c>
    </row>
    <row r="3597" spans="1:8" x14ac:dyDescent="0.25">
      <c r="A3597" s="8" t="s">
        <v>23</v>
      </c>
      <c r="B3597" s="8">
        <v>2013</v>
      </c>
      <c r="C3597" s="8" t="s">
        <v>10</v>
      </c>
      <c r="D3597" s="8" t="s">
        <v>30</v>
      </c>
      <c r="E3597" s="8" t="s">
        <v>31</v>
      </c>
      <c r="F3597" s="78">
        <v>574.62432031000014</v>
      </c>
      <c r="G3597" s="78">
        <f>+IF(F3597=0," ", +F3597/INDEX(TdC_ExRate!$C$8:$R$29,MATCH(A3597,TdC_ExRate!$B$8:$B$29,0),MATCH(B3597,TdC_ExRate!$C$7:$R$7,0)))</f>
        <v>212.62694553561522</v>
      </c>
      <c r="H3597" s="78">
        <f>+IF(F3597=0,"",+G3597*100/INDEX(PBI_GDP!$C$8:$R$29,MATCH($A3597,PBI_GDP!$B$8:$B$29,0),MATCH($B3597,PBI_GDP!$C$7:$R$7,0)))</f>
        <v>0.10570589641638552</v>
      </c>
    </row>
    <row r="3598" spans="1:8" x14ac:dyDescent="0.25">
      <c r="A3598" s="8" t="s">
        <v>23</v>
      </c>
      <c r="B3598" s="8">
        <v>2013</v>
      </c>
      <c r="C3598" s="8" t="s">
        <v>10</v>
      </c>
      <c r="D3598" s="8" t="s">
        <v>30</v>
      </c>
      <c r="E3598" s="8" t="s">
        <v>32</v>
      </c>
      <c r="F3598" s="78"/>
      <c r="G3598" s="78" t="str">
        <f>+IF(F3598=0," ", +F3598/INDEX(TdC_ExRate!$C$8:$R$29,MATCH(A3598,TdC_ExRate!$B$8:$B$29,0),MATCH(B3598,TdC_ExRate!$C$7:$R$7,0)))</f>
        <v xml:space="preserve"> </v>
      </c>
      <c r="H3598" s="78" t="str">
        <f>+IF(F3598=0,"",+G3598*100/INDEX(PBI_GDP!$C$8:$R$29,MATCH($A3598,PBI_GDP!$B$8:$B$29,0),MATCH($B3598,PBI_GDP!$C$7:$R$7,0)))</f>
        <v/>
      </c>
    </row>
    <row r="3599" spans="1:8" x14ac:dyDescent="0.25">
      <c r="A3599" s="8" t="s">
        <v>23</v>
      </c>
      <c r="B3599" s="8">
        <v>2013</v>
      </c>
      <c r="C3599" s="8" t="s">
        <v>10</v>
      </c>
      <c r="D3599" s="8" t="s">
        <v>30</v>
      </c>
      <c r="E3599" s="8" t="s">
        <v>40</v>
      </c>
      <c r="F3599" s="78">
        <v>574.62432031000014</v>
      </c>
      <c r="G3599" s="78">
        <f>+IF(F3599=0," ", +F3599/INDEX(TdC_ExRate!$C$8:$R$29,MATCH(A3599,TdC_ExRate!$B$8:$B$29,0),MATCH(B3599,TdC_ExRate!$C$7:$R$7,0)))</f>
        <v>212.62694553561522</v>
      </c>
      <c r="H3599" s="78">
        <f>+IF(F3599=0,"",+G3599*100/INDEX(PBI_GDP!$C$8:$R$29,MATCH($A3599,PBI_GDP!$B$8:$B$29,0),MATCH($B3599,PBI_GDP!$C$7:$R$7,0)))</f>
        <v>0.10570589641638552</v>
      </c>
    </row>
    <row r="3600" spans="1:8" x14ac:dyDescent="0.25">
      <c r="A3600" s="8" t="s">
        <v>23</v>
      </c>
      <c r="B3600" s="8">
        <v>2014</v>
      </c>
      <c r="C3600" s="8" t="s">
        <v>10</v>
      </c>
      <c r="D3600" s="8" t="s">
        <v>30</v>
      </c>
      <c r="E3600" s="8" t="s">
        <v>31</v>
      </c>
      <c r="F3600" s="78">
        <v>545.94510424999987</v>
      </c>
      <c r="G3600" s="78">
        <f>+IF(F3600=0," ", +F3600/INDEX(TdC_ExRate!$C$8:$R$29,MATCH(A3600,TdC_ExRate!$B$8:$B$29,0),MATCH(B3600,TdC_ExRate!$C$7:$R$7,0)))</f>
        <v>192.2341916373239</v>
      </c>
      <c r="H3600" s="78">
        <f>+IF(F3600=0,"",+G3600*100/INDEX(PBI_GDP!$C$8:$R$29,MATCH($A3600,PBI_GDP!$B$8:$B$29,0),MATCH($B3600,PBI_GDP!$C$7:$R$7,0)))</f>
        <v>9.5747953944422315E-2</v>
      </c>
    </row>
    <row r="3601" spans="1:8" x14ac:dyDescent="0.25">
      <c r="A3601" s="8" t="s">
        <v>23</v>
      </c>
      <c r="B3601" s="8">
        <v>2014</v>
      </c>
      <c r="C3601" s="8" t="s">
        <v>10</v>
      </c>
      <c r="D3601" s="8" t="s">
        <v>30</v>
      </c>
      <c r="E3601" s="8" t="s">
        <v>32</v>
      </c>
      <c r="F3601" s="78"/>
      <c r="G3601" s="78" t="str">
        <f>+IF(F3601=0," ", +F3601/INDEX(TdC_ExRate!$C$8:$R$29,MATCH(A3601,TdC_ExRate!$B$8:$B$29,0),MATCH(B3601,TdC_ExRate!$C$7:$R$7,0)))</f>
        <v xml:space="preserve"> </v>
      </c>
      <c r="H3601" s="78" t="str">
        <f>+IF(F3601=0,"",+G3601*100/INDEX(PBI_GDP!$C$8:$R$29,MATCH($A3601,PBI_GDP!$B$8:$B$29,0),MATCH($B3601,PBI_GDP!$C$7:$R$7,0)))</f>
        <v/>
      </c>
    </row>
    <row r="3602" spans="1:8" x14ac:dyDescent="0.25">
      <c r="A3602" s="8" t="s">
        <v>23</v>
      </c>
      <c r="B3602" s="8">
        <v>2014</v>
      </c>
      <c r="C3602" s="8" t="s">
        <v>10</v>
      </c>
      <c r="D3602" s="8" t="s">
        <v>30</v>
      </c>
      <c r="E3602" s="8" t="s">
        <v>40</v>
      </c>
      <c r="F3602" s="78">
        <v>545.94510424999987</v>
      </c>
      <c r="G3602" s="78">
        <f>+IF(F3602=0," ", +F3602/INDEX(TdC_ExRate!$C$8:$R$29,MATCH(A3602,TdC_ExRate!$B$8:$B$29,0),MATCH(B3602,TdC_ExRate!$C$7:$R$7,0)))</f>
        <v>192.2341916373239</v>
      </c>
      <c r="H3602" s="78">
        <f>+IF(F3602=0,"",+G3602*100/INDEX(PBI_GDP!$C$8:$R$29,MATCH($A3602,PBI_GDP!$B$8:$B$29,0),MATCH($B3602,PBI_GDP!$C$7:$R$7,0)))</f>
        <v>9.5747953944422315E-2</v>
      </c>
    </row>
    <row r="3603" spans="1:8" x14ac:dyDescent="0.25">
      <c r="A3603" s="8" t="s">
        <v>23</v>
      </c>
      <c r="B3603" s="8">
        <v>2015</v>
      </c>
      <c r="C3603" s="8" t="s">
        <v>10</v>
      </c>
      <c r="D3603" s="8" t="s">
        <v>30</v>
      </c>
      <c r="E3603" s="8" t="s">
        <v>31</v>
      </c>
      <c r="F3603" s="78">
        <v>316.90147847999998</v>
      </c>
      <c r="G3603" s="78">
        <f>+IF(F3603=0," ", +F3603/INDEX(TdC_ExRate!$C$8:$R$29,MATCH(A3603,TdC_ExRate!$B$8:$B$29,0),MATCH(B3603,TdC_ExRate!$C$7:$R$7,0)))</f>
        <v>99.498109412872836</v>
      </c>
      <c r="H3603" s="78">
        <f>+IF(F3603=0,"",+G3603*100/INDEX(PBI_GDP!$C$8:$R$29,MATCH($A3603,PBI_GDP!$B$8:$B$29,0),MATCH($B3603,PBI_GDP!$C$7:$R$7,0)))</f>
        <v>5.2443963831674573E-2</v>
      </c>
    </row>
    <row r="3604" spans="1:8" x14ac:dyDescent="0.25">
      <c r="A3604" s="8" t="s">
        <v>23</v>
      </c>
      <c r="B3604" s="8">
        <v>2015</v>
      </c>
      <c r="C3604" s="8" t="s">
        <v>10</v>
      </c>
      <c r="D3604" s="8" t="s">
        <v>30</v>
      </c>
      <c r="E3604" s="8" t="s">
        <v>32</v>
      </c>
      <c r="F3604" s="78"/>
      <c r="G3604" s="78" t="str">
        <f>+IF(F3604=0," ", +F3604/INDEX(TdC_ExRate!$C$8:$R$29,MATCH(A3604,TdC_ExRate!$B$8:$B$29,0),MATCH(B3604,TdC_ExRate!$C$7:$R$7,0)))</f>
        <v xml:space="preserve"> </v>
      </c>
      <c r="H3604" s="78" t="str">
        <f>+IF(F3604=0,"",+G3604*100/INDEX(PBI_GDP!$C$8:$R$29,MATCH($A3604,PBI_GDP!$B$8:$B$29,0),MATCH($B3604,PBI_GDP!$C$7:$R$7,0)))</f>
        <v/>
      </c>
    </row>
    <row r="3605" spans="1:8" x14ac:dyDescent="0.25">
      <c r="A3605" s="8" t="s">
        <v>23</v>
      </c>
      <c r="B3605" s="8">
        <v>2015</v>
      </c>
      <c r="C3605" s="8" t="s">
        <v>10</v>
      </c>
      <c r="D3605" s="8" t="s">
        <v>30</v>
      </c>
      <c r="E3605" s="8" t="s">
        <v>40</v>
      </c>
      <c r="F3605" s="78">
        <v>316.90147847999998</v>
      </c>
      <c r="G3605" s="78">
        <f>+IF(F3605=0," ", +F3605/INDEX(TdC_ExRate!$C$8:$R$29,MATCH(A3605,TdC_ExRate!$B$8:$B$29,0),MATCH(B3605,TdC_ExRate!$C$7:$R$7,0)))</f>
        <v>99.498109412872836</v>
      </c>
      <c r="H3605" s="78">
        <f>+IF(F3605=0,"",+G3605*100/INDEX(PBI_GDP!$C$8:$R$29,MATCH($A3605,PBI_GDP!$B$8:$B$29,0),MATCH($B3605,PBI_GDP!$C$7:$R$7,0)))</f>
        <v>5.2443963831674573E-2</v>
      </c>
    </row>
    <row r="3606" spans="1:8" x14ac:dyDescent="0.25">
      <c r="A3606" s="8" t="s">
        <v>23</v>
      </c>
      <c r="B3606" s="8">
        <v>2016</v>
      </c>
      <c r="C3606" s="8" t="s">
        <v>10</v>
      </c>
      <c r="D3606" s="8" t="s">
        <v>30</v>
      </c>
      <c r="E3606" s="8" t="s">
        <v>31</v>
      </c>
      <c r="F3606" s="78">
        <v>367.51685300000003</v>
      </c>
      <c r="G3606" s="78">
        <f>+IF(F3606=0," ", +F3606/INDEX(TdC_ExRate!$C$8:$R$29,MATCH(A3606,TdC_ExRate!$B$8:$B$29,0),MATCH(B3606,TdC_ExRate!$C$7:$R$7,0)))</f>
        <v>108.89388237037038</v>
      </c>
      <c r="H3606" s="78">
        <f>+IF(F3606=0,"",+G3606*100/INDEX(PBI_GDP!$C$8:$R$29,MATCH($A3606,PBI_GDP!$B$8:$B$29,0),MATCH($B3606,PBI_GDP!$C$7:$R$7,0)))</f>
        <v>5.6719285937707566E-2</v>
      </c>
    </row>
    <row r="3607" spans="1:8" x14ac:dyDescent="0.25">
      <c r="A3607" s="8" t="s">
        <v>23</v>
      </c>
      <c r="B3607" s="8">
        <v>2016</v>
      </c>
      <c r="C3607" s="8" t="s">
        <v>10</v>
      </c>
      <c r="D3607" s="8" t="s">
        <v>30</v>
      </c>
      <c r="E3607" s="8" t="s">
        <v>32</v>
      </c>
      <c r="F3607" s="78"/>
      <c r="G3607" s="78" t="str">
        <f>+IF(F3607=0," ", +F3607/INDEX(TdC_ExRate!$C$8:$R$29,MATCH(A3607,TdC_ExRate!$B$8:$B$29,0),MATCH(B3607,TdC_ExRate!$C$7:$R$7,0)))</f>
        <v xml:space="preserve"> </v>
      </c>
      <c r="H3607" s="78" t="str">
        <f>+IF(F3607=0,"",+G3607*100/INDEX(PBI_GDP!$C$8:$R$29,MATCH($A3607,PBI_GDP!$B$8:$B$29,0),MATCH($B3607,PBI_GDP!$C$7:$R$7,0)))</f>
        <v/>
      </c>
    </row>
    <row r="3608" spans="1:8" x14ac:dyDescent="0.25">
      <c r="A3608" s="8" t="s">
        <v>23</v>
      </c>
      <c r="B3608" s="8">
        <v>2016</v>
      </c>
      <c r="C3608" s="8" t="s">
        <v>10</v>
      </c>
      <c r="D3608" s="8" t="s">
        <v>30</v>
      </c>
      <c r="E3608" s="8" t="s">
        <v>40</v>
      </c>
      <c r="F3608" s="78">
        <v>367.51685300000003</v>
      </c>
      <c r="G3608" s="78">
        <f>+IF(F3608=0," ", +F3608/INDEX(TdC_ExRate!$C$8:$R$29,MATCH(A3608,TdC_ExRate!$B$8:$B$29,0),MATCH(B3608,TdC_ExRate!$C$7:$R$7,0)))</f>
        <v>108.89388237037038</v>
      </c>
      <c r="H3608" s="78">
        <f>+IF(F3608=0,"",+G3608*100/INDEX(PBI_GDP!$C$8:$R$29,MATCH($A3608,PBI_GDP!$B$8:$B$29,0),MATCH($B3608,PBI_GDP!$C$7:$R$7,0)))</f>
        <v>5.6719285937707566E-2</v>
      </c>
    </row>
    <row r="3609" spans="1:8" x14ac:dyDescent="0.25">
      <c r="A3609" s="8" t="s">
        <v>23</v>
      </c>
      <c r="B3609" s="8">
        <v>2017</v>
      </c>
      <c r="C3609" s="8" t="s">
        <v>10</v>
      </c>
      <c r="D3609" s="8" t="s">
        <v>30</v>
      </c>
      <c r="E3609" s="8" t="s">
        <v>31</v>
      </c>
      <c r="F3609" s="78">
        <v>464.94415299999997</v>
      </c>
      <c r="G3609" s="78">
        <f>+IF(F3609=0," ", +F3609/INDEX(TdC_ExRate!$C$8:$R$29,MATCH(A3609,TdC_ExRate!$B$8:$B$29,0),MATCH(B3609,TdC_ExRate!$C$7:$R$7,0)))</f>
        <v>142.58445785842079</v>
      </c>
      <c r="H3609" s="78">
        <f>+IF(F3609=0,"",+G3609*100/INDEX(PBI_GDP!$C$8:$R$29,MATCH($A3609,PBI_GDP!$B$8:$B$29,0),MATCH($B3609,PBI_GDP!$C$7:$R$7,0)))</f>
        <v>6.7557181522916607E-2</v>
      </c>
    </row>
    <row r="3610" spans="1:8" x14ac:dyDescent="0.25">
      <c r="A3610" s="8" t="s">
        <v>23</v>
      </c>
      <c r="B3610" s="8">
        <v>2017</v>
      </c>
      <c r="C3610" s="8" t="s">
        <v>10</v>
      </c>
      <c r="D3610" s="8" t="s">
        <v>30</v>
      </c>
      <c r="E3610" s="8" t="s">
        <v>32</v>
      </c>
      <c r="F3610" s="78"/>
      <c r="G3610" s="78" t="str">
        <f>+IF(F3610=0," ", +F3610/INDEX(TdC_ExRate!$C$8:$R$29,MATCH(A3610,TdC_ExRate!$B$8:$B$29,0),MATCH(B3610,TdC_ExRate!$C$7:$R$7,0)))</f>
        <v xml:space="preserve"> </v>
      </c>
      <c r="H3610" s="78" t="str">
        <f>+IF(F3610=0,"",+G3610*100/INDEX(PBI_GDP!$C$8:$R$29,MATCH($A3610,PBI_GDP!$B$8:$B$29,0),MATCH($B3610,PBI_GDP!$C$7:$R$7,0)))</f>
        <v/>
      </c>
    </row>
    <row r="3611" spans="1:8" x14ac:dyDescent="0.25">
      <c r="A3611" s="8" t="s">
        <v>23</v>
      </c>
      <c r="B3611" s="8">
        <v>2017</v>
      </c>
      <c r="C3611" s="8" t="s">
        <v>10</v>
      </c>
      <c r="D3611" s="8" t="s">
        <v>30</v>
      </c>
      <c r="E3611" s="8" t="s">
        <v>40</v>
      </c>
      <c r="F3611" s="78">
        <v>464.94415299999997</v>
      </c>
      <c r="G3611" s="78">
        <f>+IF(F3611=0," ", +F3611/INDEX(TdC_ExRate!$C$8:$R$29,MATCH(A3611,TdC_ExRate!$B$8:$B$29,0),MATCH(B3611,TdC_ExRate!$C$7:$R$7,0)))</f>
        <v>142.58445785842079</v>
      </c>
      <c r="H3611" s="78">
        <f>+IF(F3611=0,"",+G3611*100/INDEX(PBI_GDP!$C$8:$R$29,MATCH($A3611,PBI_GDP!$B$8:$B$29,0),MATCH($B3611,PBI_GDP!$C$7:$R$7,0)))</f>
        <v>6.7557181522916607E-2</v>
      </c>
    </row>
    <row r="3612" spans="1:8" x14ac:dyDescent="0.25">
      <c r="A3612" s="8" t="s">
        <v>23</v>
      </c>
      <c r="B3612" s="8">
        <v>2018</v>
      </c>
      <c r="C3612" s="8" t="s">
        <v>10</v>
      </c>
      <c r="D3612" s="8" t="s">
        <v>30</v>
      </c>
      <c r="E3612" s="8" t="s">
        <v>31</v>
      </c>
      <c r="F3612" s="78">
        <v>509.37408099999999</v>
      </c>
      <c r="G3612" s="78">
        <f>+IF(F3612=0," ", +F3612/INDEX(TdC_ExRate!$C$8:$R$29,MATCH(A3612,TdC_ExRate!$B$8:$B$29,0),MATCH(B3612,TdC_ExRate!$C$7:$R$7,0)))</f>
        <v>154.98197190669353</v>
      </c>
      <c r="H3612" s="78">
        <f>+IF(F3612=0,"",+G3612*100/INDEX(PBI_GDP!$C$8:$R$29,MATCH($A3612,PBI_GDP!$B$8:$B$29,0),MATCH($B3612,PBI_GDP!$C$7:$R$7,0)))</f>
        <v>6.9643963766318817E-2</v>
      </c>
    </row>
    <row r="3613" spans="1:8" x14ac:dyDescent="0.25">
      <c r="A3613" s="8" t="s">
        <v>23</v>
      </c>
      <c r="B3613" s="8">
        <v>2018</v>
      </c>
      <c r="C3613" s="8" t="s">
        <v>10</v>
      </c>
      <c r="D3613" s="8" t="s">
        <v>30</v>
      </c>
      <c r="E3613" s="8" t="s">
        <v>32</v>
      </c>
      <c r="F3613" s="78"/>
      <c r="G3613" s="78" t="str">
        <f>+IF(F3613=0," ", +F3613/INDEX(TdC_ExRate!$C$8:$R$29,MATCH(A3613,TdC_ExRate!$B$8:$B$29,0),MATCH(B3613,TdC_ExRate!$C$7:$R$7,0)))</f>
        <v xml:space="preserve"> </v>
      </c>
      <c r="H3613" s="78" t="str">
        <f>+IF(F3613=0,"",+G3613*100/INDEX(PBI_GDP!$C$8:$R$29,MATCH($A3613,PBI_GDP!$B$8:$B$29,0),MATCH($B3613,PBI_GDP!$C$7:$R$7,0)))</f>
        <v/>
      </c>
    </row>
    <row r="3614" spans="1:8" x14ac:dyDescent="0.25">
      <c r="A3614" s="8" t="s">
        <v>23</v>
      </c>
      <c r="B3614" s="8">
        <v>2018</v>
      </c>
      <c r="C3614" s="8" t="s">
        <v>10</v>
      </c>
      <c r="D3614" s="8" t="s">
        <v>30</v>
      </c>
      <c r="E3614" s="8" t="s">
        <v>40</v>
      </c>
      <c r="F3614" s="78">
        <v>509.37408099999999</v>
      </c>
      <c r="G3614" s="78">
        <f>+IF(F3614=0," ", +F3614/INDEX(TdC_ExRate!$C$8:$R$29,MATCH(A3614,TdC_ExRate!$B$8:$B$29,0),MATCH(B3614,TdC_ExRate!$C$7:$R$7,0)))</f>
        <v>154.98197190669353</v>
      </c>
      <c r="H3614" s="78">
        <f>+IF(F3614=0,"",+G3614*100/INDEX(PBI_GDP!$C$8:$R$29,MATCH($A3614,PBI_GDP!$B$8:$B$29,0),MATCH($B3614,PBI_GDP!$C$7:$R$7,0)))</f>
        <v>6.9643963766318817E-2</v>
      </c>
    </row>
    <row r="3615" spans="1:8" x14ac:dyDescent="0.25">
      <c r="A3615" s="8" t="s">
        <v>23</v>
      </c>
      <c r="B3615" s="8">
        <v>2019</v>
      </c>
      <c r="C3615" s="8" t="s">
        <v>10</v>
      </c>
      <c r="D3615" s="8" t="s">
        <v>30</v>
      </c>
      <c r="E3615" s="8" t="s">
        <v>31</v>
      </c>
      <c r="F3615" s="78">
        <v>409.41540099999997</v>
      </c>
      <c r="G3615" s="78">
        <f>+IF(F3615=0," ", +F3615/INDEX(TdC_ExRate!$C$8:$R$29,MATCH(A3615,TdC_ExRate!$B$8:$B$29,0),MATCH(B3615,TdC_ExRate!$C$7:$R$7,0)))</f>
        <v>122.73257087184624</v>
      </c>
      <c r="H3615" s="78">
        <f>+IF(F3615=0,"",+G3615*100/INDEX(PBI_GDP!$C$8:$R$29,MATCH($A3615,PBI_GDP!$B$8:$B$29,0),MATCH($B3615,PBI_GDP!$C$7:$R$7,0)))</f>
        <v>5.3759878218597221E-2</v>
      </c>
    </row>
    <row r="3616" spans="1:8" x14ac:dyDescent="0.25">
      <c r="A3616" s="8" t="s">
        <v>23</v>
      </c>
      <c r="B3616" s="8">
        <v>2019</v>
      </c>
      <c r="C3616" s="8" t="s">
        <v>10</v>
      </c>
      <c r="D3616" s="8" t="s">
        <v>30</v>
      </c>
      <c r="E3616" s="8" t="s">
        <v>32</v>
      </c>
      <c r="F3616" s="78"/>
      <c r="G3616" s="78" t="str">
        <f>+IF(F3616=0," ", +F3616/INDEX(TdC_ExRate!$C$8:$R$29,MATCH(A3616,TdC_ExRate!$B$8:$B$29,0),MATCH(B3616,TdC_ExRate!$C$7:$R$7,0)))</f>
        <v xml:space="preserve"> </v>
      </c>
      <c r="H3616" s="78" t="str">
        <f>+IF(F3616=0,"",+G3616*100/INDEX(PBI_GDP!$C$8:$R$29,MATCH($A3616,PBI_GDP!$B$8:$B$29,0),MATCH($B3616,PBI_GDP!$C$7:$R$7,0)))</f>
        <v/>
      </c>
    </row>
    <row r="3617" spans="1:8" x14ac:dyDescent="0.25">
      <c r="A3617" s="8" t="s">
        <v>23</v>
      </c>
      <c r="B3617" s="8">
        <v>2019</v>
      </c>
      <c r="C3617" s="8" t="s">
        <v>10</v>
      </c>
      <c r="D3617" s="8" t="s">
        <v>30</v>
      </c>
      <c r="E3617" s="8" t="s">
        <v>40</v>
      </c>
      <c r="F3617" s="78">
        <v>409.41540099999997</v>
      </c>
      <c r="G3617" s="78">
        <f>+IF(F3617=0," ", +F3617/INDEX(TdC_ExRate!$C$8:$R$29,MATCH(A3617,TdC_ExRate!$B$8:$B$29,0),MATCH(B3617,TdC_ExRate!$C$7:$R$7,0)))</f>
        <v>122.73257087184624</v>
      </c>
      <c r="H3617" s="78">
        <f>+IF(F3617=0,"",+G3617*100/INDEX(PBI_GDP!$C$8:$R$29,MATCH($A3617,PBI_GDP!$B$8:$B$29,0),MATCH($B3617,PBI_GDP!$C$7:$R$7,0)))</f>
        <v>5.3759878218597221E-2</v>
      </c>
    </row>
    <row r="3618" spans="1:8" x14ac:dyDescent="0.25">
      <c r="A3618" s="8" t="s">
        <v>23</v>
      </c>
      <c r="B3618" s="8">
        <v>2020</v>
      </c>
      <c r="C3618" s="8" t="s">
        <v>10</v>
      </c>
      <c r="D3618" s="8" t="s">
        <v>30</v>
      </c>
      <c r="E3618" s="8" t="s">
        <v>31</v>
      </c>
      <c r="F3618" s="80">
        <v>242.107192</v>
      </c>
      <c r="G3618" s="78">
        <f>+IF(F3618=0," ", +F3618/INDEX(TdC_ExRate!$C$8:$R$29,MATCH(A3618,TdC_ExRate!$B$8:$B$29,0),MATCH(B3618,TdC_ExRate!$C$7:$R$7,0)))</f>
        <v>69.239425738798786</v>
      </c>
      <c r="H3618" s="78">
        <f>+IF(F3618=0,"",+G3618*100/INDEX(PBI_GDP!$C$8:$R$29,MATCH($A3618,PBI_GDP!$B$8:$B$29,0),MATCH($B3618,PBI_GDP!$C$7:$R$7,0)))</f>
        <v>3.4447759985877888E-2</v>
      </c>
    </row>
    <row r="3619" spans="1:8" x14ac:dyDescent="0.25">
      <c r="A3619" s="8" t="s">
        <v>23</v>
      </c>
      <c r="B3619" s="8">
        <v>2020</v>
      </c>
      <c r="C3619" s="8" t="s">
        <v>10</v>
      </c>
      <c r="D3619" s="8" t="s">
        <v>30</v>
      </c>
      <c r="E3619" s="8" t="s">
        <v>32</v>
      </c>
      <c r="F3619" s="78"/>
      <c r="G3619" s="78" t="str">
        <f>+IF(F3619=0," ", +F3619/INDEX(TdC_ExRate!$C$8:$R$29,MATCH(A3619,TdC_ExRate!$B$8:$B$29,0),MATCH(B3619,TdC_ExRate!$C$7:$R$7,0)))</f>
        <v xml:space="preserve"> </v>
      </c>
      <c r="H3619" s="78" t="str">
        <f>+IF(F3619=0,"",+G3619*100/INDEX(PBI_GDP!$C$8:$R$29,MATCH($A3619,PBI_GDP!$B$8:$B$29,0),MATCH($B3619,PBI_GDP!$C$7:$R$7,0)))</f>
        <v/>
      </c>
    </row>
    <row r="3620" spans="1:8" x14ac:dyDescent="0.25">
      <c r="A3620" s="8" t="s">
        <v>23</v>
      </c>
      <c r="B3620" s="8">
        <v>2020</v>
      </c>
      <c r="C3620" s="8" t="s">
        <v>10</v>
      </c>
      <c r="D3620" s="8" t="s">
        <v>30</v>
      </c>
      <c r="E3620" s="8" t="s">
        <v>40</v>
      </c>
      <c r="F3620" s="78">
        <v>242.107192</v>
      </c>
      <c r="G3620" s="78">
        <f>+IF(F3620=0," ", +F3620/INDEX(TdC_ExRate!$C$8:$R$29,MATCH(A3620,TdC_ExRate!$B$8:$B$29,0),MATCH(B3620,TdC_ExRate!$C$7:$R$7,0)))</f>
        <v>69.239425738798786</v>
      </c>
      <c r="H3620" s="78">
        <f>+IF(F3620=0,"",+G3620*100/INDEX(PBI_GDP!$C$8:$R$29,MATCH($A3620,PBI_GDP!$B$8:$B$29,0),MATCH($B3620,PBI_GDP!$C$7:$R$7,0)))</f>
        <v>3.4447759985877888E-2</v>
      </c>
    </row>
    <row r="3621" spans="1:8" x14ac:dyDescent="0.25">
      <c r="A3621" s="8" t="s">
        <v>23</v>
      </c>
      <c r="B3621" s="8">
        <v>2021</v>
      </c>
      <c r="C3621" s="8" t="s">
        <v>10</v>
      </c>
      <c r="D3621" s="8" t="s">
        <v>30</v>
      </c>
      <c r="E3621" s="8" t="s">
        <v>31</v>
      </c>
      <c r="F3621" s="80">
        <v>339.02270399999998</v>
      </c>
      <c r="G3621" s="78">
        <f>+IF(F3621=0," ", +F3621/INDEX(TdC_ExRate!$C$8:$R$29,MATCH(A3621,TdC_ExRate!$B$8:$B$29,0),MATCH(B3621,TdC_ExRate!$C$7:$R$7,0)))</f>
        <v>87.339468613138607</v>
      </c>
      <c r="H3621" s="78">
        <f>+IF(F3621=0,"",+G3621*100/INDEX(PBI_GDP!$C$8:$R$29,MATCH($A3621,PBI_GDP!$B$8:$B$29,0),MATCH($B3621,PBI_GDP!$C$7:$R$7,0)))</f>
        <v>3.8616358957086067E-2</v>
      </c>
    </row>
    <row r="3622" spans="1:8" x14ac:dyDescent="0.25">
      <c r="A3622" s="8" t="s">
        <v>23</v>
      </c>
      <c r="B3622" s="8">
        <v>2021</v>
      </c>
      <c r="C3622" s="8" t="s">
        <v>10</v>
      </c>
      <c r="D3622" s="8" t="s">
        <v>30</v>
      </c>
      <c r="E3622" s="8" t="s">
        <v>32</v>
      </c>
      <c r="F3622" s="78"/>
      <c r="G3622" s="78" t="str">
        <f>+IF(F3622=0," ", +F3622/INDEX(TdC_ExRate!$C$8:$R$29,MATCH(A3622,TdC_ExRate!$B$8:$B$29,0),MATCH(B3622,TdC_ExRate!$C$7:$R$7,0)))</f>
        <v xml:space="preserve"> </v>
      </c>
      <c r="H3622" s="78" t="str">
        <f>+IF(F3622=0,"",+G3622*100/INDEX(PBI_GDP!$C$8:$R$29,MATCH($A3622,PBI_GDP!$B$8:$B$29,0),MATCH($B3622,PBI_GDP!$C$7:$R$7,0)))</f>
        <v/>
      </c>
    </row>
    <row r="3623" spans="1:8" x14ac:dyDescent="0.25">
      <c r="A3623" s="8" t="s">
        <v>23</v>
      </c>
      <c r="B3623" s="8">
        <v>2021</v>
      </c>
      <c r="C3623" s="8" t="s">
        <v>10</v>
      </c>
      <c r="D3623" s="8" t="s">
        <v>30</v>
      </c>
      <c r="E3623" s="8" t="s">
        <v>40</v>
      </c>
      <c r="F3623" s="78">
        <v>339.02270399999998</v>
      </c>
      <c r="G3623" s="78">
        <f>+IF(F3623=0," ", +F3623/INDEX(TdC_ExRate!$C$8:$R$29,MATCH(A3623,TdC_ExRate!$B$8:$B$29,0),MATCH(B3623,TdC_ExRate!$C$7:$R$7,0)))</f>
        <v>87.339468613138607</v>
      </c>
      <c r="H3623" s="78">
        <f>+IF(F3623=0,"",+G3623*100/INDEX(PBI_GDP!$C$8:$R$29,MATCH($A3623,PBI_GDP!$B$8:$B$29,0),MATCH($B3623,PBI_GDP!$C$7:$R$7,0)))</f>
        <v>3.8616358957086067E-2</v>
      </c>
    </row>
    <row r="3624" spans="1:8" x14ac:dyDescent="0.25">
      <c r="A3624" s="8" t="s">
        <v>23</v>
      </c>
      <c r="B3624" s="8">
        <v>2008</v>
      </c>
      <c r="C3624" s="8" t="s">
        <v>10</v>
      </c>
      <c r="D3624" s="8" t="s">
        <v>33</v>
      </c>
      <c r="E3624" s="8" t="s">
        <v>34</v>
      </c>
      <c r="F3624" s="78">
        <v>144.54400632000002</v>
      </c>
      <c r="G3624" s="78">
        <f>+IF(F3624=0," ", +F3624/INDEX(TdC_ExRate!$C$8:$R$29,MATCH(A3624,TdC_ExRate!$B$8:$B$29,0),MATCH(B3624,TdC_ExRate!$C$7:$R$7,0)))</f>
        <v>49.430837157024747</v>
      </c>
      <c r="H3624" s="78">
        <f>+IF(F3624=0,"",+G3624*100/INDEX(PBI_GDP!$C$8:$R$29,MATCH($A3624,PBI_GDP!$B$8:$B$29,0),MATCH($B3624,PBI_GDP!$C$7:$R$7,0)))</f>
        <v>4.0939128495026553E-2</v>
      </c>
    </row>
    <row r="3625" spans="1:8" x14ac:dyDescent="0.25">
      <c r="A3625" s="8" t="s">
        <v>23</v>
      </c>
      <c r="B3625" s="8">
        <v>2008</v>
      </c>
      <c r="C3625" s="8" t="s">
        <v>10</v>
      </c>
      <c r="D3625" s="8" t="s">
        <v>33</v>
      </c>
      <c r="E3625" s="8" t="s">
        <v>35</v>
      </c>
      <c r="F3625" s="78">
        <v>4266.6441889899997</v>
      </c>
      <c r="G3625" s="78">
        <f>+IF(F3625=0," ", +F3625/INDEX(TdC_ExRate!$C$8:$R$29,MATCH(A3625,TdC_ExRate!$B$8:$B$29,0),MATCH(B3625,TdC_ExRate!$C$7:$R$7,0)))</f>
        <v>1459.0974712989439</v>
      </c>
      <c r="H3625" s="78">
        <f>+IF(F3625=0,"",+G3625*100/INDEX(PBI_GDP!$C$8:$R$29,MATCH($A3625,PBI_GDP!$B$8:$B$29,0),MATCH($B3625,PBI_GDP!$C$7:$R$7,0)))</f>
        <v>1.2084395551408702</v>
      </c>
    </row>
    <row r="3626" spans="1:8" x14ac:dyDescent="0.25">
      <c r="A3626" s="8" t="s">
        <v>23</v>
      </c>
      <c r="B3626" s="8">
        <v>2008</v>
      </c>
      <c r="C3626" s="8" t="s">
        <v>10</v>
      </c>
      <c r="D3626" s="8" t="s">
        <v>33</v>
      </c>
      <c r="E3626" s="8" t="s">
        <v>36</v>
      </c>
      <c r="F3626" s="78">
        <v>25.43133383</v>
      </c>
      <c r="G3626" s="78">
        <f>+IF(F3626=0," ", +F3626/INDEX(TdC_ExRate!$C$8:$R$29,MATCH(A3626,TdC_ExRate!$B$8:$B$29,0),MATCH(B3626,TdC_ExRate!$C$7:$R$7,0)))</f>
        <v>8.6969508680535661</v>
      </c>
      <c r="H3626" s="78">
        <f>+IF(F3626=0,"",+G3626*100/INDEX(PBI_GDP!$C$8:$R$29,MATCH($A3626,PBI_GDP!$B$8:$B$29,0),MATCH($B3626,PBI_GDP!$C$7:$R$7,0)))</f>
        <v>7.2029042917307554E-3</v>
      </c>
    </row>
    <row r="3627" spans="1:8" x14ac:dyDescent="0.25">
      <c r="A3627" s="8" t="s">
        <v>23</v>
      </c>
      <c r="B3627" s="8">
        <v>2008</v>
      </c>
      <c r="C3627" s="8" t="s">
        <v>10</v>
      </c>
      <c r="D3627" s="8" t="s">
        <v>33</v>
      </c>
      <c r="E3627" s="8" t="s">
        <v>42</v>
      </c>
      <c r="F3627" s="78">
        <v>21.13761607</v>
      </c>
      <c r="G3627" s="78">
        <f>+IF(F3627=0," ", +F3627/INDEX(TdC_ExRate!$C$8:$R$29,MATCH(A3627,TdC_ExRate!$B$8:$B$29,0),MATCH(B3627,TdC_ExRate!$C$7:$R$7,0)))</f>
        <v>7.2285948372755691</v>
      </c>
      <c r="H3627" s="78">
        <f>+IF(F3627=0,"",+G3627*100/INDEX(PBI_GDP!$C$8:$R$29,MATCH($A3627,PBI_GDP!$B$8:$B$29,0),MATCH($B3627,PBI_GDP!$C$7:$R$7,0)))</f>
        <v>5.9867967022616845E-3</v>
      </c>
    </row>
    <row r="3628" spans="1:8" x14ac:dyDescent="0.25">
      <c r="A3628" s="8" t="s">
        <v>23</v>
      </c>
      <c r="B3628" s="8">
        <v>2008</v>
      </c>
      <c r="C3628" s="8" t="s">
        <v>10</v>
      </c>
      <c r="D3628" s="8" t="s">
        <v>33</v>
      </c>
      <c r="E3628" s="8" t="s">
        <v>40</v>
      </c>
      <c r="F3628" s="78">
        <v>4457.7571452100001</v>
      </c>
      <c r="G3628" s="78">
        <f>+IF(F3628=0," ", +F3628/INDEX(TdC_ExRate!$C$8:$R$29,MATCH(A3628,TdC_ExRate!$B$8:$B$29,0),MATCH(B3628,TdC_ExRate!$C$7:$R$7,0)))</f>
        <v>1524.4538541612978</v>
      </c>
      <c r="H3628" s="78">
        <f>+IF(F3628=0,"",+G3628*100/INDEX(PBI_GDP!$C$8:$R$29,MATCH($A3628,PBI_GDP!$B$8:$B$29,0),MATCH($B3628,PBI_GDP!$C$7:$R$7,0)))</f>
        <v>1.2625683846298892</v>
      </c>
    </row>
    <row r="3629" spans="1:8" x14ac:dyDescent="0.25">
      <c r="A3629" s="8" t="s">
        <v>23</v>
      </c>
      <c r="B3629" s="8">
        <v>2009</v>
      </c>
      <c r="C3629" s="8" t="s">
        <v>10</v>
      </c>
      <c r="D3629" s="8" t="s">
        <v>33</v>
      </c>
      <c r="E3629" s="8" t="s">
        <v>34</v>
      </c>
      <c r="F3629" s="78">
        <v>169.85545281999998</v>
      </c>
      <c r="G3629" s="78">
        <f>+IF(F3629=0," ", +F3629/INDEX(TdC_ExRate!$C$8:$R$29,MATCH(A3629,TdC_ExRate!$B$8:$B$29,0),MATCH(B3629,TdC_ExRate!$C$7:$R$7,0)))</f>
        <v>56.414764291170826</v>
      </c>
      <c r="H3629" s="78">
        <f>+IF(F3629=0,"",+G3629*100/INDEX(PBI_GDP!$C$8:$R$29,MATCH($A3629,PBI_GDP!$B$8:$B$29,0),MATCH($B3629,PBI_GDP!$C$7:$R$7,0)))</f>
        <v>4.6552669671364608E-2</v>
      </c>
    </row>
    <row r="3630" spans="1:8" x14ac:dyDescent="0.25">
      <c r="A3630" s="8" t="s">
        <v>23</v>
      </c>
      <c r="B3630" s="8">
        <v>2009</v>
      </c>
      <c r="C3630" s="8" t="s">
        <v>10</v>
      </c>
      <c r="D3630" s="8" t="s">
        <v>33</v>
      </c>
      <c r="E3630" s="8" t="s">
        <v>35</v>
      </c>
      <c r="F3630" s="78">
        <v>7035.7455194499998</v>
      </c>
      <c r="G3630" s="78">
        <f>+IF(F3630=0," ", +F3630/INDEX(TdC_ExRate!$C$8:$R$29,MATCH(A3630,TdC_ExRate!$B$8:$B$29,0),MATCH(B3630,TdC_ExRate!$C$7:$R$7,0)))</f>
        <v>2336.8100258344889</v>
      </c>
      <c r="H3630" s="78">
        <f>+IF(F3630=0,"",+G3630*100/INDEX(PBI_GDP!$C$8:$R$29,MATCH($A3630,PBI_GDP!$B$8:$B$29,0),MATCH($B3630,PBI_GDP!$C$7:$R$7,0)))</f>
        <v>1.9283027516687026</v>
      </c>
    </row>
    <row r="3631" spans="1:8" x14ac:dyDescent="0.25">
      <c r="A3631" s="8" t="s">
        <v>23</v>
      </c>
      <c r="B3631" s="8">
        <v>2009</v>
      </c>
      <c r="C3631" s="8" t="s">
        <v>10</v>
      </c>
      <c r="D3631" s="8" t="s">
        <v>33</v>
      </c>
      <c r="E3631" s="8" t="s">
        <v>36</v>
      </c>
      <c r="F3631" s="78">
        <v>273.57330664999995</v>
      </c>
      <c r="G3631" s="78">
        <f>+IF(F3631=0," ", +F3631/INDEX(TdC_ExRate!$C$8:$R$29,MATCH(A3631,TdC_ExRate!$B$8:$B$29,0),MATCH(B3631,TdC_ExRate!$C$7:$R$7,0)))</f>
        <v>90.862985878771184</v>
      </c>
      <c r="H3631" s="78">
        <f>+IF(F3631=0,"",+G3631*100/INDEX(PBI_GDP!$C$8:$R$29,MATCH($A3631,PBI_GDP!$B$8:$B$29,0),MATCH($B3631,PBI_GDP!$C$7:$R$7,0)))</f>
        <v>7.4978857398688148E-2</v>
      </c>
    </row>
    <row r="3632" spans="1:8" x14ac:dyDescent="0.25">
      <c r="A3632" s="8" t="s">
        <v>23</v>
      </c>
      <c r="B3632" s="8">
        <v>2009</v>
      </c>
      <c r="C3632" s="8" t="s">
        <v>10</v>
      </c>
      <c r="D3632" s="8" t="s">
        <v>33</v>
      </c>
      <c r="E3632" s="8" t="s">
        <v>42</v>
      </c>
      <c r="F3632" s="78">
        <v>15.876732299999999</v>
      </c>
      <c r="G3632" s="78">
        <f>+IF(F3632=0," ", +F3632/INDEX(TdC_ExRate!$C$8:$R$29,MATCH(A3632,TdC_ExRate!$B$8:$B$29,0),MATCH(B3632,TdC_ExRate!$C$7:$R$7,0)))</f>
        <v>5.2732019817326377</v>
      </c>
      <c r="H3632" s="78">
        <f>+IF(F3632=0,"",+G3632*100/INDEX(PBI_GDP!$C$8:$R$29,MATCH($A3632,PBI_GDP!$B$8:$B$29,0),MATCH($B3632,PBI_GDP!$C$7:$R$7,0)))</f>
        <v>4.3513720752069813E-3</v>
      </c>
    </row>
    <row r="3633" spans="1:8" x14ac:dyDescent="0.25">
      <c r="A3633" s="8" t="s">
        <v>23</v>
      </c>
      <c r="B3633" s="8">
        <v>2009</v>
      </c>
      <c r="C3633" s="8" t="s">
        <v>10</v>
      </c>
      <c r="D3633" s="8" t="s">
        <v>33</v>
      </c>
      <c r="E3633" s="8" t="s">
        <v>40</v>
      </c>
      <c r="F3633" s="78">
        <v>7495.05101122</v>
      </c>
      <c r="G3633" s="78">
        <f>+IF(F3633=0," ", +F3633/INDEX(TdC_ExRate!$C$8:$R$29,MATCH(A3633,TdC_ExRate!$B$8:$B$29,0),MATCH(B3633,TdC_ExRate!$C$7:$R$7,0)))</f>
        <v>2489.3609779861636</v>
      </c>
      <c r="H3633" s="78">
        <f>+IF(F3633=0,"",+G3633*100/INDEX(PBI_GDP!$C$8:$R$29,MATCH($A3633,PBI_GDP!$B$8:$B$29,0),MATCH($B3633,PBI_GDP!$C$7:$R$7,0)))</f>
        <v>2.0541856508139622</v>
      </c>
    </row>
    <row r="3634" spans="1:8" x14ac:dyDescent="0.25">
      <c r="A3634" s="8" t="s">
        <v>23</v>
      </c>
      <c r="B3634" s="8">
        <v>2010</v>
      </c>
      <c r="C3634" s="8" t="s">
        <v>10</v>
      </c>
      <c r="D3634" s="8" t="s">
        <v>33</v>
      </c>
      <c r="E3634" s="8" t="s">
        <v>34</v>
      </c>
      <c r="F3634" s="78">
        <v>532.18704665999996</v>
      </c>
      <c r="G3634" s="78">
        <f>+IF(F3634=0," ", +F3634/INDEX(TdC_ExRate!$C$8:$R$29,MATCH(A3634,TdC_ExRate!$B$8:$B$29,0),MATCH(B3634,TdC_ExRate!$C$7:$R$7,0)))</f>
        <v>188.38479527787609</v>
      </c>
      <c r="H3634" s="78">
        <f>+IF(F3634=0,"",+G3634*100/INDEX(PBI_GDP!$C$8:$R$29,MATCH($A3634,PBI_GDP!$B$8:$B$29,0),MATCH($B3634,PBI_GDP!$C$7:$R$7,0)))</f>
        <v>0.12765325066228933</v>
      </c>
    </row>
    <row r="3635" spans="1:8" x14ac:dyDescent="0.25">
      <c r="A3635" s="8" t="s">
        <v>23</v>
      </c>
      <c r="B3635" s="8">
        <v>2010</v>
      </c>
      <c r="C3635" s="8" t="s">
        <v>10</v>
      </c>
      <c r="D3635" s="8" t="s">
        <v>33</v>
      </c>
      <c r="E3635" s="8" t="s">
        <v>35</v>
      </c>
      <c r="F3635" s="78">
        <v>9349.6589607799997</v>
      </c>
      <c r="G3635" s="78">
        <f>+IF(F3635=0," ", +F3635/INDEX(TdC_ExRate!$C$8:$R$29,MATCH(A3635,TdC_ExRate!$B$8:$B$29,0),MATCH(B3635,TdC_ExRate!$C$7:$R$7,0)))</f>
        <v>3309.6137914265482</v>
      </c>
      <c r="H3635" s="78">
        <f>+IF(F3635=0,"",+G3635*100/INDEX(PBI_GDP!$C$8:$R$29,MATCH($A3635,PBI_GDP!$B$8:$B$29,0),MATCH($B3635,PBI_GDP!$C$7:$R$7,0)))</f>
        <v>2.2426595431396752</v>
      </c>
    </row>
    <row r="3636" spans="1:8" x14ac:dyDescent="0.25">
      <c r="A3636" s="8" t="s">
        <v>23</v>
      </c>
      <c r="B3636" s="8">
        <v>2010</v>
      </c>
      <c r="C3636" s="8" t="s">
        <v>10</v>
      </c>
      <c r="D3636" s="8" t="s">
        <v>33</v>
      </c>
      <c r="E3636" s="8" t="s">
        <v>36</v>
      </c>
      <c r="F3636" s="78">
        <v>830.79767873999981</v>
      </c>
      <c r="G3636" s="78">
        <f>+IF(F3636=0," ", +F3636/INDEX(TdC_ExRate!$C$8:$R$29,MATCH(A3636,TdC_ExRate!$B$8:$B$29,0),MATCH(B3636,TdC_ExRate!$C$7:$R$7,0)))</f>
        <v>294.08767389026542</v>
      </c>
      <c r="H3636" s="78">
        <f>+IF(F3636=0,"",+G3636*100/INDEX(PBI_GDP!$C$8:$R$29,MATCH($A3636,PBI_GDP!$B$8:$B$29,0),MATCH($B3636,PBI_GDP!$C$7:$R$7,0)))</f>
        <v>0.19927960479203544</v>
      </c>
    </row>
    <row r="3637" spans="1:8" x14ac:dyDescent="0.25">
      <c r="A3637" s="8" t="s">
        <v>23</v>
      </c>
      <c r="B3637" s="8">
        <v>2010</v>
      </c>
      <c r="C3637" s="8" t="s">
        <v>10</v>
      </c>
      <c r="D3637" s="8" t="s">
        <v>33</v>
      </c>
      <c r="E3637" s="8" t="s">
        <v>42</v>
      </c>
      <c r="F3637" s="78">
        <v>69.421166899999989</v>
      </c>
      <c r="G3637" s="78">
        <f>+IF(F3637=0," ", +F3637/INDEX(TdC_ExRate!$C$8:$R$29,MATCH(A3637,TdC_ExRate!$B$8:$B$29,0),MATCH(B3637,TdC_ExRate!$C$7:$R$7,0)))</f>
        <v>24.573864389380525</v>
      </c>
      <c r="H3637" s="78">
        <f>+IF(F3637=0,"",+G3637*100/INDEX(PBI_GDP!$C$8:$R$29,MATCH($A3637,PBI_GDP!$B$8:$B$29,0),MATCH($B3637,PBI_GDP!$C$7:$R$7,0)))</f>
        <v>1.6651734902551864E-2</v>
      </c>
    </row>
    <row r="3638" spans="1:8" x14ac:dyDescent="0.25">
      <c r="A3638" s="8" t="s">
        <v>23</v>
      </c>
      <c r="B3638" s="8">
        <v>2010</v>
      </c>
      <c r="C3638" s="8" t="s">
        <v>10</v>
      </c>
      <c r="D3638" s="8" t="s">
        <v>33</v>
      </c>
      <c r="E3638" s="8" t="s">
        <v>40</v>
      </c>
      <c r="F3638" s="78">
        <v>10782.064853079999</v>
      </c>
      <c r="G3638" s="78">
        <f>+IF(F3638=0," ", +F3638/INDEX(TdC_ExRate!$C$8:$R$29,MATCH(A3638,TdC_ExRate!$B$8:$B$29,0),MATCH(B3638,TdC_ExRate!$C$7:$R$7,0)))</f>
        <v>3816.6601249840701</v>
      </c>
      <c r="H3638" s="78">
        <f>+IF(F3638=0,"",+G3638*100/INDEX(PBI_GDP!$C$8:$R$29,MATCH($A3638,PBI_GDP!$B$8:$B$29,0),MATCH($B3638,PBI_GDP!$C$7:$R$7,0)))</f>
        <v>2.5862441334965518</v>
      </c>
    </row>
    <row r="3639" spans="1:8" x14ac:dyDescent="0.25">
      <c r="A3639" s="8" t="s">
        <v>23</v>
      </c>
      <c r="B3639" s="8">
        <v>2011</v>
      </c>
      <c r="C3639" s="8" t="s">
        <v>10</v>
      </c>
      <c r="D3639" s="8" t="s">
        <v>33</v>
      </c>
      <c r="E3639" s="8" t="s">
        <v>34</v>
      </c>
      <c r="F3639" s="78">
        <v>904.46067283000014</v>
      </c>
      <c r="G3639" s="78">
        <f>+IF(F3639=0," ", +F3639/INDEX(TdC_ExRate!$C$8:$R$29,MATCH(A3639,TdC_ExRate!$B$8:$B$29,0),MATCH(B3639,TdC_ExRate!$C$7:$R$7,0)))</f>
        <v>328.47932220258912</v>
      </c>
      <c r="H3639" s="78">
        <f>+IF(F3639=0,"",+G3639*100/INDEX(PBI_GDP!$C$8:$R$29,MATCH($A3639,PBI_GDP!$B$8:$B$29,0),MATCH($B3639,PBI_GDP!$C$7:$R$7,0)))</f>
        <v>0.19116208853776362</v>
      </c>
    </row>
    <row r="3640" spans="1:8" x14ac:dyDescent="0.25">
      <c r="A3640" s="8" t="s">
        <v>23</v>
      </c>
      <c r="B3640" s="8">
        <v>2011</v>
      </c>
      <c r="C3640" s="8" t="s">
        <v>10</v>
      </c>
      <c r="D3640" s="8" t="s">
        <v>33</v>
      </c>
      <c r="E3640" s="8" t="s">
        <v>35</v>
      </c>
      <c r="F3640" s="78">
        <v>8513.3640487400007</v>
      </c>
      <c r="G3640" s="78">
        <f>+IF(F3640=0," ", +F3640/INDEX(TdC_ExRate!$C$8:$R$29,MATCH(A3640,TdC_ExRate!$B$8:$B$29,0),MATCH(B3640,TdC_ExRate!$C$7:$R$7,0)))</f>
        <v>3091.8580944421237</v>
      </c>
      <c r="H3640" s="78">
        <f>+IF(F3640=0,"",+G3640*100/INDEX(PBI_GDP!$C$8:$R$29,MATCH($A3640,PBI_GDP!$B$8:$B$29,0),MATCH($B3640,PBI_GDP!$C$7:$R$7,0)))</f>
        <v>1.7993402045301943</v>
      </c>
    </row>
    <row r="3641" spans="1:8" x14ac:dyDescent="0.25">
      <c r="A3641" s="8" t="s">
        <v>23</v>
      </c>
      <c r="B3641" s="8">
        <v>2011</v>
      </c>
      <c r="C3641" s="8" t="s">
        <v>10</v>
      </c>
      <c r="D3641" s="8" t="s">
        <v>33</v>
      </c>
      <c r="E3641" s="8" t="s">
        <v>36</v>
      </c>
      <c r="F3641" s="78">
        <v>1201.4210357900001</v>
      </c>
      <c r="G3641" s="78">
        <f>+IF(F3641=0," ", +F3641/INDEX(TdC_ExRate!$C$8:$R$29,MATCH(A3641,TdC_ExRate!$B$8:$B$29,0),MATCH(B3641,TdC_ExRate!$C$7:$R$7,0)))</f>
        <v>436.32849870787868</v>
      </c>
      <c r="H3641" s="78">
        <f>+IF(F3641=0,"",+G3641*100/INDEX(PBI_GDP!$C$8:$R$29,MATCH($A3641,PBI_GDP!$B$8:$B$29,0),MATCH($B3641,PBI_GDP!$C$7:$R$7,0)))</f>
        <v>0.25392608138086181</v>
      </c>
    </row>
    <row r="3642" spans="1:8" x14ac:dyDescent="0.25">
      <c r="A3642" s="8" t="s">
        <v>23</v>
      </c>
      <c r="B3642" s="8">
        <v>2011</v>
      </c>
      <c r="C3642" s="8" t="s">
        <v>10</v>
      </c>
      <c r="D3642" s="8" t="s">
        <v>33</v>
      </c>
      <c r="E3642" s="8" t="s">
        <v>42</v>
      </c>
      <c r="F3642" s="78">
        <v>127.23235758999999</v>
      </c>
      <c r="G3642" s="78">
        <f>+IF(F3642=0," ", +F3642/INDEX(TdC_ExRate!$C$8:$R$29,MATCH(A3642,TdC_ExRate!$B$8:$B$29,0),MATCH(B3642,TdC_ExRate!$C$7:$R$7,0)))</f>
        <v>46.207867117795594</v>
      </c>
      <c r="H3642" s="78">
        <f>+IF(F3642=0,"",+G3642*100/INDEX(PBI_GDP!$C$8:$R$29,MATCH($A3642,PBI_GDP!$B$8:$B$29,0),MATCH($B3642,PBI_GDP!$C$7:$R$7,0)))</f>
        <v>2.6891167230506521E-2</v>
      </c>
    </row>
    <row r="3643" spans="1:8" x14ac:dyDescent="0.25">
      <c r="A3643" s="8" t="s">
        <v>23</v>
      </c>
      <c r="B3643" s="8">
        <v>2011</v>
      </c>
      <c r="C3643" s="8" t="s">
        <v>10</v>
      </c>
      <c r="D3643" s="8" t="s">
        <v>33</v>
      </c>
      <c r="E3643" s="8" t="s">
        <v>40</v>
      </c>
      <c r="F3643" s="78">
        <v>10746.478114950001</v>
      </c>
      <c r="G3643" s="78">
        <f>+IF(F3643=0," ", +F3643/INDEX(TdC_ExRate!$C$8:$R$29,MATCH(A3643,TdC_ExRate!$B$8:$B$29,0),MATCH(B3643,TdC_ExRate!$C$7:$R$7,0)))</f>
        <v>3902.8737824703871</v>
      </c>
      <c r="H3643" s="78">
        <f>+IF(F3643=0,"",+G3643*100/INDEX(PBI_GDP!$C$8:$R$29,MATCH($A3643,PBI_GDP!$B$8:$B$29,0),MATCH($B3643,PBI_GDP!$C$7:$R$7,0)))</f>
        <v>2.2713195416793264</v>
      </c>
    </row>
    <row r="3644" spans="1:8" x14ac:dyDescent="0.25">
      <c r="A3644" s="8" t="s">
        <v>23</v>
      </c>
      <c r="B3644" s="8">
        <v>2012</v>
      </c>
      <c r="C3644" s="8" t="s">
        <v>10</v>
      </c>
      <c r="D3644" s="8" t="s">
        <v>33</v>
      </c>
      <c r="E3644" s="8" t="s">
        <v>34</v>
      </c>
      <c r="F3644" s="78">
        <v>63.889876089999994</v>
      </c>
      <c r="G3644" s="78">
        <f>+IF(F3644=0," ", +F3644/INDEX(TdC_ExRate!$C$8:$R$29,MATCH(A3644,TdC_ExRate!$B$8:$B$29,0),MATCH(B3644,TdC_ExRate!$C$7:$R$7,0)))</f>
        <v>24.23130572313524</v>
      </c>
      <c r="H3644" s="78">
        <f>+IF(F3644=0,"",+G3644*100/INDEX(PBI_GDP!$C$8:$R$29,MATCH($A3644,PBI_GDP!$B$8:$B$29,0),MATCH($B3644,PBI_GDP!$C$7:$R$7,0)))</f>
        <v>1.2570153797963661E-2</v>
      </c>
    </row>
    <row r="3645" spans="1:8" x14ac:dyDescent="0.25">
      <c r="A3645" s="8" t="s">
        <v>23</v>
      </c>
      <c r="B3645" s="8">
        <v>2012</v>
      </c>
      <c r="C3645" s="8" t="s">
        <v>10</v>
      </c>
      <c r="D3645" s="8" t="s">
        <v>33</v>
      </c>
      <c r="E3645" s="8" t="s">
        <v>35</v>
      </c>
      <c r="F3645" s="78">
        <v>8859.1451549199992</v>
      </c>
      <c r="G3645" s="78">
        <f>+IF(F3645=0," ", +F3645/INDEX(TdC_ExRate!$C$8:$R$29,MATCH(A3645,TdC_ExRate!$B$8:$B$29,0),MATCH(B3645,TdC_ExRate!$C$7:$R$7,0)))</f>
        <v>3359.9791990846984</v>
      </c>
      <c r="H3645" s="78">
        <f>+IF(F3645=0,"",+G3645*100/INDEX(PBI_GDP!$C$8:$R$29,MATCH($A3645,PBI_GDP!$B$8:$B$29,0),MATCH($B3645,PBI_GDP!$C$7:$R$7,0)))</f>
        <v>1.7430119438478473</v>
      </c>
    </row>
    <row r="3646" spans="1:8" x14ac:dyDescent="0.25">
      <c r="A3646" s="8" t="s">
        <v>23</v>
      </c>
      <c r="B3646" s="8">
        <v>2012</v>
      </c>
      <c r="C3646" s="8" t="s">
        <v>10</v>
      </c>
      <c r="D3646" s="8" t="s">
        <v>33</v>
      </c>
      <c r="E3646" s="8" t="s">
        <v>36</v>
      </c>
      <c r="F3646" s="78">
        <v>1347.4916427200003</v>
      </c>
      <c r="G3646" s="78">
        <f>+IF(F3646=0," ", +F3646/INDEX(TdC_ExRate!$C$8:$R$29,MATCH(A3646,TdC_ExRate!$B$8:$B$29,0),MATCH(B3646,TdC_ExRate!$C$7:$R$7,0)))</f>
        <v>511.05877726422199</v>
      </c>
      <c r="H3646" s="78">
        <f>+IF(F3646=0,"",+G3646*100/INDEX(PBI_GDP!$C$8:$R$29,MATCH($A3646,PBI_GDP!$B$8:$B$29,0),MATCH($B3646,PBI_GDP!$C$7:$R$7,0)))</f>
        <v>0.26511519863649036</v>
      </c>
    </row>
    <row r="3647" spans="1:8" x14ac:dyDescent="0.25">
      <c r="A3647" s="8" t="s">
        <v>23</v>
      </c>
      <c r="B3647" s="8">
        <v>2012</v>
      </c>
      <c r="C3647" s="8" t="s">
        <v>10</v>
      </c>
      <c r="D3647" s="8" t="s">
        <v>33</v>
      </c>
      <c r="E3647" s="8" t="s">
        <v>42</v>
      </c>
      <c r="F3647" s="78">
        <v>45.905631310000004</v>
      </c>
      <c r="G3647" s="78">
        <f>+IF(F3647=0," ", +F3647/INDEX(TdC_ExRate!$C$8:$R$29,MATCH(A3647,TdC_ExRate!$B$8:$B$29,0),MATCH(B3647,TdC_ExRate!$C$7:$R$7,0)))</f>
        <v>17.410479637168123</v>
      </c>
      <c r="H3647" s="78">
        <f>+IF(F3647=0,"",+G3647*100/INDEX(PBI_GDP!$C$8:$R$29,MATCH($A3647,PBI_GDP!$B$8:$B$29,0),MATCH($B3647,PBI_GDP!$C$7:$R$7,0)))</f>
        <v>9.0318041147310069E-3</v>
      </c>
    </row>
    <row r="3648" spans="1:8" x14ac:dyDescent="0.25">
      <c r="A3648" s="8" t="s">
        <v>23</v>
      </c>
      <c r="B3648" s="8">
        <v>2012</v>
      </c>
      <c r="C3648" s="8" t="s">
        <v>10</v>
      </c>
      <c r="D3648" s="8" t="s">
        <v>33</v>
      </c>
      <c r="E3648" s="8" t="s">
        <v>40</v>
      </c>
      <c r="F3648" s="78">
        <v>10316.43230504</v>
      </c>
      <c r="G3648" s="78">
        <f>+IF(F3648=0," ", +F3648/INDEX(TdC_ExRate!$C$8:$R$29,MATCH(A3648,TdC_ExRate!$B$8:$B$29,0),MATCH(B3648,TdC_ExRate!$C$7:$R$7,0)))</f>
        <v>3912.6797617092243</v>
      </c>
      <c r="H3648" s="78">
        <f>+IF(F3648=0,"",+G3648*100/INDEX(PBI_GDP!$C$8:$R$29,MATCH($A3648,PBI_GDP!$B$8:$B$29,0),MATCH($B3648,PBI_GDP!$C$7:$R$7,0)))</f>
        <v>2.0297291003970326</v>
      </c>
    </row>
    <row r="3649" spans="1:8" x14ac:dyDescent="0.25">
      <c r="A3649" s="8" t="s">
        <v>23</v>
      </c>
      <c r="B3649" s="8">
        <v>2013</v>
      </c>
      <c r="C3649" s="8" t="s">
        <v>10</v>
      </c>
      <c r="D3649" s="8" t="s">
        <v>33</v>
      </c>
      <c r="E3649" s="8" t="s">
        <v>34</v>
      </c>
      <c r="F3649" s="78">
        <v>60.328462339999994</v>
      </c>
      <c r="G3649" s="78">
        <f>+IF(F3649=0," ", +F3649/INDEX(TdC_ExRate!$C$8:$R$29,MATCH(A3649,TdC_ExRate!$B$8:$B$29,0),MATCH(B3649,TdC_ExRate!$C$7:$R$7,0)))</f>
        <v>22.323205306197963</v>
      </c>
      <c r="H3649" s="78">
        <f>+IF(F3649=0,"",+G3649*100/INDEX(PBI_GDP!$C$8:$R$29,MATCH($A3649,PBI_GDP!$B$8:$B$29,0),MATCH($B3649,PBI_GDP!$C$7:$R$7,0)))</f>
        <v>1.1097814634144842E-2</v>
      </c>
    </row>
    <row r="3650" spans="1:8" x14ac:dyDescent="0.25">
      <c r="A3650" s="8" t="s">
        <v>23</v>
      </c>
      <c r="B3650" s="8">
        <v>2013</v>
      </c>
      <c r="C3650" s="8" t="s">
        <v>10</v>
      </c>
      <c r="D3650" s="8" t="s">
        <v>33</v>
      </c>
      <c r="E3650" s="8" t="s">
        <v>35</v>
      </c>
      <c r="F3650" s="78">
        <v>10812.00293681</v>
      </c>
      <c r="G3650" s="78">
        <f>+IF(F3650=0," ", +F3650/INDEX(TdC_ExRate!$C$8:$R$29,MATCH(A3650,TdC_ExRate!$B$8:$B$29,0),MATCH(B3650,TdC_ExRate!$C$7:$R$7,0)))</f>
        <v>4000.7411422053656</v>
      </c>
      <c r="H3650" s="78">
        <f>+IF(F3650=0,"",+G3650*100/INDEX(PBI_GDP!$C$8:$R$29,MATCH($A3650,PBI_GDP!$B$8:$B$29,0),MATCH($B3650,PBI_GDP!$C$7:$R$7,0)))</f>
        <v>1.9889385501043928</v>
      </c>
    </row>
    <row r="3651" spans="1:8" x14ac:dyDescent="0.25">
      <c r="A3651" s="8" t="s">
        <v>23</v>
      </c>
      <c r="B3651" s="8">
        <v>2013</v>
      </c>
      <c r="C3651" s="8" t="s">
        <v>10</v>
      </c>
      <c r="D3651" s="8" t="s">
        <v>33</v>
      </c>
      <c r="E3651" s="8" t="s">
        <v>36</v>
      </c>
      <c r="F3651" s="78">
        <v>489.55451418000001</v>
      </c>
      <c r="G3651" s="78">
        <f>+IF(F3651=0," ", +F3651/INDEX(TdC_ExRate!$C$8:$R$29,MATCH(A3651,TdC_ExRate!$B$8:$B$29,0),MATCH(B3651,TdC_ExRate!$C$7:$R$7,0)))</f>
        <v>181.14875640333025</v>
      </c>
      <c r="H3651" s="78">
        <f>+IF(F3651=0,"",+G3651*100/INDEX(PBI_GDP!$C$8:$R$29,MATCH($A3651,PBI_GDP!$B$8:$B$29,0),MATCH($B3651,PBI_GDP!$C$7:$R$7,0)))</f>
        <v>9.0056750013935039E-2</v>
      </c>
    </row>
    <row r="3652" spans="1:8" x14ac:dyDescent="0.25">
      <c r="A3652" s="8" t="s">
        <v>23</v>
      </c>
      <c r="B3652" s="8">
        <v>2013</v>
      </c>
      <c r="C3652" s="8" t="s">
        <v>10</v>
      </c>
      <c r="D3652" s="8" t="s">
        <v>33</v>
      </c>
      <c r="E3652" s="8" t="s">
        <v>42</v>
      </c>
      <c r="F3652" s="78">
        <v>23.026637339999997</v>
      </c>
      <c r="G3652" s="78">
        <f>+IF(F3652=0," ", +F3652/INDEX(TdC_ExRate!$C$8:$R$29,MATCH(A3652,TdC_ExRate!$B$8:$B$29,0),MATCH(B3652,TdC_ExRate!$C$7:$R$7,0)))</f>
        <v>8.5204948529139664</v>
      </c>
      <c r="H3652" s="78">
        <f>+IF(F3652=0,"",+G3652*100/INDEX(PBI_GDP!$C$8:$R$29,MATCH($A3652,PBI_GDP!$B$8:$B$29,0),MATCH($B3652,PBI_GDP!$C$7:$R$7,0)))</f>
        <v>4.2359003186057016E-3</v>
      </c>
    </row>
    <row r="3653" spans="1:8" x14ac:dyDescent="0.25">
      <c r="A3653" s="8" t="s">
        <v>23</v>
      </c>
      <c r="B3653" s="8">
        <v>2013</v>
      </c>
      <c r="C3653" s="8" t="s">
        <v>10</v>
      </c>
      <c r="D3653" s="8" t="s">
        <v>33</v>
      </c>
      <c r="E3653" s="8" t="s">
        <v>40</v>
      </c>
      <c r="F3653" s="78">
        <v>11384.91255067</v>
      </c>
      <c r="G3653" s="78">
        <f>+IF(F3653=0," ", +F3653/INDEX(TdC_ExRate!$C$8:$R$29,MATCH(A3653,TdC_ExRate!$B$8:$B$29,0),MATCH(B3653,TdC_ExRate!$C$7:$R$7,0)))</f>
        <v>4212.7335987678071</v>
      </c>
      <c r="H3653" s="78">
        <f>+IF(F3653=0,"",+G3653*100/INDEX(PBI_GDP!$C$8:$R$29,MATCH($A3653,PBI_GDP!$B$8:$B$29,0),MATCH($B3653,PBI_GDP!$C$7:$R$7,0)))</f>
        <v>2.0943290150710778</v>
      </c>
    </row>
    <row r="3654" spans="1:8" x14ac:dyDescent="0.25">
      <c r="A3654" s="8" t="s">
        <v>23</v>
      </c>
      <c r="B3654" s="8">
        <v>2014</v>
      </c>
      <c r="C3654" s="8" t="s">
        <v>10</v>
      </c>
      <c r="D3654" s="8" t="s">
        <v>33</v>
      </c>
      <c r="E3654" s="8" t="s">
        <v>34</v>
      </c>
      <c r="F3654" s="78">
        <v>191.80679314999998</v>
      </c>
      <c r="G3654" s="78">
        <f>+IF(F3654=0," ", +F3654/INDEX(TdC_ExRate!$C$8:$R$29,MATCH(A3654,TdC_ExRate!$B$8:$B$29,0),MATCH(B3654,TdC_ExRate!$C$7:$R$7,0)))</f>
        <v>67.537603221830977</v>
      </c>
      <c r="H3654" s="78">
        <f>+IF(F3654=0,"",+G3654*100/INDEX(PBI_GDP!$C$8:$R$29,MATCH($A3654,PBI_GDP!$B$8:$B$29,0),MATCH($B3654,PBI_GDP!$C$7:$R$7,0)))</f>
        <v>3.3639111064074606E-2</v>
      </c>
    </row>
    <row r="3655" spans="1:8" x14ac:dyDescent="0.25">
      <c r="A3655" s="8" t="s">
        <v>23</v>
      </c>
      <c r="B3655" s="8">
        <v>2014</v>
      </c>
      <c r="C3655" s="8" t="s">
        <v>10</v>
      </c>
      <c r="D3655" s="8" t="s">
        <v>33</v>
      </c>
      <c r="E3655" s="8" t="s">
        <v>35</v>
      </c>
      <c r="F3655" s="78">
        <v>10078.38897122</v>
      </c>
      <c r="G3655" s="78">
        <f>+IF(F3655=0," ", +F3655/INDEX(TdC_ExRate!$C$8:$R$29,MATCH(A3655,TdC_ExRate!$B$8:$B$29,0),MATCH(B3655,TdC_ExRate!$C$7:$R$7,0)))</f>
        <v>3548.728510992958</v>
      </c>
      <c r="H3655" s="78">
        <f>+IF(F3655=0,"",+G3655*100/INDEX(PBI_GDP!$C$8:$R$29,MATCH($A3655,PBI_GDP!$B$8:$B$29,0),MATCH($B3655,PBI_GDP!$C$7:$R$7,0)))</f>
        <v>1.7675497326347653</v>
      </c>
    </row>
    <row r="3656" spans="1:8" x14ac:dyDescent="0.25">
      <c r="A3656" s="8" t="s">
        <v>23</v>
      </c>
      <c r="B3656" s="8">
        <v>2014</v>
      </c>
      <c r="C3656" s="8" t="s">
        <v>10</v>
      </c>
      <c r="D3656" s="8" t="s">
        <v>33</v>
      </c>
      <c r="E3656" s="8" t="s">
        <v>36</v>
      </c>
      <c r="F3656" s="78">
        <v>1417.7261104399997</v>
      </c>
      <c r="G3656" s="78">
        <f>+IF(F3656=0," ", +F3656/INDEX(TdC_ExRate!$C$8:$R$29,MATCH(A3656,TdC_ExRate!$B$8:$B$29,0),MATCH(B3656,TdC_ExRate!$C$7:$R$7,0)))</f>
        <v>499.19933466197176</v>
      </c>
      <c r="H3656" s="78">
        <f>+IF(F3656=0,"",+G3656*100/INDEX(PBI_GDP!$C$8:$R$29,MATCH($A3656,PBI_GDP!$B$8:$B$29,0),MATCH($B3656,PBI_GDP!$C$7:$R$7,0)))</f>
        <v>0.24864106898567195</v>
      </c>
    </row>
    <row r="3657" spans="1:8" x14ac:dyDescent="0.25">
      <c r="A3657" s="8" t="s">
        <v>23</v>
      </c>
      <c r="B3657" s="8">
        <v>2014</v>
      </c>
      <c r="C3657" s="8" t="s">
        <v>10</v>
      </c>
      <c r="D3657" s="8" t="s">
        <v>33</v>
      </c>
      <c r="E3657" s="8" t="s">
        <v>42</v>
      </c>
      <c r="F3657" s="78">
        <v>25.348906270000004</v>
      </c>
      <c r="G3657" s="78">
        <f>+IF(F3657=0," ", +F3657/INDEX(TdC_ExRate!$C$8:$R$29,MATCH(A3657,TdC_ExRate!$B$8:$B$29,0),MATCH(B3657,TdC_ExRate!$C$7:$R$7,0)))</f>
        <v>8.9256712218309886</v>
      </c>
      <c r="H3657" s="78">
        <f>+IF(F3657=0,"",+G3657*100/INDEX(PBI_GDP!$C$8:$R$29,MATCH($A3657,PBI_GDP!$B$8:$B$29,0),MATCH($B3657,PBI_GDP!$C$7:$R$7,0)))</f>
        <v>4.4456958972380776E-3</v>
      </c>
    </row>
    <row r="3658" spans="1:8" x14ac:dyDescent="0.25">
      <c r="A3658" s="8" t="s">
        <v>23</v>
      </c>
      <c r="B3658" s="8">
        <v>2014</v>
      </c>
      <c r="C3658" s="8" t="s">
        <v>10</v>
      </c>
      <c r="D3658" s="8" t="s">
        <v>33</v>
      </c>
      <c r="E3658" s="8" t="s">
        <v>40</v>
      </c>
      <c r="F3658" s="78">
        <v>11713.27078108</v>
      </c>
      <c r="G3658" s="78">
        <f>+IF(F3658=0," ", +F3658/INDEX(TdC_ExRate!$C$8:$R$29,MATCH(A3658,TdC_ExRate!$B$8:$B$29,0),MATCH(B3658,TdC_ExRate!$C$7:$R$7,0)))</f>
        <v>4124.3911200985922</v>
      </c>
      <c r="H3658" s="78">
        <f>+IF(F3658=0,"",+G3658*100/INDEX(PBI_GDP!$C$8:$R$29,MATCH($A3658,PBI_GDP!$B$8:$B$29,0),MATCH($B3658,PBI_GDP!$C$7:$R$7,0)))</f>
        <v>2.0542756085817504</v>
      </c>
    </row>
    <row r="3659" spans="1:8" x14ac:dyDescent="0.25">
      <c r="A3659" s="8" t="s">
        <v>23</v>
      </c>
      <c r="B3659" s="8">
        <v>2015</v>
      </c>
      <c r="C3659" s="8" t="s">
        <v>10</v>
      </c>
      <c r="D3659" s="8" t="s">
        <v>33</v>
      </c>
      <c r="E3659" s="8" t="s">
        <v>34</v>
      </c>
      <c r="F3659" s="78">
        <v>93.488508600000003</v>
      </c>
      <c r="G3659" s="78">
        <f>+IF(F3659=0," ", +F3659/INDEX(TdC_ExRate!$C$8:$R$29,MATCH(A3659,TdC_ExRate!$B$8:$B$29,0),MATCH(B3659,TdC_ExRate!$C$7:$R$7,0)))</f>
        <v>29.35274995290424</v>
      </c>
      <c r="H3659" s="78">
        <f>+IF(F3659=0,"",+G3659*100/INDEX(PBI_GDP!$C$8:$R$29,MATCH($A3659,PBI_GDP!$B$8:$B$29,0),MATCH($B3659,PBI_GDP!$C$7:$R$7,0)))</f>
        <v>1.5471395044327716E-2</v>
      </c>
    </row>
    <row r="3660" spans="1:8" x14ac:dyDescent="0.25">
      <c r="A3660" s="8" t="s">
        <v>23</v>
      </c>
      <c r="B3660" s="8">
        <v>2015</v>
      </c>
      <c r="C3660" s="8" t="s">
        <v>10</v>
      </c>
      <c r="D3660" s="8" t="s">
        <v>33</v>
      </c>
      <c r="E3660" s="8" t="s">
        <v>35</v>
      </c>
      <c r="F3660" s="78">
        <v>8769.9782234199993</v>
      </c>
      <c r="G3660" s="78">
        <f>+IF(F3660=0," ", +F3660/INDEX(TdC_ExRate!$C$8:$R$29,MATCH(A3660,TdC_ExRate!$B$8:$B$29,0),MATCH(B3660,TdC_ExRate!$C$7:$R$7,0)))</f>
        <v>2753.5253448728413</v>
      </c>
      <c r="H3660" s="78">
        <f>+IF(F3660=0,"",+G3660*100/INDEX(PBI_GDP!$C$8:$R$29,MATCH($A3660,PBI_GDP!$B$8:$B$29,0),MATCH($B3660,PBI_GDP!$C$7:$R$7,0)))</f>
        <v>1.4513419847696891</v>
      </c>
    </row>
    <row r="3661" spans="1:8" x14ac:dyDescent="0.25">
      <c r="A3661" s="8" t="s">
        <v>23</v>
      </c>
      <c r="B3661" s="8">
        <v>2015</v>
      </c>
      <c r="C3661" s="8" t="s">
        <v>10</v>
      </c>
      <c r="D3661" s="8" t="s">
        <v>33</v>
      </c>
      <c r="E3661" s="8" t="s">
        <v>36</v>
      </c>
      <c r="F3661" s="78">
        <v>614.85725202000003</v>
      </c>
      <c r="G3661" s="78">
        <f>+IF(F3661=0," ", +F3661/INDEX(TdC_ExRate!$C$8:$R$29,MATCH(A3661,TdC_ExRate!$B$8:$B$29,0),MATCH(B3661,TdC_ExRate!$C$7:$R$7,0)))</f>
        <v>193.04780283202513</v>
      </c>
      <c r="H3661" s="78">
        <f>+IF(F3661=0,"",+G3661*100/INDEX(PBI_GDP!$C$8:$R$29,MATCH($A3661,PBI_GDP!$B$8:$B$29,0),MATCH($B3661,PBI_GDP!$C$7:$R$7,0)))</f>
        <v>0.10175260665000259</v>
      </c>
    </row>
    <row r="3662" spans="1:8" x14ac:dyDescent="0.25">
      <c r="A3662" s="8" t="s">
        <v>23</v>
      </c>
      <c r="B3662" s="8">
        <v>2015</v>
      </c>
      <c r="C3662" s="8" t="s">
        <v>10</v>
      </c>
      <c r="D3662" s="8" t="s">
        <v>33</v>
      </c>
      <c r="E3662" s="8" t="s">
        <v>42</v>
      </c>
      <c r="F3662" s="78">
        <v>25.682369190000003</v>
      </c>
      <c r="G3662" s="78">
        <f>+IF(F3662=0," ", +F3662/INDEX(TdC_ExRate!$C$8:$R$29,MATCH(A3662,TdC_ExRate!$B$8:$B$29,0),MATCH(B3662,TdC_ExRate!$C$7:$R$7,0)))</f>
        <v>8.0635382072213506</v>
      </c>
      <c r="H3662" s="78">
        <f>+IF(F3662=0,"",+G3662*100/INDEX(PBI_GDP!$C$8:$R$29,MATCH($A3662,PBI_GDP!$B$8:$B$29,0),MATCH($B3662,PBI_GDP!$C$7:$R$7,0)))</f>
        <v>4.2501702654475842E-3</v>
      </c>
    </row>
    <row r="3663" spans="1:8" x14ac:dyDescent="0.25">
      <c r="A3663" s="8" t="s">
        <v>23</v>
      </c>
      <c r="B3663" s="8">
        <v>2015</v>
      </c>
      <c r="C3663" s="8" t="s">
        <v>10</v>
      </c>
      <c r="D3663" s="8" t="s">
        <v>33</v>
      </c>
      <c r="E3663" s="8" t="s">
        <v>40</v>
      </c>
      <c r="F3663" s="78">
        <v>9504.0063532299991</v>
      </c>
      <c r="G3663" s="78">
        <f>+IF(F3663=0," ", +F3663/INDEX(TdC_ExRate!$C$8:$R$29,MATCH(A3663,TdC_ExRate!$B$8:$B$29,0),MATCH(B3663,TdC_ExRate!$C$7:$R$7,0)))</f>
        <v>2983.9894358649917</v>
      </c>
      <c r="H3663" s="78">
        <f>+IF(F3663=0,"",+G3663*100/INDEX(PBI_GDP!$C$8:$R$29,MATCH($A3663,PBI_GDP!$B$8:$B$29,0),MATCH($B3663,PBI_GDP!$C$7:$R$7,0)))</f>
        <v>1.572816156729467</v>
      </c>
    </row>
    <row r="3664" spans="1:8" x14ac:dyDescent="0.25">
      <c r="A3664" s="8" t="s">
        <v>23</v>
      </c>
      <c r="B3664" s="8">
        <v>2016</v>
      </c>
      <c r="C3664" s="8" t="s">
        <v>10</v>
      </c>
      <c r="D3664" s="8" t="s">
        <v>33</v>
      </c>
      <c r="E3664" s="8" t="s">
        <v>34</v>
      </c>
      <c r="F3664" s="78">
        <v>96.616881000000006</v>
      </c>
      <c r="G3664" s="78">
        <f>+IF(F3664=0," ", +F3664/INDEX(TdC_ExRate!$C$8:$R$29,MATCH(A3664,TdC_ExRate!$B$8:$B$29,0),MATCH(B3664,TdC_ExRate!$C$7:$R$7,0)))</f>
        <v>28.627224000000002</v>
      </c>
      <c r="H3664" s="78">
        <f>+IF(F3664=0,"",+G3664*100/INDEX(PBI_GDP!$C$8:$R$29,MATCH($A3664,PBI_GDP!$B$8:$B$29,0),MATCH($B3664,PBI_GDP!$C$7:$R$7,0)))</f>
        <v>1.4910991033786593E-2</v>
      </c>
    </row>
    <row r="3665" spans="1:8" x14ac:dyDescent="0.25">
      <c r="A3665" s="8" t="s">
        <v>23</v>
      </c>
      <c r="B3665" s="8">
        <v>2016</v>
      </c>
      <c r="C3665" s="8" t="s">
        <v>10</v>
      </c>
      <c r="D3665" s="8" t="s">
        <v>33</v>
      </c>
      <c r="E3665" s="8" t="s">
        <v>35</v>
      </c>
      <c r="F3665" s="78">
        <v>8723.9028539999999</v>
      </c>
      <c r="G3665" s="78">
        <f>+IF(F3665=0," ", +F3665/INDEX(TdC_ExRate!$C$8:$R$29,MATCH(A3665,TdC_ExRate!$B$8:$B$29,0),MATCH(B3665,TdC_ExRate!$C$7:$R$7,0)))</f>
        <v>2584.8601048888891</v>
      </c>
      <c r="H3665" s="78">
        <f>+IF(F3665=0,"",+G3665*100/INDEX(PBI_GDP!$C$8:$R$29,MATCH($A3665,PBI_GDP!$B$8:$B$29,0),MATCH($B3665,PBI_GDP!$C$7:$R$7,0)))</f>
        <v>1.3463696601385764</v>
      </c>
    </row>
    <row r="3666" spans="1:8" x14ac:dyDescent="0.25">
      <c r="A3666" s="8" t="s">
        <v>23</v>
      </c>
      <c r="B3666" s="8">
        <v>2016</v>
      </c>
      <c r="C3666" s="8" t="s">
        <v>10</v>
      </c>
      <c r="D3666" s="8" t="s">
        <v>33</v>
      </c>
      <c r="E3666" s="8" t="s">
        <v>36</v>
      </c>
      <c r="F3666" s="78">
        <v>1624.682732</v>
      </c>
      <c r="G3666" s="78">
        <f>+IF(F3666=0," ", +F3666/INDEX(TdC_ExRate!$C$8:$R$29,MATCH(A3666,TdC_ExRate!$B$8:$B$29,0),MATCH(B3666,TdC_ExRate!$C$7:$R$7,0)))</f>
        <v>481.38747614814815</v>
      </c>
      <c r="H3666" s="78">
        <f>+IF(F3666=0,"",+G3666*100/INDEX(PBI_GDP!$C$8:$R$29,MATCH($A3666,PBI_GDP!$B$8:$B$29,0),MATCH($B3666,PBI_GDP!$C$7:$R$7,0)))</f>
        <v>0.25073909858050486</v>
      </c>
    </row>
    <row r="3667" spans="1:8" x14ac:dyDescent="0.25">
      <c r="A3667" s="8" t="s">
        <v>23</v>
      </c>
      <c r="B3667" s="8">
        <v>2016</v>
      </c>
      <c r="C3667" s="8" t="s">
        <v>10</v>
      </c>
      <c r="D3667" s="8" t="s">
        <v>33</v>
      </c>
      <c r="E3667" s="8" t="s">
        <v>42</v>
      </c>
      <c r="F3667" s="78">
        <v>29.146521</v>
      </c>
      <c r="G3667" s="78">
        <f>+IF(F3667=0," ", +F3667/INDEX(TdC_ExRate!$C$8:$R$29,MATCH(A3667,TdC_ExRate!$B$8:$B$29,0),MATCH(B3667,TdC_ExRate!$C$7:$R$7,0)))</f>
        <v>8.6360062222222229</v>
      </c>
      <c r="H3667" s="78">
        <f>+IF(F3667=0,"",+G3667*100/INDEX(PBI_GDP!$C$8:$R$29,MATCH($A3667,PBI_GDP!$B$8:$B$29,0),MATCH($B3667,PBI_GDP!$C$7:$R$7,0)))</f>
        <v>4.4982151027735274E-3</v>
      </c>
    </row>
    <row r="3668" spans="1:8" x14ac:dyDescent="0.25">
      <c r="A3668" s="8" t="s">
        <v>23</v>
      </c>
      <c r="B3668" s="8">
        <v>2016</v>
      </c>
      <c r="C3668" s="8" t="s">
        <v>10</v>
      </c>
      <c r="D3668" s="8" t="s">
        <v>33</v>
      </c>
      <c r="E3668" s="8" t="s">
        <v>40</v>
      </c>
      <c r="F3668" s="78">
        <v>10474.348988</v>
      </c>
      <c r="G3668" s="78">
        <f>+IF(F3668=0," ", +F3668/INDEX(TdC_ExRate!$C$8:$R$29,MATCH(A3668,TdC_ExRate!$B$8:$B$29,0),MATCH(B3668,TdC_ExRate!$C$7:$R$7,0)))</f>
        <v>3103.5108112592593</v>
      </c>
      <c r="H3668" s="78">
        <f>+IF(F3668=0,"",+G3668*100/INDEX(PBI_GDP!$C$8:$R$29,MATCH($A3668,PBI_GDP!$B$8:$B$29,0),MATCH($B3668,PBI_GDP!$C$7:$R$7,0)))</f>
        <v>1.6165179648556414</v>
      </c>
    </row>
    <row r="3669" spans="1:8" x14ac:dyDescent="0.25">
      <c r="A3669" s="8" t="s">
        <v>23</v>
      </c>
      <c r="B3669" s="8">
        <v>2017</v>
      </c>
      <c r="C3669" s="8" t="s">
        <v>10</v>
      </c>
      <c r="D3669" s="8" t="s">
        <v>33</v>
      </c>
      <c r="E3669" s="8" t="s">
        <v>34</v>
      </c>
      <c r="F3669" s="78">
        <v>117.572479</v>
      </c>
      <c r="G3669" s="78">
        <f>+IF(F3669=0," ", +F3669/INDEX(TdC_ExRate!$C$8:$R$29,MATCH(A3669,TdC_ExRate!$B$8:$B$29,0),MATCH(B3669,TdC_ExRate!$C$7:$R$7,0)))</f>
        <v>36.055960848453907</v>
      </c>
      <c r="H3669" s="78">
        <f>+IF(F3669=0,"",+G3669*100/INDEX(PBI_GDP!$C$8:$R$29,MATCH($A3669,PBI_GDP!$B$8:$B$29,0),MATCH($B3669,PBI_GDP!$C$7:$R$7,0)))</f>
        <v>1.7083482510000077E-2</v>
      </c>
    </row>
    <row r="3670" spans="1:8" x14ac:dyDescent="0.25">
      <c r="A3670" s="8" t="s">
        <v>23</v>
      </c>
      <c r="B3670" s="8">
        <v>2017</v>
      </c>
      <c r="C3670" s="8" t="s">
        <v>10</v>
      </c>
      <c r="D3670" s="8" t="s">
        <v>33</v>
      </c>
      <c r="E3670" s="8" t="s">
        <v>35</v>
      </c>
      <c r="F3670" s="78">
        <v>8367.9826680000006</v>
      </c>
      <c r="G3670" s="78">
        <f>+IF(F3670=0," ", +F3670/INDEX(TdC_ExRate!$C$8:$R$29,MATCH(A3670,TdC_ExRate!$B$8:$B$29,0),MATCH(B3670,TdC_ExRate!$C$7:$R$7,0)))</f>
        <v>2566.2098649629465</v>
      </c>
      <c r="H3670" s="78">
        <f>+IF(F3670=0,"",+G3670*100/INDEX(PBI_GDP!$C$8:$R$29,MATCH($A3670,PBI_GDP!$B$8:$B$29,0),MATCH($B3670,PBI_GDP!$C$7:$R$7,0)))</f>
        <v>1.2158822095837731</v>
      </c>
    </row>
    <row r="3671" spans="1:8" x14ac:dyDescent="0.25">
      <c r="A3671" s="8" t="s">
        <v>23</v>
      </c>
      <c r="B3671" s="8">
        <v>2017</v>
      </c>
      <c r="C3671" s="8" t="s">
        <v>10</v>
      </c>
      <c r="D3671" s="8" t="s">
        <v>33</v>
      </c>
      <c r="E3671" s="8" t="s">
        <v>36</v>
      </c>
      <c r="F3671" s="78">
        <v>1307.625916</v>
      </c>
      <c r="G3671" s="78">
        <f>+IF(F3671=0," ", +F3671/INDEX(TdC_ExRate!$C$8:$R$29,MATCH(A3671,TdC_ExRate!$B$8:$B$29,0),MATCH(B3671,TdC_ExRate!$C$7:$R$7,0)))</f>
        <v>401.00973657040674</v>
      </c>
      <c r="H3671" s="78">
        <f>+IF(F3671=0,"",+G3671*100/INDEX(PBI_GDP!$C$8:$R$29,MATCH($A3671,PBI_GDP!$B$8:$B$29,0),MATCH($B3671,PBI_GDP!$C$7:$R$7,0)))</f>
        <v>0.19000028455306137</v>
      </c>
    </row>
    <row r="3672" spans="1:8" x14ac:dyDescent="0.25">
      <c r="A3672" s="8" t="s">
        <v>23</v>
      </c>
      <c r="B3672" s="8">
        <v>2017</v>
      </c>
      <c r="C3672" s="8" t="s">
        <v>10</v>
      </c>
      <c r="D3672" s="8" t="s">
        <v>33</v>
      </c>
      <c r="E3672" s="8" t="s">
        <v>42</v>
      </c>
      <c r="F3672" s="78">
        <v>47.195931000000002</v>
      </c>
      <c r="G3672" s="78">
        <f>+IF(F3672=0," ", +F3672/INDEX(TdC_ExRate!$C$8:$R$29,MATCH(A3672,TdC_ExRate!$B$8:$B$29,0),MATCH(B3672,TdC_ExRate!$C$7:$R$7,0)))</f>
        <v>14.473579657551765</v>
      </c>
      <c r="H3672" s="78">
        <f>+IF(F3672=0,"",+G3672*100/INDEX(PBI_GDP!$C$8:$R$29,MATCH($A3672,PBI_GDP!$B$8:$B$29,0),MATCH($B3672,PBI_GDP!$C$7:$R$7,0)))</f>
        <v>6.8576495846589276E-3</v>
      </c>
    </row>
    <row r="3673" spans="1:8" x14ac:dyDescent="0.25">
      <c r="A3673" s="8" t="s">
        <v>23</v>
      </c>
      <c r="B3673" s="8">
        <v>2017</v>
      </c>
      <c r="C3673" s="8" t="s">
        <v>10</v>
      </c>
      <c r="D3673" s="8" t="s">
        <v>33</v>
      </c>
      <c r="E3673" s="8" t="s">
        <v>40</v>
      </c>
      <c r="F3673" s="78">
        <v>9840.3769940000002</v>
      </c>
      <c r="G3673" s="78">
        <f>+IF(F3673=0," ", +F3673/INDEX(TdC_ExRate!$C$8:$R$29,MATCH(A3673,TdC_ExRate!$B$8:$B$29,0),MATCH(B3673,TdC_ExRate!$C$7:$R$7,0)))</f>
        <v>3017.749142039359</v>
      </c>
      <c r="H3673" s="78">
        <f>+IF(F3673=0,"",+G3673*100/INDEX(PBI_GDP!$C$8:$R$29,MATCH($A3673,PBI_GDP!$B$8:$B$29,0),MATCH($B3673,PBI_GDP!$C$7:$R$7,0)))</f>
        <v>1.4298236262314936</v>
      </c>
    </row>
    <row r="3674" spans="1:8" x14ac:dyDescent="0.25">
      <c r="A3674" s="8" t="s">
        <v>23</v>
      </c>
      <c r="B3674" s="8">
        <v>2018</v>
      </c>
      <c r="C3674" s="8" t="s">
        <v>10</v>
      </c>
      <c r="D3674" s="8" t="s">
        <v>33</v>
      </c>
      <c r="E3674" s="8" t="s">
        <v>34</v>
      </c>
      <c r="F3674" s="78">
        <v>309.38779399999999</v>
      </c>
      <c r="G3674" s="78">
        <f>+IF(F3674=0," ", +F3674/INDEX(TdC_ExRate!$C$8:$R$29,MATCH(A3674,TdC_ExRate!$B$8:$B$29,0),MATCH(B3674,TdC_ExRate!$C$7:$R$7,0)))</f>
        <v>94.134217241379204</v>
      </c>
      <c r="H3674" s="78">
        <f>+IF(F3674=0,"",+G3674*100/INDEX(PBI_GDP!$C$8:$R$29,MATCH($A3674,PBI_GDP!$B$8:$B$29,0),MATCH($B3674,PBI_GDP!$C$7:$R$7,0)))</f>
        <v>4.2300920126867064E-2</v>
      </c>
    </row>
    <row r="3675" spans="1:8" x14ac:dyDescent="0.25">
      <c r="A3675" s="8" t="s">
        <v>23</v>
      </c>
      <c r="B3675" s="8">
        <v>2018</v>
      </c>
      <c r="C3675" s="8" t="s">
        <v>10</v>
      </c>
      <c r="D3675" s="8" t="s">
        <v>33</v>
      </c>
      <c r="E3675" s="8" t="s">
        <v>35</v>
      </c>
      <c r="F3675" s="78">
        <v>11414.490974</v>
      </c>
      <c r="G3675" s="78">
        <f>+IF(F3675=0," ", +F3675/INDEX(TdC_ExRate!$C$8:$R$29,MATCH(A3675,TdC_ExRate!$B$8:$B$29,0),MATCH(B3675,TdC_ExRate!$C$7:$R$7,0)))</f>
        <v>3472.9688561866092</v>
      </c>
      <c r="H3675" s="78">
        <f>+IF(F3675=0,"",+G3675*100/INDEX(PBI_GDP!$C$8:$R$29,MATCH($A3675,PBI_GDP!$B$8:$B$29,0),MATCH($B3675,PBI_GDP!$C$7:$R$7,0)))</f>
        <v>1.560641629514379</v>
      </c>
    </row>
    <row r="3676" spans="1:8" x14ac:dyDescent="0.25">
      <c r="A3676" s="8" t="s">
        <v>23</v>
      </c>
      <c r="B3676" s="8">
        <v>2018</v>
      </c>
      <c r="C3676" s="8" t="s">
        <v>10</v>
      </c>
      <c r="D3676" s="8" t="s">
        <v>33</v>
      </c>
      <c r="E3676" s="8" t="s">
        <v>36</v>
      </c>
      <c r="F3676" s="78">
        <v>18.606124000000001</v>
      </c>
      <c r="G3676" s="78">
        <f>+IF(F3676=0," ", +F3676/INDEX(TdC_ExRate!$C$8:$R$29,MATCH(A3676,TdC_ExRate!$B$8:$B$29,0),MATCH(B3676,TdC_ExRate!$C$7:$R$7,0)))</f>
        <v>5.661092494929</v>
      </c>
      <c r="H3676" s="78">
        <f>+IF(F3676=0,"",+G3676*100/INDEX(PBI_GDP!$C$8:$R$29,MATCH($A3676,PBI_GDP!$B$8:$B$29,0),MATCH($B3676,PBI_GDP!$C$7:$R$7,0)))</f>
        <v>2.5439147259784405E-3</v>
      </c>
    </row>
    <row r="3677" spans="1:8" x14ac:dyDescent="0.25">
      <c r="A3677" s="8" t="s">
        <v>23</v>
      </c>
      <c r="B3677" s="8">
        <v>2018</v>
      </c>
      <c r="C3677" s="8" t="s">
        <v>10</v>
      </c>
      <c r="D3677" s="8" t="s">
        <v>33</v>
      </c>
      <c r="E3677" s="8" t="s">
        <v>42</v>
      </c>
      <c r="F3677" s="78">
        <v>48.059441</v>
      </c>
      <c r="G3677" s="78">
        <f>+IF(F3677=0," ", +F3677/INDEX(TdC_ExRate!$C$8:$R$29,MATCH(A3677,TdC_ExRate!$B$8:$B$29,0),MATCH(B3677,TdC_ExRate!$C$7:$R$7,0)))</f>
        <v>14.622547971602419</v>
      </c>
      <c r="H3677" s="78">
        <f>+IF(F3677=0,"",+G3677*100/INDEX(PBI_GDP!$C$8:$R$29,MATCH($A3677,PBI_GDP!$B$8:$B$29,0),MATCH($B3677,PBI_GDP!$C$7:$R$7,0)))</f>
        <v>6.5709074970258206E-3</v>
      </c>
    </row>
    <row r="3678" spans="1:8" x14ac:dyDescent="0.25">
      <c r="A3678" s="8" t="s">
        <v>23</v>
      </c>
      <c r="B3678" s="8">
        <v>2018</v>
      </c>
      <c r="C3678" s="8" t="s">
        <v>10</v>
      </c>
      <c r="D3678" s="8" t="s">
        <v>33</v>
      </c>
      <c r="E3678" s="8" t="s">
        <v>40</v>
      </c>
      <c r="F3678" s="78">
        <v>11790.544333</v>
      </c>
      <c r="G3678" s="78">
        <f>+IF(F3678=0," ", +F3678/INDEX(TdC_ExRate!$C$8:$R$29,MATCH(A3678,TdC_ExRate!$B$8:$B$29,0),MATCH(B3678,TdC_ExRate!$C$7:$R$7,0)))</f>
        <v>3587.3867138945193</v>
      </c>
      <c r="H3678" s="78">
        <f>+IF(F3678=0,"",+G3678*100/INDEX(PBI_GDP!$C$8:$R$29,MATCH($A3678,PBI_GDP!$B$8:$B$29,0),MATCH($B3678,PBI_GDP!$C$7:$R$7,0)))</f>
        <v>1.6120573718642504</v>
      </c>
    </row>
    <row r="3679" spans="1:8" x14ac:dyDescent="0.25">
      <c r="A3679" s="8" t="s">
        <v>23</v>
      </c>
      <c r="B3679" s="8">
        <v>2019</v>
      </c>
      <c r="C3679" s="8" t="s">
        <v>10</v>
      </c>
      <c r="D3679" s="8" t="s">
        <v>33</v>
      </c>
      <c r="E3679" s="8" t="s">
        <v>34</v>
      </c>
      <c r="F3679" s="78">
        <v>479.08260100000001</v>
      </c>
      <c r="G3679" s="78">
        <f>+IF(F3679=0," ", +F3679/INDEX(TdC_ExRate!$C$8:$R$29,MATCH(A3679,TdC_ExRate!$B$8:$B$29,0),MATCH(B3679,TdC_ExRate!$C$7:$R$7,0)))</f>
        <v>143.61706749937562</v>
      </c>
      <c r="H3679" s="78">
        <f>+IF(F3679=0,"",+G3679*100/INDEX(PBI_GDP!$C$8:$R$29,MATCH($A3679,PBI_GDP!$B$8:$B$29,0),MATCH($B3679,PBI_GDP!$C$7:$R$7,0)))</f>
        <v>6.2907800301358965E-2</v>
      </c>
    </row>
    <row r="3680" spans="1:8" x14ac:dyDescent="0.25">
      <c r="A3680" s="8" t="s">
        <v>23</v>
      </c>
      <c r="B3680" s="8">
        <v>2019</v>
      </c>
      <c r="C3680" s="8" t="s">
        <v>10</v>
      </c>
      <c r="D3680" s="8" t="s">
        <v>33</v>
      </c>
      <c r="E3680" s="8" t="s">
        <v>35</v>
      </c>
      <c r="F3680" s="78">
        <v>10749.336099</v>
      </c>
      <c r="G3680" s="78">
        <f>+IF(F3680=0," ", +F3680/INDEX(TdC_ExRate!$C$8:$R$29,MATCH(A3680,TdC_ExRate!$B$8:$B$29,0),MATCH(B3680,TdC_ExRate!$C$7:$R$7,0)))</f>
        <v>3222.3840416687517</v>
      </c>
      <c r="H3680" s="78">
        <f>+IF(F3680=0,"",+G3680*100/INDEX(PBI_GDP!$C$8:$R$29,MATCH($A3680,PBI_GDP!$B$8:$B$29,0),MATCH($B3680,PBI_GDP!$C$7:$R$7,0)))</f>
        <v>1.4114832959422816</v>
      </c>
    </row>
    <row r="3681" spans="1:8" x14ac:dyDescent="0.25">
      <c r="A3681" s="8" t="s">
        <v>23</v>
      </c>
      <c r="B3681" s="8">
        <v>2019</v>
      </c>
      <c r="C3681" s="8" t="s">
        <v>10</v>
      </c>
      <c r="D3681" s="8" t="s">
        <v>33</v>
      </c>
      <c r="E3681" s="8" t="s">
        <v>36</v>
      </c>
      <c r="F3681" s="78">
        <v>21.992153999999999</v>
      </c>
      <c r="G3681" s="78">
        <f>+IF(F3681=0," ", +F3681/INDEX(TdC_ExRate!$C$8:$R$29,MATCH(A3681,TdC_ExRate!$B$8:$B$29,0),MATCH(B3681,TdC_ExRate!$C$7:$R$7,0)))</f>
        <v>6.5927016737446982</v>
      </c>
      <c r="H3681" s="78">
        <f>+IF(F3681=0,"",+G3681*100/INDEX(PBI_GDP!$C$8:$R$29,MATCH($A3681,PBI_GDP!$B$8:$B$29,0),MATCH($B3681,PBI_GDP!$C$7:$R$7,0)))</f>
        <v>2.8877651351582535E-3</v>
      </c>
    </row>
    <row r="3682" spans="1:8" x14ac:dyDescent="0.25">
      <c r="A3682" s="8" t="s">
        <v>23</v>
      </c>
      <c r="B3682" s="8">
        <v>2019</v>
      </c>
      <c r="C3682" s="8" t="s">
        <v>10</v>
      </c>
      <c r="D3682" s="8" t="s">
        <v>33</v>
      </c>
      <c r="E3682" s="8" t="s">
        <v>42</v>
      </c>
      <c r="F3682" s="78">
        <v>50.578353</v>
      </c>
      <c r="G3682" s="78">
        <f>+IF(F3682=0," ", +F3682/INDEX(TdC_ExRate!$C$8:$R$29,MATCH(A3682,TdC_ExRate!$B$8:$B$29,0),MATCH(B3682,TdC_ExRate!$C$7:$R$7,0)))</f>
        <v>15.162134299275559</v>
      </c>
      <c r="H3682" s="78">
        <f>+IF(F3682=0,"",+G3682*100/INDEX(PBI_GDP!$C$8:$R$29,MATCH($A3682,PBI_GDP!$B$8:$B$29,0),MATCH($B3682,PBI_GDP!$C$7:$R$7,0)))</f>
        <v>6.6413869413212943E-3</v>
      </c>
    </row>
    <row r="3683" spans="1:8" x14ac:dyDescent="0.25">
      <c r="A3683" s="8" t="s">
        <v>23</v>
      </c>
      <c r="B3683" s="8">
        <v>2019</v>
      </c>
      <c r="C3683" s="8" t="s">
        <v>10</v>
      </c>
      <c r="D3683" s="8" t="s">
        <v>33</v>
      </c>
      <c r="E3683" s="8" t="s">
        <v>40</v>
      </c>
      <c r="F3683" s="78">
        <v>11300.989207000001</v>
      </c>
      <c r="G3683" s="78">
        <f>+IF(F3683=0," ", +F3683/INDEX(TdC_ExRate!$C$8:$R$29,MATCH(A3683,TdC_ExRate!$B$8:$B$29,0),MATCH(B3683,TdC_ExRate!$C$7:$R$7,0)))</f>
        <v>3387.755945141148</v>
      </c>
      <c r="H3683" s="78">
        <f>+IF(F3683=0,"",+G3683*100/INDEX(PBI_GDP!$C$8:$R$29,MATCH($A3683,PBI_GDP!$B$8:$B$29,0),MATCH($B3683,PBI_GDP!$C$7:$R$7,0)))</f>
        <v>1.4839202483201201</v>
      </c>
    </row>
    <row r="3684" spans="1:8" x14ac:dyDescent="0.25">
      <c r="A3684" s="8" t="s">
        <v>23</v>
      </c>
      <c r="B3684" s="8">
        <v>2020</v>
      </c>
      <c r="C3684" s="8" t="s">
        <v>10</v>
      </c>
      <c r="D3684" s="8" t="s">
        <v>33</v>
      </c>
      <c r="E3684" s="8" t="s">
        <v>34</v>
      </c>
      <c r="F3684" s="80">
        <v>264.52774299999999</v>
      </c>
      <c r="G3684" s="78">
        <f>+IF(F3684=0," ", +F3684/INDEX(TdC_ExRate!$C$8:$R$29,MATCH(A3684,TdC_ExRate!$B$8:$B$29,0),MATCH(B3684,TdC_ExRate!$C$7:$R$7,0)))</f>
        <v>75.651404099141956</v>
      </c>
      <c r="H3684" s="78">
        <f>+IF(F3684=0,"",+G3684*100/INDEX(PBI_GDP!$C$8:$R$29,MATCH($A3684,PBI_GDP!$B$8:$B$29,0),MATCH($B3684,PBI_GDP!$C$7:$R$7,0)))</f>
        <v>3.7637825316936428E-2</v>
      </c>
    </row>
    <row r="3685" spans="1:8" x14ac:dyDescent="0.25">
      <c r="A3685" s="8" t="s">
        <v>23</v>
      </c>
      <c r="B3685" s="8">
        <v>2020</v>
      </c>
      <c r="C3685" s="8" t="s">
        <v>10</v>
      </c>
      <c r="D3685" s="8" t="s">
        <v>33</v>
      </c>
      <c r="E3685" s="8" t="s">
        <v>35</v>
      </c>
      <c r="F3685" s="80">
        <v>9729.9953280000009</v>
      </c>
      <c r="G3685" s="78">
        <f>+IF(F3685=0," ", +F3685/INDEX(TdC_ExRate!$C$8:$R$29,MATCH(A3685,TdC_ExRate!$B$8:$B$29,0),MATCH(B3685,TdC_ExRate!$C$7:$R$7,0)))</f>
        <v>2782.6488068636772</v>
      </c>
      <c r="H3685" s="78">
        <f>+IF(F3685=0,"",+G3685*100/INDEX(PBI_GDP!$C$8:$R$29,MATCH($A3685,PBI_GDP!$B$8:$B$29,0),MATCH($B3685,PBI_GDP!$C$7:$R$7,0)))</f>
        <v>1.3844138249418765</v>
      </c>
    </row>
    <row r="3686" spans="1:8" x14ac:dyDescent="0.25">
      <c r="A3686" s="8" t="s">
        <v>23</v>
      </c>
      <c r="B3686" s="8">
        <v>2020</v>
      </c>
      <c r="C3686" s="8" t="s">
        <v>10</v>
      </c>
      <c r="D3686" s="8" t="s">
        <v>33</v>
      </c>
      <c r="E3686" s="8" t="s">
        <v>36</v>
      </c>
      <c r="F3686" s="80">
        <v>21.159447</v>
      </c>
      <c r="G3686" s="78">
        <f>+IF(F3686=0," ", +F3686/INDEX(TdC_ExRate!$C$8:$R$29,MATCH(A3686,TdC_ExRate!$B$8:$B$29,0),MATCH(B3686,TdC_ExRate!$C$7:$R$7,0)))</f>
        <v>6.0513194470924629</v>
      </c>
      <c r="H3686" s="78">
        <f>+IF(F3686=0,"",+G3686*100/INDEX(PBI_GDP!$C$8:$R$29,MATCH($A3686,PBI_GDP!$B$8:$B$29,0),MATCH($B3686,PBI_GDP!$C$7:$R$7,0)))</f>
        <v>3.0106315540180399E-3</v>
      </c>
    </row>
    <row r="3687" spans="1:8" x14ac:dyDescent="0.25">
      <c r="A3687" s="8" t="s">
        <v>23</v>
      </c>
      <c r="B3687" s="8">
        <v>2020</v>
      </c>
      <c r="C3687" s="8" t="s">
        <v>10</v>
      </c>
      <c r="D3687" s="8" t="s">
        <v>33</v>
      </c>
      <c r="E3687" s="8" t="s">
        <v>42</v>
      </c>
      <c r="F3687" s="80">
        <v>51.762239999999998</v>
      </c>
      <c r="G3687" s="78">
        <f>+IF(F3687=0," ", +F3687/INDEX(TdC_ExRate!$C$8:$R$29,MATCH(A3687,TdC_ExRate!$B$8:$B$29,0),MATCH(B3687,TdC_ExRate!$C$7:$R$7,0)))</f>
        <v>14.803309818875103</v>
      </c>
      <c r="H3687" s="78">
        <f>+IF(F3687=0,"",+G3687*100/INDEX(PBI_GDP!$C$8:$R$29,MATCH($A3687,PBI_GDP!$B$8:$B$29,0),MATCH($B3687,PBI_GDP!$C$7:$R$7,0)))</f>
        <v>7.3648915801369811E-3</v>
      </c>
    </row>
    <row r="3688" spans="1:8" x14ac:dyDescent="0.25">
      <c r="A3688" s="8" t="s">
        <v>23</v>
      </c>
      <c r="B3688" s="8">
        <v>2020</v>
      </c>
      <c r="C3688" s="8" t="s">
        <v>10</v>
      </c>
      <c r="D3688" s="8" t="s">
        <v>33</v>
      </c>
      <c r="E3688" s="8" t="s">
        <v>40</v>
      </c>
      <c r="F3688" s="78">
        <v>10067.444758000001</v>
      </c>
      <c r="G3688" s="78">
        <f>+IF(F3688=0," ", +F3688/INDEX(TdC_ExRate!$C$8:$R$29,MATCH(A3688,TdC_ExRate!$B$8:$B$29,0),MATCH(B3688,TdC_ExRate!$C$7:$R$7,0)))</f>
        <v>2879.1548402287867</v>
      </c>
      <c r="H3688" s="78">
        <f>+IF(F3688=0,"",+G3688*100/INDEX(PBI_GDP!$C$8:$R$29,MATCH($A3688,PBI_GDP!$B$8:$B$29,0),MATCH($B3688,PBI_GDP!$C$7:$R$7,0)))</f>
        <v>1.4324271733929679</v>
      </c>
    </row>
    <row r="3689" spans="1:8" x14ac:dyDescent="0.25">
      <c r="A3689" s="8" t="s">
        <v>23</v>
      </c>
      <c r="B3689" s="8">
        <v>2021</v>
      </c>
      <c r="C3689" s="8" t="s">
        <v>10</v>
      </c>
      <c r="D3689" s="8" t="s">
        <v>33</v>
      </c>
      <c r="E3689" s="8" t="s">
        <v>34</v>
      </c>
      <c r="F3689" s="80">
        <v>796.168453</v>
      </c>
      <c r="G3689" s="78">
        <f>+IF(F3689=0," ", +F3689/INDEX(TdC_ExRate!$C$8:$R$29,MATCH(A3689,TdC_ExRate!$B$8:$B$29,0),MATCH(B3689,TdC_ExRate!$C$7:$R$7,0)))</f>
        <v>205.10994924860438</v>
      </c>
      <c r="H3689" s="78">
        <f>+IF(F3689=0,"",+G3689*100/INDEX(PBI_GDP!$C$8:$R$29,MATCH($A3689,PBI_GDP!$B$8:$B$29,0),MATCH($B3689,PBI_GDP!$C$7:$R$7,0)))</f>
        <v>9.0687515640120397E-2</v>
      </c>
    </row>
    <row r="3690" spans="1:8" x14ac:dyDescent="0.25">
      <c r="A3690" s="8" t="s">
        <v>23</v>
      </c>
      <c r="B3690" s="8">
        <v>2021</v>
      </c>
      <c r="C3690" s="8" t="s">
        <v>10</v>
      </c>
      <c r="D3690" s="8" t="s">
        <v>33</v>
      </c>
      <c r="E3690" s="8" t="s">
        <v>35</v>
      </c>
      <c r="F3690" s="80">
        <v>12631.960932</v>
      </c>
      <c r="G3690" s="78">
        <f>+IF(F3690=0," ", +F3690/INDEX(TdC_ExRate!$C$8:$R$29,MATCH(A3690,TdC_ExRate!$B$8:$B$29,0),MATCH(B3690,TdC_ExRate!$C$7:$R$7,0)))</f>
        <v>3254.2621550880181</v>
      </c>
      <c r="H3690" s="78">
        <f>+IF(F3690=0,"",+G3690*100/INDEX(PBI_GDP!$C$8:$R$29,MATCH($A3690,PBI_GDP!$B$8:$B$29,0),MATCH($B3690,PBI_GDP!$C$7:$R$7,0)))</f>
        <v>1.4388426849489098</v>
      </c>
    </row>
    <row r="3691" spans="1:8" x14ac:dyDescent="0.25">
      <c r="A3691" s="8" t="s">
        <v>23</v>
      </c>
      <c r="B3691" s="8">
        <v>2021</v>
      </c>
      <c r="C3691" s="8" t="s">
        <v>10</v>
      </c>
      <c r="D3691" s="8" t="s">
        <v>33</v>
      </c>
      <c r="E3691" s="8" t="s">
        <v>36</v>
      </c>
      <c r="F3691" s="80">
        <v>26.039899999999999</v>
      </c>
      <c r="G3691" s="78">
        <f>+IF(F3691=0," ", +F3691/INDEX(TdC_ExRate!$C$8:$R$29,MATCH(A3691,TdC_ExRate!$B$8:$B$29,0),MATCH(B3691,TdC_ExRate!$C$7:$R$7,0)))</f>
        <v>6.7084328037784395</v>
      </c>
      <c r="H3691" s="78">
        <f>+IF(F3691=0,"",+G3691*100/INDEX(PBI_GDP!$C$8:$R$29,MATCH($A3691,PBI_GDP!$B$8:$B$29,0),MATCH($B3691,PBI_GDP!$C$7:$R$7,0)))</f>
        <v>2.9660731087987114E-3</v>
      </c>
    </row>
    <row r="3692" spans="1:8" x14ac:dyDescent="0.25">
      <c r="A3692" s="8" t="s">
        <v>23</v>
      </c>
      <c r="B3692" s="8">
        <v>2021</v>
      </c>
      <c r="C3692" s="8" t="s">
        <v>10</v>
      </c>
      <c r="D3692" s="8" t="s">
        <v>33</v>
      </c>
      <c r="E3692" s="8" t="s">
        <v>42</v>
      </c>
      <c r="F3692" s="80">
        <v>67.031398999999993</v>
      </c>
      <c r="G3692" s="78">
        <f>+IF(F3692=0," ", +F3692/INDEX(TdC_ExRate!$C$8:$R$29,MATCH(A3692,TdC_ExRate!$B$8:$B$29,0),MATCH(B3692,TdC_ExRate!$C$7:$R$7,0)))</f>
        <v>17.268715929583497</v>
      </c>
      <c r="H3692" s="78">
        <f>+IF(F3692=0,"",+G3692*100/INDEX(PBI_GDP!$C$8:$R$29,MATCH($A3692,PBI_GDP!$B$8:$B$29,0),MATCH($B3692,PBI_GDP!$C$7:$R$7,0)))</f>
        <v>7.6352071251831553E-3</v>
      </c>
    </row>
    <row r="3693" spans="1:8" x14ac:dyDescent="0.25">
      <c r="A3693" s="8" t="s">
        <v>23</v>
      </c>
      <c r="B3693" s="8">
        <v>2021</v>
      </c>
      <c r="C3693" s="8" t="s">
        <v>10</v>
      </c>
      <c r="D3693" s="8" t="s">
        <v>33</v>
      </c>
      <c r="E3693" s="8" t="s">
        <v>40</v>
      </c>
      <c r="F3693" s="78">
        <v>13521.200683999999</v>
      </c>
      <c r="G3693" s="78">
        <f>+IF(F3693=0," ", +F3693/INDEX(TdC_ExRate!$C$8:$R$29,MATCH(A3693,TdC_ExRate!$B$8:$B$29,0),MATCH(B3693,TdC_ExRate!$C$7:$R$7,0)))</f>
        <v>3483.3492530699841</v>
      </c>
      <c r="H3693" s="78">
        <f>+IF(F3693=0,"",+G3693*100/INDEX(PBI_GDP!$C$8:$R$29,MATCH($A3693,PBI_GDP!$B$8:$B$29,0),MATCH($B3693,PBI_GDP!$C$7:$R$7,0)))</f>
        <v>1.540131480823012</v>
      </c>
    </row>
    <row r="3694" spans="1:8" x14ac:dyDescent="0.25">
      <c r="A3694" s="8" t="s">
        <v>23</v>
      </c>
      <c r="B3694" s="8">
        <v>2008</v>
      </c>
      <c r="C3694" s="8" t="s">
        <v>10</v>
      </c>
      <c r="D3694" s="8" t="s">
        <v>37</v>
      </c>
      <c r="E3694" s="8" t="s">
        <v>40</v>
      </c>
      <c r="F3694" s="78">
        <v>7.9710310700000004</v>
      </c>
      <c r="G3694" s="78">
        <f>+IF(F3694=0,0,+F3694/INDEX(TdC_ExRate!$C$8:$R$29,MATCH(A3694,TdC_ExRate!$B$8:$B$29,0),MATCH(B3694,TdC_ExRate!$C$7:$R$7,0)))</f>
        <v>2.7259154414363036</v>
      </c>
      <c r="H3694" s="78">
        <f>+IF(F3694=0,0,+G3694*100/INDEX(PBI_GDP!$C$8:$R$29,MATCH($A3694,PBI_GDP!$B$8:$B$29,0),MATCH($B3694,PBI_GDP!$C$7:$R$7,0)))</f>
        <v>2.257631246847669E-3</v>
      </c>
    </row>
    <row r="3695" spans="1:8" x14ac:dyDescent="0.25">
      <c r="A3695" s="8" t="s">
        <v>23</v>
      </c>
      <c r="B3695" s="8">
        <v>2009</v>
      </c>
      <c r="C3695" s="8" t="s">
        <v>10</v>
      </c>
      <c r="D3695" s="8" t="s">
        <v>37</v>
      </c>
      <c r="E3695" s="8" t="s">
        <v>40</v>
      </c>
      <c r="F3695" s="78">
        <v>63.698031379999982</v>
      </c>
      <c r="G3695" s="78">
        <f>+IF(F3695=0,0,+F3695/INDEX(TdC_ExRate!$C$8:$R$29,MATCH(A3695,TdC_ExRate!$B$8:$B$29,0),MATCH(B3695,TdC_ExRate!$C$7:$R$7,0)))</f>
        <v>21.156279450871867</v>
      </c>
      <c r="H3695" s="78">
        <f>+IF(F3695=0,0,+G3695*100/INDEX(PBI_GDP!$C$8:$R$29,MATCH($A3695,PBI_GDP!$B$8:$B$29,0),MATCH($B3695,PBI_GDP!$C$7:$R$7,0)))</f>
        <v>1.7457864109265728E-2</v>
      </c>
    </row>
    <row r="3696" spans="1:8" x14ac:dyDescent="0.25">
      <c r="A3696" s="8" t="s">
        <v>23</v>
      </c>
      <c r="B3696" s="8">
        <v>2010</v>
      </c>
      <c r="C3696" s="8" t="s">
        <v>10</v>
      </c>
      <c r="D3696" s="8" t="s">
        <v>37</v>
      </c>
      <c r="E3696" s="8" t="s">
        <v>40</v>
      </c>
      <c r="F3696" s="78">
        <v>57.499422269999997</v>
      </c>
      <c r="G3696" s="78">
        <f>+IF(F3696=0,0,+F3696/INDEX(TdC_ExRate!$C$8:$R$29,MATCH(A3696,TdC_ExRate!$B$8:$B$29,0),MATCH(B3696,TdC_ExRate!$C$7:$R$7,0)))</f>
        <v>20.353777794690263</v>
      </c>
      <c r="H3696" s="78">
        <f>+IF(F3696=0,0,+G3696*100/INDEX(PBI_GDP!$C$8:$R$29,MATCH($A3696,PBI_GDP!$B$8:$B$29,0),MATCH($B3696,PBI_GDP!$C$7:$R$7,0)))</f>
        <v>1.3792121040966356E-2</v>
      </c>
    </row>
    <row r="3697" spans="1:8" x14ac:dyDescent="0.25">
      <c r="A3697" s="8" t="s">
        <v>23</v>
      </c>
      <c r="B3697" s="8">
        <v>2011</v>
      </c>
      <c r="C3697" s="8" t="s">
        <v>10</v>
      </c>
      <c r="D3697" s="8" t="s">
        <v>37</v>
      </c>
      <c r="E3697" s="8" t="s">
        <v>40</v>
      </c>
      <c r="F3697" s="78">
        <v>40.614785359999999</v>
      </c>
      <c r="G3697" s="78">
        <f>+IF(F3697=0,0,+F3697/INDEX(TdC_ExRate!$C$8:$R$29,MATCH(A3697,TdC_ExRate!$B$8:$B$29,0),MATCH(B3697,TdC_ExRate!$C$7:$R$7,0)))</f>
        <v>14.7503562810674</v>
      </c>
      <c r="H3697" s="78">
        <f>+IF(F3697=0,0,+G3697*100/INDEX(PBI_GDP!$C$8:$R$29,MATCH($A3697,PBI_GDP!$B$8:$B$29,0),MATCH($B3697,PBI_GDP!$C$7:$R$7,0)))</f>
        <v>8.584129114909439E-3</v>
      </c>
    </row>
    <row r="3698" spans="1:8" x14ac:dyDescent="0.25">
      <c r="A3698" s="8" t="s">
        <v>23</v>
      </c>
      <c r="B3698" s="8">
        <v>2012</v>
      </c>
      <c r="C3698" s="8" t="s">
        <v>10</v>
      </c>
      <c r="D3698" s="8" t="s">
        <v>37</v>
      </c>
      <c r="E3698" s="8" t="s">
        <v>40</v>
      </c>
      <c r="F3698" s="78">
        <v>28.933212509999997</v>
      </c>
      <c r="G3698" s="78">
        <f>+IF(F3698=0,0,+F3698/INDEX(TdC_ExRate!$C$8:$R$29,MATCH(A3698,TdC_ExRate!$B$8:$B$29,0),MATCH(B3698,TdC_ExRate!$C$7:$R$7,0)))</f>
        <v>10.973405503160542</v>
      </c>
      <c r="H3698" s="78">
        <f>+IF(F3698=0,0,+G3698*100/INDEX(PBI_GDP!$C$8:$R$29,MATCH($A3698,PBI_GDP!$B$8:$B$29,0),MATCH($B3698,PBI_GDP!$C$7:$R$7,0)))</f>
        <v>5.6925283531234069E-3</v>
      </c>
    </row>
    <row r="3699" spans="1:8" x14ac:dyDescent="0.25">
      <c r="A3699" s="8" t="s">
        <v>23</v>
      </c>
      <c r="B3699" s="8">
        <v>2013</v>
      </c>
      <c r="C3699" s="8" t="s">
        <v>10</v>
      </c>
      <c r="D3699" s="8" t="s">
        <v>37</v>
      </c>
      <c r="E3699" s="8" t="s">
        <v>40</v>
      </c>
      <c r="F3699" s="78">
        <v>53.973879490000009</v>
      </c>
      <c r="G3699" s="78">
        <f>+IF(F3699=0,0,+F3699/INDEX(TdC_ExRate!$C$8:$R$29,MATCH(A3699,TdC_ExRate!$B$8:$B$29,0),MATCH(B3699,TdC_ExRate!$C$7:$R$7,0)))</f>
        <v>19.971833298797414</v>
      </c>
      <c r="H3699" s="78">
        <f>+IF(F3699=0,0,+G3699*100/INDEX(PBI_GDP!$C$8:$R$29,MATCH($A3699,PBI_GDP!$B$8:$B$29,0),MATCH($B3699,PBI_GDP!$C$7:$R$7,0)))</f>
        <v>9.9288476190539099E-3</v>
      </c>
    </row>
    <row r="3700" spans="1:8" x14ac:dyDescent="0.25">
      <c r="A3700" s="8" t="s">
        <v>23</v>
      </c>
      <c r="B3700" s="8">
        <v>2014</v>
      </c>
      <c r="C3700" s="8" t="s">
        <v>10</v>
      </c>
      <c r="D3700" s="8" t="s">
        <v>37</v>
      </c>
      <c r="E3700" s="8" t="s">
        <v>40</v>
      </c>
      <c r="F3700" s="78">
        <v>84.318138889999986</v>
      </c>
      <c r="G3700" s="78">
        <f>+IF(F3700=0,0,+F3700/INDEX(TdC_ExRate!$C$8:$R$29,MATCH(A3700,TdC_ExRate!$B$8:$B$29,0),MATCH(B3700,TdC_ExRate!$C$7:$R$7,0)))</f>
        <v>29.689485524647885</v>
      </c>
      <c r="H3700" s="78">
        <f>+IF(F3700=0,0,+G3700*100/INDEX(PBI_GDP!$C$8:$R$29,MATCH($A3700,PBI_GDP!$B$8:$B$29,0),MATCH($B3700,PBI_GDP!$C$7:$R$7,0)))</f>
        <v>1.4787730884060081E-2</v>
      </c>
    </row>
    <row r="3701" spans="1:8" x14ac:dyDescent="0.25">
      <c r="A3701" s="8" t="s">
        <v>23</v>
      </c>
      <c r="B3701" s="8">
        <v>2015</v>
      </c>
      <c r="C3701" s="8" t="s">
        <v>10</v>
      </c>
      <c r="D3701" s="8" t="s">
        <v>37</v>
      </c>
      <c r="E3701" s="8" t="s">
        <v>40</v>
      </c>
      <c r="F3701" s="78">
        <v>730.37585808000006</v>
      </c>
      <c r="G3701" s="78">
        <f>+IF(F3701=0,0,+F3701/INDEX(TdC_ExRate!$C$8:$R$29,MATCH(A3701,TdC_ExRate!$B$8:$B$29,0),MATCH(B3701,TdC_ExRate!$C$7:$R$7,0)))</f>
        <v>229.31738087284145</v>
      </c>
      <c r="H3701" s="78">
        <f>+IF(F3701=0,0,+G3701*100/INDEX(PBI_GDP!$C$8:$R$29,MATCH($A3701,PBI_GDP!$B$8:$B$29,0),MATCH($B3701,PBI_GDP!$C$7:$R$7,0)))</f>
        <v>0.12086975822390554</v>
      </c>
    </row>
    <row r="3702" spans="1:8" x14ac:dyDescent="0.25">
      <c r="A3702" s="8" t="s">
        <v>23</v>
      </c>
      <c r="B3702" s="8">
        <v>2016</v>
      </c>
      <c r="C3702" s="8" t="s">
        <v>10</v>
      </c>
      <c r="D3702" s="8" t="s">
        <v>37</v>
      </c>
      <c r="E3702" s="8" t="s">
        <v>40</v>
      </c>
      <c r="F3702" s="78">
        <v>171.98284200000001</v>
      </c>
      <c r="G3702" s="78">
        <f>+IF(F3702=0,0,+F3702/INDEX(TdC_ExRate!$C$8:$R$29,MATCH(A3702,TdC_ExRate!$B$8:$B$29,0),MATCH(B3702,TdC_ExRate!$C$7:$R$7,0)))</f>
        <v>50.957879111111112</v>
      </c>
      <c r="H3702" s="78">
        <f>+IF(F3702=0,0,+G3702*100/INDEX(PBI_GDP!$C$8:$R$29,MATCH($A3702,PBI_GDP!$B$8:$B$29,0),MATCH($B3702,PBI_GDP!$C$7:$R$7,0)))</f>
        <v>2.6542303875728885E-2</v>
      </c>
    </row>
    <row r="3703" spans="1:8" x14ac:dyDescent="0.25">
      <c r="A3703" s="8" t="s">
        <v>23</v>
      </c>
      <c r="B3703" s="8">
        <v>2017</v>
      </c>
      <c r="C3703" s="8" t="s">
        <v>10</v>
      </c>
      <c r="D3703" s="8" t="s">
        <v>37</v>
      </c>
      <c r="E3703" s="8" t="s">
        <v>40</v>
      </c>
      <c r="F3703" s="78">
        <v>383.21737300000001</v>
      </c>
      <c r="G3703" s="78">
        <f>+IF(F3703=0,0,+F3703/INDEX(TdC_ExRate!$C$8:$R$29,MATCH(A3703,TdC_ExRate!$B$8:$B$29,0),MATCH(B3703,TdC_ExRate!$C$7:$R$7,0)))</f>
        <v>117.521300178891</v>
      </c>
      <c r="H3703" s="78">
        <f>+IF(F3703=0,0,+G3703*100/INDEX(PBI_GDP!$C$8:$R$29,MATCH($A3703,PBI_GDP!$B$8:$B$29,0),MATCH($B3703,PBI_GDP!$C$7:$R$7,0)))</f>
        <v>5.5682140453750882E-2</v>
      </c>
    </row>
    <row r="3704" spans="1:8" x14ac:dyDescent="0.25">
      <c r="A3704" s="8" t="s">
        <v>23</v>
      </c>
      <c r="B3704" s="8">
        <v>2018</v>
      </c>
      <c r="C3704" s="8" t="s">
        <v>10</v>
      </c>
      <c r="D3704" s="8" t="s">
        <v>37</v>
      </c>
      <c r="E3704" s="8" t="s">
        <v>40</v>
      </c>
      <c r="F3704" s="78">
        <v>334.864777</v>
      </c>
      <c r="G3704" s="78">
        <f>+IF(F3704=0,0,+F3704/INDEX(TdC_ExRate!$C$8:$R$29,MATCH(A3704,TdC_ExRate!$B$8:$B$29,0),MATCH(B3704,TdC_ExRate!$C$7:$R$7,0)))</f>
        <v>101.88583478701815</v>
      </c>
      <c r="H3704" s="78">
        <f>+IF(F3704=0,0,+G3704*100/INDEX(PBI_GDP!$C$8:$R$29,MATCH($A3704,PBI_GDP!$B$8:$B$29,0),MATCH($B3704,PBI_GDP!$C$7:$R$7,0)))</f>
        <v>4.5784250251249901E-2</v>
      </c>
    </row>
    <row r="3705" spans="1:8" x14ac:dyDescent="0.25">
      <c r="A3705" s="8" t="s">
        <v>23</v>
      </c>
      <c r="B3705" s="8">
        <v>2019</v>
      </c>
      <c r="C3705" s="8" t="s">
        <v>10</v>
      </c>
      <c r="D3705" s="8" t="s">
        <v>37</v>
      </c>
      <c r="E3705" s="8" t="s">
        <v>40</v>
      </c>
      <c r="F3705" s="78">
        <v>788.82856300000003</v>
      </c>
      <c r="G3705" s="78">
        <f>+IF(F3705=0,0,+F3705/INDEX(TdC_ExRate!$C$8:$R$29,MATCH(A3705,TdC_ExRate!$B$8:$B$29,0),MATCH(B3705,TdC_ExRate!$C$7:$R$7,0)))</f>
        <v>236.47121548838396</v>
      </c>
      <c r="H3705" s="78">
        <f>+IF(F3705=0,0,+G3705*100/INDEX(PBI_GDP!$C$8:$R$29,MATCH($A3705,PBI_GDP!$B$8:$B$29,0),MATCH($B3705,PBI_GDP!$C$7:$R$7,0)))</f>
        <v>0.10358019600301027</v>
      </c>
    </row>
    <row r="3706" spans="1:8" x14ac:dyDescent="0.25">
      <c r="A3706" s="8" t="s">
        <v>23</v>
      </c>
      <c r="B3706" s="8">
        <v>2020</v>
      </c>
      <c r="C3706" s="8" t="s">
        <v>10</v>
      </c>
      <c r="D3706" s="8" t="s">
        <v>37</v>
      </c>
      <c r="E3706" s="8" t="s">
        <v>40</v>
      </c>
      <c r="F3706" s="80">
        <v>384.81361099999998</v>
      </c>
      <c r="G3706" s="78">
        <f>+IF(F3706=0,0,+F3706/INDEX(TdC_ExRate!$C$8:$R$29,MATCH(A3706,TdC_ExRate!$B$8:$B$29,0),MATCH(B3706,TdC_ExRate!$C$7:$R$7,0)))</f>
        <v>110.05155700667291</v>
      </c>
      <c r="H3706" s="78">
        <f>+IF(F3706=0,0,+G3706*100/INDEX(PBI_GDP!$C$8:$R$29,MATCH($A3706,PBI_GDP!$B$8:$B$29,0),MATCH($B3706,PBI_GDP!$C$7:$R$7,0)))</f>
        <v>5.4752470595863079E-2</v>
      </c>
    </row>
    <row r="3707" spans="1:8" x14ac:dyDescent="0.25">
      <c r="A3707" s="8" t="s">
        <v>23</v>
      </c>
      <c r="B3707" s="8">
        <v>2021</v>
      </c>
      <c r="C3707" s="8" t="s">
        <v>10</v>
      </c>
      <c r="D3707" s="8" t="s">
        <v>37</v>
      </c>
      <c r="E3707" s="8" t="s">
        <v>40</v>
      </c>
      <c r="F3707" s="80">
        <v>1551.786963</v>
      </c>
      <c r="G3707" s="78">
        <f>+IF(F3707=0,0,+F3707/INDEX(TdC_ExRate!$C$8:$R$29,MATCH(A3707,TdC_ExRate!$B$8:$B$29,0),MATCH(B3707,TdC_ExRate!$C$7:$R$7,0)))</f>
        <v>399.77336960068664</v>
      </c>
      <c r="H3707" s="78">
        <f>+IF(F3707=0,0,+G3707*100/INDEX(PBI_GDP!$C$8:$R$29,MATCH($A3707,PBI_GDP!$B$8:$B$29,0),MATCH($B3707,PBI_GDP!$C$7:$R$7,0)))</f>
        <v>0.17675619267119771</v>
      </c>
    </row>
    <row r="3708" spans="1:8" x14ac:dyDescent="0.25">
      <c r="A3708" s="51" t="s">
        <v>24</v>
      </c>
      <c r="B3708" s="52">
        <v>2009</v>
      </c>
      <c r="C3708" s="51" t="s">
        <v>10</v>
      </c>
      <c r="D3708" s="51" t="s">
        <v>41</v>
      </c>
      <c r="E3708" s="51" t="s">
        <v>40</v>
      </c>
      <c r="F3708" s="79">
        <v>30349.921285199991</v>
      </c>
      <c r="G3708" s="78">
        <f>+IF(F3708=0," ", +F3708/INDEX(TdC_ExRate!$C$8:$R$29,MATCH(A3708,TdC_ExRate!$B$8:$B$29,0),MATCH(B3708,TdC_ExRate!$C$7:$R$7,0)))</f>
        <v>844.04981673364352</v>
      </c>
      <c r="H3708" s="78">
        <f>+IF(F3708=0,"",+G3708*100/INDEX(PBI_GDP!$C$8:$R$29,MATCH($A3708,PBI_GDP!$B$8:$B$29,0),MATCH($B3708,PBI_GDP!$C$7:$R$7,0)))</f>
        <v>1.74916182321876</v>
      </c>
    </row>
    <row r="3709" spans="1:8" x14ac:dyDescent="0.25">
      <c r="A3709" s="51" t="s">
        <v>24</v>
      </c>
      <c r="B3709" s="52">
        <v>2010</v>
      </c>
      <c r="C3709" s="51" t="s">
        <v>10</v>
      </c>
      <c r="D3709" s="51" t="s">
        <v>41</v>
      </c>
      <c r="E3709" s="51" t="s">
        <v>40</v>
      </c>
      <c r="F3709" s="79">
        <v>27104.314242539986</v>
      </c>
      <c r="G3709" s="78">
        <f>+IF(F3709=0," ", +F3709/INDEX(TdC_ExRate!$C$8:$R$29,MATCH(A3709,TdC_ExRate!$B$8:$B$29,0),MATCH(B3709,TdC_ExRate!$C$7:$R$7,0)))</f>
        <v>735.14854533028847</v>
      </c>
      <c r="H3709" s="78">
        <f>+IF(F3709=0,"",+G3709*100/INDEX(PBI_GDP!$C$8:$R$29,MATCH($A3709,PBI_GDP!$B$8:$B$29,0),MATCH($B3709,PBI_GDP!$C$7:$R$7,0)))</f>
        <v>1.3653322581213676</v>
      </c>
    </row>
    <row r="3710" spans="1:8" x14ac:dyDescent="0.25">
      <c r="A3710" s="51" t="s">
        <v>24</v>
      </c>
      <c r="B3710" s="52">
        <v>2011</v>
      </c>
      <c r="C3710" s="51" t="s">
        <v>10</v>
      </c>
      <c r="D3710" s="51" t="s">
        <v>41</v>
      </c>
      <c r="E3710" s="51" t="s">
        <v>40</v>
      </c>
      <c r="F3710" s="79">
        <v>30534.323670459704</v>
      </c>
      <c r="G3710" s="78">
        <f>+IF(F3710=0," ", +F3710/INDEX(TdC_ExRate!$C$8:$R$29,MATCH(A3710,TdC_ExRate!$B$8:$B$29,0),MATCH(B3710,TdC_ExRate!$C$7:$R$7,0)))</f>
        <v>801.17896393964304</v>
      </c>
      <c r="H3710" s="78">
        <f>+IF(F3710=0,"",+G3710*100/INDEX(PBI_GDP!$C$8:$R$29,MATCH($A3710,PBI_GDP!$B$8:$B$29,0),MATCH($B3710,PBI_GDP!$C$7:$R$7,0)))</f>
        <v>1.380911387422592</v>
      </c>
    </row>
    <row r="3711" spans="1:8" x14ac:dyDescent="0.25">
      <c r="A3711" s="51" t="s">
        <v>24</v>
      </c>
      <c r="B3711" s="52">
        <v>2012</v>
      </c>
      <c r="C3711" s="51" t="s">
        <v>10</v>
      </c>
      <c r="D3711" s="51" t="s">
        <v>41</v>
      </c>
      <c r="E3711" s="51" t="s">
        <v>40</v>
      </c>
      <c r="F3711" s="79">
        <v>81662.888519868415</v>
      </c>
      <c r="G3711" s="78">
        <f>+IF(F3711=0," ", +F3711/INDEX(TdC_ExRate!$C$8:$R$29,MATCH(A3711,TdC_ExRate!$B$8:$B$29,0),MATCH(B3711,TdC_ExRate!$C$7:$R$7,0)))</f>
        <v>2078.950001566544</v>
      </c>
      <c r="H3711" s="78">
        <f>+IF(F3711=0,"",+G3711*100/INDEX(PBI_GDP!$C$8:$R$29,MATCH($A3711,PBI_GDP!$B$8:$B$29,0),MATCH($B3711,PBI_GDP!$C$7:$R$7,0)))</f>
        <v>3.42660833034707</v>
      </c>
    </row>
    <row r="3712" spans="1:8" x14ac:dyDescent="0.25">
      <c r="A3712" s="51" t="s">
        <v>24</v>
      </c>
      <c r="B3712" s="52">
        <v>2013</v>
      </c>
      <c r="C3712" s="51" t="s">
        <v>10</v>
      </c>
      <c r="D3712" s="51" t="s">
        <v>41</v>
      </c>
      <c r="E3712" s="51" t="s">
        <v>40</v>
      </c>
      <c r="F3712" s="79">
        <v>33701.836753100011</v>
      </c>
      <c r="G3712" s="78">
        <f>+IF(F3712=0," ", +F3712/INDEX(TdC_ExRate!$C$8:$R$29,MATCH(A3712,TdC_ExRate!$B$8:$B$29,0),MATCH(B3712,TdC_ExRate!$C$7:$R$7,0)))</f>
        <v>807.39077867278854</v>
      </c>
      <c r="H3712" s="78">
        <f>+IF(F3712=0,"",+G3712*100/INDEX(PBI_GDP!$C$8:$R$29,MATCH($A3712,PBI_GDP!$B$8:$B$29,0),MATCH($B3712,PBI_GDP!$C$7:$R$7,0)))</f>
        <v>1.2885644562061647</v>
      </c>
    </row>
    <row r="3713" spans="1:8" x14ac:dyDescent="0.25">
      <c r="A3713" s="51" t="s">
        <v>24</v>
      </c>
      <c r="B3713" s="52">
        <v>2014</v>
      </c>
      <c r="C3713" s="51" t="s">
        <v>10</v>
      </c>
      <c r="D3713" s="51" t="s">
        <v>41</v>
      </c>
      <c r="E3713" s="51" t="s">
        <v>40</v>
      </c>
      <c r="F3713" s="79">
        <v>48527.027393570002</v>
      </c>
      <c r="G3713" s="78">
        <f>+IF(F3713=0," ", +F3713/INDEX(TdC_ExRate!$C$8:$R$29,MATCH(A3713,TdC_ExRate!$B$8:$B$29,0),MATCH(B3713,TdC_ExRate!$C$7:$R$7,0)))</f>
        <v>1116.355134334374</v>
      </c>
      <c r="H3713" s="78">
        <f>+IF(F3713=0,"",+G3713*100/INDEX(PBI_GDP!$C$8:$R$29,MATCH($A3713,PBI_GDP!$B$8:$B$29,0),MATCH($B3713,PBI_GDP!$C$7:$R$7,0)))</f>
        <v>1.6622235207743465</v>
      </c>
    </row>
    <row r="3714" spans="1:8" x14ac:dyDescent="0.25">
      <c r="A3714" s="51" t="s">
        <v>24</v>
      </c>
      <c r="B3714" s="52">
        <v>2015</v>
      </c>
      <c r="C3714" s="51" t="s">
        <v>10</v>
      </c>
      <c r="D3714" s="51" t="s">
        <v>41</v>
      </c>
      <c r="E3714" s="51" t="s">
        <v>40</v>
      </c>
      <c r="F3714" s="79">
        <v>48854.702478029983</v>
      </c>
      <c r="G3714" s="78">
        <f>+IF(F3714=0," ", +F3714/INDEX(TdC_ExRate!$C$8:$R$29,MATCH(A3714,TdC_ExRate!$B$8:$B$29,0),MATCH(B3714,TdC_ExRate!$C$7:$R$7,0)))</f>
        <v>1085.6600550673329</v>
      </c>
      <c r="H3714" s="78">
        <f>+IF(F3714=0,"",+G3714*100/INDEX(PBI_GDP!$C$8:$R$29,MATCH($A3714,PBI_GDP!$B$8:$B$29,0),MATCH($B3714,PBI_GDP!$C$7:$R$7,0)))</f>
        <v>1.5258919319938096</v>
      </c>
    </row>
    <row r="3715" spans="1:8" x14ac:dyDescent="0.25">
      <c r="A3715" s="51" t="s">
        <v>24</v>
      </c>
      <c r="B3715" s="52">
        <v>2016</v>
      </c>
      <c r="C3715" s="51" t="s">
        <v>10</v>
      </c>
      <c r="D3715" s="51" t="s">
        <v>41</v>
      </c>
      <c r="E3715" s="51" t="s">
        <v>40</v>
      </c>
      <c r="F3715" s="79">
        <v>50112.29559210001</v>
      </c>
      <c r="G3715" s="78">
        <f>+IF(F3715=0," ", +F3715/INDEX(TdC_ExRate!$C$8:$R$29,MATCH(A3715,TdC_ExRate!$B$8:$B$29,0),MATCH(B3715,TdC_ExRate!$C$7:$R$7,0)))</f>
        <v>1088.9045669627897</v>
      </c>
      <c r="H3715" s="78">
        <f>+IF(F3715=0,"",+G3715*100/INDEX(PBI_GDP!$C$8:$R$29,MATCH($A3715,PBI_GDP!$B$8:$B$29,0),MATCH($B3715,PBI_GDP!$C$7:$R$7,0)))</f>
        <v>1.4386523085163521</v>
      </c>
    </row>
    <row r="3716" spans="1:8" x14ac:dyDescent="0.25">
      <c r="A3716" s="51" t="s">
        <v>24</v>
      </c>
      <c r="B3716" s="52">
        <v>2017</v>
      </c>
      <c r="C3716" s="51" t="s">
        <v>10</v>
      </c>
      <c r="D3716" s="51" t="s">
        <v>41</v>
      </c>
      <c r="E3716" s="51" t="s">
        <v>40</v>
      </c>
      <c r="F3716" s="79">
        <v>64804.900616309984</v>
      </c>
      <c r="G3716" s="78">
        <f>+IF(F3716=0," ", +F3716/INDEX(TdC_ExRate!$C$8:$R$29,MATCH(A3716,TdC_ExRate!$B$8:$B$29,0),MATCH(B3716,TdC_ExRate!$C$7:$R$7,0)))</f>
        <v>1365.7033602538006</v>
      </c>
      <c r="H3716" s="78">
        <f>+IF(F3716=0,"",+G3716*100/INDEX(PBI_GDP!$C$8:$R$29,MATCH($A3716,PBI_GDP!$B$8:$B$29,0),MATCH($B3716,PBI_GDP!$C$7:$R$7,0)))</f>
        <v>1.7076124546419145</v>
      </c>
    </row>
    <row r="3717" spans="1:8" x14ac:dyDescent="0.25">
      <c r="A3717" s="51" t="s">
        <v>24</v>
      </c>
      <c r="B3717" s="52">
        <v>2018</v>
      </c>
      <c r="C3717" s="51" t="s">
        <v>10</v>
      </c>
      <c r="D3717" s="51" t="s">
        <v>41</v>
      </c>
      <c r="E3717" s="51" t="s">
        <v>40</v>
      </c>
      <c r="F3717" s="79">
        <v>47050.255199120002</v>
      </c>
      <c r="G3717" s="78">
        <f>+IF(F3717=0," ", +F3717/INDEX(TdC_ExRate!$C$8:$R$29,MATCH(A3717,TdC_ExRate!$B$8:$B$29,0),MATCH(B3717,TdC_ExRate!$C$7:$R$7,0)))</f>
        <v>949.67883736365536</v>
      </c>
      <c r="H3717" s="78">
        <f>+IF(F3717=0,"",+G3717*100/INDEX(PBI_GDP!$C$8:$R$29,MATCH($A3717,PBI_GDP!$B$8:$B$29,0),MATCH($B3717,PBI_GDP!$C$7:$R$7,0)))</f>
        <v>1.1103099284211833</v>
      </c>
    </row>
    <row r="3718" spans="1:8" x14ac:dyDescent="0.25">
      <c r="A3718" s="51" t="s">
        <v>24</v>
      </c>
      <c r="B3718" s="52">
        <v>2019</v>
      </c>
      <c r="C3718" s="51" t="s">
        <v>10</v>
      </c>
      <c r="D3718" s="51" t="s">
        <v>41</v>
      </c>
      <c r="E3718" s="51" t="s">
        <v>40</v>
      </c>
      <c r="F3718" s="79">
        <v>31380.506034640006</v>
      </c>
      <c r="G3718" s="78">
        <f>+IF(F3718=0," ", +F3718/INDEX(TdC_ExRate!$C$8:$R$29,MATCH(A3718,TdC_ExRate!$B$8:$B$29,0),MATCH(B3718,TdC_ExRate!$C$7:$R$7,0)))</f>
        <v>610.60477763564734</v>
      </c>
      <c r="H3718" s="78">
        <f>+IF(F3718=0,"",+G3718*100/INDEX(PBI_GDP!$C$8:$R$29,MATCH($A3718,PBI_GDP!$B$8:$B$29,0),MATCH($B3718,PBI_GDP!$C$7:$R$7,0)))</f>
        <v>0.68686847081917068</v>
      </c>
    </row>
    <row r="3719" spans="1:8" x14ac:dyDescent="0.25">
      <c r="A3719" s="51" t="s">
        <v>24</v>
      </c>
      <c r="B3719" s="52">
        <v>2020</v>
      </c>
      <c r="C3719" s="51" t="s">
        <v>10</v>
      </c>
      <c r="D3719" s="51" t="s">
        <v>41</v>
      </c>
      <c r="E3719" s="51" t="s">
        <v>40</v>
      </c>
      <c r="F3719" s="79">
        <v>30129.169341000004</v>
      </c>
      <c r="G3719" s="78">
        <f>+IF(F3719=0," ", +F3719/INDEX(TdC_ExRate!$C$8:$R$29,MATCH(A3719,TdC_ExRate!$B$8:$B$29,0),MATCH(B3719,TdC_ExRate!$C$7:$R$7,0)))</f>
        <v>532.03548191771154</v>
      </c>
      <c r="H3719" s="78">
        <f>+IF(F3719=0,"",+G3719*100/INDEX(PBI_GDP!$C$8:$R$29,MATCH($A3719,PBI_GDP!$B$8:$B$29,0),MATCH($B3719,PBI_GDP!$C$7:$R$7,0)))</f>
        <v>0.67466584636538696</v>
      </c>
    </row>
    <row r="3720" spans="1:8" x14ac:dyDescent="0.25">
      <c r="A3720" s="51" t="s">
        <v>24</v>
      </c>
      <c r="B3720" s="52">
        <v>2022</v>
      </c>
      <c r="C3720" s="51" t="s">
        <v>10</v>
      </c>
      <c r="D3720" s="51" t="s">
        <v>41</v>
      </c>
      <c r="E3720" s="51" t="s">
        <v>40</v>
      </c>
      <c r="F3720" s="78">
        <v>39223.893623180003</v>
      </c>
      <c r="G3720" s="78">
        <f>+IF(F3720=0," ", +F3720/INDEX(TdC_ExRate!$C$8:$R$29,MATCH(A3720,TdC_ExRate!$B$8:$B$29,0),MATCH(B3720,TdC_ExRate!$C$7:$R$7,0)))</f>
        <v>713.63746054666797</v>
      </c>
      <c r="H3720" s="78">
        <f>+IF(F3720=0,"",+G3720*100/INDEX(PBI_GDP!$C$8:$R$29,MATCH($A3720,PBI_GDP!$B$8:$B$29,0),MATCH($B3720,PBI_GDP!$C$7:$R$7,0)))</f>
        <v>0.6280863247249433</v>
      </c>
    </row>
    <row r="3721" spans="1:8" x14ac:dyDescent="0.25">
      <c r="A3721" s="51" t="s">
        <v>24</v>
      </c>
      <c r="B3721" s="52">
        <v>2023</v>
      </c>
      <c r="C3721" s="51" t="s">
        <v>10</v>
      </c>
      <c r="D3721" s="51" t="s">
        <v>41</v>
      </c>
      <c r="E3721" s="51" t="s">
        <v>40</v>
      </c>
      <c r="F3721" s="78">
        <v>58176.879659890037</v>
      </c>
      <c r="G3721" s="78">
        <f>+IF(F3721=0," ", +F3721/INDEX(TdC_ExRate!$C$8:$R$29,MATCH(A3721,TdC_ExRate!$B$8:$B$29,0),MATCH(B3721,TdC_ExRate!$C$7:$R$7,0)))</f>
        <v>1038.8573918820864</v>
      </c>
      <c r="H3721" s="78">
        <f>+IF(F3721=0,"",+G3721*100/INDEX(PBI_GDP!$C$8:$R$29,MATCH($A3721,PBI_GDP!$B$8:$B$29,0),MATCH($B3721,PBI_GDP!$C$7:$R$7,0)))</f>
        <v>0.8503405486997182</v>
      </c>
    </row>
    <row r="3722" spans="1:8" x14ac:dyDescent="0.25">
      <c r="A3722" s="51" t="s">
        <v>24</v>
      </c>
      <c r="B3722" s="52">
        <v>2021</v>
      </c>
      <c r="C3722" s="51" t="s">
        <v>10</v>
      </c>
      <c r="D3722" s="51" t="s">
        <v>41</v>
      </c>
      <c r="E3722" s="51" t="s">
        <v>40</v>
      </c>
      <c r="F3722" s="79">
        <v>30974.240686610003</v>
      </c>
      <c r="G3722" s="78">
        <f>+IF(F3722=0," ", +F3722/INDEX(TdC_ExRate!$C$8:$R$29,MATCH(A3722,TdC_ExRate!$B$8:$B$29,0),MATCH(B3722,TdC_ExRate!$C$7:$R$7,0)))</f>
        <v>542.44022100831819</v>
      </c>
      <c r="H3722" s="78">
        <f>+IF(F3722=0,"",+G3722*100/INDEX(PBI_GDP!$C$8:$R$29,MATCH($A3722,PBI_GDP!$B$8:$B$29,0),MATCH($B3722,PBI_GDP!$C$7:$R$7,0)))</f>
        <v>0.57525830460523353</v>
      </c>
    </row>
    <row r="3723" spans="1:8" x14ac:dyDescent="0.25">
      <c r="A3723" s="51" t="s">
        <v>24</v>
      </c>
      <c r="B3723" s="52">
        <v>2009</v>
      </c>
      <c r="C3723" s="51" t="s">
        <v>10</v>
      </c>
      <c r="D3723" s="51" t="s">
        <v>25</v>
      </c>
      <c r="E3723" s="51" t="s">
        <v>26</v>
      </c>
      <c r="F3723" s="79">
        <v>1792.5410703099999</v>
      </c>
      <c r="G3723" s="78">
        <f>+IF(F3723=0," ", +F3723/INDEX(TdC_ExRate!$C$8:$R$29,MATCH(A3723,TdC_ExRate!$B$8:$B$29,0),MATCH(B3723,TdC_ExRate!$C$7:$R$7,0)))</f>
        <v>49.851660162970163</v>
      </c>
      <c r="H3723" s="78">
        <f>+IF(F3723=0,"",+G3723*100/INDEX(PBI_GDP!$C$8:$R$29,MATCH($A3723,PBI_GDP!$B$8:$B$29,0),MATCH($B3723,PBI_GDP!$C$7:$R$7,0)))</f>
        <v>0.1033098035831458</v>
      </c>
    </row>
    <row r="3724" spans="1:8" x14ac:dyDescent="0.25">
      <c r="A3724" s="51" t="s">
        <v>24</v>
      </c>
      <c r="B3724" s="52">
        <v>2009</v>
      </c>
      <c r="C3724" s="51" t="s">
        <v>10</v>
      </c>
      <c r="D3724" s="51" t="s">
        <v>25</v>
      </c>
      <c r="E3724" s="51" t="s">
        <v>27</v>
      </c>
      <c r="F3724" s="79"/>
      <c r="G3724" s="78" t="str">
        <f>+IF(F3724=0," ", +F3724/INDEX(TdC_ExRate!$C$8:$R$29,MATCH(A3724,TdC_ExRate!$B$8:$B$29,0),MATCH(B3724,TdC_ExRate!$C$7:$R$7,0)))</f>
        <v xml:space="preserve"> </v>
      </c>
      <c r="H3724" s="78" t="str">
        <f>+IF(F3724=0,"",+G3724*100/INDEX(PBI_GDP!$C$8:$R$29,MATCH($A3724,PBI_GDP!$B$8:$B$29,0),MATCH($B3724,PBI_GDP!$C$7:$R$7,0)))</f>
        <v/>
      </c>
    </row>
    <row r="3725" spans="1:8" x14ac:dyDescent="0.25">
      <c r="A3725" s="51" t="s">
        <v>24</v>
      </c>
      <c r="B3725" s="52">
        <v>2009</v>
      </c>
      <c r="C3725" s="51" t="s">
        <v>10</v>
      </c>
      <c r="D3725" s="51" t="s">
        <v>25</v>
      </c>
      <c r="E3725" s="51" t="s">
        <v>28</v>
      </c>
      <c r="F3725" s="79">
        <v>412.13999999999839</v>
      </c>
      <c r="G3725" s="78">
        <f>+IF(F3725=0," ", +F3725/INDEX(TdC_ExRate!$C$8:$R$29,MATCH(A3725,TdC_ExRate!$B$8:$B$29,0),MATCH(B3725,TdC_ExRate!$C$7:$R$7,0)))</f>
        <v>11.461864701383533</v>
      </c>
      <c r="H3725" s="78">
        <f>+IF(F3725=0,"",+G3725*100/INDEX(PBI_GDP!$C$8:$R$29,MATCH($A3725,PBI_GDP!$B$8:$B$29,0),MATCH($B3725,PBI_GDP!$C$7:$R$7,0)))</f>
        <v>2.3752929935041401E-2</v>
      </c>
    </row>
    <row r="3726" spans="1:8" x14ac:dyDescent="0.25">
      <c r="A3726" s="51" t="s">
        <v>24</v>
      </c>
      <c r="B3726" s="52">
        <v>2009</v>
      </c>
      <c r="C3726" s="51" t="s">
        <v>10</v>
      </c>
      <c r="D3726" s="51" t="s">
        <v>25</v>
      </c>
      <c r="E3726" s="51" t="s">
        <v>40</v>
      </c>
      <c r="F3726" s="79">
        <v>2204.6810703099982</v>
      </c>
      <c r="G3726" s="78">
        <f>+IF(F3726=0," ", +F3726/INDEX(TdC_ExRate!$C$8:$R$29,MATCH(A3726,TdC_ExRate!$B$8:$B$29,0),MATCH(B3726,TdC_ExRate!$C$7:$R$7,0)))</f>
        <v>61.313524864353695</v>
      </c>
      <c r="H3726" s="78">
        <f>+IF(F3726=0,"",+G3726*100/INDEX(PBI_GDP!$C$8:$R$29,MATCH($A3726,PBI_GDP!$B$8:$B$29,0),MATCH($B3726,PBI_GDP!$C$7:$R$7,0)))</f>
        <v>0.1270627335181872</v>
      </c>
    </row>
    <row r="3727" spans="1:8" x14ac:dyDescent="0.25">
      <c r="A3727" s="51" t="s">
        <v>24</v>
      </c>
      <c r="B3727" s="52">
        <v>2010</v>
      </c>
      <c r="C3727" s="51" t="s">
        <v>10</v>
      </c>
      <c r="D3727" s="51" t="s">
        <v>25</v>
      </c>
      <c r="E3727" s="51" t="s">
        <v>26</v>
      </c>
      <c r="F3727" s="79">
        <v>610.23880376000022</v>
      </c>
      <c r="G3727" s="78">
        <f>+IF(F3727=0," ", +F3727/INDEX(TdC_ExRate!$C$8:$R$29,MATCH(A3727,TdC_ExRate!$B$8:$B$29,0),MATCH(B3727,TdC_ExRate!$C$7:$R$7,0)))</f>
        <v>16.551467226725123</v>
      </c>
      <c r="H3727" s="78">
        <f>+IF(F3727=0,"",+G3727*100/INDEX(PBI_GDP!$C$8:$R$29,MATCH($A3727,PBI_GDP!$B$8:$B$29,0),MATCH($B3727,PBI_GDP!$C$7:$R$7,0)))</f>
        <v>3.0739708685315358E-2</v>
      </c>
    </row>
    <row r="3728" spans="1:8" x14ac:dyDescent="0.25">
      <c r="A3728" s="51" t="s">
        <v>24</v>
      </c>
      <c r="B3728" s="52">
        <v>2010</v>
      </c>
      <c r="C3728" s="51" t="s">
        <v>10</v>
      </c>
      <c r="D3728" s="51" t="s">
        <v>25</v>
      </c>
      <c r="E3728" s="51" t="s">
        <v>27</v>
      </c>
      <c r="F3728" s="79"/>
      <c r="G3728" s="78" t="str">
        <f>+IF(F3728=0," ", +F3728/INDEX(TdC_ExRate!$C$8:$R$29,MATCH(A3728,TdC_ExRate!$B$8:$B$29,0),MATCH(B3728,TdC_ExRate!$C$7:$R$7,0)))</f>
        <v xml:space="preserve"> </v>
      </c>
      <c r="H3728" s="78" t="str">
        <f>+IF(F3728=0,"",+G3728*100/INDEX(PBI_GDP!$C$8:$R$29,MATCH($A3728,PBI_GDP!$B$8:$B$29,0),MATCH($B3728,PBI_GDP!$C$7:$R$7,0)))</f>
        <v/>
      </c>
    </row>
    <row r="3729" spans="1:8" x14ac:dyDescent="0.25">
      <c r="A3729" s="51" t="s">
        <v>24</v>
      </c>
      <c r="B3729" s="52">
        <v>2010</v>
      </c>
      <c r="C3729" s="51" t="s">
        <v>10</v>
      </c>
      <c r="D3729" s="51" t="s">
        <v>25</v>
      </c>
      <c r="E3729" s="51" t="s">
        <v>28</v>
      </c>
      <c r="F3729" s="79">
        <v>1899.543366560001</v>
      </c>
      <c r="G3729" s="78">
        <f>+IF(F3729=0," ", +F3729/INDEX(TdC_ExRate!$C$8:$R$29,MATCH(A3729,TdC_ExRate!$B$8:$B$29,0),MATCH(B3729,TdC_ExRate!$C$7:$R$7,0)))</f>
        <v>51.521190693940262</v>
      </c>
      <c r="H3729" s="78">
        <f>+IF(F3729=0,"",+G3729*100/INDEX(PBI_GDP!$C$8:$R$29,MATCH($A3729,PBI_GDP!$B$8:$B$29,0),MATCH($B3729,PBI_GDP!$C$7:$R$7,0)))</f>
        <v>9.5686163127283355E-2</v>
      </c>
    </row>
    <row r="3730" spans="1:8" x14ac:dyDescent="0.25">
      <c r="A3730" s="51" t="s">
        <v>24</v>
      </c>
      <c r="B3730" s="52">
        <v>2010</v>
      </c>
      <c r="C3730" s="51" t="s">
        <v>10</v>
      </c>
      <c r="D3730" s="51" t="s">
        <v>25</v>
      </c>
      <c r="E3730" s="51" t="s">
        <v>40</v>
      </c>
      <c r="F3730" s="79">
        <v>2509.7821703200011</v>
      </c>
      <c r="G3730" s="78">
        <f>+IF(F3730=0," ", +F3730/INDEX(TdC_ExRate!$C$8:$R$29,MATCH(A3730,TdC_ExRate!$B$8:$B$29,0),MATCH(B3730,TdC_ExRate!$C$7:$R$7,0)))</f>
        <v>68.072657920665378</v>
      </c>
      <c r="H3730" s="78">
        <f>+IF(F3730=0,"",+G3730*100/INDEX(PBI_GDP!$C$8:$R$29,MATCH($A3730,PBI_GDP!$B$8:$B$29,0),MATCH($B3730,PBI_GDP!$C$7:$R$7,0)))</f>
        <v>0.12642587181259871</v>
      </c>
    </row>
    <row r="3731" spans="1:8" x14ac:dyDescent="0.25">
      <c r="A3731" s="51" t="s">
        <v>24</v>
      </c>
      <c r="B3731" s="52">
        <v>2011</v>
      </c>
      <c r="C3731" s="51" t="s">
        <v>10</v>
      </c>
      <c r="D3731" s="51" t="s">
        <v>25</v>
      </c>
      <c r="E3731" s="51" t="s">
        <v>26</v>
      </c>
      <c r="F3731" s="79">
        <v>447.54479850860002</v>
      </c>
      <c r="G3731" s="78">
        <f>+IF(F3731=0," ", +F3731/INDEX(TdC_ExRate!$C$8:$R$29,MATCH(A3731,TdC_ExRate!$B$8:$B$29,0),MATCH(B3731,TdC_ExRate!$C$7:$R$7,0)))</f>
        <v>11.742964470262267</v>
      </c>
      <c r="H3731" s="78">
        <f>+IF(F3731=0,"",+G3731*100/INDEX(PBI_GDP!$C$8:$R$29,MATCH($A3731,PBI_GDP!$B$8:$B$29,0),MATCH($B3731,PBI_GDP!$C$7:$R$7,0)))</f>
        <v>2.0240163669980864E-2</v>
      </c>
    </row>
    <row r="3732" spans="1:8" x14ac:dyDescent="0.25">
      <c r="A3732" s="51" t="s">
        <v>24</v>
      </c>
      <c r="B3732" s="52">
        <v>2011</v>
      </c>
      <c r="C3732" s="51" t="s">
        <v>10</v>
      </c>
      <c r="D3732" s="51" t="s">
        <v>25</v>
      </c>
      <c r="E3732" s="51" t="s">
        <v>27</v>
      </c>
      <c r="F3732" s="79"/>
      <c r="G3732" s="78" t="str">
        <f>+IF(F3732=0," ", +F3732/INDEX(TdC_ExRate!$C$8:$R$29,MATCH(A3732,TdC_ExRate!$B$8:$B$29,0),MATCH(B3732,TdC_ExRate!$C$7:$R$7,0)))</f>
        <v xml:space="preserve"> </v>
      </c>
      <c r="H3732" s="78" t="str">
        <f>+IF(F3732=0,"",+G3732*100/INDEX(PBI_GDP!$C$8:$R$29,MATCH($A3732,PBI_GDP!$B$8:$B$29,0),MATCH($B3732,PBI_GDP!$C$7:$R$7,0)))</f>
        <v/>
      </c>
    </row>
    <row r="3733" spans="1:8" x14ac:dyDescent="0.25">
      <c r="A3733" s="51" t="s">
        <v>24</v>
      </c>
      <c r="B3733" s="52">
        <v>2011</v>
      </c>
      <c r="C3733" s="51" t="s">
        <v>10</v>
      </c>
      <c r="D3733" s="51" t="s">
        <v>25</v>
      </c>
      <c r="E3733" s="51" t="s">
        <v>28</v>
      </c>
      <c r="F3733" s="79">
        <v>1231.2632444983001</v>
      </c>
      <c r="G3733" s="78">
        <f>+IF(F3733=0," ", +F3733/INDEX(TdC_ExRate!$C$8:$R$29,MATCH(A3733,TdC_ExRate!$B$8:$B$29,0),MATCH(B3733,TdC_ExRate!$C$7:$R$7,0)))</f>
        <v>32.306666465269046</v>
      </c>
      <c r="H3733" s="78">
        <f>+IF(F3733=0,"",+G3733*100/INDEX(PBI_GDP!$C$8:$R$29,MATCH($A3733,PBI_GDP!$B$8:$B$29,0),MATCH($B3733,PBI_GDP!$C$7:$R$7,0)))</f>
        <v>5.5683743108006147E-2</v>
      </c>
    </row>
    <row r="3734" spans="1:8" x14ac:dyDescent="0.25">
      <c r="A3734" s="51" t="s">
        <v>24</v>
      </c>
      <c r="B3734" s="52">
        <v>2011</v>
      </c>
      <c r="C3734" s="51" t="s">
        <v>10</v>
      </c>
      <c r="D3734" s="51" t="s">
        <v>25</v>
      </c>
      <c r="E3734" s="51" t="s">
        <v>40</v>
      </c>
      <c r="F3734" s="79">
        <v>1678.8080430069001</v>
      </c>
      <c r="G3734" s="78">
        <f>+IF(F3734=0," ", +F3734/INDEX(TdC_ExRate!$C$8:$R$29,MATCH(A3734,TdC_ExRate!$B$8:$B$29,0),MATCH(B3734,TdC_ExRate!$C$7:$R$7,0)))</f>
        <v>44.049630935531319</v>
      </c>
      <c r="H3734" s="78">
        <f>+IF(F3734=0,"",+G3734*100/INDEX(PBI_GDP!$C$8:$R$29,MATCH($A3734,PBI_GDP!$B$8:$B$29,0),MATCH($B3734,PBI_GDP!$C$7:$R$7,0)))</f>
        <v>7.5923906777987021E-2</v>
      </c>
    </row>
    <row r="3735" spans="1:8" x14ac:dyDescent="0.25">
      <c r="A3735" s="51" t="s">
        <v>24</v>
      </c>
      <c r="B3735" s="52">
        <v>2012</v>
      </c>
      <c r="C3735" s="51" t="s">
        <v>10</v>
      </c>
      <c r="D3735" s="51" t="s">
        <v>25</v>
      </c>
      <c r="E3735" s="51" t="s">
        <v>26</v>
      </c>
      <c r="F3735" s="79">
        <v>7204.2430842626</v>
      </c>
      <c r="G3735" s="78">
        <f>+IF(F3735=0," ", +F3735/INDEX(TdC_ExRate!$C$8:$R$29,MATCH(A3735,TdC_ExRate!$B$8:$B$29,0),MATCH(B3735,TdC_ExRate!$C$7:$R$7,0)))</f>
        <v>183.40351955184096</v>
      </c>
      <c r="H3735" s="78">
        <f>+IF(F3735=0,"",+G3735*100/INDEX(PBI_GDP!$C$8:$R$29,MATCH($A3735,PBI_GDP!$B$8:$B$29,0),MATCH($B3735,PBI_GDP!$C$7:$R$7,0)))</f>
        <v>0.30229299763715078</v>
      </c>
    </row>
    <row r="3736" spans="1:8" x14ac:dyDescent="0.25">
      <c r="A3736" s="51" t="s">
        <v>24</v>
      </c>
      <c r="B3736" s="52">
        <v>2012</v>
      </c>
      <c r="C3736" s="51" t="s">
        <v>10</v>
      </c>
      <c r="D3736" s="51" t="s">
        <v>25</v>
      </c>
      <c r="E3736" s="51" t="s">
        <v>27</v>
      </c>
      <c r="F3736" s="79"/>
      <c r="G3736" s="78" t="str">
        <f>+IF(F3736=0," ", +F3736/INDEX(TdC_ExRate!$C$8:$R$29,MATCH(A3736,TdC_ExRate!$B$8:$B$29,0),MATCH(B3736,TdC_ExRate!$C$7:$R$7,0)))</f>
        <v xml:space="preserve"> </v>
      </c>
      <c r="H3736" s="78" t="str">
        <f>+IF(F3736=0,"",+G3736*100/INDEX(PBI_GDP!$C$8:$R$29,MATCH($A3736,PBI_GDP!$B$8:$B$29,0),MATCH($B3736,PBI_GDP!$C$7:$R$7,0)))</f>
        <v/>
      </c>
    </row>
    <row r="3737" spans="1:8" x14ac:dyDescent="0.25">
      <c r="A3737" s="51" t="s">
        <v>24</v>
      </c>
      <c r="B3737" s="52">
        <v>2012</v>
      </c>
      <c r="C3737" s="51" t="s">
        <v>10</v>
      </c>
      <c r="D3737" s="51" t="s">
        <v>25</v>
      </c>
      <c r="E3737" s="51" t="s">
        <v>28</v>
      </c>
      <c r="F3737" s="79">
        <v>3171.1664735862</v>
      </c>
      <c r="G3737" s="78">
        <f>+IF(F3737=0," ", +F3737/INDEX(TdC_ExRate!$C$8:$R$29,MATCH(A3737,TdC_ExRate!$B$8:$B$29,0),MATCH(B3737,TdC_ExRate!$C$7:$R$7,0)))</f>
        <v>80.730631315175842</v>
      </c>
      <c r="H3737" s="78">
        <f>+IF(F3737=0,"",+G3737*100/INDEX(PBI_GDP!$C$8:$R$29,MATCH($A3737,PBI_GDP!$B$8:$B$29,0),MATCH($B3737,PBI_GDP!$C$7:$R$7,0)))</f>
        <v>0.13306344720667154</v>
      </c>
    </row>
    <row r="3738" spans="1:8" x14ac:dyDescent="0.25">
      <c r="A3738" s="51" t="s">
        <v>24</v>
      </c>
      <c r="B3738" s="52">
        <v>2012</v>
      </c>
      <c r="C3738" s="51" t="s">
        <v>10</v>
      </c>
      <c r="D3738" s="51" t="s">
        <v>25</v>
      </c>
      <c r="E3738" s="51" t="s">
        <v>40</v>
      </c>
      <c r="F3738" s="79">
        <v>10375.4095578488</v>
      </c>
      <c r="G3738" s="78">
        <f>+IF(F3738=0," ", +F3738/INDEX(TdC_ExRate!$C$8:$R$29,MATCH(A3738,TdC_ExRate!$B$8:$B$29,0),MATCH(B3738,TdC_ExRate!$C$7:$R$7,0)))</f>
        <v>264.13415086701679</v>
      </c>
      <c r="H3738" s="78">
        <f>+IF(F3738=0,"",+G3738*100/INDEX(PBI_GDP!$C$8:$R$29,MATCH($A3738,PBI_GDP!$B$8:$B$29,0),MATCH($B3738,PBI_GDP!$C$7:$R$7,0)))</f>
        <v>0.43535644484382235</v>
      </c>
    </row>
    <row r="3739" spans="1:8" x14ac:dyDescent="0.25">
      <c r="A3739" s="51" t="s">
        <v>24</v>
      </c>
      <c r="B3739" s="52">
        <v>2013</v>
      </c>
      <c r="C3739" s="51" t="s">
        <v>10</v>
      </c>
      <c r="D3739" s="51" t="s">
        <v>25</v>
      </c>
      <c r="E3739" s="51" t="s">
        <v>26</v>
      </c>
      <c r="F3739" s="79">
        <v>1883.624130969999</v>
      </c>
      <c r="G3739" s="78">
        <f>+IF(F3739=0," ", +F3739/INDEX(TdC_ExRate!$C$8:$R$29,MATCH(A3739,TdC_ExRate!$B$8:$B$29,0),MATCH(B3739,TdC_ExRate!$C$7:$R$7,0)))</f>
        <v>45.125752788261067</v>
      </c>
      <c r="H3739" s="78">
        <f>+IF(F3739=0,"",+G3739*100/INDEX(PBI_GDP!$C$8:$R$29,MATCH($A3739,PBI_GDP!$B$8:$B$29,0),MATCH($B3739,PBI_GDP!$C$7:$R$7,0)))</f>
        <v>7.2018956171488388E-2</v>
      </c>
    </row>
    <row r="3740" spans="1:8" x14ac:dyDescent="0.25">
      <c r="A3740" s="51" t="s">
        <v>24</v>
      </c>
      <c r="B3740" s="52">
        <v>2013</v>
      </c>
      <c r="C3740" s="51" t="s">
        <v>10</v>
      </c>
      <c r="D3740" s="51" t="s">
        <v>25</v>
      </c>
      <c r="E3740" s="51" t="s">
        <v>27</v>
      </c>
      <c r="F3740" s="79"/>
      <c r="G3740" s="78" t="str">
        <f>+IF(F3740=0," ", +F3740/INDEX(TdC_ExRate!$C$8:$R$29,MATCH(A3740,TdC_ExRate!$B$8:$B$29,0),MATCH(B3740,TdC_ExRate!$C$7:$R$7,0)))</f>
        <v xml:space="preserve"> </v>
      </c>
      <c r="H3740" s="78" t="str">
        <f>+IF(F3740=0,"",+G3740*100/INDEX(PBI_GDP!$C$8:$R$29,MATCH($A3740,PBI_GDP!$B$8:$B$29,0),MATCH($B3740,PBI_GDP!$C$7:$R$7,0)))</f>
        <v/>
      </c>
    </row>
    <row r="3741" spans="1:8" x14ac:dyDescent="0.25">
      <c r="A3741" s="51" t="s">
        <v>24</v>
      </c>
      <c r="B3741" s="52">
        <v>2013</v>
      </c>
      <c r="C3741" s="51" t="s">
        <v>10</v>
      </c>
      <c r="D3741" s="51" t="s">
        <v>25</v>
      </c>
      <c r="E3741" s="51" t="s">
        <v>28</v>
      </c>
      <c r="F3741" s="79">
        <v>6250.9080303400015</v>
      </c>
      <c r="G3741" s="78">
        <f>+IF(F3741=0," ", +F3741/INDEX(TdC_ExRate!$C$8:$R$29,MATCH(A3741,TdC_ExRate!$B$8:$B$29,0),MATCH(B3741,TdC_ExRate!$C$7:$R$7,0)))</f>
        <v>149.75223869850259</v>
      </c>
      <c r="H3741" s="78">
        <f>+IF(F3741=0,"",+G3741*100/INDEX(PBI_GDP!$C$8:$R$29,MATCH($A3741,PBI_GDP!$B$8:$B$29,0),MATCH($B3741,PBI_GDP!$C$7:$R$7,0)))</f>
        <v>0.23899878116194695</v>
      </c>
    </row>
    <row r="3742" spans="1:8" x14ac:dyDescent="0.25">
      <c r="A3742" s="51" t="s">
        <v>24</v>
      </c>
      <c r="B3742" s="52">
        <v>2013</v>
      </c>
      <c r="C3742" s="51" t="s">
        <v>10</v>
      </c>
      <c r="D3742" s="51" t="s">
        <v>25</v>
      </c>
      <c r="E3742" s="51" t="s">
        <v>40</v>
      </c>
      <c r="F3742" s="79">
        <v>8134.5321613100004</v>
      </c>
      <c r="G3742" s="78">
        <f>+IF(F3742=0," ", +F3742/INDEX(TdC_ExRate!$C$8:$R$29,MATCH(A3742,TdC_ExRate!$B$8:$B$29,0),MATCH(B3742,TdC_ExRate!$C$7:$R$7,0)))</f>
        <v>194.87799148676368</v>
      </c>
      <c r="H3742" s="78">
        <f>+IF(F3742=0,"",+G3742*100/INDEX(PBI_GDP!$C$8:$R$29,MATCH($A3742,PBI_GDP!$B$8:$B$29,0),MATCH($B3742,PBI_GDP!$C$7:$R$7,0)))</f>
        <v>0.31101773733343535</v>
      </c>
    </row>
    <row r="3743" spans="1:8" x14ac:dyDescent="0.25">
      <c r="A3743" s="51" t="s">
        <v>24</v>
      </c>
      <c r="B3743" s="52">
        <v>2014</v>
      </c>
      <c r="C3743" s="51" t="s">
        <v>10</v>
      </c>
      <c r="D3743" s="51" t="s">
        <v>25</v>
      </c>
      <c r="E3743" s="51" t="s">
        <v>26</v>
      </c>
      <c r="F3743" s="79">
        <v>2528.8363766300022</v>
      </c>
      <c r="G3743" s="78">
        <f>+IF(F3743=0," ", +F3743/INDEX(TdC_ExRate!$C$8:$R$29,MATCH(A3743,TdC_ExRate!$B$8:$B$29,0),MATCH(B3743,TdC_ExRate!$C$7:$R$7,0)))</f>
        <v>58.175405018039612</v>
      </c>
      <c r="H3743" s="78">
        <f>+IF(F3743=0,"",+G3743*100/INDEX(PBI_GDP!$C$8:$R$29,MATCH($A3743,PBI_GDP!$B$8:$B$29,0),MATCH($B3743,PBI_GDP!$C$7:$R$7,0)))</f>
        <v>8.6621652534627364E-2</v>
      </c>
    </row>
    <row r="3744" spans="1:8" x14ac:dyDescent="0.25">
      <c r="A3744" s="51" t="s">
        <v>24</v>
      </c>
      <c r="B3744" s="52">
        <v>2014</v>
      </c>
      <c r="C3744" s="51" t="s">
        <v>10</v>
      </c>
      <c r="D3744" s="51" t="s">
        <v>25</v>
      </c>
      <c r="E3744" s="51" t="s">
        <v>27</v>
      </c>
      <c r="F3744" s="79"/>
      <c r="G3744" s="78" t="str">
        <f>+IF(F3744=0," ", +F3744/INDEX(TdC_ExRate!$C$8:$R$29,MATCH(A3744,TdC_ExRate!$B$8:$B$29,0),MATCH(B3744,TdC_ExRate!$C$7:$R$7,0)))</f>
        <v xml:space="preserve"> </v>
      </c>
      <c r="H3744" s="78" t="str">
        <f>+IF(F3744=0,"",+G3744*100/INDEX(PBI_GDP!$C$8:$R$29,MATCH($A3744,PBI_GDP!$B$8:$B$29,0),MATCH($B3744,PBI_GDP!$C$7:$R$7,0)))</f>
        <v/>
      </c>
    </row>
    <row r="3745" spans="1:8" x14ac:dyDescent="0.25">
      <c r="A3745" s="51" t="s">
        <v>24</v>
      </c>
      <c r="B3745" s="52">
        <v>2014</v>
      </c>
      <c r="C3745" s="51" t="s">
        <v>10</v>
      </c>
      <c r="D3745" s="51" t="s">
        <v>25</v>
      </c>
      <c r="E3745" s="51" t="s">
        <v>28</v>
      </c>
      <c r="F3745" s="79">
        <v>3997.4124465700011</v>
      </c>
      <c r="G3745" s="78">
        <f>+IF(F3745=0," ", +F3745/INDEX(TdC_ExRate!$C$8:$R$29,MATCH(A3745,TdC_ExRate!$B$8:$B$29,0),MATCH(B3745,TdC_ExRate!$C$7:$R$7,0)))</f>
        <v>91.95972117945665</v>
      </c>
      <c r="H3745" s="78">
        <f>+IF(F3745=0,"",+G3745*100/INDEX(PBI_GDP!$C$8:$R$29,MATCH($A3745,PBI_GDP!$B$8:$B$29,0),MATCH($B3745,PBI_GDP!$C$7:$R$7,0)))</f>
        <v>0.13692561337077105</v>
      </c>
    </row>
    <row r="3746" spans="1:8" x14ac:dyDescent="0.25">
      <c r="A3746" s="51" t="s">
        <v>24</v>
      </c>
      <c r="B3746" s="52">
        <v>2014</v>
      </c>
      <c r="C3746" s="51" t="s">
        <v>10</v>
      </c>
      <c r="D3746" s="51" t="s">
        <v>25</v>
      </c>
      <c r="E3746" s="51" t="s">
        <v>40</v>
      </c>
      <c r="F3746" s="79">
        <v>6526.2488232000032</v>
      </c>
      <c r="G3746" s="78">
        <f>+IF(F3746=0," ", +F3746/INDEX(TdC_ExRate!$C$8:$R$29,MATCH(A3746,TdC_ExRate!$B$8:$B$29,0),MATCH(B3746,TdC_ExRate!$C$7:$R$7,0)))</f>
        <v>150.13512619749628</v>
      </c>
      <c r="H3746" s="78">
        <f>+IF(F3746=0,"",+G3746*100/INDEX(PBI_GDP!$C$8:$R$29,MATCH($A3746,PBI_GDP!$B$8:$B$29,0),MATCH($B3746,PBI_GDP!$C$7:$R$7,0)))</f>
        <v>0.22354726590539845</v>
      </c>
    </row>
    <row r="3747" spans="1:8" x14ac:dyDescent="0.25">
      <c r="A3747" s="51" t="s">
        <v>24</v>
      </c>
      <c r="B3747" s="52">
        <v>2015</v>
      </c>
      <c r="C3747" s="51" t="s">
        <v>10</v>
      </c>
      <c r="D3747" s="51" t="s">
        <v>25</v>
      </c>
      <c r="E3747" s="51" t="s">
        <v>26</v>
      </c>
      <c r="F3747" s="79">
        <v>2363.3482663900018</v>
      </c>
      <c r="G3747" s="78">
        <f>+IF(F3747=0," ", +F3747/INDEX(TdC_ExRate!$C$8:$R$29,MATCH(A3747,TdC_ExRate!$B$8:$B$29,0),MATCH(B3747,TdC_ExRate!$C$7:$R$7,0)))</f>
        <v>52.51885036422226</v>
      </c>
      <c r="H3747" s="78">
        <f>+IF(F3747=0,"",+G3747*100/INDEX(PBI_GDP!$C$8:$R$29,MATCH($A3747,PBI_GDP!$B$8:$B$29,0),MATCH($B3747,PBI_GDP!$C$7:$R$7,0)))</f>
        <v>7.3815085739142083E-2</v>
      </c>
    </row>
    <row r="3748" spans="1:8" x14ac:dyDescent="0.25">
      <c r="A3748" s="51" t="s">
        <v>24</v>
      </c>
      <c r="B3748" s="52">
        <v>2015</v>
      </c>
      <c r="C3748" s="51" t="s">
        <v>10</v>
      </c>
      <c r="D3748" s="51" t="s">
        <v>25</v>
      </c>
      <c r="E3748" s="51" t="s">
        <v>27</v>
      </c>
      <c r="F3748" s="79"/>
      <c r="G3748" s="78" t="str">
        <f>+IF(F3748=0," ", +F3748/INDEX(TdC_ExRate!$C$8:$R$29,MATCH(A3748,TdC_ExRate!$B$8:$B$29,0),MATCH(B3748,TdC_ExRate!$C$7:$R$7,0)))</f>
        <v xml:space="preserve"> </v>
      </c>
      <c r="H3748" s="78" t="str">
        <f>+IF(F3748=0,"",+G3748*100/INDEX(PBI_GDP!$C$8:$R$29,MATCH($A3748,PBI_GDP!$B$8:$B$29,0),MATCH($B3748,PBI_GDP!$C$7:$R$7,0)))</f>
        <v/>
      </c>
    </row>
    <row r="3749" spans="1:8" x14ac:dyDescent="0.25">
      <c r="A3749" s="51" t="s">
        <v>24</v>
      </c>
      <c r="B3749" s="52">
        <v>2015</v>
      </c>
      <c r="C3749" s="51" t="s">
        <v>10</v>
      </c>
      <c r="D3749" s="51" t="s">
        <v>25</v>
      </c>
      <c r="E3749" s="51" t="s">
        <v>28</v>
      </c>
      <c r="F3749" s="79">
        <v>1094.5569943100018</v>
      </c>
      <c r="G3749" s="78">
        <f>+IF(F3749=0," ", +F3749/INDEX(TdC_ExRate!$C$8:$R$29,MATCH(A3749,TdC_ExRate!$B$8:$B$29,0),MATCH(B3749,TdC_ExRate!$C$7:$R$7,0)))</f>
        <v>24.323488762444484</v>
      </c>
      <c r="H3749" s="78">
        <f>+IF(F3749=0,"",+G3749*100/INDEX(PBI_GDP!$C$8:$R$29,MATCH($A3749,PBI_GDP!$B$8:$B$29,0),MATCH($B3749,PBI_GDP!$C$7:$R$7,0)))</f>
        <v>3.4186590072390804E-2</v>
      </c>
    </row>
    <row r="3750" spans="1:8" x14ac:dyDescent="0.25">
      <c r="A3750" s="51" t="s">
        <v>24</v>
      </c>
      <c r="B3750" s="52">
        <v>2015</v>
      </c>
      <c r="C3750" s="51" t="s">
        <v>10</v>
      </c>
      <c r="D3750" s="51" t="s">
        <v>25</v>
      </c>
      <c r="E3750" s="51" t="s">
        <v>40</v>
      </c>
      <c r="F3750" s="79">
        <v>3457.9052607000035</v>
      </c>
      <c r="G3750" s="78">
        <f>+IF(F3750=0," ", +F3750/INDEX(TdC_ExRate!$C$8:$R$29,MATCH(A3750,TdC_ExRate!$B$8:$B$29,0),MATCH(B3750,TdC_ExRate!$C$7:$R$7,0)))</f>
        <v>76.842339126666744</v>
      </c>
      <c r="H3750" s="78">
        <f>+IF(F3750=0,"",+G3750*100/INDEX(PBI_GDP!$C$8:$R$29,MATCH($A3750,PBI_GDP!$B$8:$B$29,0),MATCH($B3750,PBI_GDP!$C$7:$R$7,0)))</f>
        <v>0.10800167581153289</v>
      </c>
    </row>
    <row r="3751" spans="1:8" x14ac:dyDescent="0.25">
      <c r="A3751" s="51" t="s">
        <v>24</v>
      </c>
      <c r="B3751" s="52">
        <v>2016</v>
      </c>
      <c r="C3751" s="51" t="s">
        <v>10</v>
      </c>
      <c r="D3751" s="51" t="s">
        <v>25</v>
      </c>
      <c r="E3751" s="51" t="s">
        <v>26</v>
      </c>
      <c r="F3751" s="79">
        <v>5744.6531242600004</v>
      </c>
      <c r="G3751" s="78">
        <f>+IF(F3751=0," ", +F3751/INDEX(TdC_ExRate!$C$8:$R$29,MATCH(A3751,TdC_ExRate!$B$8:$B$29,0),MATCH(B3751,TdC_ExRate!$C$7:$R$7,0)))</f>
        <v>124.82722949953835</v>
      </c>
      <c r="H3751" s="78">
        <f>+IF(F3751=0,"",+G3751*100/INDEX(PBI_GDP!$C$8:$R$29,MATCH($A3751,PBI_GDP!$B$8:$B$29,0),MATCH($B3751,PBI_GDP!$C$7:$R$7,0)))</f>
        <v>0.16492077206188088</v>
      </c>
    </row>
    <row r="3752" spans="1:8" x14ac:dyDescent="0.25">
      <c r="A3752" s="51" t="s">
        <v>24</v>
      </c>
      <c r="B3752" s="52">
        <v>2016</v>
      </c>
      <c r="C3752" s="51" t="s">
        <v>10</v>
      </c>
      <c r="D3752" s="51" t="s">
        <v>25</v>
      </c>
      <c r="E3752" s="51" t="s">
        <v>27</v>
      </c>
      <c r="F3752" s="79"/>
      <c r="G3752" s="78" t="str">
        <f>+IF(F3752=0," ", +F3752/INDEX(TdC_ExRate!$C$8:$R$29,MATCH(A3752,TdC_ExRate!$B$8:$B$29,0),MATCH(B3752,TdC_ExRate!$C$7:$R$7,0)))</f>
        <v xml:space="preserve"> </v>
      </c>
      <c r="H3752" s="78" t="str">
        <f>+IF(F3752=0,"",+G3752*100/INDEX(PBI_GDP!$C$8:$R$29,MATCH($A3752,PBI_GDP!$B$8:$B$29,0),MATCH($B3752,PBI_GDP!$C$7:$R$7,0)))</f>
        <v/>
      </c>
    </row>
    <row r="3753" spans="1:8" x14ac:dyDescent="0.25">
      <c r="A3753" s="51" t="s">
        <v>24</v>
      </c>
      <c r="B3753" s="52">
        <v>2016</v>
      </c>
      <c r="C3753" s="51" t="s">
        <v>10</v>
      </c>
      <c r="D3753" s="51" t="s">
        <v>25</v>
      </c>
      <c r="E3753" s="51" t="s">
        <v>28</v>
      </c>
      <c r="F3753" s="79">
        <v>1786.4335773200009</v>
      </c>
      <c r="G3753" s="78">
        <f>+IF(F3753=0," ", +F3753/INDEX(TdC_ExRate!$C$8:$R$29,MATCH(A3753,TdC_ExRate!$B$8:$B$29,0),MATCH(B3753,TdC_ExRate!$C$7:$R$7,0)))</f>
        <v>38.817931965305618</v>
      </c>
      <c r="H3753" s="78">
        <f>+IF(F3753=0,"",+G3753*100/INDEX(PBI_GDP!$C$8:$R$29,MATCH($A3753,PBI_GDP!$B$8:$B$29,0),MATCH($B3753,PBI_GDP!$C$7:$R$7,0)))</f>
        <v>5.128595207336107E-2</v>
      </c>
    </row>
    <row r="3754" spans="1:8" x14ac:dyDescent="0.25">
      <c r="A3754" s="51" t="s">
        <v>24</v>
      </c>
      <c r="B3754" s="52">
        <v>2016</v>
      </c>
      <c r="C3754" s="51" t="s">
        <v>10</v>
      </c>
      <c r="D3754" s="51" t="s">
        <v>25</v>
      </c>
      <c r="E3754" s="51" t="s">
        <v>40</v>
      </c>
      <c r="F3754" s="79">
        <v>7531.0867015800013</v>
      </c>
      <c r="G3754" s="78">
        <f>+IF(F3754=0," ", +F3754/INDEX(TdC_ExRate!$C$8:$R$29,MATCH(A3754,TdC_ExRate!$B$8:$B$29,0),MATCH(B3754,TdC_ExRate!$C$7:$R$7,0)))</f>
        <v>163.64516146484397</v>
      </c>
      <c r="H3754" s="78">
        <f>+IF(F3754=0,"",+G3754*100/INDEX(PBI_GDP!$C$8:$R$29,MATCH($A3754,PBI_GDP!$B$8:$B$29,0),MATCH($B3754,PBI_GDP!$C$7:$R$7,0)))</f>
        <v>0.21620672413524195</v>
      </c>
    </row>
    <row r="3755" spans="1:8" x14ac:dyDescent="0.25">
      <c r="A3755" s="51" t="s">
        <v>24</v>
      </c>
      <c r="B3755" s="52">
        <v>2017</v>
      </c>
      <c r="C3755" s="51" t="s">
        <v>10</v>
      </c>
      <c r="D3755" s="51" t="s">
        <v>25</v>
      </c>
      <c r="E3755" s="51" t="s">
        <v>26</v>
      </c>
      <c r="F3755" s="79">
        <v>6789.6355614700005</v>
      </c>
      <c r="G3755" s="78">
        <f>+IF(F3755=0," ", +F3755/INDEX(TdC_ExRate!$C$8:$R$29,MATCH(A3755,TdC_ExRate!$B$8:$B$29,0),MATCH(B3755,TdC_ExRate!$C$7:$R$7,0)))</f>
        <v>143.08529159081161</v>
      </c>
      <c r="H3755" s="78">
        <f>+IF(F3755=0,"",+G3755*100/INDEX(PBI_GDP!$C$8:$R$29,MATCH($A3755,PBI_GDP!$B$8:$B$29,0),MATCH($B3755,PBI_GDP!$C$7:$R$7,0)))</f>
        <v>0.17890724523891713</v>
      </c>
    </row>
    <row r="3756" spans="1:8" x14ac:dyDescent="0.25">
      <c r="A3756" s="51" t="s">
        <v>24</v>
      </c>
      <c r="B3756" s="52">
        <v>2017</v>
      </c>
      <c r="C3756" s="51" t="s">
        <v>10</v>
      </c>
      <c r="D3756" s="51" t="s">
        <v>25</v>
      </c>
      <c r="E3756" s="51" t="s">
        <v>27</v>
      </c>
      <c r="F3756" s="79"/>
      <c r="G3756" s="78" t="str">
        <f>+IF(F3756=0," ", +F3756/INDEX(TdC_ExRate!$C$8:$R$29,MATCH(A3756,TdC_ExRate!$B$8:$B$29,0),MATCH(B3756,TdC_ExRate!$C$7:$R$7,0)))</f>
        <v xml:space="preserve"> </v>
      </c>
      <c r="H3756" s="78" t="str">
        <f>+IF(F3756=0,"",+G3756*100/INDEX(PBI_GDP!$C$8:$R$29,MATCH($A3756,PBI_GDP!$B$8:$B$29,0),MATCH($B3756,PBI_GDP!$C$7:$R$7,0)))</f>
        <v/>
      </c>
    </row>
    <row r="3757" spans="1:8" x14ac:dyDescent="0.25">
      <c r="A3757" s="51" t="s">
        <v>24</v>
      </c>
      <c r="B3757" s="52">
        <v>2017</v>
      </c>
      <c r="C3757" s="51" t="s">
        <v>10</v>
      </c>
      <c r="D3757" s="51" t="s">
        <v>25</v>
      </c>
      <c r="E3757" s="51" t="s">
        <v>28</v>
      </c>
      <c r="F3757" s="79">
        <v>705.85404921999793</v>
      </c>
      <c r="G3757" s="78">
        <f>+IF(F3757=0," ", +F3757/INDEX(TdC_ExRate!$C$8:$R$29,MATCH(A3757,TdC_ExRate!$B$8:$B$29,0),MATCH(B3757,TdC_ExRate!$C$7:$R$7,0)))</f>
        <v>14.875221436970898</v>
      </c>
      <c r="H3757" s="78">
        <f>+IF(F3757=0,"",+G3757*100/INDEX(PBI_GDP!$C$8:$R$29,MATCH($A3757,PBI_GDP!$B$8:$B$29,0),MATCH($B3757,PBI_GDP!$C$7:$R$7,0)))</f>
        <v>1.8599290395395519E-2</v>
      </c>
    </row>
    <row r="3758" spans="1:8" x14ac:dyDescent="0.25">
      <c r="A3758" s="51" t="s">
        <v>24</v>
      </c>
      <c r="B3758" s="52">
        <v>2017</v>
      </c>
      <c r="C3758" s="51" t="s">
        <v>10</v>
      </c>
      <c r="D3758" s="51" t="s">
        <v>25</v>
      </c>
      <c r="E3758" s="51" t="s">
        <v>40</v>
      </c>
      <c r="F3758" s="79">
        <v>7495.4896106899987</v>
      </c>
      <c r="G3758" s="78">
        <f>+IF(F3758=0," ", +F3758/INDEX(TdC_ExRate!$C$8:$R$29,MATCH(A3758,TdC_ExRate!$B$8:$B$29,0),MATCH(B3758,TdC_ExRate!$C$7:$R$7,0)))</f>
        <v>157.9605130277825</v>
      </c>
      <c r="H3758" s="78">
        <f>+IF(F3758=0,"",+G3758*100/INDEX(PBI_GDP!$C$8:$R$29,MATCH($A3758,PBI_GDP!$B$8:$B$29,0),MATCH($B3758,PBI_GDP!$C$7:$R$7,0)))</f>
        <v>0.19750653563431261</v>
      </c>
    </row>
    <row r="3759" spans="1:8" x14ac:dyDescent="0.25">
      <c r="A3759" s="51" t="s">
        <v>24</v>
      </c>
      <c r="B3759" s="52">
        <v>2018</v>
      </c>
      <c r="C3759" s="51" t="s">
        <v>10</v>
      </c>
      <c r="D3759" s="51" t="s">
        <v>25</v>
      </c>
      <c r="E3759" s="51" t="s">
        <v>26</v>
      </c>
      <c r="F3759" s="79">
        <v>5276.7401967400001</v>
      </c>
      <c r="G3759" s="78">
        <f>+IF(F3759=0," ", +F3759/INDEX(TdC_ExRate!$C$8:$R$29,MATCH(A3759,TdC_ExRate!$B$8:$B$29,0),MATCH(B3759,TdC_ExRate!$C$7:$R$7,0)))</f>
        <v>106.50757310246929</v>
      </c>
      <c r="H3759" s="78">
        <f>+IF(F3759=0,"",+G3759*100/INDEX(PBI_GDP!$C$8:$R$29,MATCH($A3759,PBI_GDP!$B$8:$B$29,0),MATCH($B3759,PBI_GDP!$C$7:$R$7,0)))</f>
        <v>0.12452253458232357</v>
      </c>
    </row>
    <row r="3760" spans="1:8" x14ac:dyDescent="0.25">
      <c r="A3760" s="51" t="s">
        <v>24</v>
      </c>
      <c r="B3760" s="52">
        <v>2018</v>
      </c>
      <c r="C3760" s="51" t="s">
        <v>10</v>
      </c>
      <c r="D3760" s="51" t="s">
        <v>25</v>
      </c>
      <c r="E3760" s="51" t="s">
        <v>27</v>
      </c>
      <c r="F3760" s="79"/>
      <c r="G3760" s="78" t="str">
        <f>+IF(F3760=0," ", +F3760/INDEX(TdC_ExRate!$C$8:$R$29,MATCH(A3760,TdC_ExRate!$B$8:$B$29,0),MATCH(B3760,TdC_ExRate!$C$7:$R$7,0)))</f>
        <v xml:space="preserve"> </v>
      </c>
      <c r="H3760" s="78" t="str">
        <f>+IF(F3760=0,"",+G3760*100/INDEX(PBI_GDP!$C$8:$R$29,MATCH($A3760,PBI_GDP!$B$8:$B$29,0),MATCH($B3760,PBI_GDP!$C$7:$R$7,0)))</f>
        <v/>
      </c>
    </row>
    <row r="3761" spans="1:8" x14ac:dyDescent="0.25">
      <c r="A3761" s="51" t="s">
        <v>24</v>
      </c>
      <c r="B3761" s="52">
        <v>2018</v>
      </c>
      <c r="C3761" s="51" t="s">
        <v>10</v>
      </c>
      <c r="D3761" s="51" t="s">
        <v>25</v>
      </c>
      <c r="E3761" s="51" t="s">
        <v>28</v>
      </c>
      <c r="F3761" s="79">
        <v>1678.4914120099982</v>
      </c>
      <c r="G3761" s="78">
        <f>+IF(F3761=0," ", +F3761/INDEX(TdC_ExRate!$C$8:$R$29,MATCH(A3761,TdC_ExRate!$B$8:$B$29,0),MATCH(B3761,TdC_ExRate!$C$7:$R$7,0)))</f>
        <v>33.879258803942662</v>
      </c>
      <c r="H3761" s="78">
        <f>+IF(F3761=0,"",+G3761*100/INDEX(PBI_GDP!$C$8:$R$29,MATCH($A3761,PBI_GDP!$B$8:$B$29,0),MATCH($B3761,PBI_GDP!$C$7:$R$7,0)))</f>
        <v>3.9609682702831508E-2</v>
      </c>
    </row>
    <row r="3762" spans="1:8" x14ac:dyDescent="0.25">
      <c r="A3762" s="51" t="s">
        <v>24</v>
      </c>
      <c r="B3762" s="52">
        <v>2018</v>
      </c>
      <c r="C3762" s="51" t="s">
        <v>10</v>
      </c>
      <c r="D3762" s="51" t="s">
        <v>25</v>
      </c>
      <c r="E3762" s="51" t="s">
        <v>40</v>
      </c>
      <c r="F3762" s="79">
        <v>6955.2316087499985</v>
      </c>
      <c r="G3762" s="78">
        <f>+IF(F3762=0," ", +F3762/INDEX(TdC_ExRate!$C$8:$R$29,MATCH(A3762,TdC_ExRate!$B$8:$B$29,0),MATCH(B3762,TdC_ExRate!$C$7:$R$7,0)))</f>
        <v>140.38683190641197</v>
      </c>
      <c r="H3762" s="78">
        <f>+IF(F3762=0,"",+G3762*100/INDEX(PBI_GDP!$C$8:$R$29,MATCH($A3762,PBI_GDP!$B$8:$B$29,0),MATCH($B3762,PBI_GDP!$C$7:$R$7,0)))</f>
        <v>0.16413221728515512</v>
      </c>
    </row>
    <row r="3763" spans="1:8" x14ac:dyDescent="0.25">
      <c r="A3763" s="51" t="s">
        <v>24</v>
      </c>
      <c r="B3763" s="52">
        <v>2019</v>
      </c>
      <c r="C3763" s="51" t="s">
        <v>10</v>
      </c>
      <c r="D3763" s="51" t="s">
        <v>25</v>
      </c>
      <c r="E3763" s="51" t="s">
        <v>26</v>
      </c>
      <c r="F3763" s="79">
        <v>3567.3094827499999</v>
      </c>
      <c r="G3763" s="78">
        <f>+IF(F3763=0," ", +F3763/INDEX(TdC_ExRate!$C$8:$R$29,MATCH(A3763,TdC_ExRate!$B$8:$B$29,0),MATCH(B3763,TdC_ExRate!$C$7:$R$7,0)))</f>
        <v>69.413036586077737</v>
      </c>
      <c r="H3763" s="78">
        <f>+IF(F3763=0,"",+G3763*100/INDEX(PBI_GDP!$C$8:$R$29,MATCH($A3763,PBI_GDP!$B$8:$B$29,0),MATCH($B3763,PBI_GDP!$C$7:$R$7,0)))</f>
        <v>7.8082628962402229E-2</v>
      </c>
    </row>
    <row r="3764" spans="1:8" x14ac:dyDescent="0.25">
      <c r="A3764" s="51" t="s">
        <v>24</v>
      </c>
      <c r="B3764" s="52">
        <v>2019</v>
      </c>
      <c r="C3764" s="51" t="s">
        <v>10</v>
      </c>
      <c r="D3764" s="51" t="s">
        <v>25</v>
      </c>
      <c r="E3764" s="51" t="s">
        <v>27</v>
      </c>
      <c r="F3764" s="79"/>
      <c r="G3764" s="78" t="str">
        <f>+IF(F3764=0," ", +F3764/INDEX(TdC_ExRate!$C$8:$R$29,MATCH(A3764,TdC_ExRate!$B$8:$B$29,0),MATCH(B3764,TdC_ExRate!$C$7:$R$7,0)))</f>
        <v xml:space="preserve"> </v>
      </c>
      <c r="H3764" s="78" t="str">
        <f>+IF(F3764=0,"",+G3764*100/INDEX(PBI_GDP!$C$8:$R$29,MATCH($A3764,PBI_GDP!$B$8:$B$29,0),MATCH($B3764,PBI_GDP!$C$7:$R$7,0)))</f>
        <v/>
      </c>
    </row>
    <row r="3765" spans="1:8" x14ac:dyDescent="0.25">
      <c r="A3765" s="51" t="s">
        <v>24</v>
      </c>
      <c r="B3765" s="52">
        <v>2019</v>
      </c>
      <c r="C3765" s="51" t="s">
        <v>10</v>
      </c>
      <c r="D3765" s="51" t="s">
        <v>25</v>
      </c>
      <c r="E3765" s="51" t="s">
        <v>28</v>
      </c>
      <c r="F3765" s="79">
        <v>6164.8450771300068</v>
      </c>
      <c r="G3765" s="78">
        <f>+IF(F3765=0," ", +F3765/INDEX(TdC_ExRate!$C$8:$R$29,MATCH(A3765,TdC_ExRate!$B$8:$B$29,0),MATCH(B3765,TdC_ExRate!$C$7:$R$7,0)))</f>
        <v>119.95612350304046</v>
      </c>
      <c r="H3765" s="78">
        <f>+IF(F3765=0,"",+G3765*100/INDEX(PBI_GDP!$C$8:$R$29,MATCH($A3765,PBI_GDP!$B$8:$B$29,0),MATCH($B3765,PBI_GDP!$C$7:$R$7,0)))</f>
        <v>0.13493847761062586</v>
      </c>
    </row>
    <row r="3766" spans="1:8" x14ac:dyDescent="0.25">
      <c r="A3766" s="51" t="s">
        <v>24</v>
      </c>
      <c r="B3766" s="52">
        <v>2019</v>
      </c>
      <c r="C3766" s="51" t="s">
        <v>10</v>
      </c>
      <c r="D3766" s="51" t="s">
        <v>25</v>
      </c>
      <c r="E3766" s="51" t="s">
        <v>40</v>
      </c>
      <c r="F3766" s="79">
        <v>9732.1545598800076</v>
      </c>
      <c r="G3766" s="78">
        <f>+IF(F3766=0," ", +F3766/INDEX(TdC_ExRate!$C$8:$R$29,MATCH(A3766,TdC_ExRate!$B$8:$B$29,0),MATCH(B3766,TdC_ExRate!$C$7:$R$7,0)))</f>
        <v>189.36916008911822</v>
      </c>
      <c r="H3766" s="78">
        <f>+IF(F3766=0,"",+G3766*100/INDEX(PBI_GDP!$C$8:$R$29,MATCH($A3766,PBI_GDP!$B$8:$B$29,0),MATCH($B3766,PBI_GDP!$C$7:$R$7,0)))</f>
        <v>0.21302110657302814</v>
      </c>
    </row>
    <row r="3767" spans="1:8" x14ac:dyDescent="0.25">
      <c r="A3767" s="51" t="s">
        <v>24</v>
      </c>
      <c r="B3767" s="52">
        <v>2020</v>
      </c>
      <c r="C3767" s="51" t="s">
        <v>10</v>
      </c>
      <c r="D3767" s="51" t="s">
        <v>25</v>
      </c>
      <c r="E3767" s="51" t="s">
        <v>26</v>
      </c>
      <c r="F3767" s="79">
        <v>2978.5887830000001</v>
      </c>
      <c r="G3767" s="78">
        <f>+IF(F3767=0," ", +F3767/INDEX(TdC_ExRate!$C$8:$R$29,MATCH(A3767,TdC_ExRate!$B$8:$B$29,0),MATCH(B3767,TdC_ExRate!$C$7:$R$7,0)))</f>
        <v>52.597365053858383</v>
      </c>
      <c r="H3767" s="78">
        <f>+IF(F3767=0,"",+G3767*100/INDEX(PBI_GDP!$C$8:$R$29,MATCH($A3767,PBI_GDP!$B$8:$B$29,0),MATCH($B3767,PBI_GDP!$C$7:$R$7,0)))</f>
        <v>6.669789331106879E-2</v>
      </c>
    </row>
    <row r="3768" spans="1:8" x14ac:dyDescent="0.25">
      <c r="A3768" s="51" t="s">
        <v>24</v>
      </c>
      <c r="B3768" s="52">
        <v>2020</v>
      </c>
      <c r="C3768" s="51" t="s">
        <v>10</v>
      </c>
      <c r="D3768" s="51" t="s">
        <v>25</v>
      </c>
      <c r="E3768" s="51" t="s">
        <v>27</v>
      </c>
      <c r="F3768" s="79">
        <v>0</v>
      </c>
      <c r="G3768" s="78" t="str">
        <f>+IF(F3768=0," ", +F3768/INDEX(TdC_ExRate!$C$8:$R$29,MATCH(A3768,TdC_ExRate!$B$8:$B$29,0),MATCH(B3768,TdC_ExRate!$C$7:$R$7,0)))</f>
        <v xml:space="preserve"> </v>
      </c>
      <c r="H3768" s="78" t="str">
        <f>+IF(F3768=0,"",+G3768*100/INDEX(PBI_GDP!$C$8:$R$29,MATCH($A3768,PBI_GDP!$B$8:$B$29,0),MATCH($B3768,PBI_GDP!$C$7:$R$7,0)))</f>
        <v/>
      </c>
    </row>
    <row r="3769" spans="1:8" x14ac:dyDescent="0.25">
      <c r="A3769" s="51" t="s">
        <v>24</v>
      </c>
      <c r="B3769" s="52">
        <v>2020</v>
      </c>
      <c r="C3769" s="51" t="s">
        <v>10</v>
      </c>
      <c r="D3769" s="51" t="s">
        <v>25</v>
      </c>
      <c r="E3769" s="51" t="s">
        <v>28</v>
      </c>
      <c r="F3769" s="79">
        <v>4740.5182720000021</v>
      </c>
      <c r="G3769" s="78">
        <f>+IF(F3769=0," ", +F3769/INDEX(TdC_ExRate!$C$8:$R$29,MATCH(A3769,TdC_ExRate!$B$8:$B$29,0),MATCH(B3769,TdC_ExRate!$C$7:$R$7,0)))</f>
        <v>83.710370333745402</v>
      </c>
      <c r="H3769" s="78">
        <f>+IF(F3769=0,"",+G3769*100/INDEX(PBI_GDP!$C$8:$R$29,MATCH($A3769,PBI_GDP!$B$8:$B$29,0),MATCH($B3769,PBI_GDP!$C$7:$R$7,0)))</f>
        <v>0.10615180710731505</v>
      </c>
    </row>
    <row r="3770" spans="1:8" x14ac:dyDescent="0.25">
      <c r="A3770" s="51" t="s">
        <v>24</v>
      </c>
      <c r="B3770" s="52">
        <v>2020</v>
      </c>
      <c r="C3770" s="51" t="s">
        <v>10</v>
      </c>
      <c r="D3770" s="51" t="s">
        <v>25</v>
      </c>
      <c r="E3770" s="51" t="s">
        <v>40</v>
      </c>
      <c r="F3770" s="79">
        <v>7719.1070550000022</v>
      </c>
      <c r="G3770" s="78">
        <f>+IF(F3770=0," ", +F3770/INDEX(TdC_ExRate!$C$8:$R$29,MATCH(A3770,TdC_ExRate!$B$8:$B$29,0),MATCH(B3770,TdC_ExRate!$C$7:$R$7,0)))</f>
        <v>136.30773538760377</v>
      </c>
      <c r="H3770" s="78">
        <f>+IF(F3770=0,"",+G3770*100/INDEX(PBI_GDP!$C$8:$R$29,MATCH($A3770,PBI_GDP!$B$8:$B$29,0),MATCH($B3770,PBI_GDP!$C$7:$R$7,0)))</f>
        <v>0.17284970041838382</v>
      </c>
    </row>
    <row r="3771" spans="1:8" x14ac:dyDescent="0.25">
      <c r="A3771" s="51" t="s">
        <v>24</v>
      </c>
      <c r="B3771" s="52">
        <v>2021</v>
      </c>
      <c r="C3771" s="51" t="s">
        <v>10</v>
      </c>
      <c r="D3771" s="51" t="s">
        <v>25</v>
      </c>
      <c r="E3771" s="51" t="s">
        <v>26</v>
      </c>
      <c r="F3771" s="79">
        <v>3224.0710570600004</v>
      </c>
      <c r="G3771" s="78">
        <f>+IF(F3771=0," ", +F3771/INDEX(TdC_ExRate!$C$8:$R$29,MATCH(A3771,TdC_ExRate!$B$8:$B$29,0),MATCH(B3771,TdC_ExRate!$C$7:$R$7,0)))</f>
        <v>56.46194314923671</v>
      </c>
      <c r="H3771" s="78">
        <f>+IF(F3771=0,"",+G3771*100/INDEX(PBI_GDP!$C$8:$R$29,MATCH($A3771,PBI_GDP!$B$8:$B$29,0),MATCH($B3771,PBI_GDP!$C$7:$R$7,0)))</f>
        <v>5.987793757323337E-2</v>
      </c>
    </row>
    <row r="3772" spans="1:8" x14ac:dyDescent="0.25">
      <c r="A3772" s="51" t="s">
        <v>24</v>
      </c>
      <c r="B3772" s="52">
        <v>2021</v>
      </c>
      <c r="C3772" s="51" t="s">
        <v>10</v>
      </c>
      <c r="D3772" s="51" t="s">
        <v>25</v>
      </c>
      <c r="E3772" s="51" t="s">
        <v>27</v>
      </c>
      <c r="F3772" s="79">
        <v>0</v>
      </c>
      <c r="G3772" s="78" t="str">
        <f>+IF(F3772=0," ", +F3772/INDEX(TdC_ExRate!$C$8:$R$29,MATCH(A3772,TdC_ExRate!$B$8:$B$29,0),MATCH(B3772,TdC_ExRate!$C$7:$R$7,0)))</f>
        <v xml:space="preserve"> </v>
      </c>
      <c r="H3772" s="78" t="str">
        <f>+IF(F3772=0,"",+G3772*100/INDEX(PBI_GDP!$C$8:$R$29,MATCH($A3772,PBI_GDP!$B$8:$B$29,0),MATCH($B3772,PBI_GDP!$C$7:$R$7,0)))</f>
        <v/>
      </c>
    </row>
    <row r="3773" spans="1:8" x14ac:dyDescent="0.25">
      <c r="A3773" s="51" t="s">
        <v>24</v>
      </c>
      <c r="B3773" s="52">
        <v>2021</v>
      </c>
      <c r="C3773" s="51" t="s">
        <v>10</v>
      </c>
      <c r="D3773" s="51" t="s">
        <v>25</v>
      </c>
      <c r="E3773" s="51" t="s">
        <v>28</v>
      </c>
      <c r="F3773" s="79">
        <v>4217.9527929600008</v>
      </c>
      <c r="G3773" s="78">
        <f>+IF(F3773=0," ", +F3773/INDEX(TdC_ExRate!$C$8:$R$29,MATCH(A3773,TdC_ExRate!$B$8:$B$29,0),MATCH(B3773,TdC_ExRate!$C$7:$R$7,0)))</f>
        <v>73.86741997536555</v>
      </c>
      <c r="H3773" s="78">
        <f>+IF(F3773=0,"",+G3773*100/INDEX(PBI_GDP!$C$8:$R$29,MATCH($A3773,PBI_GDP!$B$8:$B$29,0),MATCH($B3773,PBI_GDP!$C$7:$R$7,0)))</f>
        <v>7.8336460193905721E-2</v>
      </c>
    </row>
    <row r="3774" spans="1:8" x14ac:dyDescent="0.25">
      <c r="A3774" s="51" t="s">
        <v>24</v>
      </c>
      <c r="B3774" s="52">
        <v>2021</v>
      </c>
      <c r="C3774" s="51" t="s">
        <v>10</v>
      </c>
      <c r="D3774" s="51" t="s">
        <v>25</v>
      </c>
      <c r="E3774" s="51" t="s">
        <v>40</v>
      </c>
      <c r="F3774" s="79">
        <v>7442.0238500200012</v>
      </c>
      <c r="G3774" s="78">
        <f>+IF(F3774=0," ", +F3774/INDEX(TdC_ExRate!$C$8:$R$29,MATCH(A3774,TdC_ExRate!$B$8:$B$29,0),MATCH(B3774,TdC_ExRate!$C$7:$R$7,0)))</f>
        <v>130.32936312460225</v>
      </c>
      <c r="H3774" s="78">
        <f>+IF(F3774=0,"",+G3774*100/INDEX(PBI_GDP!$C$8:$R$29,MATCH($A3774,PBI_GDP!$B$8:$B$29,0),MATCH($B3774,PBI_GDP!$C$7:$R$7,0)))</f>
        <v>0.13821439776713909</v>
      </c>
    </row>
    <row r="3775" spans="1:8" x14ac:dyDescent="0.25">
      <c r="A3775" s="49" t="s">
        <v>24</v>
      </c>
      <c r="B3775" s="50">
        <v>2022</v>
      </c>
      <c r="C3775" s="49" t="s">
        <v>10</v>
      </c>
      <c r="D3775" s="49" t="s">
        <v>25</v>
      </c>
      <c r="E3775" s="49" t="s">
        <v>26</v>
      </c>
      <c r="F3775" s="78"/>
      <c r="G3775" s="78" t="str">
        <f>+IF(F3775=0," ", +F3775/INDEX(TdC_ExRate!$C$8:$R$29,MATCH(A3775,TdC_ExRate!$B$8:$B$29,0),MATCH(B3775,TdC_ExRate!$C$7:$R$7,0)))</f>
        <v xml:space="preserve"> </v>
      </c>
      <c r="H3775" s="78" t="str">
        <f>+IF(F3775=0,"",+G3775*100/INDEX(PBI_GDP!$C$8:$R$29,MATCH($A3775,PBI_GDP!$B$8:$B$29,0),MATCH($B3775,PBI_GDP!$C$7:$R$7,0)))</f>
        <v/>
      </c>
    </row>
    <row r="3776" spans="1:8" x14ac:dyDescent="0.25">
      <c r="A3776" s="49" t="s">
        <v>24</v>
      </c>
      <c r="B3776" s="50">
        <v>2022</v>
      </c>
      <c r="C3776" s="49" t="s">
        <v>10</v>
      </c>
      <c r="D3776" s="49" t="s">
        <v>25</v>
      </c>
      <c r="E3776" s="49" t="s">
        <v>27</v>
      </c>
      <c r="F3776" s="78"/>
      <c r="G3776" s="78" t="str">
        <f>+IF(F3776=0," ", +F3776/INDEX(TdC_ExRate!$C$8:$R$29,MATCH(A3776,TdC_ExRate!$B$8:$B$29,0),MATCH(B3776,TdC_ExRate!$C$7:$R$7,0)))</f>
        <v xml:space="preserve"> </v>
      </c>
      <c r="H3776" s="78" t="str">
        <f>+IF(F3776=0,"",+G3776*100/INDEX(PBI_GDP!$C$8:$R$29,MATCH($A3776,PBI_GDP!$B$8:$B$29,0),MATCH($B3776,PBI_GDP!$C$7:$R$7,0)))</f>
        <v/>
      </c>
    </row>
    <row r="3777" spans="1:8" x14ac:dyDescent="0.25">
      <c r="A3777" s="49" t="s">
        <v>24</v>
      </c>
      <c r="B3777" s="50">
        <v>2022</v>
      </c>
      <c r="C3777" s="49" t="s">
        <v>10</v>
      </c>
      <c r="D3777" s="49" t="s">
        <v>25</v>
      </c>
      <c r="E3777" s="49" t="s">
        <v>28</v>
      </c>
      <c r="F3777" s="78">
        <v>6730.3411878000006</v>
      </c>
      <c r="G3777" s="78">
        <f>+IF(F3777=0," ", +F3777/INDEX(TdC_ExRate!$C$8:$R$29,MATCH(A3777,TdC_ExRate!$B$8:$B$29,0),MATCH(B3777,TdC_ExRate!$C$7:$R$7,0)))</f>
        <v>122.45147409424473</v>
      </c>
      <c r="H3777" s="78">
        <f>+IF(F3777=0,"",+G3777*100/INDEX(PBI_GDP!$C$8:$R$29,MATCH($A3777,PBI_GDP!$B$8:$B$29,0),MATCH($B3777,PBI_GDP!$C$7:$R$7,0)))</f>
        <v>0.10777194384119115</v>
      </c>
    </row>
    <row r="3778" spans="1:8" x14ac:dyDescent="0.25">
      <c r="A3778" s="49" t="s">
        <v>24</v>
      </c>
      <c r="B3778" s="50">
        <v>2022</v>
      </c>
      <c r="C3778" s="49" t="s">
        <v>10</v>
      </c>
      <c r="D3778" s="49" t="s">
        <v>25</v>
      </c>
      <c r="E3778" s="49" t="s">
        <v>100</v>
      </c>
      <c r="F3778" s="78">
        <v>6730.3411878000006</v>
      </c>
      <c r="G3778" s="78">
        <f>+IF(F3778=0," ", +F3778/INDEX(TdC_ExRate!$C$8:$R$29,MATCH(A3778,TdC_ExRate!$B$8:$B$29,0),MATCH(B3778,TdC_ExRate!$C$7:$R$7,0)))</f>
        <v>122.45147409424473</v>
      </c>
      <c r="H3778" s="78">
        <f>+IF(F3778=0,"",+G3778*100/INDEX(PBI_GDP!$C$8:$R$29,MATCH($A3778,PBI_GDP!$B$8:$B$29,0),MATCH($B3778,PBI_GDP!$C$7:$R$7,0)))</f>
        <v>0.10777194384119115</v>
      </c>
    </row>
    <row r="3779" spans="1:8" x14ac:dyDescent="0.25">
      <c r="A3779" s="49" t="s">
        <v>24</v>
      </c>
      <c r="B3779" s="50">
        <v>2023</v>
      </c>
      <c r="C3779" s="49" t="s">
        <v>10</v>
      </c>
      <c r="D3779" s="49" t="s">
        <v>25</v>
      </c>
      <c r="E3779" s="49" t="s">
        <v>26</v>
      </c>
      <c r="F3779" s="78"/>
      <c r="G3779" s="78" t="str">
        <f>+IF(F3779=0," ", +F3779/INDEX(TdC_ExRate!$C$8:$R$29,MATCH(A3779,TdC_ExRate!$B$8:$B$29,0),MATCH(B3779,TdC_ExRate!$C$7:$R$7,0)))</f>
        <v xml:space="preserve"> </v>
      </c>
      <c r="H3779" s="78" t="str">
        <f>+IF(F3779=0,"",+G3779*100/INDEX(PBI_GDP!$C$8:$R$29,MATCH($A3779,PBI_GDP!$B$8:$B$29,0),MATCH($B3779,PBI_GDP!$C$7:$R$7,0)))</f>
        <v/>
      </c>
    </row>
    <row r="3780" spans="1:8" x14ac:dyDescent="0.25">
      <c r="A3780" s="49" t="s">
        <v>24</v>
      </c>
      <c r="B3780" s="50">
        <v>2023</v>
      </c>
      <c r="C3780" s="49" t="s">
        <v>10</v>
      </c>
      <c r="D3780" s="49" t="s">
        <v>25</v>
      </c>
      <c r="E3780" s="49" t="s">
        <v>27</v>
      </c>
      <c r="F3780" s="78"/>
      <c r="G3780" s="78" t="str">
        <f>+IF(F3780=0," ", +F3780/INDEX(TdC_ExRate!$C$8:$R$29,MATCH(A3780,TdC_ExRate!$B$8:$B$29,0),MATCH(B3780,TdC_ExRate!$C$7:$R$7,0)))</f>
        <v xml:space="preserve"> </v>
      </c>
      <c r="H3780" s="78" t="str">
        <f>+IF(F3780=0,"",+G3780*100/INDEX(PBI_GDP!$C$8:$R$29,MATCH($A3780,PBI_GDP!$B$8:$B$29,0),MATCH($B3780,PBI_GDP!$C$7:$R$7,0)))</f>
        <v/>
      </c>
    </row>
    <row r="3781" spans="1:8" x14ac:dyDescent="0.25">
      <c r="A3781" s="49" t="s">
        <v>24</v>
      </c>
      <c r="B3781" s="50">
        <v>2023</v>
      </c>
      <c r="C3781" s="49" t="s">
        <v>10</v>
      </c>
      <c r="D3781" s="49" t="s">
        <v>25</v>
      </c>
      <c r="E3781" s="49" t="s">
        <v>28</v>
      </c>
      <c r="F3781" s="78">
        <v>5804.3565078200008</v>
      </c>
      <c r="G3781" s="78">
        <f>+IF(F3781=0," ", +F3781/INDEX(TdC_ExRate!$C$8:$R$29,MATCH(A3781,TdC_ExRate!$B$8:$B$29,0),MATCH(B3781,TdC_ExRate!$C$7:$R$7,0)))</f>
        <v>103.64768097772362</v>
      </c>
      <c r="H3781" s="78">
        <f>+IF(F3781=0,"",+G3781*100/INDEX(PBI_GDP!$C$8:$R$29,MATCH($A3781,PBI_GDP!$B$8:$B$29,0),MATCH($B3781,PBI_GDP!$C$7:$R$7,0)))</f>
        <v>8.4839196027066008E-2</v>
      </c>
    </row>
    <row r="3782" spans="1:8" x14ac:dyDescent="0.25">
      <c r="A3782" s="49" t="s">
        <v>24</v>
      </c>
      <c r="B3782" s="50">
        <v>2023</v>
      </c>
      <c r="C3782" s="49" t="s">
        <v>10</v>
      </c>
      <c r="D3782" s="49" t="s">
        <v>25</v>
      </c>
      <c r="E3782" s="49" t="s">
        <v>100</v>
      </c>
      <c r="F3782" s="78">
        <v>5804.3565078200008</v>
      </c>
      <c r="G3782" s="78">
        <f>+IF(F3782=0," ", +F3782/INDEX(TdC_ExRate!$C$8:$R$29,MATCH(A3782,TdC_ExRate!$B$8:$B$29,0),MATCH(B3782,TdC_ExRate!$C$7:$R$7,0)))</f>
        <v>103.64768097772362</v>
      </c>
      <c r="H3782" s="78">
        <f>+IF(F3782=0,"",+G3782*100/INDEX(PBI_GDP!$C$8:$R$29,MATCH($A3782,PBI_GDP!$B$8:$B$29,0),MATCH($B3782,PBI_GDP!$C$7:$R$7,0)))</f>
        <v>8.4839196027066008E-2</v>
      </c>
    </row>
    <row r="3783" spans="1:8" x14ac:dyDescent="0.25">
      <c r="A3783" s="51" t="s">
        <v>24</v>
      </c>
      <c r="B3783" s="52">
        <v>2009</v>
      </c>
      <c r="C3783" s="51" t="s">
        <v>10</v>
      </c>
      <c r="D3783" s="51" t="s">
        <v>30</v>
      </c>
      <c r="E3783" s="51" t="s">
        <v>31</v>
      </c>
      <c r="F3783" s="79">
        <v>7184.2383008100032</v>
      </c>
      <c r="G3783" s="78">
        <f>+IF(F3783=0," ", +F3783/INDEX(TdC_ExRate!$C$8:$R$29,MATCH(A3783,TdC_ExRate!$B$8:$B$29,0),MATCH(B3783,TdC_ExRate!$C$7:$R$7,0)))</f>
        <v>199.7980477177224</v>
      </c>
      <c r="H3783" s="78">
        <f>+IF(F3783=0,"",+G3783*100/INDEX(PBI_GDP!$C$8:$R$29,MATCH($A3783,PBI_GDP!$B$8:$B$29,0),MATCH($B3783,PBI_GDP!$C$7:$R$7,0)))</f>
        <v>0.41405034453288098</v>
      </c>
    </row>
    <row r="3784" spans="1:8" x14ac:dyDescent="0.25">
      <c r="A3784" s="51" t="s">
        <v>24</v>
      </c>
      <c r="B3784" s="52">
        <v>2009</v>
      </c>
      <c r="C3784" s="51" t="s">
        <v>10</v>
      </c>
      <c r="D3784" s="51" t="s">
        <v>30</v>
      </c>
      <c r="E3784" s="51" t="s">
        <v>32</v>
      </c>
      <c r="F3784" s="79"/>
      <c r="G3784" s="78" t="str">
        <f>+IF(F3784=0," ", +F3784/INDEX(TdC_ExRate!$C$8:$R$29,MATCH(A3784,TdC_ExRate!$B$8:$B$29,0),MATCH(B3784,TdC_ExRate!$C$7:$R$7,0)))</f>
        <v xml:space="preserve"> </v>
      </c>
      <c r="H3784" s="78" t="str">
        <f>+IF(F3784=0,"",+G3784*100/INDEX(PBI_GDP!$C$8:$R$29,MATCH($A3784,PBI_GDP!$B$8:$B$29,0),MATCH($B3784,PBI_GDP!$C$7:$R$7,0)))</f>
        <v/>
      </c>
    </row>
    <row r="3785" spans="1:8" x14ac:dyDescent="0.25">
      <c r="A3785" s="51" t="s">
        <v>24</v>
      </c>
      <c r="B3785" s="52">
        <v>2009</v>
      </c>
      <c r="C3785" s="51" t="s">
        <v>10</v>
      </c>
      <c r="D3785" s="51" t="s">
        <v>30</v>
      </c>
      <c r="E3785" s="51" t="s">
        <v>40</v>
      </c>
      <c r="F3785" s="79">
        <v>7184.2383008100032</v>
      </c>
      <c r="G3785" s="78">
        <f>+IF(F3785=0," ", +F3785/INDEX(TdC_ExRate!$C$8:$R$29,MATCH(A3785,TdC_ExRate!$B$8:$B$29,0),MATCH(B3785,TdC_ExRate!$C$7:$R$7,0)))</f>
        <v>199.7980477177224</v>
      </c>
      <c r="H3785" s="78">
        <f>+IF(F3785=0,"",+G3785*100/INDEX(PBI_GDP!$C$8:$R$29,MATCH($A3785,PBI_GDP!$B$8:$B$29,0),MATCH($B3785,PBI_GDP!$C$7:$R$7,0)))</f>
        <v>0.41405034453288098</v>
      </c>
    </row>
    <row r="3786" spans="1:8" x14ac:dyDescent="0.25">
      <c r="A3786" s="51" t="s">
        <v>24</v>
      </c>
      <c r="B3786" s="52">
        <v>2010</v>
      </c>
      <c r="C3786" s="51" t="s">
        <v>10</v>
      </c>
      <c r="D3786" s="51" t="s">
        <v>30</v>
      </c>
      <c r="E3786" s="51" t="s">
        <v>31</v>
      </c>
      <c r="F3786" s="79">
        <v>2618.2363753100008</v>
      </c>
      <c r="G3786" s="78">
        <f>+IF(F3786=0," ", +F3786/INDEX(TdC_ExRate!$C$8:$R$29,MATCH(A3786,TdC_ExRate!$B$8:$B$29,0),MATCH(B3786,TdC_ExRate!$C$7:$R$7,0)))</f>
        <v>71.014254240715999</v>
      </c>
      <c r="H3786" s="78">
        <f>+IF(F3786=0,"",+G3786*100/INDEX(PBI_GDP!$C$8:$R$29,MATCH($A3786,PBI_GDP!$B$8:$B$29,0),MATCH($B3786,PBI_GDP!$C$7:$R$7,0)))</f>
        <v>0.1318890620367347</v>
      </c>
    </row>
    <row r="3787" spans="1:8" x14ac:dyDescent="0.25">
      <c r="A3787" s="51" t="s">
        <v>24</v>
      </c>
      <c r="B3787" s="52">
        <v>2010</v>
      </c>
      <c r="C3787" s="51" t="s">
        <v>10</v>
      </c>
      <c r="D3787" s="51" t="s">
        <v>30</v>
      </c>
      <c r="E3787" s="51" t="s">
        <v>32</v>
      </c>
      <c r="F3787" s="79"/>
      <c r="G3787" s="78" t="str">
        <f>+IF(F3787=0," ", +F3787/INDEX(TdC_ExRate!$C$8:$R$29,MATCH(A3787,TdC_ExRate!$B$8:$B$29,0),MATCH(B3787,TdC_ExRate!$C$7:$R$7,0)))</f>
        <v xml:space="preserve"> </v>
      </c>
      <c r="H3787" s="78" t="str">
        <f>+IF(F3787=0,"",+G3787*100/INDEX(PBI_GDP!$C$8:$R$29,MATCH($A3787,PBI_GDP!$B$8:$B$29,0),MATCH($B3787,PBI_GDP!$C$7:$R$7,0)))</f>
        <v/>
      </c>
    </row>
    <row r="3788" spans="1:8" x14ac:dyDescent="0.25">
      <c r="A3788" s="51" t="s">
        <v>24</v>
      </c>
      <c r="B3788" s="52">
        <v>2010</v>
      </c>
      <c r="C3788" s="51" t="s">
        <v>10</v>
      </c>
      <c r="D3788" s="51" t="s">
        <v>30</v>
      </c>
      <c r="E3788" s="51" t="s">
        <v>40</v>
      </c>
      <c r="F3788" s="79">
        <v>2618.2363753100008</v>
      </c>
      <c r="G3788" s="78">
        <f>+IF(F3788=0," ", +F3788/INDEX(TdC_ExRate!$C$8:$R$29,MATCH(A3788,TdC_ExRate!$B$8:$B$29,0),MATCH(B3788,TdC_ExRate!$C$7:$R$7,0)))</f>
        <v>71.014254240715999</v>
      </c>
      <c r="H3788" s="78">
        <f>+IF(F3788=0,"",+G3788*100/INDEX(PBI_GDP!$C$8:$R$29,MATCH($A3788,PBI_GDP!$B$8:$B$29,0),MATCH($B3788,PBI_GDP!$C$7:$R$7,0)))</f>
        <v>0.1318890620367347</v>
      </c>
    </row>
    <row r="3789" spans="1:8" x14ac:dyDescent="0.25">
      <c r="A3789" s="51" t="s">
        <v>24</v>
      </c>
      <c r="B3789" s="52">
        <v>2011</v>
      </c>
      <c r="C3789" s="51" t="s">
        <v>10</v>
      </c>
      <c r="D3789" s="51" t="s">
        <v>30</v>
      </c>
      <c r="E3789" s="51" t="s">
        <v>31</v>
      </c>
      <c r="F3789" s="79">
        <v>178.6056158744</v>
      </c>
      <c r="G3789" s="78">
        <f>+IF(F3789=0," ", +F3789/INDEX(TdC_ExRate!$C$8:$R$29,MATCH(A3789,TdC_ExRate!$B$8:$B$29,0),MATCH(B3789,TdC_ExRate!$C$7:$R$7,0)))</f>
        <v>4.6863675064298329</v>
      </c>
      <c r="H3789" s="78">
        <f>+IF(F3789=0,"",+G3789*100/INDEX(PBI_GDP!$C$8:$R$29,MATCH($A3789,PBI_GDP!$B$8:$B$29,0),MATCH($B3789,PBI_GDP!$C$7:$R$7,0)))</f>
        <v>8.0774190868093017E-3</v>
      </c>
    </row>
    <row r="3790" spans="1:8" x14ac:dyDescent="0.25">
      <c r="A3790" s="51" t="s">
        <v>24</v>
      </c>
      <c r="B3790" s="52">
        <v>2011</v>
      </c>
      <c r="C3790" s="51" t="s">
        <v>10</v>
      </c>
      <c r="D3790" s="51" t="s">
        <v>30</v>
      </c>
      <c r="E3790" s="51" t="s">
        <v>32</v>
      </c>
      <c r="F3790" s="79"/>
      <c r="G3790" s="78" t="str">
        <f>+IF(F3790=0," ", +F3790/INDEX(TdC_ExRate!$C$8:$R$29,MATCH(A3790,TdC_ExRate!$B$8:$B$29,0),MATCH(B3790,TdC_ExRate!$C$7:$R$7,0)))</f>
        <v xml:space="preserve"> </v>
      </c>
      <c r="H3790" s="78" t="str">
        <f>+IF(F3790=0,"",+G3790*100/INDEX(PBI_GDP!$C$8:$R$29,MATCH($A3790,PBI_GDP!$B$8:$B$29,0),MATCH($B3790,PBI_GDP!$C$7:$R$7,0)))</f>
        <v/>
      </c>
    </row>
    <row r="3791" spans="1:8" x14ac:dyDescent="0.25">
      <c r="A3791" s="51" t="s">
        <v>24</v>
      </c>
      <c r="B3791" s="52">
        <v>2011</v>
      </c>
      <c r="C3791" s="51" t="s">
        <v>10</v>
      </c>
      <c r="D3791" s="51" t="s">
        <v>30</v>
      </c>
      <c r="E3791" s="51" t="s">
        <v>40</v>
      </c>
      <c r="F3791" s="79">
        <v>178.6056158744</v>
      </c>
      <c r="G3791" s="78">
        <f>+IF(F3791=0," ", +F3791/INDEX(TdC_ExRate!$C$8:$R$29,MATCH(A3791,TdC_ExRate!$B$8:$B$29,0),MATCH(B3791,TdC_ExRate!$C$7:$R$7,0)))</f>
        <v>4.6863675064298329</v>
      </c>
      <c r="H3791" s="78">
        <f>+IF(F3791=0,"",+G3791*100/INDEX(PBI_GDP!$C$8:$R$29,MATCH($A3791,PBI_GDP!$B$8:$B$29,0),MATCH($B3791,PBI_GDP!$C$7:$R$7,0)))</f>
        <v>8.0774190868093017E-3</v>
      </c>
    </row>
    <row r="3792" spans="1:8" x14ac:dyDescent="0.25">
      <c r="A3792" s="51" t="s">
        <v>24</v>
      </c>
      <c r="B3792" s="52">
        <v>2012</v>
      </c>
      <c r="C3792" s="51" t="s">
        <v>10</v>
      </c>
      <c r="D3792" s="51" t="s">
        <v>30</v>
      </c>
      <c r="E3792" s="51" t="s">
        <v>31</v>
      </c>
      <c r="F3792" s="79">
        <v>7974.9802951710008</v>
      </c>
      <c r="G3792" s="78">
        <f>+IF(F3792=0," ", +F3792/INDEX(TdC_ExRate!$C$8:$R$29,MATCH(A3792,TdC_ExRate!$B$8:$B$29,0),MATCH(B3792,TdC_ExRate!$C$7:$R$7,0)))</f>
        <v>203.02472270626492</v>
      </c>
      <c r="H3792" s="78">
        <f>+IF(F3792=0,"",+G3792*100/INDEX(PBI_GDP!$C$8:$R$29,MATCH($A3792,PBI_GDP!$B$8:$B$29,0),MATCH($B3792,PBI_GDP!$C$7:$R$7,0)))</f>
        <v>0.33463344744581314</v>
      </c>
    </row>
    <row r="3793" spans="1:8" x14ac:dyDescent="0.25">
      <c r="A3793" s="51" t="s">
        <v>24</v>
      </c>
      <c r="B3793" s="52">
        <v>2012</v>
      </c>
      <c r="C3793" s="51" t="s">
        <v>10</v>
      </c>
      <c r="D3793" s="51" t="s">
        <v>30</v>
      </c>
      <c r="E3793" s="51" t="s">
        <v>32</v>
      </c>
      <c r="F3793" s="79"/>
      <c r="G3793" s="78" t="str">
        <f>+IF(F3793=0," ", +F3793/INDEX(TdC_ExRate!$C$8:$R$29,MATCH(A3793,TdC_ExRate!$B$8:$B$29,0),MATCH(B3793,TdC_ExRate!$C$7:$R$7,0)))</f>
        <v xml:space="preserve"> </v>
      </c>
      <c r="H3793" s="78" t="str">
        <f>+IF(F3793=0,"",+G3793*100/INDEX(PBI_GDP!$C$8:$R$29,MATCH($A3793,PBI_GDP!$B$8:$B$29,0),MATCH($B3793,PBI_GDP!$C$7:$R$7,0)))</f>
        <v/>
      </c>
    </row>
    <row r="3794" spans="1:8" x14ac:dyDescent="0.25">
      <c r="A3794" s="51" t="s">
        <v>24</v>
      </c>
      <c r="B3794" s="52">
        <v>2012</v>
      </c>
      <c r="C3794" s="51" t="s">
        <v>10</v>
      </c>
      <c r="D3794" s="51" t="s">
        <v>30</v>
      </c>
      <c r="E3794" s="51" t="s">
        <v>40</v>
      </c>
      <c r="F3794" s="79">
        <v>7974.9802951710008</v>
      </c>
      <c r="G3794" s="78">
        <f>+IF(F3794=0," ", +F3794/INDEX(TdC_ExRate!$C$8:$R$29,MATCH(A3794,TdC_ExRate!$B$8:$B$29,0),MATCH(B3794,TdC_ExRate!$C$7:$R$7,0)))</f>
        <v>203.02472270626492</v>
      </c>
      <c r="H3794" s="78">
        <f>+IF(F3794=0,"",+G3794*100/INDEX(PBI_GDP!$C$8:$R$29,MATCH($A3794,PBI_GDP!$B$8:$B$29,0),MATCH($B3794,PBI_GDP!$C$7:$R$7,0)))</f>
        <v>0.33463344744581314</v>
      </c>
    </row>
    <row r="3795" spans="1:8" x14ac:dyDescent="0.25">
      <c r="A3795" s="51" t="s">
        <v>24</v>
      </c>
      <c r="B3795" s="52">
        <v>2013</v>
      </c>
      <c r="C3795" s="51" t="s">
        <v>10</v>
      </c>
      <c r="D3795" s="51" t="s">
        <v>30</v>
      </c>
      <c r="E3795" s="51" t="s">
        <v>31</v>
      </c>
      <c r="F3795" s="79">
        <v>7204.965893359994</v>
      </c>
      <c r="G3795" s="78">
        <f>+IF(F3795=0," ", +F3795/INDEX(TdC_ExRate!$C$8:$R$29,MATCH(A3795,TdC_ExRate!$B$8:$B$29,0),MATCH(B3795,TdC_ExRate!$C$7:$R$7,0)))</f>
        <v>172.60848616554173</v>
      </c>
      <c r="H3795" s="78">
        <f>+IF(F3795=0,"",+G3795*100/INDEX(PBI_GDP!$C$8:$R$29,MATCH($A3795,PBI_GDP!$B$8:$B$29,0),MATCH($B3795,PBI_GDP!$C$7:$R$7,0)))</f>
        <v>0.27547646813366644</v>
      </c>
    </row>
    <row r="3796" spans="1:8" x14ac:dyDescent="0.25">
      <c r="A3796" s="51" t="s">
        <v>24</v>
      </c>
      <c r="B3796" s="52">
        <v>2013</v>
      </c>
      <c r="C3796" s="51" t="s">
        <v>10</v>
      </c>
      <c r="D3796" s="51" t="s">
        <v>30</v>
      </c>
      <c r="E3796" s="51" t="s">
        <v>32</v>
      </c>
      <c r="F3796" s="79"/>
      <c r="G3796" s="78" t="str">
        <f>+IF(F3796=0," ", +F3796/INDEX(TdC_ExRate!$C$8:$R$29,MATCH(A3796,TdC_ExRate!$B$8:$B$29,0),MATCH(B3796,TdC_ExRate!$C$7:$R$7,0)))</f>
        <v xml:space="preserve"> </v>
      </c>
      <c r="H3796" s="78" t="str">
        <f>+IF(F3796=0,"",+G3796*100/INDEX(PBI_GDP!$C$8:$R$29,MATCH($A3796,PBI_GDP!$B$8:$B$29,0),MATCH($B3796,PBI_GDP!$C$7:$R$7,0)))</f>
        <v/>
      </c>
    </row>
    <row r="3797" spans="1:8" x14ac:dyDescent="0.25">
      <c r="A3797" s="51" t="s">
        <v>24</v>
      </c>
      <c r="B3797" s="52">
        <v>2013</v>
      </c>
      <c r="C3797" s="51" t="s">
        <v>10</v>
      </c>
      <c r="D3797" s="51" t="s">
        <v>30</v>
      </c>
      <c r="E3797" s="51" t="s">
        <v>40</v>
      </c>
      <c r="F3797" s="79">
        <v>7204.965893359994</v>
      </c>
      <c r="G3797" s="78">
        <f>+IF(F3797=0," ", +F3797/INDEX(TdC_ExRate!$C$8:$R$29,MATCH(A3797,TdC_ExRate!$B$8:$B$29,0),MATCH(B3797,TdC_ExRate!$C$7:$R$7,0)))</f>
        <v>172.60848616554173</v>
      </c>
      <c r="H3797" s="78">
        <f>+IF(F3797=0,"",+G3797*100/INDEX(PBI_GDP!$C$8:$R$29,MATCH($A3797,PBI_GDP!$B$8:$B$29,0),MATCH($B3797,PBI_GDP!$C$7:$R$7,0)))</f>
        <v>0.27547646813366644</v>
      </c>
    </row>
    <row r="3798" spans="1:8" x14ac:dyDescent="0.25">
      <c r="A3798" s="51" t="s">
        <v>24</v>
      </c>
      <c r="B3798" s="52">
        <v>2014</v>
      </c>
      <c r="C3798" s="51" t="s">
        <v>10</v>
      </c>
      <c r="D3798" s="51" t="s">
        <v>30</v>
      </c>
      <c r="E3798" s="51" t="s">
        <v>31</v>
      </c>
      <c r="F3798" s="79">
        <v>16834.63428539001</v>
      </c>
      <c r="G3798" s="78">
        <f>+IF(F3798=0," ", +F3798/INDEX(TdC_ExRate!$C$8:$R$29,MATCH(A3798,TdC_ExRate!$B$8:$B$29,0),MATCH(B3798,TdC_ExRate!$C$7:$R$7,0)))</f>
        <v>387.27759412740824</v>
      </c>
      <c r="H3798" s="78">
        <f>+IF(F3798=0,"",+G3798*100/INDEX(PBI_GDP!$C$8:$R$29,MATCH($A3798,PBI_GDP!$B$8:$B$29,0),MATCH($B3798,PBI_GDP!$C$7:$R$7,0)))</f>
        <v>0.57664618205147555</v>
      </c>
    </row>
    <row r="3799" spans="1:8" x14ac:dyDescent="0.25">
      <c r="A3799" s="51" t="s">
        <v>24</v>
      </c>
      <c r="B3799" s="52">
        <v>2014</v>
      </c>
      <c r="C3799" s="51" t="s">
        <v>10</v>
      </c>
      <c r="D3799" s="51" t="s">
        <v>30</v>
      </c>
      <c r="E3799" s="51" t="s">
        <v>32</v>
      </c>
      <c r="F3799" s="79"/>
      <c r="G3799" s="78" t="str">
        <f>+IF(F3799=0," ", +F3799/INDEX(TdC_ExRate!$C$8:$R$29,MATCH(A3799,TdC_ExRate!$B$8:$B$29,0),MATCH(B3799,TdC_ExRate!$C$7:$R$7,0)))</f>
        <v xml:space="preserve"> </v>
      </c>
      <c r="H3799" s="78" t="str">
        <f>+IF(F3799=0,"",+G3799*100/INDEX(PBI_GDP!$C$8:$R$29,MATCH($A3799,PBI_GDP!$B$8:$B$29,0),MATCH($B3799,PBI_GDP!$C$7:$R$7,0)))</f>
        <v/>
      </c>
    </row>
    <row r="3800" spans="1:8" x14ac:dyDescent="0.25">
      <c r="A3800" s="51" t="s">
        <v>24</v>
      </c>
      <c r="B3800" s="52">
        <v>2014</v>
      </c>
      <c r="C3800" s="51" t="s">
        <v>10</v>
      </c>
      <c r="D3800" s="51" t="s">
        <v>30</v>
      </c>
      <c r="E3800" s="51" t="s">
        <v>40</v>
      </c>
      <c r="F3800" s="79">
        <v>16834.63428539001</v>
      </c>
      <c r="G3800" s="78">
        <f>+IF(F3800=0," ", +F3800/INDEX(TdC_ExRate!$C$8:$R$29,MATCH(A3800,TdC_ExRate!$B$8:$B$29,0),MATCH(B3800,TdC_ExRate!$C$7:$R$7,0)))</f>
        <v>387.27759412740824</v>
      </c>
      <c r="H3800" s="78">
        <f>+IF(F3800=0,"",+G3800*100/INDEX(PBI_GDP!$C$8:$R$29,MATCH($A3800,PBI_GDP!$B$8:$B$29,0),MATCH($B3800,PBI_GDP!$C$7:$R$7,0)))</f>
        <v>0.57664618205147555</v>
      </c>
    </row>
    <row r="3801" spans="1:8" x14ac:dyDescent="0.25">
      <c r="A3801" s="51" t="s">
        <v>24</v>
      </c>
      <c r="B3801" s="52">
        <v>2015</v>
      </c>
      <c r="C3801" s="51" t="s">
        <v>10</v>
      </c>
      <c r="D3801" s="51" t="s">
        <v>30</v>
      </c>
      <c r="E3801" s="51" t="s">
        <v>31</v>
      </c>
      <c r="F3801" s="79">
        <v>19852.825213469994</v>
      </c>
      <c r="G3801" s="78">
        <f>+IF(F3801=0," ", +F3801/INDEX(TdC_ExRate!$C$8:$R$29,MATCH(A3801,TdC_ExRate!$B$8:$B$29,0),MATCH(B3801,TdC_ExRate!$C$7:$R$7,0)))</f>
        <v>441.17389363266653</v>
      </c>
      <c r="H3801" s="78">
        <f>+IF(F3801=0,"",+G3801*100/INDEX(PBI_GDP!$C$8:$R$29,MATCH($A3801,PBI_GDP!$B$8:$B$29,0),MATCH($B3801,PBI_GDP!$C$7:$R$7,0)))</f>
        <v>0.6200685764925099</v>
      </c>
    </row>
    <row r="3802" spans="1:8" x14ac:dyDescent="0.25">
      <c r="A3802" s="51" t="s">
        <v>24</v>
      </c>
      <c r="B3802" s="52">
        <v>2015</v>
      </c>
      <c r="C3802" s="51" t="s">
        <v>10</v>
      </c>
      <c r="D3802" s="51" t="s">
        <v>30</v>
      </c>
      <c r="E3802" s="51" t="s">
        <v>32</v>
      </c>
      <c r="F3802" s="79"/>
      <c r="G3802" s="78" t="str">
        <f>+IF(F3802=0," ", +F3802/INDEX(TdC_ExRate!$C$8:$R$29,MATCH(A3802,TdC_ExRate!$B$8:$B$29,0),MATCH(B3802,TdC_ExRate!$C$7:$R$7,0)))</f>
        <v xml:space="preserve"> </v>
      </c>
      <c r="H3802" s="78" t="str">
        <f>+IF(F3802=0,"",+G3802*100/INDEX(PBI_GDP!$C$8:$R$29,MATCH($A3802,PBI_GDP!$B$8:$B$29,0),MATCH($B3802,PBI_GDP!$C$7:$R$7,0)))</f>
        <v/>
      </c>
    </row>
    <row r="3803" spans="1:8" x14ac:dyDescent="0.25">
      <c r="A3803" s="51" t="s">
        <v>24</v>
      </c>
      <c r="B3803" s="52">
        <v>2015</v>
      </c>
      <c r="C3803" s="51" t="s">
        <v>10</v>
      </c>
      <c r="D3803" s="51" t="s">
        <v>30</v>
      </c>
      <c r="E3803" s="51" t="s">
        <v>40</v>
      </c>
      <c r="F3803" s="79">
        <v>19852.825213469994</v>
      </c>
      <c r="G3803" s="78">
        <f>+IF(F3803=0," ", +F3803/INDEX(TdC_ExRate!$C$8:$R$29,MATCH(A3803,TdC_ExRate!$B$8:$B$29,0),MATCH(B3803,TdC_ExRate!$C$7:$R$7,0)))</f>
        <v>441.17389363266653</v>
      </c>
      <c r="H3803" s="78">
        <f>+IF(F3803=0,"",+G3803*100/INDEX(PBI_GDP!$C$8:$R$29,MATCH($A3803,PBI_GDP!$B$8:$B$29,0),MATCH($B3803,PBI_GDP!$C$7:$R$7,0)))</f>
        <v>0.6200685764925099</v>
      </c>
    </row>
    <row r="3804" spans="1:8" x14ac:dyDescent="0.25">
      <c r="A3804" s="51" t="s">
        <v>24</v>
      </c>
      <c r="B3804" s="52">
        <v>2016</v>
      </c>
      <c r="C3804" s="51" t="s">
        <v>10</v>
      </c>
      <c r="D3804" s="51" t="s">
        <v>30</v>
      </c>
      <c r="E3804" s="51" t="s">
        <v>31</v>
      </c>
      <c r="F3804" s="79">
        <v>28293.51209886001</v>
      </c>
      <c r="G3804" s="78">
        <f>+IF(F3804=0," ", +F3804/INDEX(TdC_ExRate!$C$8:$R$29,MATCH(A3804,TdC_ExRate!$B$8:$B$29,0),MATCH(B3804,TdC_ExRate!$C$7:$R$7,0)))</f>
        <v>614.79790889329172</v>
      </c>
      <c r="H3804" s="78">
        <f>+IF(F3804=0,"",+G3804*100/INDEX(PBI_GDP!$C$8:$R$29,MATCH($A3804,PBI_GDP!$B$8:$B$29,0),MATCH($B3804,PBI_GDP!$C$7:$R$7,0)))</f>
        <v>0.81226625154799703</v>
      </c>
    </row>
    <row r="3805" spans="1:8" x14ac:dyDescent="0.25">
      <c r="A3805" s="51" t="s">
        <v>24</v>
      </c>
      <c r="B3805" s="52">
        <v>2016</v>
      </c>
      <c r="C3805" s="51" t="s">
        <v>10</v>
      </c>
      <c r="D3805" s="51" t="s">
        <v>30</v>
      </c>
      <c r="E3805" s="51" t="s">
        <v>32</v>
      </c>
      <c r="F3805" s="79"/>
      <c r="G3805" s="78" t="str">
        <f>+IF(F3805=0," ", +F3805/INDEX(TdC_ExRate!$C$8:$R$29,MATCH(A3805,TdC_ExRate!$B$8:$B$29,0),MATCH(B3805,TdC_ExRate!$C$7:$R$7,0)))</f>
        <v xml:space="preserve"> </v>
      </c>
      <c r="H3805" s="78" t="str">
        <f>+IF(F3805=0,"",+G3805*100/INDEX(PBI_GDP!$C$8:$R$29,MATCH($A3805,PBI_GDP!$B$8:$B$29,0),MATCH($B3805,PBI_GDP!$C$7:$R$7,0)))</f>
        <v/>
      </c>
    </row>
    <row r="3806" spans="1:8" x14ac:dyDescent="0.25">
      <c r="A3806" s="51" t="s">
        <v>24</v>
      </c>
      <c r="B3806" s="52">
        <v>2016</v>
      </c>
      <c r="C3806" s="51" t="s">
        <v>10</v>
      </c>
      <c r="D3806" s="51" t="s">
        <v>30</v>
      </c>
      <c r="E3806" s="51" t="s">
        <v>40</v>
      </c>
      <c r="F3806" s="79">
        <v>28293.51209886001</v>
      </c>
      <c r="G3806" s="78">
        <f>+IF(F3806=0," ", +F3806/INDEX(TdC_ExRate!$C$8:$R$29,MATCH(A3806,TdC_ExRate!$B$8:$B$29,0),MATCH(B3806,TdC_ExRate!$C$7:$R$7,0)))</f>
        <v>614.79790889329172</v>
      </c>
      <c r="H3806" s="78">
        <f>+IF(F3806=0,"",+G3806*100/INDEX(PBI_GDP!$C$8:$R$29,MATCH($A3806,PBI_GDP!$B$8:$B$29,0),MATCH($B3806,PBI_GDP!$C$7:$R$7,0)))</f>
        <v>0.81226625154799703</v>
      </c>
    </row>
    <row r="3807" spans="1:8" x14ac:dyDescent="0.25">
      <c r="A3807" s="51" t="s">
        <v>24</v>
      </c>
      <c r="B3807" s="52">
        <v>2017</v>
      </c>
      <c r="C3807" s="51" t="s">
        <v>10</v>
      </c>
      <c r="D3807" s="51" t="s">
        <v>30</v>
      </c>
      <c r="E3807" s="51" t="s">
        <v>31</v>
      </c>
      <c r="F3807" s="79">
        <v>44241.839956649987</v>
      </c>
      <c r="G3807" s="78">
        <f>+IF(F3807=0," ", +F3807/INDEX(TdC_ExRate!$C$8:$R$29,MATCH(A3807,TdC_ExRate!$B$8:$B$29,0),MATCH(B3807,TdC_ExRate!$C$7:$R$7,0)))</f>
        <v>932.3558699726027</v>
      </c>
      <c r="H3807" s="78">
        <f>+IF(F3807=0,"",+G3807*100/INDEX(PBI_GDP!$C$8:$R$29,MATCH($A3807,PBI_GDP!$B$8:$B$29,0),MATCH($B3807,PBI_GDP!$C$7:$R$7,0)))</f>
        <v>1.1657747517204902</v>
      </c>
    </row>
    <row r="3808" spans="1:8" x14ac:dyDescent="0.25">
      <c r="A3808" s="51" t="s">
        <v>24</v>
      </c>
      <c r="B3808" s="52">
        <v>2017</v>
      </c>
      <c r="C3808" s="51" t="s">
        <v>10</v>
      </c>
      <c r="D3808" s="51" t="s">
        <v>30</v>
      </c>
      <c r="E3808" s="51" t="s">
        <v>32</v>
      </c>
      <c r="F3808" s="79"/>
      <c r="G3808" s="78" t="str">
        <f>+IF(F3808=0," ", +F3808/INDEX(TdC_ExRate!$C$8:$R$29,MATCH(A3808,TdC_ExRate!$B$8:$B$29,0),MATCH(B3808,TdC_ExRate!$C$7:$R$7,0)))</f>
        <v xml:space="preserve"> </v>
      </c>
      <c r="H3808" s="78" t="str">
        <f>+IF(F3808=0,"",+G3808*100/INDEX(PBI_GDP!$C$8:$R$29,MATCH($A3808,PBI_GDP!$B$8:$B$29,0),MATCH($B3808,PBI_GDP!$C$7:$R$7,0)))</f>
        <v/>
      </c>
    </row>
    <row r="3809" spans="1:8" x14ac:dyDescent="0.25">
      <c r="A3809" s="51" t="s">
        <v>24</v>
      </c>
      <c r="B3809" s="52">
        <v>2017</v>
      </c>
      <c r="C3809" s="51" t="s">
        <v>10</v>
      </c>
      <c r="D3809" s="51" t="s">
        <v>30</v>
      </c>
      <c r="E3809" s="51" t="s">
        <v>40</v>
      </c>
      <c r="F3809" s="79">
        <v>44241.839956649987</v>
      </c>
      <c r="G3809" s="78">
        <f>+IF(F3809=0," ", +F3809/INDEX(TdC_ExRate!$C$8:$R$29,MATCH(A3809,TdC_ExRate!$B$8:$B$29,0),MATCH(B3809,TdC_ExRate!$C$7:$R$7,0)))</f>
        <v>932.3558699726027</v>
      </c>
      <c r="H3809" s="78">
        <f>+IF(F3809=0,"",+G3809*100/INDEX(PBI_GDP!$C$8:$R$29,MATCH($A3809,PBI_GDP!$B$8:$B$29,0),MATCH($B3809,PBI_GDP!$C$7:$R$7,0)))</f>
        <v>1.1657747517204902</v>
      </c>
    </row>
    <row r="3810" spans="1:8" x14ac:dyDescent="0.25">
      <c r="A3810" s="51" t="s">
        <v>24</v>
      </c>
      <c r="B3810" s="52">
        <v>2018</v>
      </c>
      <c r="C3810" s="51" t="s">
        <v>10</v>
      </c>
      <c r="D3810" s="51" t="s">
        <v>30</v>
      </c>
      <c r="E3810" s="51" t="s">
        <v>31</v>
      </c>
      <c r="F3810" s="79">
        <v>24036.034574789999</v>
      </c>
      <c r="G3810" s="78">
        <f>+IF(F3810=0," ", +F3810/INDEX(TdC_ExRate!$C$8:$R$29,MATCH(A3810,TdC_ExRate!$B$8:$B$29,0),MATCH(B3810,TdC_ExRate!$C$7:$R$7,0)))</f>
        <v>485.15174409183908</v>
      </c>
      <c r="H3810" s="78">
        <f>+IF(F3810=0,"",+G3810*100/INDEX(PBI_GDP!$C$8:$R$29,MATCH($A3810,PBI_GDP!$B$8:$B$29,0),MATCH($B3810,PBI_GDP!$C$7:$R$7,0)))</f>
        <v>0.56721154253725092</v>
      </c>
    </row>
    <row r="3811" spans="1:8" x14ac:dyDescent="0.25">
      <c r="A3811" s="51" t="s">
        <v>24</v>
      </c>
      <c r="B3811" s="52">
        <v>2018</v>
      </c>
      <c r="C3811" s="51" t="s">
        <v>10</v>
      </c>
      <c r="D3811" s="51" t="s">
        <v>30</v>
      </c>
      <c r="E3811" s="51" t="s">
        <v>32</v>
      </c>
      <c r="F3811" s="79"/>
      <c r="G3811" s="78" t="str">
        <f>+IF(F3811=0," ", +F3811/INDEX(TdC_ExRate!$C$8:$R$29,MATCH(A3811,TdC_ExRate!$B$8:$B$29,0),MATCH(B3811,TdC_ExRate!$C$7:$R$7,0)))</f>
        <v xml:space="preserve"> </v>
      </c>
      <c r="H3811" s="78" t="str">
        <f>+IF(F3811=0,"",+G3811*100/INDEX(PBI_GDP!$C$8:$R$29,MATCH($A3811,PBI_GDP!$B$8:$B$29,0),MATCH($B3811,PBI_GDP!$C$7:$R$7,0)))</f>
        <v/>
      </c>
    </row>
    <row r="3812" spans="1:8" x14ac:dyDescent="0.25">
      <c r="A3812" s="51" t="s">
        <v>24</v>
      </c>
      <c r="B3812" s="52">
        <v>2018</v>
      </c>
      <c r="C3812" s="51" t="s">
        <v>10</v>
      </c>
      <c r="D3812" s="51" t="s">
        <v>30</v>
      </c>
      <c r="E3812" s="51" t="s">
        <v>40</v>
      </c>
      <c r="F3812" s="79">
        <v>24036.034574789999</v>
      </c>
      <c r="G3812" s="78">
        <f>+IF(F3812=0," ", +F3812/INDEX(TdC_ExRate!$C$8:$R$29,MATCH(A3812,TdC_ExRate!$B$8:$B$29,0),MATCH(B3812,TdC_ExRate!$C$7:$R$7,0)))</f>
        <v>485.15174409183908</v>
      </c>
      <c r="H3812" s="78">
        <f>+IF(F3812=0,"",+G3812*100/INDEX(PBI_GDP!$C$8:$R$29,MATCH($A3812,PBI_GDP!$B$8:$B$29,0),MATCH($B3812,PBI_GDP!$C$7:$R$7,0)))</f>
        <v>0.56721154253725092</v>
      </c>
    </row>
    <row r="3813" spans="1:8" x14ac:dyDescent="0.25">
      <c r="A3813" s="51" t="s">
        <v>24</v>
      </c>
      <c r="B3813" s="52">
        <v>2019</v>
      </c>
      <c r="C3813" s="51" t="s">
        <v>10</v>
      </c>
      <c r="D3813" s="51" t="s">
        <v>30</v>
      </c>
      <c r="E3813" s="51" t="s">
        <v>31</v>
      </c>
      <c r="F3813" s="79">
        <v>8019.69890803</v>
      </c>
      <c r="G3813" s="78">
        <f>+IF(F3813=0," ", +F3813/INDEX(TdC_ExRate!$C$8:$R$29,MATCH(A3813,TdC_ExRate!$B$8:$B$29,0),MATCH(B3813,TdC_ExRate!$C$7:$R$7,0)))</f>
        <v>156.04804023991829</v>
      </c>
      <c r="H3813" s="78">
        <f>+IF(F3813=0,"",+G3813*100/INDEX(PBI_GDP!$C$8:$R$29,MATCH($A3813,PBI_GDP!$B$8:$B$29,0),MATCH($B3813,PBI_GDP!$C$7:$R$7,0)))</f>
        <v>0.17553822488739013</v>
      </c>
    </row>
    <row r="3814" spans="1:8" x14ac:dyDescent="0.25">
      <c r="A3814" s="51" t="s">
        <v>24</v>
      </c>
      <c r="B3814" s="52">
        <v>2019</v>
      </c>
      <c r="C3814" s="51" t="s">
        <v>10</v>
      </c>
      <c r="D3814" s="51" t="s">
        <v>30</v>
      </c>
      <c r="E3814" s="51" t="s">
        <v>32</v>
      </c>
      <c r="F3814" s="79"/>
      <c r="G3814" s="78" t="str">
        <f>+IF(F3814=0," ", +F3814/INDEX(TdC_ExRate!$C$8:$R$29,MATCH(A3814,TdC_ExRate!$B$8:$B$29,0),MATCH(B3814,TdC_ExRate!$C$7:$R$7,0)))</f>
        <v xml:space="preserve"> </v>
      </c>
      <c r="H3814" s="78" t="str">
        <f>+IF(F3814=0,"",+G3814*100/INDEX(PBI_GDP!$C$8:$R$29,MATCH($A3814,PBI_GDP!$B$8:$B$29,0),MATCH($B3814,PBI_GDP!$C$7:$R$7,0)))</f>
        <v/>
      </c>
    </row>
    <row r="3815" spans="1:8" x14ac:dyDescent="0.25">
      <c r="A3815" s="51" t="s">
        <v>24</v>
      </c>
      <c r="B3815" s="52">
        <v>2019</v>
      </c>
      <c r="C3815" s="51" t="s">
        <v>10</v>
      </c>
      <c r="D3815" s="51" t="s">
        <v>30</v>
      </c>
      <c r="E3815" s="51" t="s">
        <v>40</v>
      </c>
      <c r="F3815" s="79">
        <v>8019.69890803</v>
      </c>
      <c r="G3815" s="78">
        <f>+IF(F3815=0," ", +F3815/INDEX(TdC_ExRate!$C$8:$R$29,MATCH(A3815,TdC_ExRate!$B$8:$B$29,0),MATCH(B3815,TdC_ExRate!$C$7:$R$7,0)))</f>
        <v>156.04804023991829</v>
      </c>
      <c r="H3815" s="78">
        <f>+IF(F3815=0,"",+G3815*100/INDEX(PBI_GDP!$C$8:$R$29,MATCH($A3815,PBI_GDP!$B$8:$B$29,0),MATCH($B3815,PBI_GDP!$C$7:$R$7,0)))</f>
        <v>0.17553822488739013</v>
      </c>
    </row>
    <row r="3816" spans="1:8" x14ac:dyDescent="0.25">
      <c r="A3816" s="51" t="s">
        <v>24</v>
      </c>
      <c r="B3816" s="52">
        <v>2020</v>
      </c>
      <c r="C3816" s="51" t="s">
        <v>10</v>
      </c>
      <c r="D3816" s="51" t="s">
        <v>30</v>
      </c>
      <c r="E3816" s="51" t="s">
        <v>31</v>
      </c>
      <c r="F3816" s="79">
        <v>5312.2399400000013</v>
      </c>
      <c r="G3816" s="78">
        <f>+IF(F3816=0," ", +F3816/INDEX(TdC_ExRate!$C$8:$R$29,MATCH(A3816,TdC_ExRate!$B$8:$B$29,0),MATCH(B3816,TdC_ExRate!$C$7:$R$7,0)))</f>
        <v>93.80610877626701</v>
      </c>
      <c r="H3816" s="78">
        <f>+IF(F3816=0,"",+G3816*100/INDEX(PBI_GDP!$C$8:$R$29,MATCH($A3816,PBI_GDP!$B$8:$B$29,0),MATCH($B3816,PBI_GDP!$C$7:$R$7,0)))</f>
        <v>0.11895405461241829</v>
      </c>
    </row>
    <row r="3817" spans="1:8" x14ac:dyDescent="0.25">
      <c r="A3817" s="51" t="s">
        <v>24</v>
      </c>
      <c r="B3817" s="52">
        <v>2020</v>
      </c>
      <c r="C3817" s="51" t="s">
        <v>10</v>
      </c>
      <c r="D3817" s="51" t="s">
        <v>30</v>
      </c>
      <c r="E3817" s="51" t="s">
        <v>32</v>
      </c>
      <c r="F3817" s="79">
        <v>0</v>
      </c>
      <c r="G3817" s="78" t="str">
        <f>+IF(F3817=0," ", +F3817/INDEX(TdC_ExRate!$C$8:$R$29,MATCH(A3817,TdC_ExRate!$B$8:$B$29,0),MATCH(B3817,TdC_ExRate!$C$7:$R$7,0)))</f>
        <v xml:space="preserve"> </v>
      </c>
      <c r="H3817" s="78" t="str">
        <f>+IF(F3817=0,"",+G3817*100/INDEX(PBI_GDP!$C$8:$R$29,MATCH($A3817,PBI_GDP!$B$8:$B$29,0),MATCH($B3817,PBI_GDP!$C$7:$R$7,0)))</f>
        <v/>
      </c>
    </row>
    <row r="3818" spans="1:8" x14ac:dyDescent="0.25">
      <c r="A3818" s="51" t="s">
        <v>24</v>
      </c>
      <c r="B3818" s="52">
        <v>2020</v>
      </c>
      <c r="C3818" s="51" t="s">
        <v>10</v>
      </c>
      <c r="D3818" s="51" t="s">
        <v>30</v>
      </c>
      <c r="E3818" s="51" t="s">
        <v>40</v>
      </c>
      <c r="F3818" s="79">
        <v>5312.2399400000013</v>
      </c>
      <c r="G3818" s="78">
        <f>+IF(F3818=0," ", +F3818/INDEX(TdC_ExRate!$C$8:$R$29,MATCH(A3818,TdC_ExRate!$B$8:$B$29,0),MATCH(B3818,TdC_ExRate!$C$7:$R$7,0)))</f>
        <v>93.80610877626701</v>
      </c>
      <c r="H3818" s="78">
        <f>+IF(F3818=0,"",+G3818*100/INDEX(PBI_GDP!$C$8:$R$29,MATCH($A3818,PBI_GDP!$B$8:$B$29,0),MATCH($B3818,PBI_GDP!$C$7:$R$7,0)))</f>
        <v>0.11895405461241829</v>
      </c>
    </row>
    <row r="3819" spans="1:8" x14ac:dyDescent="0.25">
      <c r="A3819" s="51" t="s">
        <v>24</v>
      </c>
      <c r="B3819" s="52">
        <v>2021</v>
      </c>
      <c r="C3819" s="51" t="s">
        <v>10</v>
      </c>
      <c r="D3819" s="51" t="s">
        <v>30</v>
      </c>
      <c r="E3819" s="51" t="s">
        <v>31</v>
      </c>
      <c r="F3819" s="79">
        <v>2082.7719182400006</v>
      </c>
      <c r="G3819" s="78">
        <f>+IF(F3819=0," ", +F3819/INDEX(TdC_ExRate!$C$8:$R$29,MATCH(A3819,TdC_ExRate!$B$8:$B$29,0),MATCH(B3819,TdC_ExRate!$C$7:$R$7,0)))</f>
        <v>36.474800821458786</v>
      </c>
      <c r="H3819" s="78">
        <f>+IF(F3819=0,"",+G3819*100/INDEX(PBI_GDP!$C$8:$R$29,MATCH($A3819,PBI_GDP!$B$8:$B$29,0),MATCH($B3819,PBI_GDP!$C$7:$R$7,0)))</f>
        <v>3.8681556545277267E-2</v>
      </c>
    </row>
    <row r="3820" spans="1:8" x14ac:dyDescent="0.25">
      <c r="A3820" s="51" t="s">
        <v>24</v>
      </c>
      <c r="B3820" s="52">
        <v>2021</v>
      </c>
      <c r="C3820" s="51" t="s">
        <v>10</v>
      </c>
      <c r="D3820" s="51" t="s">
        <v>30</v>
      </c>
      <c r="E3820" s="51" t="s">
        <v>32</v>
      </c>
      <c r="F3820" s="79">
        <v>0</v>
      </c>
      <c r="G3820" s="78" t="str">
        <f>+IF(F3820=0," ", +F3820/INDEX(TdC_ExRate!$C$8:$R$29,MATCH(A3820,TdC_ExRate!$B$8:$B$29,0),MATCH(B3820,TdC_ExRate!$C$7:$R$7,0)))</f>
        <v xml:space="preserve"> </v>
      </c>
      <c r="H3820" s="78" t="str">
        <f>+IF(F3820=0,"",+G3820*100/INDEX(PBI_GDP!$C$8:$R$29,MATCH($A3820,PBI_GDP!$B$8:$B$29,0),MATCH($B3820,PBI_GDP!$C$7:$R$7,0)))</f>
        <v/>
      </c>
    </row>
    <row r="3821" spans="1:8" x14ac:dyDescent="0.25">
      <c r="A3821" s="51" t="s">
        <v>24</v>
      </c>
      <c r="B3821" s="52">
        <v>2021</v>
      </c>
      <c r="C3821" s="51" t="s">
        <v>10</v>
      </c>
      <c r="D3821" s="51" t="s">
        <v>30</v>
      </c>
      <c r="E3821" s="51" t="s">
        <v>40</v>
      </c>
      <c r="F3821" s="79">
        <v>2082.7719182400006</v>
      </c>
      <c r="G3821" s="78">
        <f>+IF(F3821=0," ", +F3821/INDEX(TdC_ExRate!$C$8:$R$29,MATCH(A3821,TdC_ExRate!$B$8:$B$29,0),MATCH(B3821,TdC_ExRate!$C$7:$R$7,0)))</f>
        <v>36.474800821458786</v>
      </c>
      <c r="H3821" s="78">
        <f>+IF(F3821=0,"",+G3821*100/INDEX(PBI_GDP!$C$8:$R$29,MATCH($A3821,PBI_GDP!$B$8:$B$29,0),MATCH($B3821,PBI_GDP!$C$7:$R$7,0)))</f>
        <v>3.8681556545277267E-2</v>
      </c>
    </row>
    <row r="3822" spans="1:8" x14ac:dyDescent="0.25">
      <c r="A3822" s="49" t="s">
        <v>24</v>
      </c>
      <c r="B3822" s="50">
        <v>2022</v>
      </c>
      <c r="C3822" s="49" t="s">
        <v>10</v>
      </c>
      <c r="D3822" s="49" t="s">
        <v>30</v>
      </c>
      <c r="E3822" s="49" t="s">
        <v>31</v>
      </c>
      <c r="F3822" s="78"/>
      <c r="G3822" s="78" t="str">
        <f>+IF(F3822=0," ", +F3822/INDEX(TdC_ExRate!$C$8:$R$29,MATCH(A3822,TdC_ExRate!$B$8:$B$29,0),MATCH(B3822,TdC_ExRate!$C$7:$R$7,0)))</f>
        <v xml:space="preserve"> </v>
      </c>
      <c r="H3822" s="78" t="str">
        <f>+IF(F3822=0,"",+G3822*100/INDEX(PBI_GDP!$C$8:$R$29,MATCH($A3822,PBI_GDP!$B$8:$B$29,0),MATCH($B3822,PBI_GDP!$C$7:$R$7,0)))</f>
        <v/>
      </c>
    </row>
    <row r="3823" spans="1:8" x14ac:dyDescent="0.25">
      <c r="A3823" s="49" t="s">
        <v>24</v>
      </c>
      <c r="B3823" s="50">
        <v>2022</v>
      </c>
      <c r="C3823" s="49" t="s">
        <v>10</v>
      </c>
      <c r="D3823" s="49" t="s">
        <v>30</v>
      </c>
      <c r="E3823" s="49" t="s">
        <v>32</v>
      </c>
      <c r="F3823" s="78"/>
      <c r="G3823" s="78" t="str">
        <f>+IF(F3823=0," ", +F3823/INDEX(TdC_ExRate!$C$8:$R$29,MATCH(A3823,TdC_ExRate!$B$8:$B$29,0),MATCH(B3823,TdC_ExRate!$C$7:$R$7,0)))</f>
        <v xml:space="preserve"> </v>
      </c>
      <c r="H3823" s="78" t="str">
        <f>+IF(F3823=0,"",+G3823*100/INDEX(PBI_GDP!$C$8:$R$29,MATCH($A3823,PBI_GDP!$B$8:$B$29,0),MATCH($B3823,PBI_GDP!$C$7:$R$7,0)))</f>
        <v/>
      </c>
    </row>
    <row r="3824" spans="1:8" x14ac:dyDescent="0.25">
      <c r="A3824" s="49" t="s">
        <v>24</v>
      </c>
      <c r="B3824" s="50">
        <v>2022</v>
      </c>
      <c r="C3824" s="49" t="s">
        <v>10</v>
      </c>
      <c r="D3824" s="49" t="s">
        <v>30</v>
      </c>
      <c r="E3824" s="49" t="s">
        <v>101</v>
      </c>
      <c r="F3824" s="78">
        <v>3190.0589164900002</v>
      </c>
      <c r="G3824" s="78">
        <f>+IF(F3824=0," ", +F3824/INDEX(TdC_ExRate!$C$8:$R$29,MATCH(A3824,TdC_ExRate!$B$8:$B$29,0),MATCH(B3824,TdC_ExRate!$C$7:$R$7,0)))</f>
        <v>58.039764385165903</v>
      </c>
      <c r="H3824" s="78">
        <f>+IF(F3824=0,"",+G3824*100/INDEX(PBI_GDP!$C$8:$R$29,MATCH($A3824,PBI_GDP!$B$8:$B$29,0),MATCH($B3824,PBI_GDP!$C$7:$R$7,0)))</f>
        <v>5.1081934898226398E-2</v>
      </c>
    </row>
    <row r="3825" spans="1:8" x14ac:dyDescent="0.25">
      <c r="A3825" s="49" t="s">
        <v>24</v>
      </c>
      <c r="B3825" s="50">
        <v>2023</v>
      </c>
      <c r="C3825" s="49" t="s">
        <v>10</v>
      </c>
      <c r="D3825" s="49" t="s">
        <v>30</v>
      </c>
      <c r="E3825" s="49" t="s">
        <v>31</v>
      </c>
      <c r="F3825" s="78"/>
      <c r="G3825" s="78" t="str">
        <f>+IF(F3825=0," ", +F3825/INDEX(TdC_ExRate!$C$8:$R$29,MATCH(A3825,TdC_ExRate!$B$8:$B$29,0),MATCH(B3825,TdC_ExRate!$C$7:$R$7,0)))</f>
        <v xml:space="preserve"> </v>
      </c>
      <c r="H3825" s="78" t="str">
        <f>+IF(F3825=0,"",+G3825*100/INDEX(PBI_GDP!$C$8:$R$29,MATCH($A3825,PBI_GDP!$B$8:$B$29,0),MATCH($B3825,PBI_GDP!$C$7:$R$7,0)))</f>
        <v/>
      </c>
    </row>
    <row r="3826" spans="1:8" x14ac:dyDescent="0.25">
      <c r="A3826" s="49" t="s">
        <v>24</v>
      </c>
      <c r="B3826" s="50">
        <v>2023</v>
      </c>
      <c r="C3826" s="49" t="s">
        <v>10</v>
      </c>
      <c r="D3826" s="49" t="s">
        <v>30</v>
      </c>
      <c r="E3826" s="49" t="s">
        <v>32</v>
      </c>
      <c r="F3826" s="78"/>
      <c r="G3826" s="78" t="str">
        <f>+IF(F3826=0," ", +F3826/INDEX(TdC_ExRate!$C$8:$R$29,MATCH(A3826,TdC_ExRate!$B$8:$B$29,0),MATCH(B3826,TdC_ExRate!$C$7:$R$7,0)))</f>
        <v xml:space="preserve"> </v>
      </c>
      <c r="H3826" s="78" t="str">
        <f>+IF(F3826=0,"",+G3826*100/INDEX(PBI_GDP!$C$8:$R$29,MATCH($A3826,PBI_GDP!$B$8:$B$29,0),MATCH($B3826,PBI_GDP!$C$7:$R$7,0)))</f>
        <v/>
      </c>
    </row>
    <row r="3827" spans="1:8" x14ac:dyDescent="0.25">
      <c r="A3827" s="49" t="s">
        <v>24</v>
      </c>
      <c r="B3827" s="50">
        <v>2023</v>
      </c>
      <c r="C3827" s="49" t="s">
        <v>10</v>
      </c>
      <c r="D3827" s="49" t="s">
        <v>30</v>
      </c>
      <c r="E3827" s="49" t="s">
        <v>101</v>
      </c>
      <c r="F3827" s="78">
        <v>1566.9164653899998</v>
      </c>
      <c r="G3827" s="78">
        <f>+IF(F3827=0," ", +F3827/INDEX(TdC_ExRate!$C$8:$R$29,MATCH(A3827,TdC_ExRate!$B$8:$B$29,0),MATCH(B3827,TdC_ExRate!$C$7:$R$7,0)))</f>
        <v>27.98023479513699</v>
      </c>
      <c r="H3827" s="78">
        <f>+IF(F3827=0,"",+G3827*100/INDEX(PBI_GDP!$C$8:$R$29,MATCH($A3827,PBI_GDP!$B$8:$B$29,0),MATCH($B3827,PBI_GDP!$C$7:$R$7,0)))</f>
        <v>2.2902785689707338E-2</v>
      </c>
    </row>
    <row r="3828" spans="1:8" x14ac:dyDescent="0.25">
      <c r="A3828" s="51" t="s">
        <v>24</v>
      </c>
      <c r="B3828" s="52">
        <v>2009</v>
      </c>
      <c r="C3828" s="51" t="s">
        <v>10</v>
      </c>
      <c r="D3828" s="51" t="s">
        <v>33</v>
      </c>
      <c r="E3828" s="51" t="s">
        <v>34</v>
      </c>
      <c r="F3828" s="79"/>
      <c r="G3828" s="78" t="str">
        <f>+IF(F3828=0," ", +F3828/INDEX(TdC_ExRate!$C$8:$R$29,MATCH(A3828,TdC_ExRate!$B$8:$B$29,0),MATCH(B3828,TdC_ExRate!$C$7:$R$7,0)))</f>
        <v xml:space="preserve"> </v>
      </c>
      <c r="H3828" s="78" t="str">
        <f>+IF(F3828=0,"",+G3828*100/INDEX(PBI_GDP!$C$8:$R$29,MATCH($A3828,PBI_GDP!$B$8:$B$29,0),MATCH($B3828,PBI_GDP!$C$7:$R$7,0)))</f>
        <v/>
      </c>
    </row>
    <row r="3829" spans="1:8" x14ac:dyDescent="0.25">
      <c r="A3829" s="51" t="s">
        <v>24</v>
      </c>
      <c r="B3829" s="52">
        <v>2009</v>
      </c>
      <c r="C3829" s="51" t="s">
        <v>10</v>
      </c>
      <c r="D3829" s="51" t="s">
        <v>33</v>
      </c>
      <c r="E3829" s="51" t="s">
        <v>35</v>
      </c>
      <c r="F3829" s="79">
        <v>19173.657629969992</v>
      </c>
      <c r="G3829" s="78">
        <f>+IF(F3829=0," ", +F3829/INDEX(TdC_ExRate!$C$8:$R$29,MATCH(A3829,TdC_ExRate!$B$8:$B$29,0),MATCH(B3829,TdC_ExRate!$C$7:$R$7,0)))</f>
        <v>533.23110978154739</v>
      </c>
      <c r="H3829" s="78">
        <f>+IF(F3829=0,"",+G3829*100/INDEX(PBI_GDP!$C$8:$R$29,MATCH($A3829,PBI_GDP!$B$8:$B$29,0),MATCH($B3829,PBI_GDP!$C$7:$R$7,0)))</f>
        <v>1.1050384487871863</v>
      </c>
    </row>
    <row r="3830" spans="1:8" x14ac:dyDescent="0.25">
      <c r="A3830" s="51" t="s">
        <v>24</v>
      </c>
      <c r="B3830" s="52">
        <v>2009</v>
      </c>
      <c r="C3830" s="51" t="s">
        <v>10</v>
      </c>
      <c r="D3830" s="51" t="s">
        <v>33</v>
      </c>
      <c r="E3830" s="51" t="s">
        <v>36</v>
      </c>
      <c r="F3830" s="79"/>
      <c r="G3830" s="78" t="str">
        <f>+IF(F3830=0," ", +F3830/INDEX(TdC_ExRate!$C$8:$R$29,MATCH(A3830,TdC_ExRate!$B$8:$B$29,0),MATCH(B3830,TdC_ExRate!$C$7:$R$7,0)))</f>
        <v xml:space="preserve"> </v>
      </c>
      <c r="H3830" s="78" t="str">
        <f>+IF(F3830=0,"",+G3830*100/INDEX(PBI_GDP!$C$8:$R$29,MATCH($A3830,PBI_GDP!$B$8:$B$29,0),MATCH($B3830,PBI_GDP!$C$7:$R$7,0)))</f>
        <v/>
      </c>
    </row>
    <row r="3831" spans="1:8" x14ac:dyDescent="0.25">
      <c r="A3831" s="51" t="s">
        <v>24</v>
      </c>
      <c r="B3831" s="52">
        <v>2009</v>
      </c>
      <c r="C3831" s="51" t="s">
        <v>10</v>
      </c>
      <c r="D3831" s="51" t="s">
        <v>33</v>
      </c>
      <c r="E3831" s="51" t="s">
        <v>42</v>
      </c>
      <c r="F3831" s="79"/>
      <c r="G3831" s="78" t="str">
        <f>+IF(F3831=0," ", +F3831/INDEX(TdC_ExRate!$C$8:$R$29,MATCH(A3831,TdC_ExRate!$B$8:$B$29,0),MATCH(B3831,TdC_ExRate!$C$7:$R$7,0)))</f>
        <v xml:space="preserve"> </v>
      </c>
      <c r="H3831" s="78" t="str">
        <f>+IF(F3831=0,"",+G3831*100/INDEX(PBI_GDP!$C$8:$R$29,MATCH($A3831,PBI_GDP!$B$8:$B$29,0),MATCH($B3831,PBI_GDP!$C$7:$R$7,0)))</f>
        <v/>
      </c>
    </row>
    <row r="3832" spans="1:8" x14ac:dyDescent="0.25">
      <c r="A3832" s="51" t="s">
        <v>24</v>
      </c>
      <c r="B3832" s="52">
        <v>2009</v>
      </c>
      <c r="C3832" s="51" t="s">
        <v>10</v>
      </c>
      <c r="D3832" s="51" t="s">
        <v>33</v>
      </c>
      <c r="E3832" s="51" t="s">
        <v>40</v>
      </c>
      <c r="F3832" s="79">
        <v>19173.657629969992</v>
      </c>
      <c r="G3832" s="78">
        <f>+IF(F3832=0," ", +F3832/INDEX(TdC_ExRate!$C$8:$R$29,MATCH(A3832,TdC_ExRate!$B$8:$B$29,0),MATCH(B3832,TdC_ExRate!$C$7:$R$7,0)))</f>
        <v>533.23110978154739</v>
      </c>
      <c r="H3832" s="78">
        <f>+IF(F3832=0,"",+G3832*100/INDEX(PBI_GDP!$C$8:$R$29,MATCH($A3832,PBI_GDP!$B$8:$B$29,0),MATCH($B3832,PBI_GDP!$C$7:$R$7,0)))</f>
        <v>1.1050384487871863</v>
      </c>
    </row>
    <row r="3833" spans="1:8" x14ac:dyDescent="0.25">
      <c r="A3833" s="51" t="s">
        <v>24</v>
      </c>
      <c r="B3833" s="52">
        <v>2010</v>
      </c>
      <c r="C3833" s="51" t="s">
        <v>10</v>
      </c>
      <c r="D3833" s="51" t="s">
        <v>33</v>
      </c>
      <c r="E3833" s="51" t="s">
        <v>34</v>
      </c>
      <c r="F3833" s="79"/>
      <c r="G3833" s="78" t="str">
        <f>+IF(F3833=0," ", +F3833/INDEX(TdC_ExRate!$C$8:$R$29,MATCH(A3833,TdC_ExRate!$B$8:$B$29,0),MATCH(B3833,TdC_ExRate!$C$7:$R$7,0)))</f>
        <v xml:space="preserve"> </v>
      </c>
      <c r="H3833" s="78" t="str">
        <f>+IF(F3833=0,"",+G3833*100/INDEX(PBI_GDP!$C$8:$R$29,MATCH($A3833,PBI_GDP!$B$8:$B$29,0),MATCH($B3833,PBI_GDP!$C$7:$R$7,0)))</f>
        <v/>
      </c>
    </row>
    <row r="3834" spans="1:8" x14ac:dyDescent="0.25">
      <c r="A3834" s="51" t="s">
        <v>24</v>
      </c>
      <c r="B3834" s="52">
        <v>2010</v>
      </c>
      <c r="C3834" s="51" t="s">
        <v>10</v>
      </c>
      <c r="D3834" s="51" t="s">
        <v>33</v>
      </c>
      <c r="E3834" s="51" t="s">
        <v>35</v>
      </c>
      <c r="F3834" s="79">
        <v>21942.017947909982</v>
      </c>
      <c r="G3834" s="78">
        <f>+IF(F3834=0," ", +F3834/INDEX(TdC_ExRate!$C$8:$R$29,MATCH(A3834,TdC_ExRate!$B$8:$B$29,0),MATCH(B3834,TdC_ExRate!$C$7:$R$7,0)))</f>
        <v>595.1319200210645</v>
      </c>
      <c r="H3834" s="78">
        <f>+IF(F3834=0,"",+G3834*100/INDEX(PBI_GDP!$C$8:$R$29,MATCH($A3834,PBI_GDP!$B$8:$B$29,0),MATCH($B3834,PBI_GDP!$C$7:$R$7,0)))</f>
        <v>1.1052906428283829</v>
      </c>
    </row>
    <row r="3835" spans="1:8" x14ac:dyDescent="0.25">
      <c r="A3835" s="51" t="s">
        <v>24</v>
      </c>
      <c r="B3835" s="52">
        <v>2010</v>
      </c>
      <c r="C3835" s="51" t="s">
        <v>10</v>
      </c>
      <c r="D3835" s="51" t="s">
        <v>33</v>
      </c>
      <c r="E3835" s="51" t="s">
        <v>36</v>
      </c>
      <c r="F3835" s="79"/>
      <c r="G3835" s="78" t="str">
        <f>+IF(F3835=0," ", +F3835/INDEX(TdC_ExRate!$C$8:$R$29,MATCH(A3835,TdC_ExRate!$B$8:$B$29,0),MATCH(B3835,TdC_ExRate!$C$7:$R$7,0)))</f>
        <v xml:space="preserve"> </v>
      </c>
      <c r="H3835" s="78" t="str">
        <f>+IF(F3835=0,"",+G3835*100/INDEX(PBI_GDP!$C$8:$R$29,MATCH($A3835,PBI_GDP!$B$8:$B$29,0),MATCH($B3835,PBI_GDP!$C$7:$R$7,0)))</f>
        <v/>
      </c>
    </row>
    <row r="3836" spans="1:8" x14ac:dyDescent="0.25">
      <c r="A3836" s="51" t="s">
        <v>24</v>
      </c>
      <c r="B3836" s="52">
        <v>2010</v>
      </c>
      <c r="C3836" s="51" t="s">
        <v>10</v>
      </c>
      <c r="D3836" s="51" t="s">
        <v>33</v>
      </c>
      <c r="E3836" s="51" t="s">
        <v>42</v>
      </c>
      <c r="F3836" s="79"/>
      <c r="G3836" s="78" t="str">
        <f>+IF(F3836=0," ", +F3836/INDEX(TdC_ExRate!$C$8:$R$29,MATCH(A3836,TdC_ExRate!$B$8:$B$29,0),MATCH(B3836,TdC_ExRate!$C$7:$R$7,0)))</f>
        <v xml:space="preserve"> </v>
      </c>
      <c r="H3836" s="78" t="str">
        <f>+IF(F3836=0,"",+G3836*100/INDEX(PBI_GDP!$C$8:$R$29,MATCH($A3836,PBI_GDP!$B$8:$B$29,0),MATCH($B3836,PBI_GDP!$C$7:$R$7,0)))</f>
        <v/>
      </c>
    </row>
    <row r="3837" spans="1:8" x14ac:dyDescent="0.25">
      <c r="A3837" s="51" t="s">
        <v>24</v>
      </c>
      <c r="B3837" s="52">
        <v>2010</v>
      </c>
      <c r="C3837" s="51" t="s">
        <v>10</v>
      </c>
      <c r="D3837" s="51" t="s">
        <v>33</v>
      </c>
      <c r="E3837" s="51" t="s">
        <v>40</v>
      </c>
      <c r="F3837" s="79">
        <v>21942.017947909982</v>
      </c>
      <c r="G3837" s="78">
        <f>+IF(F3837=0," ", +F3837/INDEX(TdC_ExRate!$C$8:$R$29,MATCH(A3837,TdC_ExRate!$B$8:$B$29,0),MATCH(B3837,TdC_ExRate!$C$7:$R$7,0)))</f>
        <v>595.1319200210645</v>
      </c>
      <c r="H3837" s="78">
        <f>+IF(F3837=0,"",+G3837*100/INDEX(PBI_GDP!$C$8:$R$29,MATCH($A3837,PBI_GDP!$B$8:$B$29,0),MATCH($B3837,PBI_GDP!$C$7:$R$7,0)))</f>
        <v>1.1052906428283829</v>
      </c>
    </row>
    <row r="3838" spans="1:8" x14ac:dyDescent="0.25">
      <c r="A3838" s="51" t="s">
        <v>24</v>
      </c>
      <c r="B3838" s="52">
        <v>2011</v>
      </c>
      <c r="C3838" s="51" t="s">
        <v>10</v>
      </c>
      <c r="D3838" s="51" t="s">
        <v>33</v>
      </c>
      <c r="E3838" s="51" t="s">
        <v>34</v>
      </c>
      <c r="F3838" s="79"/>
      <c r="G3838" s="78" t="str">
        <f>+IF(F3838=0," ", +F3838/INDEX(TdC_ExRate!$C$8:$R$29,MATCH(A3838,TdC_ExRate!$B$8:$B$29,0),MATCH(B3838,TdC_ExRate!$C$7:$R$7,0)))</f>
        <v xml:space="preserve"> </v>
      </c>
      <c r="H3838" s="78" t="str">
        <f>+IF(F3838=0,"",+G3838*100/INDEX(PBI_GDP!$C$8:$R$29,MATCH($A3838,PBI_GDP!$B$8:$B$29,0),MATCH($B3838,PBI_GDP!$C$7:$R$7,0)))</f>
        <v/>
      </c>
    </row>
    <row r="3839" spans="1:8" x14ac:dyDescent="0.25">
      <c r="A3839" s="51" t="s">
        <v>24</v>
      </c>
      <c r="B3839" s="52">
        <v>2011</v>
      </c>
      <c r="C3839" s="51" t="s">
        <v>10</v>
      </c>
      <c r="D3839" s="51" t="s">
        <v>33</v>
      </c>
      <c r="E3839" s="51" t="s">
        <v>35</v>
      </c>
      <c r="F3839" s="79">
        <v>28676.910011578402</v>
      </c>
      <c r="G3839" s="78">
        <f>+IF(F3839=0," ", +F3839/INDEX(TdC_ExRate!$C$8:$R$29,MATCH(A3839,TdC_ExRate!$B$8:$B$29,0),MATCH(B3839,TdC_ExRate!$C$7:$R$7,0)))</f>
        <v>752.44296549768183</v>
      </c>
      <c r="H3839" s="78">
        <f>+IF(F3839=0,"",+G3839*100/INDEX(PBI_GDP!$C$8:$R$29,MATCH($A3839,PBI_GDP!$B$8:$B$29,0),MATCH($B3839,PBI_GDP!$C$7:$R$7,0)))</f>
        <v>1.2969100615577958</v>
      </c>
    </row>
    <row r="3840" spans="1:8" x14ac:dyDescent="0.25">
      <c r="A3840" s="51" t="s">
        <v>24</v>
      </c>
      <c r="B3840" s="52">
        <v>2011</v>
      </c>
      <c r="C3840" s="51" t="s">
        <v>10</v>
      </c>
      <c r="D3840" s="51" t="s">
        <v>33</v>
      </c>
      <c r="E3840" s="51" t="s">
        <v>36</v>
      </c>
      <c r="F3840" s="79"/>
      <c r="G3840" s="78" t="str">
        <f>+IF(F3840=0," ", +F3840/INDEX(TdC_ExRate!$C$8:$R$29,MATCH(A3840,TdC_ExRate!$B$8:$B$29,0),MATCH(B3840,TdC_ExRate!$C$7:$R$7,0)))</f>
        <v xml:space="preserve"> </v>
      </c>
      <c r="H3840" s="78" t="str">
        <f>+IF(F3840=0,"",+G3840*100/INDEX(PBI_GDP!$C$8:$R$29,MATCH($A3840,PBI_GDP!$B$8:$B$29,0),MATCH($B3840,PBI_GDP!$C$7:$R$7,0)))</f>
        <v/>
      </c>
    </row>
    <row r="3841" spans="1:8" x14ac:dyDescent="0.25">
      <c r="A3841" s="51" t="s">
        <v>24</v>
      </c>
      <c r="B3841" s="52">
        <v>2011</v>
      </c>
      <c r="C3841" s="51" t="s">
        <v>10</v>
      </c>
      <c r="D3841" s="51" t="s">
        <v>33</v>
      </c>
      <c r="E3841" s="51" t="s">
        <v>42</v>
      </c>
      <c r="F3841" s="79"/>
      <c r="G3841" s="78" t="str">
        <f>+IF(F3841=0," ", +F3841/INDEX(TdC_ExRate!$C$8:$R$29,MATCH(A3841,TdC_ExRate!$B$8:$B$29,0),MATCH(B3841,TdC_ExRate!$C$7:$R$7,0)))</f>
        <v xml:space="preserve"> </v>
      </c>
      <c r="H3841" s="78" t="str">
        <f>+IF(F3841=0,"",+G3841*100/INDEX(PBI_GDP!$C$8:$R$29,MATCH($A3841,PBI_GDP!$B$8:$B$29,0),MATCH($B3841,PBI_GDP!$C$7:$R$7,0)))</f>
        <v/>
      </c>
    </row>
    <row r="3842" spans="1:8" x14ac:dyDescent="0.25">
      <c r="A3842" s="51" t="s">
        <v>24</v>
      </c>
      <c r="B3842" s="52">
        <v>2011</v>
      </c>
      <c r="C3842" s="51" t="s">
        <v>10</v>
      </c>
      <c r="D3842" s="51" t="s">
        <v>33</v>
      </c>
      <c r="E3842" s="51" t="s">
        <v>40</v>
      </c>
      <c r="F3842" s="79">
        <v>28676.910011578402</v>
      </c>
      <c r="G3842" s="78">
        <f>+IF(F3842=0," ", +F3842/INDEX(TdC_ExRate!$C$8:$R$29,MATCH(A3842,TdC_ExRate!$B$8:$B$29,0),MATCH(B3842,TdC_ExRate!$C$7:$R$7,0)))</f>
        <v>752.44296549768183</v>
      </c>
      <c r="H3842" s="78">
        <f>+IF(F3842=0,"",+G3842*100/INDEX(PBI_GDP!$C$8:$R$29,MATCH($A3842,PBI_GDP!$B$8:$B$29,0),MATCH($B3842,PBI_GDP!$C$7:$R$7,0)))</f>
        <v>1.2969100615577958</v>
      </c>
    </row>
    <row r="3843" spans="1:8" x14ac:dyDescent="0.25">
      <c r="A3843" s="51" t="s">
        <v>24</v>
      </c>
      <c r="B3843" s="52">
        <v>2012</v>
      </c>
      <c r="C3843" s="51" t="s">
        <v>10</v>
      </c>
      <c r="D3843" s="51" t="s">
        <v>33</v>
      </c>
      <c r="E3843" s="51" t="s">
        <v>34</v>
      </c>
      <c r="F3843" s="79"/>
      <c r="G3843" s="78" t="str">
        <f>+IF(F3843=0," ", +F3843/INDEX(TdC_ExRate!$C$8:$R$29,MATCH(A3843,TdC_ExRate!$B$8:$B$29,0),MATCH(B3843,TdC_ExRate!$C$7:$R$7,0)))</f>
        <v xml:space="preserve"> </v>
      </c>
      <c r="H3843" s="78" t="str">
        <f>+IF(F3843=0,"",+G3843*100/INDEX(PBI_GDP!$C$8:$R$29,MATCH($A3843,PBI_GDP!$B$8:$B$29,0),MATCH($B3843,PBI_GDP!$C$7:$R$7,0)))</f>
        <v/>
      </c>
    </row>
    <row r="3844" spans="1:8" x14ac:dyDescent="0.25">
      <c r="A3844" s="51" t="s">
        <v>24</v>
      </c>
      <c r="B3844" s="52">
        <v>2012</v>
      </c>
      <c r="C3844" s="51" t="s">
        <v>10</v>
      </c>
      <c r="D3844" s="51" t="s">
        <v>33</v>
      </c>
      <c r="E3844" s="51" t="s">
        <v>35</v>
      </c>
      <c r="F3844" s="79">
        <v>63296.413741765005</v>
      </c>
      <c r="G3844" s="78">
        <f>+IF(F3844=0," ", +F3844/INDEX(TdC_ExRate!$C$8:$R$29,MATCH(A3844,TdC_ExRate!$B$8:$B$29,0),MATCH(B3844,TdC_ExRate!$C$7:$R$7,0)))</f>
        <v>1611.3816426611384</v>
      </c>
      <c r="H3844" s="78">
        <f>+IF(F3844=0,"",+G3844*100/INDEX(PBI_GDP!$C$8:$R$29,MATCH($A3844,PBI_GDP!$B$8:$B$29,0),MATCH($B3844,PBI_GDP!$C$7:$R$7,0)))</f>
        <v>2.6559435079969935</v>
      </c>
    </row>
    <row r="3845" spans="1:8" x14ac:dyDescent="0.25">
      <c r="A3845" s="51" t="s">
        <v>24</v>
      </c>
      <c r="B3845" s="52">
        <v>2012</v>
      </c>
      <c r="C3845" s="51" t="s">
        <v>10</v>
      </c>
      <c r="D3845" s="51" t="s">
        <v>33</v>
      </c>
      <c r="E3845" s="51" t="s">
        <v>36</v>
      </c>
      <c r="F3845" s="79"/>
      <c r="G3845" s="78" t="str">
        <f>+IF(F3845=0," ", +F3845/INDEX(TdC_ExRate!$C$8:$R$29,MATCH(A3845,TdC_ExRate!$B$8:$B$29,0),MATCH(B3845,TdC_ExRate!$C$7:$R$7,0)))</f>
        <v xml:space="preserve"> </v>
      </c>
      <c r="H3845" s="78" t="str">
        <f>+IF(F3845=0,"",+G3845*100/INDEX(PBI_GDP!$C$8:$R$29,MATCH($A3845,PBI_GDP!$B$8:$B$29,0),MATCH($B3845,PBI_GDP!$C$7:$R$7,0)))</f>
        <v/>
      </c>
    </row>
    <row r="3846" spans="1:8" x14ac:dyDescent="0.25">
      <c r="A3846" s="51" t="s">
        <v>24</v>
      </c>
      <c r="B3846" s="52">
        <v>2012</v>
      </c>
      <c r="C3846" s="51" t="s">
        <v>10</v>
      </c>
      <c r="D3846" s="51" t="s">
        <v>33</v>
      </c>
      <c r="E3846" s="51" t="s">
        <v>42</v>
      </c>
      <c r="F3846" s="79"/>
      <c r="G3846" s="78" t="str">
        <f>+IF(F3846=0," ", +F3846/INDEX(TdC_ExRate!$C$8:$R$29,MATCH(A3846,TdC_ExRate!$B$8:$B$29,0),MATCH(B3846,TdC_ExRate!$C$7:$R$7,0)))</f>
        <v xml:space="preserve"> </v>
      </c>
      <c r="H3846" s="78" t="str">
        <f>+IF(F3846=0,"",+G3846*100/INDEX(PBI_GDP!$C$8:$R$29,MATCH($A3846,PBI_GDP!$B$8:$B$29,0),MATCH($B3846,PBI_GDP!$C$7:$R$7,0)))</f>
        <v/>
      </c>
    </row>
    <row r="3847" spans="1:8" x14ac:dyDescent="0.25">
      <c r="A3847" s="51" t="s">
        <v>24</v>
      </c>
      <c r="B3847" s="52">
        <v>2012</v>
      </c>
      <c r="C3847" s="51" t="s">
        <v>10</v>
      </c>
      <c r="D3847" s="51" t="s">
        <v>33</v>
      </c>
      <c r="E3847" s="51" t="s">
        <v>40</v>
      </c>
      <c r="F3847" s="79">
        <v>63296.413741765005</v>
      </c>
      <c r="G3847" s="78">
        <f>+IF(F3847=0," ", +F3847/INDEX(TdC_ExRate!$C$8:$R$29,MATCH(A3847,TdC_ExRate!$B$8:$B$29,0),MATCH(B3847,TdC_ExRate!$C$7:$R$7,0)))</f>
        <v>1611.3816426611384</v>
      </c>
      <c r="H3847" s="78">
        <f>+IF(F3847=0,"",+G3847*100/INDEX(PBI_GDP!$C$8:$R$29,MATCH($A3847,PBI_GDP!$B$8:$B$29,0),MATCH($B3847,PBI_GDP!$C$7:$R$7,0)))</f>
        <v>2.6559435079969935</v>
      </c>
    </row>
    <row r="3848" spans="1:8" x14ac:dyDescent="0.25">
      <c r="A3848" s="51" t="s">
        <v>24</v>
      </c>
      <c r="B3848" s="52">
        <v>2013</v>
      </c>
      <c r="C3848" s="51" t="s">
        <v>10</v>
      </c>
      <c r="D3848" s="51" t="s">
        <v>33</v>
      </c>
      <c r="E3848" s="51" t="s">
        <v>34</v>
      </c>
      <c r="F3848" s="79"/>
      <c r="G3848" s="78" t="str">
        <f>+IF(F3848=0," ", +F3848/INDEX(TdC_ExRate!$C$8:$R$29,MATCH(A3848,TdC_ExRate!$B$8:$B$29,0),MATCH(B3848,TdC_ExRate!$C$7:$R$7,0)))</f>
        <v xml:space="preserve"> </v>
      </c>
      <c r="H3848" s="78" t="str">
        <f>+IF(F3848=0,"",+G3848*100/INDEX(PBI_GDP!$C$8:$R$29,MATCH($A3848,PBI_GDP!$B$8:$B$29,0),MATCH($B3848,PBI_GDP!$C$7:$R$7,0)))</f>
        <v/>
      </c>
    </row>
    <row r="3849" spans="1:8" x14ac:dyDescent="0.25">
      <c r="A3849" s="51" t="s">
        <v>24</v>
      </c>
      <c r="B3849" s="52">
        <v>2013</v>
      </c>
      <c r="C3849" s="51" t="s">
        <v>10</v>
      </c>
      <c r="D3849" s="51" t="s">
        <v>33</v>
      </c>
      <c r="E3849" s="51" t="s">
        <v>35</v>
      </c>
      <c r="F3849" s="79">
        <v>18293.031530990018</v>
      </c>
      <c r="G3849" s="78">
        <f>+IF(F3849=0," ", +F3849/INDEX(TdC_ExRate!$C$8:$R$29,MATCH(A3849,TdC_ExRate!$B$8:$B$29,0),MATCH(B3849,TdC_ExRate!$C$7:$R$7,0)))</f>
        <v>438.24391769191459</v>
      </c>
      <c r="H3849" s="78">
        <f>+IF(F3849=0,"",+G3849*100/INDEX(PBI_GDP!$C$8:$R$29,MATCH($A3849,PBI_GDP!$B$8:$B$29,0),MATCH($B3849,PBI_GDP!$C$7:$R$7,0)))</f>
        <v>0.69942034316346757</v>
      </c>
    </row>
    <row r="3850" spans="1:8" x14ac:dyDescent="0.25">
      <c r="A3850" s="51" t="s">
        <v>24</v>
      </c>
      <c r="B3850" s="52">
        <v>2013</v>
      </c>
      <c r="C3850" s="51" t="s">
        <v>10</v>
      </c>
      <c r="D3850" s="51" t="s">
        <v>33</v>
      </c>
      <c r="E3850" s="51" t="s">
        <v>36</v>
      </c>
      <c r="F3850" s="79"/>
      <c r="G3850" s="78" t="str">
        <f>+IF(F3850=0," ", +F3850/INDEX(TdC_ExRate!$C$8:$R$29,MATCH(A3850,TdC_ExRate!$B$8:$B$29,0),MATCH(B3850,TdC_ExRate!$C$7:$R$7,0)))</f>
        <v xml:space="preserve"> </v>
      </c>
      <c r="H3850" s="78" t="str">
        <f>+IF(F3850=0,"",+G3850*100/INDEX(PBI_GDP!$C$8:$R$29,MATCH($A3850,PBI_GDP!$B$8:$B$29,0),MATCH($B3850,PBI_GDP!$C$7:$R$7,0)))</f>
        <v/>
      </c>
    </row>
    <row r="3851" spans="1:8" x14ac:dyDescent="0.25">
      <c r="A3851" s="51" t="s">
        <v>24</v>
      </c>
      <c r="B3851" s="52">
        <v>2013</v>
      </c>
      <c r="C3851" s="51" t="s">
        <v>10</v>
      </c>
      <c r="D3851" s="51" t="s">
        <v>33</v>
      </c>
      <c r="E3851" s="51" t="s">
        <v>42</v>
      </c>
      <c r="F3851" s="79"/>
      <c r="G3851" s="78" t="str">
        <f>+IF(F3851=0," ", +F3851/INDEX(TdC_ExRate!$C$8:$R$29,MATCH(A3851,TdC_ExRate!$B$8:$B$29,0),MATCH(B3851,TdC_ExRate!$C$7:$R$7,0)))</f>
        <v xml:space="preserve"> </v>
      </c>
      <c r="H3851" s="78" t="str">
        <f>+IF(F3851=0,"",+G3851*100/INDEX(PBI_GDP!$C$8:$R$29,MATCH($A3851,PBI_GDP!$B$8:$B$29,0),MATCH($B3851,PBI_GDP!$C$7:$R$7,0)))</f>
        <v/>
      </c>
    </row>
    <row r="3852" spans="1:8" x14ac:dyDescent="0.25">
      <c r="A3852" s="51" t="s">
        <v>24</v>
      </c>
      <c r="B3852" s="52">
        <v>2013</v>
      </c>
      <c r="C3852" s="51" t="s">
        <v>10</v>
      </c>
      <c r="D3852" s="51" t="s">
        <v>33</v>
      </c>
      <c r="E3852" s="51" t="s">
        <v>40</v>
      </c>
      <c r="F3852" s="79">
        <v>18293.031530990018</v>
      </c>
      <c r="G3852" s="78">
        <f>+IF(F3852=0," ", +F3852/INDEX(TdC_ExRate!$C$8:$R$29,MATCH(A3852,TdC_ExRate!$B$8:$B$29,0),MATCH(B3852,TdC_ExRate!$C$7:$R$7,0)))</f>
        <v>438.24391769191459</v>
      </c>
      <c r="H3852" s="78">
        <f>+IF(F3852=0,"",+G3852*100/INDEX(PBI_GDP!$C$8:$R$29,MATCH($A3852,PBI_GDP!$B$8:$B$29,0),MATCH($B3852,PBI_GDP!$C$7:$R$7,0)))</f>
        <v>0.69942034316346757</v>
      </c>
    </row>
    <row r="3853" spans="1:8" x14ac:dyDescent="0.25">
      <c r="A3853" s="51" t="s">
        <v>24</v>
      </c>
      <c r="B3853" s="52">
        <v>2014</v>
      </c>
      <c r="C3853" s="51" t="s">
        <v>10</v>
      </c>
      <c r="D3853" s="51" t="s">
        <v>33</v>
      </c>
      <c r="E3853" s="51" t="s">
        <v>34</v>
      </c>
      <c r="F3853" s="79"/>
      <c r="G3853" s="78" t="str">
        <f>+IF(F3853=0," ", +F3853/INDEX(TdC_ExRate!$C$8:$R$29,MATCH(A3853,TdC_ExRate!$B$8:$B$29,0),MATCH(B3853,TdC_ExRate!$C$7:$R$7,0)))</f>
        <v xml:space="preserve"> </v>
      </c>
      <c r="H3853" s="78" t="str">
        <f>+IF(F3853=0,"",+G3853*100/INDEX(PBI_GDP!$C$8:$R$29,MATCH($A3853,PBI_GDP!$B$8:$B$29,0),MATCH($B3853,PBI_GDP!$C$7:$R$7,0)))</f>
        <v/>
      </c>
    </row>
    <row r="3854" spans="1:8" x14ac:dyDescent="0.25">
      <c r="A3854" s="51" t="s">
        <v>24</v>
      </c>
      <c r="B3854" s="52">
        <v>2014</v>
      </c>
      <c r="C3854" s="51" t="s">
        <v>10</v>
      </c>
      <c r="D3854" s="51" t="s">
        <v>33</v>
      </c>
      <c r="E3854" s="51" t="s">
        <v>35</v>
      </c>
      <c r="F3854" s="79">
        <v>25105.254772199991</v>
      </c>
      <c r="G3854" s="78">
        <f>+IF(F3854=0," ", +F3854/INDEX(TdC_ExRate!$C$8:$R$29,MATCH(A3854,TdC_ExRate!$B$8:$B$29,0),MATCH(B3854,TdC_ExRate!$C$7:$R$7,0)))</f>
        <v>577.54166222494803</v>
      </c>
      <c r="H3854" s="78">
        <f>+IF(F3854=0,"",+G3854*100/INDEX(PBI_GDP!$C$8:$R$29,MATCH($A3854,PBI_GDP!$B$8:$B$29,0),MATCH($B3854,PBI_GDP!$C$7:$R$7,0)))</f>
        <v>0.85994439014232049</v>
      </c>
    </row>
    <row r="3855" spans="1:8" x14ac:dyDescent="0.25">
      <c r="A3855" s="51" t="s">
        <v>24</v>
      </c>
      <c r="B3855" s="52">
        <v>2014</v>
      </c>
      <c r="C3855" s="51" t="s">
        <v>10</v>
      </c>
      <c r="D3855" s="51" t="s">
        <v>33</v>
      </c>
      <c r="E3855" s="51" t="s">
        <v>36</v>
      </c>
      <c r="F3855" s="79"/>
      <c r="G3855" s="78" t="str">
        <f>+IF(F3855=0," ", +F3855/INDEX(TdC_ExRate!$C$8:$R$29,MATCH(A3855,TdC_ExRate!$B$8:$B$29,0),MATCH(B3855,TdC_ExRate!$C$7:$R$7,0)))</f>
        <v xml:space="preserve"> </v>
      </c>
      <c r="H3855" s="78" t="str">
        <f>+IF(F3855=0,"",+G3855*100/INDEX(PBI_GDP!$C$8:$R$29,MATCH($A3855,PBI_GDP!$B$8:$B$29,0),MATCH($B3855,PBI_GDP!$C$7:$R$7,0)))</f>
        <v/>
      </c>
    </row>
    <row r="3856" spans="1:8" x14ac:dyDescent="0.25">
      <c r="A3856" s="51" t="s">
        <v>24</v>
      </c>
      <c r="B3856" s="52">
        <v>2014</v>
      </c>
      <c r="C3856" s="51" t="s">
        <v>10</v>
      </c>
      <c r="D3856" s="51" t="s">
        <v>33</v>
      </c>
      <c r="E3856" s="51" t="s">
        <v>42</v>
      </c>
      <c r="F3856" s="79"/>
      <c r="G3856" s="78" t="str">
        <f>+IF(F3856=0," ", +F3856/INDEX(TdC_ExRate!$C$8:$R$29,MATCH(A3856,TdC_ExRate!$B$8:$B$29,0),MATCH(B3856,TdC_ExRate!$C$7:$R$7,0)))</f>
        <v xml:space="preserve"> </v>
      </c>
      <c r="H3856" s="78" t="str">
        <f>+IF(F3856=0,"",+G3856*100/INDEX(PBI_GDP!$C$8:$R$29,MATCH($A3856,PBI_GDP!$B$8:$B$29,0),MATCH($B3856,PBI_GDP!$C$7:$R$7,0)))</f>
        <v/>
      </c>
    </row>
    <row r="3857" spans="1:8" x14ac:dyDescent="0.25">
      <c r="A3857" s="51" t="s">
        <v>24</v>
      </c>
      <c r="B3857" s="52">
        <v>2014</v>
      </c>
      <c r="C3857" s="51" t="s">
        <v>10</v>
      </c>
      <c r="D3857" s="51" t="s">
        <v>33</v>
      </c>
      <c r="E3857" s="51" t="s">
        <v>40</v>
      </c>
      <c r="F3857" s="79">
        <v>25105.254772199991</v>
      </c>
      <c r="G3857" s="78">
        <f>+IF(F3857=0," ", +F3857/INDEX(TdC_ExRate!$C$8:$R$29,MATCH(A3857,TdC_ExRate!$B$8:$B$29,0),MATCH(B3857,TdC_ExRate!$C$7:$R$7,0)))</f>
        <v>577.54166222494803</v>
      </c>
      <c r="H3857" s="78">
        <f>+IF(F3857=0,"",+G3857*100/INDEX(PBI_GDP!$C$8:$R$29,MATCH($A3857,PBI_GDP!$B$8:$B$29,0),MATCH($B3857,PBI_GDP!$C$7:$R$7,0)))</f>
        <v>0.85994439014232049</v>
      </c>
    </row>
    <row r="3858" spans="1:8" x14ac:dyDescent="0.25">
      <c r="A3858" s="51" t="s">
        <v>24</v>
      </c>
      <c r="B3858" s="52">
        <v>2015</v>
      </c>
      <c r="C3858" s="51" t="s">
        <v>10</v>
      </c>
      <c r="D3858" s="51" t="s">
        <v>33</v>
      </c>
      <c r="E3858" s="51" t="s">
        <v>34</v>
      </c>
      <c r="F3858" s="79"/>
      <c r="G3858" s="78" t="str">
        <f>+IF(F3858=0," ", +F3858/INDEX(TdC_ExRate!$C$8:$R$29,MATCH(A3858,TdC_ExRate!$B$8:$B$29,0),MATCH(B3858,TdC_ExRate!$C$7:$R$7,0)))</f>
        <v xml:space="preserve"> </v>
      </c>
      <c r="H3858" s="78" t="str">
        <f>+IF(F3858=0,"",+G3858*100/INDEX(PBI_GDP!$C$8:$R$29,MATCH($A3858,PBI_GDP!$B$8:$B$29,0),MATCH($B3858,PBI_GDP!$C$7:$R$7,0)))</f>
        <v/>
      </c>
    </row>
    <row r="3859" spans="1:8" x14ac:dyDescent="0.25">
      <c r="A3859" s="51" t="s">
        <v>24</v>
      </c>
      <c r="B3859" s="52">
        <v>2015</v>
      </c>
      <c r="C3859" s="51" t="s">
        <v>10</v>
      </c>
      <c r="D3859" s="51" t="s">
        <v>33</v>
      </c>
      <c r="E3859" s="51" t="s">
        <v>35</v>
      </c>
      <c r="F3859" s="79">
        <v>25543.70410685999</v>
      </c>
      <c r="G3859" s="78">
        <f>+IF(F3859=0," ", +F3859/INDEX(TdC_ExRate!$C$8:$R$29,MATCH(A3859,TdC_ExRate!$B$8:$B$29,0),MATCH(B3859,TdC_ExRate!$C$7:$R$7,0)))</f>
        <v>567.63786904133315</v>
      </c>
      <c r="H3859" s="78">
        <f>+IF(F3859=0,"",+G3859*100/INDEX(PBI_GDP!$C$8:$R$29,MATCH($A3859,PBI_GDP!$B$8:$B$29,0),MATCH($B3859,PBI_GDP!$C$7:$R$7,0)))</f>
        <v>0.79781331239142794</v>
      </c>
    </row>
    <row r="3860" spans="1:8" x14ac:dyDescent="0.25">
      <c r="A3860" s="51" t="s">
        <v>24</v>
      </c>
      <c r="B3860" s="52">
        <v>2015</v>
      </c>
      <c r="C3860" s="51" t="s">
        <v>10</v>
      </c>
      <c r="D3860" s="51" t="s">
        <v>33</v>
      </c>
      <c r="E3860" s="51" t="s">
        <v>36</v>
      </c>
      <c r="F3860" s="79"/>
      <c r="G3860" s="78" t="str">
        <f>+IF(F3860=0," ", +F3860/INDEX(TdC_ExRate!$C$8:$R$29,MATCH(A3860,TdC_ExRate!$B$8:$B$29,0),MATCH(B3860,TdC_ExRate!$C$7:$R$7,0)))</f>
        <v xml:space="preserve"> </v>
      </c>
      <c r="H3860" s="78" t="str">
        <f>+IF(F3860=0,"",+G3860*100/INDEX(PBI_GDP!$C$8:$R$29,MATCH($A3860,PBI_GDP!$B$8:$B$29,0),MATCH($B3860,PBI_GDP!$C$7:$R$7,0)))</f>
        <v/>
      </c>
    </row>
    <row r="3861" spans="1:8" x14ac:dyDescent="0.25">
      <c r="A3861" s="51" t="s">
        <v>24</v>
      </c>
      <c r="B3861" s="52">
        <v>2015</v>
      </c>
      <c r="C3861" s="51" t="s">
        <v>10</v>
      </c>
      <c r="D3861" s="51" t="s">
        <v>33</v>
      </c>
      <c r="E3861" s="51" t="s">
        <v>42</v>
      </c>
      <c r="F3861" s="79"/>
      <c r="G3861" s="78" t="str">
        <f>+IF(F3861=0," ", +F3861/INDEX(TdC_ExRate!$C$8:$R$29,MATCH(A3861,TdC_ExRate!$B$8:$B$29,0),MATCH(B3861,TdC_ExRate!$C$7:$R$7,0)))</f>
        <v xml:space="preserve"> </v>
      </c>
      <c r="H3861" s="78" t="str">
        <f>+IF(F3861=0,"",+G3861*100/INDEX(PBI_GDP!$C$8:$R$29,MATCH($A3861,PBI_GDP!$B$8:$B$29,0),MATCH($B3861,PBI_GDP!$C$7:$R$7,0)))</f>
        <v/>
      </c>
    </row>
    <row r="3862" spans="1:8" x14ac:dyDescent="0.25">
      <c r="A3862" s="51" t="s">
        <v>24</v>
      </c>
      <c r="B3862" s="52">
        <v>2015</v>
      </c>
      <c r="C3862" s="51" t="s">
        <v>10</v>
      </c>
      <c r="D3862" s="51" t="s">
        <v>33</v>
      </c>
      <c r="E3862" s="51" t="s">
        <v>40</v>
      </c>
      <c r="F3862" s="79">
        <v>25543.70410685999</v>
      </c>
      <c r="G3862" s="78">
        <f>+IF(F3862=0," ", +F3862/INDEX(TdC_ExRate!$C$8:$R$29,MATCH(A3862,TdC_ExRate!$B$8:$B$29,0),MATCH(B3862,TdC_ExRate!$C$7:$R$7,0)))</f>
        <v>567.63786904133315</v>
      </c>
      <c r="H3862" s="78">
        <f>+IF(F3862=0,"",+G3862*100/INDEX(PBI_GDP!$C$8:$R$29,MATCH($A3862,PBI_GDP!$B$8:$B$29,0),MATCH($B3862,PBI_GDP!$C$7:$R$7,0)))</f>
        <v>0.79781331239142794</v>
      </c>
    </row>
    <row r="3863" spans="1:8" x14ac:dyDescent="0.25">
      <c r="A3863" s="51" t="s">
        <v>24</v>
      </c>
      <c r="B3863" s="52">
        <v>2016</v>
      </c>
      <c r="C3863" s="51" t="s">
        <v>10</v>
      </c>
      <c r="D3863" s="51" t="s">
        <v>33</v>
      </c>
      <c r="E3863" s="51" t="s">
        <v>34</v>
      </c>
      <c r="F3863" s="79"/>
      <c r="G3863" s="78" t="str">
        <f>+IF(F3863=0," ", +F3863/INDEX(TdC_ExRate!$C$8:$R$29,MATCH(A3863,TdC_ExRate!$B$8:$B$29,0),MATCH(B3863,TdC_ExRate!$C$7:$R$7,0)))</f>
        <v xml:space="preserve"> </v>
      </c>
      <c r="H3863" s="78" t="str">
        <f>+IF(F3863=0,"",+G3863*100/INDEX(PBI_GDP!$C$8:$R$29,MATCH($A3863,PBI_GDP!$B$8:$B$29,0),MATCH($B3863,PBI_GDP!$C$7:$R$7,0)))</f>
        <v/>
      </c>
    </row>
    <row r="3864" spans="1:8" x14ac:dyDescent="0.25">
      <c r="A3864" s="51" t="s">
        <v>24</v>
      </c>
      <c r="B3864" s="52">
        <v>2016</v>
      </c>
      <c r="C3864" s="51" t="s">
        <v>10</v>
      </c>
      <c r="D3864" s="51" t="s">
        <v>33</v>
      </c>
      <c r="E3864" s="51" t="s">
        <v>35</v>
      </c>
      <c r="F3864" s="79">
        <v>10420.740825629999</v>
      </c>
      <c r="G3864" s="78">
        <f>+IF(F3864=0," ", +F3864/INDEX(TdC_ExRate!$C$8:$R$29,MATCH(A3864,TdC_ExRate!$B$8:$B$29,0),MATCH(B3864,TdC_ExRate!$C$7:$R$7,0)))</f>
        <v>226.43529181993677</v>
      </c>
      <c r="H3864" s="78">
        <f>+IF(F3864=0,"",+G3864*100/INDEX(PBI_GDP!$C$8:$R$29,MATCH($A3864,PBI_GDP!$B$8:$B$29,0),MATCH($B3864,PBI_GDP!$C$7:$R$7,0)))</f>
        <v>0.29916455967757721</v>
      </c>
    </row>
    <row r="3865" spans="1:8" x14ac:dyDescent="0.25">
      <c r="A3865" s="51" t="s">
        <v>24</v>
      </c>
      <c r="B3865" s="52">
        <v>2016</v>
      </c>
      <c r="C3865" s="51" t="s">
        <v>10</v>
      </c>
      <c r="D3865" s="51" t="s">
        <v>33</v>
      </c>
      <c r="E3865" s="51" t="s">
        <v>36</v>
      </c>
      <c r="F3865" s="79">
        <v>3866.9559660300001</v>
      </c>
      <c r="G3865" s="78">
        <f>+IF(F3865=0," ", +F3865/INDEX(TdC_ExRate!$C$8:$R$29,MATCH(A3865,TdC_ExRate!$B$8:$B$29,0),MATCH(B3865,TdC_ExRate!$C$7:$R$7,0)))</f>
        <v>84.026204784717123</v>
      </c>
      <c r="H3865" s="78">
        <f>+IF(F3865=0,"",+G3865*100/INDEX(PBI_GDP!$C$8:$R$29,MATCH($A3865,PBI_GDP!$B$8:$B$29,0),MATCH($B3865,PBI_GDP!$C$7:$R$7,0)))</f>
        <v>0.11101477315553579</v>
      </c>
    </row>
    <row r="3866" spans="1:8" x14ac:dyDescent="0.25">
      <c r="A3866" s="51" t="s">
        <v>24</v>
      </c>
      <c r="B3866" s="52">
        <v>2016</v>
      </c>
      <c r="C3866" s="51" t="s">
        <v>10</v>
      </c>
      <c r="D3866" s="51" t="s">
        <v>33</v>
      </c>
      <c r="E3866" s="51" t="s">
        <v>42</v>
      </c>
      <c r="F3866" s="79"/>
      <c r="G3866" s="78" t="str">
        <f>+IF(F3866=0," ", +F3866/INDEX(TdC_ExRate!$C$8:$R$29,MATCH(A3866,TdC_ExRate!$B$8:$B$29,0),MATCH(B3866,TdC_ExRate!$C$7:$R$7,0)))</f>
        <v xml:space="preserve"> </v>
      </c>
      <c r="H3866" s="78" t="str">
        <f>+IF(F3866=0,"",+G3866*100/INDEX(PBI_GDP!$C$8:$R$29,MATCH($A3866,PBI_GDP!$B$8:$B$29,0),MATCH($B3866,PBI_GDP!$C$7:$R$7,0)))</f>
        <v/>
      </c>
    </row>
    <row r="3867" spans="1:8" x14ac:dyDescent="0.25">
      <c r="A3867" s="51" t="s">
        <v>24</v>
      </c>
      <c r="B3867" s="52">
        <v>2016</v>
      </c>
      <c r="C3867" s="51" t="s">
        <v>10</v>
      </c>
      <c r="D3867" s="51" t="s">
        <v>33</v>
      </c>
      <c r="E3867" s="51" t="s">
        <v>40</v>
      </c>
      <c r="F3867" s="79">
        <v>14287.696791659999</v>
      </c>
      <c r="G3867" s="78">
        <f>+IF(F3867=0," ", +F3867/INDEX(TdC_ExRate!$C$8:$R$29,MATCH(A3867,TdC_ExRate!$B$8:$B$29,0),MATCH(B3867,TdC_ExRate!$C$7:$R$7,0)))</f>
        <v>310.46149660465386</v>
      </c>
      <c r="H3867" s="78">
        <f>+IF(F3867=0,"",+G3867*100/INDEX(PBI_GDP!$C$8:$R$29,MATCH($A3867,PBI_GDP!$B$8:$B$29,0),MATCH($B3867,PBI_GDP!$C$7:$R$7,0)))</f>
        <v>0.41017933283311298</v>
      </c>
    </row>
    <row r="3868" spans="1:8" x14ac:dyDescent="0.25">
      <c r="A3868" s="51" t="s">
        <v>24</v>
      </c>
      <c r="B3868" s="52">
        <v>2017</v>
      </c>
      <c r="C3868" s="51" t="s">
        <v>10</v>
      </c>
      <c r="D3868" s="51" t="s">
        <v>33</v>
      </c>
      <c r="E3868" s="51" t="s">
        <v>34</v>
      </c>
      <c r="F3868" s="79"/>
      <c r="G3868" s="78" t="str">
        <f>+IF(F3868=0," ", +F3868/INDEX(TdC_ExRate!$C$8:$R$29,MATCH(A3868,TdC_ExRate!$B$8:$B$29,0),MATCH(B3868,TdC_ExRate!$C$7:$R$7,0)))</f>
        <v xml:space="preserve"> </v>
      </c>
      <c r="H3868" s="78" t="str">
        <f>+IF(F3868=0,"",+G3868*100/INDEX(PBI_GDP!$C$8:$R$29,MATCH($A3868,PBI_GDP!$B$8:$B$29,0),MATCH($B3868,PBI_GDP!$C$7:$R$7,0)))</f>
        <v/>
      </c>
    </row>
    <row r="3869" spans="1:8" x14ac:dyDescent="0.25">
      <c r="A3869" s="51" t="s">
        <v>24</v>
      </c>
      <c r="B3869" s="52">
        <v>2017</v>
      </c>
      <c r="C3869" s="51" t="s">
        <v>10</v>
      </c>
      <c r="D3869" s="51" t="s">
        <v>33</v>
      </c>
      <c r="E3869" s="51" t="s">
        <v>35</v>
      </c>
      <c r="F3869" s="79">
        <v>9392.1469905100003</v>
      </c>
      <c r="G3869" s="78">
        <f>+IF(F3869=0," ", +F3869/INDEX(TdC_ExRate!$C$8:$R$29,MATCH(A3869,TdC_ExRate!$B$8:$B$29,0),MATCH(B3869,TdC_ExRate!$C$7:$R$7,0)))</f>
        <v>197.93081361055093</v>
      </c>
      <c r="H3869" s="78">
        <f>+IF(F3869=0,"",+G3869*100/INDEX(PBI_GDP!$C$8:$R$29,MATCH($A3869,PBI_GDP!$B$8:$B$29,0),MATCH($B3869,PBI_GDP!$C$7:$R$7,0)))</f>
        <v>0.24748355485921383</v>
      </c>
    </row>
    <row r="3870" spans="1:8" x14ac:dyDescent="0.25">
      <c r="A3870" s="51" t="s">
        <v>24</v>
      </c>
      <c r="B3870" s="52">
        <v>2017</v>
      </c>
      <c r="C3870" s="51" t="s">
        <v>10</v>
      </c>
      <c r="D3870" s="51" t="s">
        <v>33</v>
      </c>
      <c r="E3870" s="51" t="s">
        <v>36</v>
      </c>
      <c r="F3870" s="79">
        <v>3675.4240584600002</v>
      </c>
      <c r="G3870" s="78">
        <f>+IF(F3870=0," ", +F3870/INDEX(TdC_ExRate!$C$8:$R$29,MATCH(A3870,TdC_ExRate!$B$8:$B$29,0),MATCH(B3870,TdC_ExRate!$C$7:$R$7,0)))</f>
        <v>77.45616364286461</v>
      </c>
      <c r="H3870" s="78">
        <f>+IF(F3870=0,"",+G3870*100/INDEX(PBI_GDP!$C$8:$R$29,MATCH($A3870,PBI_GDP!$B$8:$B$29,0),MATCH($B3870,PBI_GDP!$C$7:$R$7,0)))</f>
        <v>9.6847612427897856E-2</v>
      </c>
    </row>
    <row r="3871" spans="1:8" x14ac:dyDescent="0.25">
      <c r="A3871" s="51" t="s">
        <v>24</v>
      </c>
      <c r="B3871" s="52">
        <v>2017</v>
      </c>
      <c r="C3871" s="51" t="s">
        <v>10</v>
      </c>
      <c r="D3871" s="51" t="s">
        <v>33</v>
      </c>
      <c r="E3871" s="51" t="s">
        <v>42</v>
      </c>
      <c r="F3871" s="79"/>
      <c r="G3871" s="78" t="str">
        <f>+IF(F3871=0," ", +F3871/INDEX(TdC_ExRate!$C$8:$R$29,MATCH(A3871,TdC_ExRate!$B$8:$B$29,0),MATCH(B3871,TdC_ExRate!$C$7:$R$7,0)))</f>
        <v xml:space="preserve"> </v>
      </c>
      <c r="H3871" s="78" t="str">
        <f>+IF(F3871=0,"",+G3871*100/INDEX(PBI_GDP!$C$8:$R$29,MATCH($A3871,PBI_GDP!$B$8:$B$29,0),MATCH($B3871,PBI_GDP!$C$7:$R$7,0)))</f>
        <v/>
      </c>
    </row>
    <row r="3872" spans="1:8" x14ac:dyDescent="0.25">
      <c r="A3872" s="51" t="s">
        <v>24</v>
      </c>
      <c r="B3872" s="52">
        <v>2017</v>
      </c>
      <c r="C3872" s="51" t="s">
        <v>10</v>
      </c>
      <c r="D3872" s="51" t="s">
        <v>33</v>
      </c>
      <c r="E3872" s="51" t="s">
        <v>40</v>
      </c>
      <c r="F3872" s="79">
        <v>13067.57104897</v>
      </c>
      <c r="G3872" s="78">
        <f>+IF(F3872=0," ", +F3872/INDEX(TdC_ExRate!$C$8:$R$29,MATCH(A3872,TdC_ExRate!$B$8:$B$29,0),MATCH(B3872,TdC_ExRate!$C$7:$R$7,0)))</f>
        <v>275.38697725341552</v>
      </c>
      <c r="H3872" s="78">
        <f>+IF(F3872=0,"",+G3872*100/INDEX(PBI_GDP!$C$8:$R$29,MATCH($A3872,PBI_GDP!$B$8:$B$29,0),MATCH($B3872,PBI_GDP!$C$7:$R$7,0)))</f>
        <v>0.34433116728711166</v>
      </c>
    </row>
    <row r="3873" spans="1:8" x14ac:dyDescent="0.25">
      <c r="A3873" s="51" t="s">
        <v>24</v>
      </c>
      <c r="B3873" s="52">
        <v>2018</v>
      </c>
      <c r="C3873" s="51" t="s">
        <v>10</v>
      </c>
      <c r="D3873" s="51" t="s">
        <v>33</v>
      </c>
      <c r="E3873" s="51" t="s">
        <v>34</v>
      </c>
      <c r="F3873" s="79"/>
      <c r="G3873" s="78" t="str">
        <f>+IF(F3873=0," ", +F3873/INDEX(TdC_ExRate!$C$8:$R$29,MATCH(A3873,TdC_ExRate!$B$8:$B$29,0),MATCH(B3873,TdC_ExRate!$C$7:$R$7,0)))</f>
        <v xml:space="preserve"> </v>
      </c>
      <c r="H3873" s="78" t="str">
        <f>+IF(F3873=0,"",+G3873*100/INDEX(PBI_GDP!$C$8:$R$29,MATCH($A3873,PBI_GDP!$B$8:$B$29,0),MATCH($B3873,PBI_GDP!$C$7:$R$7,0)))</f>
        <v/>
      </c>
    </row>
    <row r="3874" spans="1:8" x14ac:dyDescent="0.25">
      <c r="A3874" s="51" t="s">
        <v>24</v>
      </c>
      <c r="B3874" s="52">
        <v>2018</v>
      </c>
      <c r="C3874" s="51" t="s">
        <v>10</v>
      </c>
      <c r="D3874" s="51" t="s">
        <v>33</v>
      </c>
      <c r="E3874" s="51" t="s">
        <v>35</v>
      </c>
      <c r="F3874" s="79">
        <v>13270.21467682</v>
      </c>
      <c r="G3874" s="78">
        <f>+IF(F3874=0," ", +F3874/INDEX(TdC_ExRate!$C$8:$R$29,MATCH(A3874,TdC_ExRate!$B$8:$B$29,0),MATCH(B3874,TdC_ExRate!$C$7:$R$7,0)))</f>
        <v>267.85066292444344</v>
      </c>
      <c r="H3874" s="78">
        <f>+IF(F3874=0,"",+G3874*100/INDEX(PBI_GDP!$C$8:$R$29,MATCH($A3874,PBI_GDP!$B$8:$B$29,0),MATCH($B3874,PBI_GDP!$C$7:$R$7,0)))</f>
        <v>0.31315560448287066</v>
      </c>
    </row>
    <row r="3875" spans="1:8" x14ac:dyDescent="0.25">
      <c r="A3875" s="51" t="s">
        <v>24</v>
      </c>
      <c r="B3875" s="52">
        <v>2018</v>
      </c>
      <c r="C3875" s="51" t="s">
        <v>10</v>
      </c>
      <c r="D3875" s="51" t="s">
        <v>33</v>
      </c>
      <c r="E3875" s="51" t="s">
        <v>36</v>
      </c>
      <c r="F3875" s="79">
        <v>2788.7743387600003</v>
      </c>
      <c r="G3875" s="78">
        <f>+IF(F3875=0," ", +F3875/INDEX(TdC_ExRate!$C$8:$R$29,MATCH(A3875,TdC_ExRate!$B$8:$B$29,0),MATCH(B3875,TdC_ExRate!$C$7:$R$7,0)))</f>
        <v>56.289598440960816</v>
      </c>
      <c r="H3875" s="78">
        <f>+IF(F3875=0,"",+G3875*100/INDEX(PBI_GDP!$C$8:$R$29,MATCH($A3875,PBI_GDP!$B$8:$B$29,0),MATCH($B3875,PBI_GDP!$C$7:$R$7,0)))</f>
        <v>6.5810564115906467E-2</v>
      </c>
    </row>
    <row r="3876" spans="1:8" x14ac:dyDescent="0.25">
      <c r="A3876" s="51" t="s">
        <v>24</v>
      </c>
      <c r="B3876" s="52">
        <v>2018</v>
      </c>
      <c r="C3876" s="51" t="s">
        <v>10</v>
      </c>
      <c r="D3876" s="51" t="s">
        <v>33</v>
      </c>
      <c r="E3876" s="51" t="s">
        <v>42</v>
      </c>
      <c r="F3876" s="79"/>
      <c r="G3876" s="78" t="str">
        <f>+IF(F3876=0," ", +F3876/INDEX(TdC_ExRate!$C$8:$R$29,MATCH(A3876,TdC_ExRate!$B$8:$B$29,0),MATCH(B3876,TdC_ExRate!$C$7:$R$7,0)))</f>
        <v xml:space="preserve"> </v>
      </c>
      <c r="H3876" s="78" t="str">
        <f>+IF(F3876=0,"",+G3876*100/INDEX(PBI_GDP!$C$8:$R$29,MATCH($A3876,PBI_GDP!$B$8:$B$29,0),MATCH($B3876,PBI_GDP!$C$7:$R$7,0)))</f>
        <v/>
      </c>
    </row>
    <row r="3877" spans="1:8" x14ac:dyDescent="0.25">
      <c r="A3877" s="51" t="s">
        <v>24</v>
      </c>
      <c r="B3877" s="52">
        <v>2018</v>
      </c>
      <c r="C3877" s="51" t="s">
        <v>10</v>
      </c>
      <c r="D3877" s="51" t="s">
        <v>33</v>
      </c>
      <c r="E3877" s="51" t="s">
        <v>40</v>
      </c>
      <c r="F3877" s="79">
        <v>16058.98901558</v>
      </c>
      <c r="G3877" s="78">
        <f>+IF(F3877=0," ", +F3877/INDEX(TdC_ExRate!$C$8:$R$29,MATCH(A3877,TdC_ExRate!$B$8:$B$29,0),MATCH(B3877,TdC_ExRate!$C$7:$R$7,0)))</f>
        <v>324.14026136540423</v>
      </c>
      <c r="H3877" s="78">
        <f>+IF(F3877=0,"",+G3877*100/INDEX(PBI_GDP!$C$8:$R$29,MATCH($A3877,PBI_GDP!$B$8:$B$29,0),MATCH($B3877,PBI_GDP!$C$7:$R$7,0)))</f>
        <v>0.37896616859877708</v>
      </c>
    </row>
    <row r="3878" spans="1:8" x14ac:dyDescent="0.25">
      <c r="A3878" s="51" t="s">
        <v>24</v>
      </c>
      <c r="B3878" s="52">
        <v>2019</v>
      </c>
      <c r="C3878" s="51" t="s">
        <v>10</v>
      </c>
      <c r="D3878" s="51" t="s">
        <v>33</v>
      </c>
      <c r="E3878" s="51" t="s">
        <v>34</v>
      </c>
      <c r="F3878" s="79">
        <v>9.1519999999999992</v>
      </c>
      <c r="G3878" s="78">
        <f>+IF(F3878=0," ", +F3878/INDEX(TdC_ExRate!$C$8:$R$29,MATCH(A3878,TdC_ExRate!$B$8:$B$29,0),MATCH(B3878,TdC_ExRate!$C$7:$R$7,0)))</f>
        <v>0.17808045921097435</v>
      </c>
      <c r="H3878" s="78">
        <f>+IF(F3878=0,"",+G3878*100/INDEX(PBI_GDP!$C$8:$R$29,MATCH($A3878,PBI_GDP!$B$8:$B$29,0),MATCH($B3878,PBI_GDP!$C$7:$R$7,0)))</f>
        <v>2.0032246255040879E-4</v>
      </c>
    </row>
    <row r="3879" spans="1:8" x14ac:dyDescent="0.25">
      <c r="A3879" s="51" t="s">
        <v>24</v>
      </c>
      <c r="B3879" s="52">
        <v>2019</v>
      </c>
      <c r="C3879" s="51" t="s">
        <v>10</v>
      </c>
      <c r="D3879" s="51" t="s">
        <v>33</v>
      </c>
      <c r="E3879" s="51" t="s">
        <v>35</v>
      </c>
      <c r="F3879" s="79">
        <v>13277.862095209999</v>
      </c>
      <c r="G3879" s="78">
        <f>+IF(F3879=0," ", +F3879/INDEX(TdC_ExRate!$C$8:$R$29,MATCH(A3879,TdC_ExRate!$B$8:$B$29,0),MATCH(B3879,TdC_ExRate!$C$7:$R$7,0)))</f>
        <v>258.36186399202217</v>
      </c>
      <c r="H3879" s="78">
        <f>+IF(F3879=0,"",+G3879*100/INDEX(PBI_GDP!$C$8:$R$29,MATCH($A3879,PBI_GDP!$B$8:$B$29,0),MATCH($B3879,PBI_GDP!$C$7:$R$7,0)))</f>
        <v>0.2906309038808127</v>
      </c>
    </row>
    <row r="3880" spans="1:8" x14ac:dyDescent="0.25">
      <c r="A3880" s="51" t="s">
        <v>24</v>
      </c>
      <c r="B3880" s="52">
        <v>2019</v>
      </c>
      <c r="C3880" s="51" t="s">
        <v>10</v>
      </c>
      <c r="D3880" s="51" t="s">
        <v>33</v>
      </c>
      <c r="E3880" s="51" t="s">
        <v>36</v>
      </c>
      <c r="F3880" s="79">
        <v>341.63847152</v>
      </c>
      <c r="G3880" s="78">
        <f>+IF(F3880=0," ", +F3880/INDEX(TdC_ExRate!$C$8:$R$29,MATCH(A3880,TdC_ExRate!$B$8:$B$29,0),MATCH(B3880,TdC_ExRate!$C$7:$R$7,0)))</f>
        <v>6.6476328553777302</v>
      </c>
      <c r="H3880" s="78">
        <f>+IF(F3880=0,"",+G3880*100/INDEX(PBI_GDP!$C$8:$R$29,MATCH($A3880,PBI_GDP!$B$8:$B$29,0),MATCH($B3880,PBI_GDP!$C$7:$R$7,0)))</f>
        <v>7.4779130153894355E-3</v>
      </c>
    </row>
    <row r="3881" spans="1:8" x14ac:dyDescent="0.25">
      <c r="A3881" s="51" t="s">
        <v>24</v>
      </c>
      <c r="B3881" s="52">
        <v>2019</v>
      </c>
      <c r="C3881" s="51" t="s">
        <v>10</v>
      </c>
      <c r="D3881" s="51" t="s">
        <v>33</v>
      </c>
      <c r="E3881" s="51" t="s">
        <v>42</v>
      </c>
      <c r="F3881" s="79"/>
      <c r="G3881" s="78" t="str">
        <f>+IF(F3881=0," ", +F3881/INDEX(TdC_ExRate!$C$8:$R$29,MATCH(A3881,TdC_ExRate!$B$8:$B$29,0),MATCH(B3881,TdC_ExRate!$C$7:$R$7,0)))</f>
        <v xml:space="preserve"> </v>
      </c>
      <c r="H3881" s="78" t="str">
        <f>+IF(F3881=0,"",+G3881*100/INDEX(PBI_GDP!$C$8:$R$29,MATCH($A3881,PBI_GDP!$B$8:$B$29,0),MATCH($B3881,PBI_GDP!$C$7:$R$7,0)))</f>
        <v/>
      </c>
    </row>
    <row r="3882" spans="1:8" x14ac:dyDescent="0.25">
      <c r="A3882" s="51" t="s">
        <v>24</v>
      </c>
      <c r="B3882" s="52">
        <v>2019</v>
      </c>
      <c r="C3882" s="51" t="s">
        <v>10</v>
      </c>
      <c r="D3882" s="51" t="s">
        <v>33</v>
      </c>
      <c r="E3882" s="51" t="s">
        <v>40</v>
      </c>
      <c r="F3882" s="79">
        <v>13628.652566729999</v>
      </c>
      <c r="G3882" s="78">
        <f>+IF(F3882=0," ", +F3882/INDEX(TdC_ExRate!$C$8:$R$29,MATCH(A3882,TdC_ExRate!$B$8:$B$29,0),MATCH(B3882,TdC_ExRate!$C$7:$R$7,0)))</f>
        <v>265.18757730661088</v>
      </c>
      <c r="H3882" s="78">
        <f>+IF(F3882=0,"",+G3882*100/INDEX(PBI_GDP!$C$8:$R$29,MATCH($A3882,PBI_GDP!$B$8:$B$29,0),MATCH($B3882,PBI_GDP!$C$7:$R$7,0)))</f>
        <v>0.29830913935875253</v>
      </c>
    </row>
    <row r="3883" spans="1:8" x14ac:dyDescent="0.25">
      <c r="A3883" s="51" t="s">
        <v>24</v>
      </c>
      <c r="B3883" s="52">
        <v>2020</v>
      </c>
      <c r="C3883" s="51" t="s">
        <v>10</v>
      </c>
      <c r="D3883" s="51" t="s">
        <v>33</v>
      </c>
      <c r="E3883" s="51" t="s">
        <v>34</v>
      </c>
      <c r="F3883" s="79">
        <v>207.416009</v>
      </c>
      <c r="G3883" s="78">
        <f>+IF(F3883=0," ", +F3883/INDEX(TdC_ExRate!$C$8:$R$29,MATCH(A3883,TdC_ExRate!$B$8:$B$29,0),MATCH(B3883,TdC_ExRate!$C$7:$R$7,0)))</f>
        <v>3.6626524633586439</v>
      </c>
      <c r="H3883" s="78">
        <f>+IF(F3883=0,"",+G3883*100/INDEX(PBI_GDP!$C$8:$R$29,MATCH($A3883,PBI_GDP!$B$8:$B$29,0),MATCH($B3883,PBI_GDP!$C$7:$R$7,0)))</f>
        <v>4.6445521175152039E-3</v>
      </c>
    </row>
    <row r="3884" spans="1:8" x14ac:dyDescent="0.25">
      <c r="A3884" s="51" t="s">
        <v>24</v>
      </c>
      <c r="B3884" s="52">
        <v>2020</v>
      </c>
      <c r="C3884" s="51" t="s">
        <v>10</v>
      </c>
      <c r="D3884" s="51" t="s">
        <v>33</v>
      </c>
      <c r="E3884" s="51" t="s">
        <v>35</v>
      </c>
      <c r="F3884" s="79">
        <v>16371.542836000001</v>
      </c>
      <c r="G3884" s="78">
        <f>+IF(F3884=0," ", +F3884/INDEX(TdC_ExRate!$C$8:$R$29,MATCH(A3884,TdC_ExRate!$B$8:$B$29,0),MATCH(B3884,TdC_ExRate!$C$7:$R$7,0)))</f>
        <v>289.09664199187711</v>
      </c>
      <c r="H3884" s="78">
        <f>+IF(F3884=0,"",+G3884*100/INDEX(PBI_GDP!$C$8:$R$29,MATCH($A3884,PBI_GDP!$B$8:$B$29,0),MATCH($B3884,PBI_GDP!$C$7:$R$7,0)))</f>
        <v>0.36659891544791351</v>
      </c>
    </row>
    <row r="3885" spans="1:8" x14ac:dyDescent="0.25">
      <c r="A3885" s="51" t="s">
        <v>24</v>
      </c>
      <c r="B3885" s="52">
        <v>2020</v>
      </c>
      <c r="C3885" s="51" t="s">
        <v>10</v>
      </c>
      <c r="D3885" s="51" t="s">
        <v>33</v>
      </c>
      <c r="E3885" s="51" t="s">
        <v>36</v>
      </c>
      <c r="F3885" s="79">
        <v>518.86350100000004</v>
      </c>
      <c r="G3885" s="78">
        <f>+IF(F3885=0," ", +F3885/INDEX(TdC_ExRate!$C$8:$R$29,MATCH(A3885,TdC_ExRate!$B$8:$B$29,0),MATCH(B3885,TdC_ExRate!$C$7:$R$7,0)))</f>
        <v>9.1623432986049806</v>
      </c>
      <c r="H3885" s="78">
        <f>+IF(F3885=0,"",+G3885*100/INDEX(PBI_GDP!$C$8:$R$29,MATCH($A3885,PBI_GDP!$B$8:$B$29,0),MATCH($B3885,PBI_GDP!$C$7:$R$7,0)))</f>
        <v>1.1618623769156133E-2</v>
      </c>
    </row>
    <row r="3886" spans="1:8" x14ac:dyDescent="0.25">
      <c r="A3886" s="51" t="s">
        <v>24</v>
      </c>
      <c r="B3886" s="52">
        <v>2020</v>
      </c>
      <c r="C3886" s="51" t="s">
        <v>10</v>
      </c>
      <c r="D3886" s="51" t="s">
        <v>33</v>
      </c>
      <c r="E3886" s="51" t="s">
        <v>42</v>
      </c>
      <c r="F3886" s="79">
        <v>0</v>
      </c>
      <c r="G3886" s="78" t="str">
        <f>+IF(F3886=0," ", +F3886/INDEX(TdC_ExRate!$C$8:$R$29,MATCH(A3886,TdC_ExRate!$B$8:$B$29,0),MATCH(B3886,TdC_ExRate!$C$7:$R$7,0)))</f>
        <v xml:space="preserve"> </v>
      </c>
      <c r="H3886" s="78" t="str">
        <f>+IF(F3886=0,"",+G3886*100/INDEX(PBI_GDP!$C$8:$R$29,MATCH($A3886,PBI_GDP!$B$8:$B$29,0),MATCH($B3886,PBI_GDP!$C$7:$R$7,0)))</f>
        <v/>
      </c>
    </row>
    <row r="3887" spans="1:8" x14ac:dyDescent="0.25">
      <c r="A3887" s="51" t="s">
        <v>24</v>
      </c>
      <c r="B3887" s="52">
        <v>2020</v>
      </c>
      <c r="C3887" s="51" t="s">
        <v>10</v>
      </c>
      <c r="D3887" s="51" t="s">
        <v>33</v>
      </c>
      <c r="E3887" s="51" t="s">
        <v>40</v>
      </c>
      <c r="F3887" s="79">
        <v>17097.822346000001</v>
      </c>
      <c r="G3887" s="78">
        <f>+IF(F3887=0," ", +F3887/INDEX(TdC_ExRate!$C$8:$R$29,MATCH(A3887,TdC_ExRate!$B$8:$B$29,0),MATCH(B3887,TdC_ExRate!$C$7:$R$7,0)))</f>
        <v>301.92163775384074</v>
      </c>
      <c r="H3887" s="78">
        <f>+IF(F3887=0,"",+G3887*100/INDEX(PBI_GDP!$C$8:$R$29,MATCH($A3887,PBI_GDP!$B$8:$B$29,0),MATCH($B3887,PBI_GDP!$C$7:$R$7,0)))</f>
        <v>0.38286209133458482</v>
      </c>
    </row>
    <row r="3888" spans="1:8" x14ac:dyDescent="0.25">
      <c r="A3888" s="51" t="s">
        <v>24</v>
      </c>
      <c r="B3888" s="52">
        <v>2021</v>
      </c>
      <c r="C3888" s="51" t="s">
        <v>10</v>
      </c>
      <c r="D3888" s="51" t="s">
        <v>33</v>
      </c>
      <c r="E3888" s="51" t="s">
        <v>34</v>
      </c>
      <c r="F3888" s="79">
        <v>2046.5113176199998</v>
      </c>
      <c r="G3888" s="78">
        <f>+IF(F3888=0," ", +F3888/INDEX(TdC_ExRate!$C$8:$R$29,MATCH(A3888,TdC_ExRate!$B$8:$B$29,0),MATCH(B3888,TdC_ExRate!$C$7:$R$7,0)))</f>
        <v>35.839782568284612</v>
      </c>
      <c r="H3888" s="78">
        <f>+IF(F3888=0,"",+G3888*100/INDEX(PBI_GDP!$C$8:$R$29,MATCH($A3888,PBI_GDP!$B$8:$B$29,0),MATCH($B3888,PBI_GDP!$C$7:$R$7,0)))</f>
        <v>3.8008119160720291E-2</v>
      </c>
    </row>
    <row r="3889" spans="1:8" x14ac:dyDescent="0.25">
      <c r="A3889" s="51" t="s">
        <v>24</v>
      </c>
      <c r="B3889" s="52">
        <v>2021</v>
      </c>
      <c r="C3889" s="51" t="s">
        <v>10</v>
      </c>
      <c r="D3889" s="51" t="s">
        <v>33</v>
      </c>
      <c r="E3889" s="51" t="s">
        <v>35</v>
      </c>
      <c r="F3889" s="79">
        <v>13986.19295273</v>
      </c>
      <c r="G3889" s="78">
        <f>+IF(F3889=0," ", +F3889/INDEX(TdC_ExRate!$C$8:$R$29,MATCH(A3889,TdC_ExRate!$B$8:$B$29,0),MATCH(B3889,TdC_ExRate!$C$7:$R$7,0)))</f>
        <v>244.9349339376549</v>
      </c>
      <c r="H3889" s="78">
        <f>+IF(F3889=0,"",+G3889*100/INDEX(PBI_GDP!$C$8:$R$29,MATCH($A3889,PBI_GDP!$B$8:$B$29,0),MATCH($B3889,PBI_GDP!$C$7:$R$7,0)))</f>
        <v>0.2597537007371169</v>
      </c>
    </row>
    <row r="3890" spans="1:8" x14ac:dyDescent="0.25">
      <c r="A3890" s="51" t="s">
        <v>24</v>
      </c>
      <c r="B3890" s="52">
        <v>2021</v>
      </c>
      <c r="C3890" s="51" t="s">
        <v>10</v>
      </c>
      <c r="D3890" s="51" t="s">
        <v>33</v>
      </c>
      <c r="E3890" s="51" t="s">
        <v>36</v>
      </c>
      <c r="F3890" s="79">
        <v>5416.740648</v>
      </c>
      <c r="G3890" s="78">
        <f>+IF(F3890=0," ", +F3890/INDEX(TdC_ExRate!$C$8:$R$29,MATCH(A3890,TdC_ExRate!$B$8:$B$29,0),MATCH(B3890,TdC_ExRate!$C$7:$R$7,0)))</f>
        <v>94.861340556317614</v>
      </c>
      <c r="H3890" s="78">
        <f>+IF(F3890=0,"",+G3890*100/INDEX(PBI_GDP!$C$8:$R$29,MATCH($A3890,PBI_GDP!$B$8:$B$29,0),MATCH($B3890,PBI_GDP!$C$7:$R$7,0)))</f>
        <v>0.10060053039497993</v>
      </c>
    </row>
    <row r="3891" spans="1:8" x14ac:dyDescent="0.25">
      <c r="A3891" s="51" t="s">
        <v>24</v>
      </c>
      <c r="B3891" s="52">
        <v>2021</v>
      </c>
      <c r="C3891" s="51" t="s">
        <v>10</v>
      </c>
      <c r="D3891" s="51" t="s">
        <v>33</v>
      </c>
      <c r="E3891" s="51" t="s">
        <v>42</v>
      </c>
      <c r="F3891" s="79">
        <v>0</v>
      </c>
      <c r="G3891" s="78" t="str">
        <f>+IF(F3891=0," ", +F3891/INDEX(TdC_ExRate!$C$8:$R$29,MATCH(A3891,TdC_ExRate!$B$8:$B$29,0),MATCH(B3891,TdC_ExRate!$C$7:$R$7,0)))</f>
        <v xml:space="preserve"> </v>
      </c>
      <c r="H3891" s="78" t="str">
        <f>+IF(F3891=0,"",+G3891*100/INDEX(PBI_GDP!$C$8:$R$29,MATCH($A3891,PBI_GDP!$B$8:$B$29,0),MATCH($B3891,PBI_GDP!$C$7:$R$7,0)))</f>
        <v/>
      </c>
    </row>
    <row r="3892" spans="1:8" x14ac:dyDescent="0.25">
      <c r="A3892" s="51" t="s">
        <v>24</v>
      </c>
      <c r="B3892" s="52">
        <v>2021</v>
      </c>
      <c r="C3892" s="51" t="s">
        <v>10</v>
      </c>
      <c r="D3892" s="51" t="s">
        <v>33</v>
      </c>
      <c r="E3892" s="51" t="s">
        <v>40</v>
      </c>
      <c r="F3892" s="79">
        <v>21449.44491835</v>
      </c>
      <c r="G3892" s="78">
        <f>+IF(F3892=0," ", +F3892/INDEX(TdC_ExRate!$C$8:$R$29,MATCH(A3892,TdC_ExRate!$B$8:$B$29,0),MATCH(B3892,TdC_ExRate!$C$7:$R$7,0)))</f>
        <v>375.63605706225712</v>
      </c>
      <c r="H3892" s="78">
        <f>+IF(F3892=0,"",+G3892*100/INDEX(PBI_GDP!$C$8:$R$29,MATCH($A3892,PBI_GDP!$B$8:$B$29,0),MATCH($B3892,PBI_GDP!$C$7:$R$7,0)))</f>
        <v>0.39836235029281708</v>
      </c>
    </row>
    <row r="3893" spans="1:8" x14ac:dyDescent="0.25">
      <c r="A3893" s="49" t="s">
        <v>24</v>
      </c>
      <c r="B3893" s="50">
        <v>2022</v>
      </c>
      <c r="C3893" s="49" t="s">
        <v>10</v>
      </c>
      <c r="D3893" s="49" t="s">
        <v>33</v>
      </c>
      <c r="E3893" s="49" t="s">
        <v>34</v>
      </c>
      <c r="F3893" s="78"/>
      <c r="G3893" s="78" t="str">
        <f>+IF(F3893=0," ", +F3893/INDEX(TdC_ExRate!$C$8:$R$29,MATCH(A3893,TdC_ExRate!$B$8:$B$29,0),MATCH(B3893,TdC_ExRate!$C$7:$R$7,0)))</f>
        <v xml:space="preserve"> </v>
      </c>
      <c r="H3893" s="78" t="str">
        <f>+IF(F3893=0,"",+G3893*100/INDEX(PBI_GDP!$C$8:$R$29,MATCH($A3893,PBI_GDP!$B$8:$B$29,0),MATCH($B3893,PBI_GDP!$C$7:$R$7,0)))</f>
        <v/>
      </c>
    </row>
    <row r="3894" spans="1:8" x14ac:dyDescent="0.25">
      <c r="A3894" s="49" t="s">
        <v>24</v>
      </c>
      <c r="B3894" s="50">
        <v>2022</v>
      </c>
      <c r="C3894" s="49" t="s">
        <v>10</v>
      </c>
      <c r="D3894" s="49" t="s">
        <v>33</v>
      </c>
      <c r="E3894" s="49" t="s">
        <v>35</v>
      </c>
      <c r="F3894" s="78"/>
      <c r="G3894" s="78" t="str">
        <f>+IF(F3894=0," ", +F3894/INDEX(TdC_ExRate!$C$8:$R$29,MATCH(A3894,TdC_ExRate!$B$8:$B$29,0),MATCH(B3894,TdC_ExRate!$C$7:$R$7,0)))</f>
        <v xml:space="preserve"> </v>
      </c>
      <c r="H3894" s="78" t="str">
        <f>+IF(F3894=0,"",+G3894*100/INDEX(PBI_GDP!$C$8:$R$29,MATCH($A3894,PBI_GDP!$B$8:$B$29,0),MATCH($B3894,PBI_GDP!$C$7:$R$7,0)))</f>
        <v/>
      </c>
    </row>
    <row r="3895" spans="1:8" x14ac:dyDescent="0.25">
      <c r="A3895" s="49" t="s">
        <v>24</v>
      </c>
      <c r="B3895" s="50">
        <v>2022</v>
      </c>
      <c r="C3895" s="49" t="s">
        <v>10</v>
      </c>
      <c r="D3895" s="49" t="s">
        <v>33</v>
      </c>
      <c r="E3895" s="49" t="s">
        <v>36</v>
      </c>
      <c r="F3895" s="78"/>
      <c r="G3895" s="78" t="str">
        <f>+IF(F3895=0," ", +F3895/INDEX(TdC_ExRate!$C$8:$R$29,MATCH(A3895,TdC_ExRate!$B$8:$B$29,0),MATCH(B3895,TdC_ExRate!$C$7:$R$7,0)))</f>
        <v xml:space="preserve"> </v>
      </c>
      <c r="H3895" s="78" t="str">
        <f>+IF(F3895=0,"",+G3895*100/INDEX(PBI_GDP!$C$8:$R$29,MATCH($A3895,PBI_GDP!$B$8:$B$29,0),MATCH($B3895,PBI_GDP!$C$7:$R$7,0)))</f>
        <v/>
      </c>
    </row>
    <row r="3896" spans="1:8" x14ac:dyDescent="0.25">
      <c r="A3896" s="49" t="s">
        <v>24</v>
      </c>
      <c r="B3896" s="50">
        <v>2022</v>
      </c>
      <c r="C3896" s="49" t="s">
        <v>10</v>
      </c>
      <c r="D3896" s="49" t="s">
        <v>33</v>
      </c>
      <c r="E3896" s="49" t="s">
        <v>42</v>
      </c>
      <c r="F3896" s="78"/>
      <c r="G3896" s="78" t="str">
        <f>+IF(F3896=0," ", +F3896/INDEX(TdC_ExRate!$C$8:$R$29,MATCH(A3896,TdC_ExRate!$B$8:$B$29,0),MATCH(B3896,TdC_ExRate!$C$7:$R$7,0)))</f>
        <v xml:space="preserve"> </v>
      </c>
      <c r="H3896" s="78" t="str">
        <f>+IF(F3896=0,"",+G3896*100/INDEX(PBI_GDP!$C$8:$R$29,MATCH($A3896,PBI_GDP!$B$8:$B$29,0),MATCH($B3896,PBI_GDP!$C$7:$R$7,0)))</f>
        <v/>
      </c>
    </row>
    <row r="3897" spans="1:8" x14ac:dyDescent="0.25">
      <c r="A3897" s="49" t="s">
        <v>24</v>
      </c>
      <c r="B3897" s="50">
        <v>2022</v>
      </c>
      <c r="C3897" s="49" t="s">
        <v>10</v>
      </c>
      <c r="D3897" s="49" t="s">
        <v>33</v>
      </c>
      <c r="E3897" s="49" t="s">
        <v>102</v>
      </c>
      <c r="F3897" s="78">
        <v>29303.493518889998</v>
      </c>
      <c r="G3897" s="78">
        <f>+IF(F3897=0," ", +F3897/INDEX(TdC_ExRate!$C$8:$R$29,MATCH(A3897,TdC_ExRate!$B$8:$B$29,0),MATCH(B3897,TdC_ExRate!$C$7:$R$7,0)))</f>
        <v>533.14622206725721</v>
      </c>
      <c r="H3897" s="78">
        <f>+IF(F3897=0,"",+G3897*100/INDEX(PBI_GDP!$C$8:$R$29,MATCH($A3897,PBI_GDP!$B$8:$B$29,0),MATCH($B3897,PBI_GDP!$C$7:$R$7,0)))</f>
        <v>0.46923244598552555</v>
      </c>
    </row>
    <row r="3898" spans="1:8" x14ac:dyDescent="0.25">
      <c r="A3898" s="49" t="s">
        <v>24</v>
      </c>
      <c r="B3898" s="50">
        <v>2023</v>
      </c>
      <c r="C3898" s="49" t="s">
        <v>10</v>
      </c>
      <c r="D3898" s="49" t="s">
        <v>33</v>
      </c>
      <c r="E3898" s="49" t="s">
        <v>34</v>
      </c>
      <c r="F3898" s="78"/>
      <c r="G3898" s="78" t="str">
        <f>+IF(F3898=0," ", +F3898/INDEX(TdC_ExRate!$C$8:$R$29,MATCH(A3898,TdC_ExRate!$B$8:$B$29,0),MATCH(B3898,TdC_ExRate!$C$7:$R$7,0)))</f>
        <v xml:space="preserve"> </v>
      </c>
      <c r="H3898" s="78" t="str">
        <f>+IF(F3898=0,"",+G3898*100/INDEX(PBI_GDP!$C$8:$R$29,MATCH($A3898,PBI_GDP!$B$8:$B$29,0),MATCH($B3898,PBI_GDP!$C$7:$R$7,0)))</f>
        <v/>
      </c>
    </row>
    <row r="3899" spans="1:8" x14ac:dyDescent="0.25">
      <c r="A3899" s="49" t="s">
        <v>24</v>
      </c>
      <c r="B3899" s="50">
        <v>2023</v>
      </c>
      <c r="C3899" s="49" t="s">
        <v>10</v>
      </c>
      <c r="D3899" s="49" t="s">
        <v>33</v>
      </c>
      <c r="E3899" s="49" t="s">
        <v>35</v>
      </c>
      <c r="F3899" s="78"/>
      <c r="G3899" s="78" t="str">
        <f>+IF(F3899=0," ", +F3899/INDEX(TdC_ExRate!$C$8:$R$29,MATCH(A3899,TdC_ExRate!$B$8:$B$29,0),MATCH(B3899,TdC_ExRate!$C$7:$R$7,0)))</f>
        <v xml:space="preserve"> </v>
      </c>
      <c r="H3899" s="78" t="str">
        <f>+IF(F3899=0,"",+G3899*100/INDEX(PBI_GDP!$C$8:$R$29,MATCH($A3899,PBI_GDP!$B$8:$B$29,0),MATCH($B3899,PBI_GDP!$C$7:$R$7,0)))</f>
        <v/>
      </c>
    </row>
    <row r="3900" spans="1:8" x14ac:dyDescent="0.25">
      <c r="A3900" s="49" t="s">
        <v>24</v>
      </c>
      <c r="B3900" s="50">
        <v>2023</v>
      </c>
      <c r="C3900" s="49" t="s">
        <v>10</v>
      </c>
      <c r="D3900" s="49" t="s">
        <v>33</v>
      </c>
      <c r="E3900" s="49" t="s">
        <v>36</v>
      </c>
      <c r="F3900" s="78"/>
      <c r="G3900" s="78" t="str">
        <f>+IF(F3900=0," ", +F3900/INDEX(TdC_ExRate!$C$8:$R$29,MATCH(A3900,TdC_ExRate!$B$8:$B$29,0),MATCH(B3900,TdC_ExRate!$C$7:$R$7,0)))</f>
        <v xml:space="preserve"> </v>
      </c>
      <c r="H3900" s="78" t="str">
        <f>+IF(F3900=0,"",+G3900*100/INDEX(PBI_GDP!$C$8:$R$29,MATCH($A3900,PBI_GDP!$B$8:$B$29,0),MATCH($B3900,PBI_GDP!$C$7:$R$7,0)))</f>
        <v/>
      </c>
    </row>
    <row r="3901" spans="1:8" x14ac:dyDescent="0.25">
      <c r="A3901" s="49" t="s">
        <v>24</v>
      </c>
      <c r="B3901" s="50">
        <v>2023</v>
      </c>
      <c r="C3901" s="49" t="s">
        <v>10</v>
      </c>
      <c r="D3901" s="49" t="s">
        <v>33</v>
      </c>
      <c r="E3901" s="49" t="s">
        <v>42</v>
      </c>
      <c r="F3901" s="78"/>
      <c r="G3901" s="78" t="str">
        <f>+IF(F3901=0," ", +F3901/INDEX(TdC_ExRate!$C$8:$R$29,MATCH(A3901,TdC_ExRate!$B$8:$B$29,0),MATCH(B3901,TdC_ExRate!$C$7:$R$7,0)))</f>
        <v xml:space="preserve"> </v>
      </c>
      <c r="H3901" s="78" t="str">
        <f>+IF(F3901=0,"",+G3901*100/INDEX(PBI_GDP!$C$8:$R$29,MATCH($A3901,PBI_GDP!$B$8:$B$29,0),MATCH($B3901,PBI_GDP!$C$7:$R$7,0)))</f>
        <v/>
      </c>
    </row>
    <row r="3902" spans="1:8" x14ac:dyDescent="0.25">
      <c r="A3902" s="49" t="s">
        <v>24</v>
      </c>
      <c r="B3902" s="50">
        <v>2023</v>
      </c>
      <c r="C3902" s="49" t="s">
        <v>10</v>
      </c>
      <c r="D3902" s="49" t="s">
        <v>33</v>
      </c>
      <c r="E3902" s="49" t="s">
        <v>102</v>
      </c>
      <c r="F3902" s="78">
        <v>49875.219614560039</v>
      </c>
      <c r="G3902" s="78">
        <f>+IF(F3902=0," ", +F3902/INDEX(TdC_ExRate!$C$8:$R$29,MATCH(A3902,TdC_ExRate!$B$8:$B$29,0),MATCH(B3902,TdC_ExRate!$C$7:$R$7,0)))</f>
        <v>890.61566847922029</v>
      </c>
      <c r="H3902" s="78">
        <f>+IF(F3902=0,"",+G3902*100/INDEX(PBI_GDP!$C$8:$R$29,MATCH($A3902,PBI_GDP!$B$8:$B$29,0),MATCH($B3902,PBI_GDP!$C$7:$R$7,0)))</f>
        <v>0.72899959333508357</v>
      </c>
    </row>
    <row r="3903" spans="1:8" x14ac:dyDescent="0.25">
      <c r="A3903" s="51" t="s">
        <v>24</v>
      </c>
      <c r="B3903" s="52">
        <v>2009</v>
      </c>
      <c r="C3903" s="51" t="s">
        <v>10</v>
      </c>
      <c r="D3903" s="51" t="s">
        <v>37</v>
      </c>
      <c r="E3903" s="51" t="s">
        <v>40</v>
      </c>
      <c r="F3903" s="79">
        <v>1787.3442841099982</v>
      </c>
      <c r="G3903" s="78">
        <f>+IF(F3903=0,0,+F3903/INDEX(TdC_ExRate!$C$8:$R$29,MATCH(A3903,TdC_ExRate!$B$8:$B$29,0),MATCH(B3903,TdC_ExRate!$C$7:$R$7,0)))</f>
        <v>49.707134370020107</v>
      </c>
      <c r="H3903" s="78">
        <f>+IF(F3903=0,0,+G3903*100/INDEX(PBI_GDP!$C$8:$R$29,MATCH($A3903,PBI_GDP!$B$8:$B$29,0),MATCH($B3903,PBI_GDP!$C$7:$R$7,0)))</f>
        <v>0.10301029638050584</v>
      </c>
    </row>
    <row r="3904" spans="1:8" x14ac:dyDescent="0.25">
      <c r="A3904" s="51" t="s">
        <v>24</v>
      </c>
      <c r="B3904" s="52">
        <v>2010</v>
      </c>
      <c r="C3904" s="51" t="s">
        <v>10</v>
      </c>
      <c r="D3904" s="51" t="s">
        <v>37</v>
      </c>
      <c r="E3904" s="51" t="s">
        <v>40</v>
      </c>
      <c r="F3904" s="79">
        <v>34.277749000000014</v>
      </c>
      <c r="G3904" s="78">
        <f>+IF(F3904=0,0,+F3904/INDEX(TdC_ExRate!$C$8:$R$29,MATCH(A3904,TdC_ExRate!$B$8:$B$29,0),MATCH(B3904,TdC_ExRate!$C$7:$R$7,0)))</f>
        <v>0.92971314784259607</v>
      </c>
      <c r="H3904" s="78">
        <f>+IF(F3904=0,0,+G3904*100/INDEX(PBI_GDP!$C$8:$R$29,MATCH($A3904,PBI_GDP!$B$8:$B$29,0),MATCH($B3904,PBI_GDP!$C$7:$R$7,0)))</f>
        <v>1.7266814436513011E-3</v>
      </c>
    </row>
    <row r="3905" spans="1:8" x14ac:dyDescent="0.25">
      <c r="A3905" s="51" t="s">
        <v>24</v>
      </c>
      <c r="B3905" s="52">
        <v>2011</v>
      </c>
      <c r="C3905" s="51" t="s">
        <v>10</v>
      </c>
      <c r="D3905" s="51" t="s">
        <v>37</v>
      </c>
      <c r="E3905" s="51" t="s">
        <v>40</v>
      </c>
      <c r="F3905" s="79">
        <v>0</v>
      </c>
      <c r="G3905" s="78">
        <f>+IF(F3905=0,0,+F3905/INDEX(TdC_ExRate!$C$8:$R$29,MATCH(A3905,TdC_ExRate!$B$8:$B$29,0),MATCH(B3905,TdC_ExRate!$C$7:$R$7,0)))</f>
        <v>0</v>
      </c>
      <c r="H3905" s="78">
        <f>+IF(F3905=0,0,+G3905*100/INDEX(PBI_GDP!$C$8:$R$29,MATCH($A3905,PBI_GDP!$B$8:$B$29,0),MATCH($B3905,PBI_GDP!$C$7:$R$7,0)))</f>
        <v>0</v>
      </c>
    </row>
    <row r="3906" spans="1:8" x14ac:dyDescent="0.25">
      <c r="A3906" s="51" t="s">
        <v>24</v>
      </c>
      <c r="B3906" s="52">
        <v>2012</v>
      </c>
      <c r="C3906" s="51" t="s">
        <v>10</v>
      </c>
      <c r="D3906" s="51" t="s">
        <v>37</v>
      </c>
      <c r="E3906" s="51" t="s">
        <v>40</v>
      </c>
      <c r="F3906" s="79">
        <v>16.084925083599998</v>
      </c>
      <c r="G3906" s="78">
        <f>+IF(F3906=0,0,+F3906/INDEX(TdC_ExRate!$C$8:$R$29,MATCH(A3906,TdC_ExRate!$B$8:$B$29,0),MATCH(B3906,TdC_ExRate!$C$7:$R$7,0)))</f>
        <v>0.40948533212380966</v>
      </c>
      <c r="H3906" s="78">
        <f>+IF(F3906=0,0,+G3906*100/INDEX(PBI_GDP!$C$8:$R$29,MATCH($A3906,PBI_GDP!$B$8:$B$29,0),MATCH($B3906,PBI_GDP!$C$7:$R$7,0)))</f>
        <v>6.7493006044064318E-4</v>
      </c>
    </row>
    <row r="3907" spans="1:8" x14ac:dyDescent="0.25">
      <c r="A3907" s="51" t="s">
        <v>24</v>
      </c>
      <c r="B3907" s="52">
        <v>2013</v>
      </c>
      <c r="C3907" s="51" t="s">
        <v>10</v>
      </c>
      <c r="D3907" s="51" t="s">
        <v>37</v>
      </c>
      <c r="E3907" s="51" t="s">
        <v>40</v>
      </c>
      <c r="F3907" s="79">
        <v>69.307167440000143</v>
      </c>
      <c r="G3907" s="78">
        <f>+IF(F3907=0,0,+F3907/INDEX(TdC_ExRate!$C$8:$R$29,MATCH(A3907,TdC_ExRate!$B$8:$B$29,0),MATCH(B3907,TdC_ExRate!$C$7:$R$7,0)))</f>
        <v>1.6603833285685785</v>
      </c>
      <c r="H3907" s="78">
        <f>+IF(F3907=0,0,+G3907*100/INDEX(PBI_GDP!$C$8:$R$29,MATCH($A3907,PBI_GDP!$B$8:$B$29,0),MATCH($B3907,PBI_GDP!$C$7:$R$7,0)))</f>
        <v>2.6499075755952273E-3</v>
      </c>
    </row>
    <row r="3908" spans="1:8" x14ac:dyDescent="0.25">
      <c r="A3908" s="51" t="s">
        <v>24</v>
      </c>
      <c r="B3908" s="52">
        <v>2014</v>
      </c>
      <c r="C3908" s="51" t="s">
        <v>10</v>
      </c>
      <c r="D3908" s="51" t="s">
        <v>37</v>
      </c>
      <c r="E3908" s="51" t="s">
        <v>40</v>
      </c>
      <c r="F3908" s="79">
        <v>60.88951278000016</v>
      </c>
      <c r="G3908" s="78">
        <f>+IF(F3908=0,0,+F3908/INDEX(TdC_ExRate!$C$8:$R$29,MATCH(A3908,TdC_ExRate!$B$8:$B$29,0),MATCH(B3908,TdC_ExRate!$C$7:$R$7,0)))</f>
        <v>1.4007517845215984</v>
      </c>
      <c r="H3908" s="78">
        <f>+IF(F3908=0,0,+G3908*100/INDEX(PBI_GDP!$C$8:$R$29,MATCH($A3908,PBI_GDP!$B$8:$B$29,0),MATCH($B3908,PBI_GDP!$C$7:$R$7,0)))</f>
        <v>2.0856826751522264E-3</v>
      </c>
    </row>
    <row r="3909" spans="1:8" x14ac:dyDescent="0.25">
      <c r="A3909" s="51" t="s">
        <v>24</v>
      </c>
      <c r="B3909" s="52">
        <v>2015</v>
      </c>
      <c r="C3909" s="51" t="s">
        <v>10</v>
      </c>
      <c r="D3909" s="51" t="s">
        <v>37</v>
      </c>
      <c r="E3909" s="51" t="s">
        <v>40</v>
      </c>
      <c r="F3909" s="79">
        <v>0.26789700000000011</v>
      </c>
      <c r="G3909" s="78">
        <f>+IF(F3909=0,0,+F3909/INDEX(TdC_ExRate!$C$8:$R$29,MATCH(A3909,TdC_ExRate!$B$8:$B$29,0),MATCH(B3909,TdC_ExRate!$C$7:$R$7,0)))</f>
        <v>5.9532666666666694E-3</v>
      </c>
      <c r="H3909" s="78">
        <f>+IF(F3909=0,0,+G3909*100/INDEX(PBI_GDP!$C$8:$R$29,MATCH($A3909,PBI_GDP!$B$8:$B$29,0),MATCH($B3909,PBI_GDP!$C$7:$R$7,0)))</f>
        <v>8.3672983391757529E-6</v>
      </c>
    </row>
    <row r="3910" spans="1:8" x14ac:dyDescent="0.25">
      <c r="A3910" s="51" t="s">
        <v>24</v>
      </c>
      <c r="B3910" s="52">
        <v>2016</v>
      </c>
      <c r="C3910" s="51" t="s">
        <v>10</v>
      </c>
      <c r="D3910" s="51" t="s">
        <v>37</v>
      </c>
      <c r="E3910" s="51" t="s">
        <v>40</v>
      </c>
      <c r="F3910" s="79">
        <v>0</v>
      </c>
      <c r="G3910" s="78">
        <f>+IF(F3910=0,0,+F3910/INDEX(TdC_ExRate!$C$8:$R$29,MATCH(A3910,TdC_ExRate!$B$8:$B$29,0),MATCH(B3910,TdC_ExRate!$C$7:$R$7,0)))</f>
        <v>0</v>
      </c>
      <c r="H3910" s="78">
        <f>+IF(F3910=0,0,+G3910*100/INDEX(PBI_GDP!$C$8:$R$29,MATCH($A3910,PBI_GDP!$B$8:$B$29,0),MATCH($B3910,PBI_GDP!$C$7:$R$7,0)))</f>
        <v>0</v>
      </c>
    </row>
    <row r="3911" spans="1:8" x14ac:dyDescent="0.25">
      <c r="A3911" s="51" t="s">
        <v>24</v>
      </c>
      <c r="B3911" s="52">
        <v>2017</v>
      </c>
      <c r="C3911" s="51" t="s">
        <v>10</v>
      </c>
      <c r="D3911" s="51" t="s">
        <v>37</v>
      </c>
      <c r="E3911" s="51" t="s">
        <v>40</v>
      </c>
      <c r="F3911" s="79">
        <v>0</v>
      </c>
      <c r="G3911" s="78">
        <f>+IF(F3911=0,0,+F3911/INDEX(TdC_ExRate!$C$8:$R$29,MATCH(A3911,TdC_ExRate!$B$8:$B$29,0),MATCH(B3911,TdC_ExRate!$C$7:$R$7,0)))</f>
        <v>0</v>
      </c>
      <c r="H3911" s="78">
        <f>+IF(F3911=0,0,+G3911*100/INDEX(PBI_GDP!$C$8:$R$29,MATCH($A3911,PBI_GDP!$B$8:$B$29,0),MATCH($B3911,PBI_GDP!$C$7:$R$7,0)))</f>
        <v>0</v>
      </c>
    </row>
    <row r="3912" spans="1:8" x14ac:dyDescent="0.25">
      <c r="A3912" s="51" t="s">
        <v>24</v>
      </c>
      <c r="B3912" s="52">
        <v>2018</v>
      </c>
      <c r="C3912" s="51" t="s">
        <v>10</v>
      </c>
      <c r="D3912" s="51" t="s">
        <v>37</v>
      </c>
      <c r="E3912" s="51" t="s">
        <v>40</v>
      </c>
      <c r="F3912" s="79">
        <v>0</v>
      </c>
      <c r="G3912" s="78">
        <f>+IF(F3912=0,0,+F3912/INDEX(TdC_ExRate!$C$8:$R$29,MATCH(A3912,TdC_ExRate!$B$8:$B$29,0),MATCH(B3912,TdC_ExRate!$C$7:$R$7,0)))</f>
        <v>0</v>
      </c>
      <c r="H3912" s="78">
        <f>+IF(F3912=0,0,+G3912*100/INDEX(PBI_GDP!$C$8:$R$29,MATCH($A3912,PBI_GDP!$B$8:$B$29,0),MATCH($B3912,PBI_GDP!$C$7:$R$7,0)))</f>
        <v>0</v>
      </c>
    </row>
    <row r="3913" spans="1:8" x14ac:dyDescent="0.25">
      <c r="A3913" s="51" t="s">
        <v>24</v>
      </c>
      <c r="B3913" s="52">
        <v>2019</v>
      </c>
      <c r="C3913" s="51" t="s">
        <v>10</v>
      </c>
      <c r="D3913" s="51" t="s">
        <v>37</v>
      </c>
      <c r="E3913" s="51" t="s">
        <v>40</v>
      </c>
      <c r="F3913" s="79">
        <v>0</v>
      </c>
      <c r="G3913" s="78">
        <f>+IF(F3913=0,0,+F3913/INDEX(TdC_ExRate!$C$8:$R$29,MATCH(A3913,TdC_ExRate!$B$8:$B$29,0),MATCH(B3913,TdC_ExRate!$C$7:$R$7,0)))</f>
        <v>0</v>
      </c>
      <c r="H3913" s="78">
        <f>+IF(F3913=0,0,+G3913*100/INDEX(PBI_GDP!$C$8:$R$29,MATCH($A3913,PBI_GDP!$B$8:$B$29,0),MATCH($B3913,PBI_GDP!$C$7:$R$7,0)))</f>
        <v>0</v>
      </c>
    </row>
    <row r="3914" spans="1:8" x14ac:dyDescent="0.25">
      <c r="A3914" s="51" t="s">
        <v>24</v>
      </c>
      <c r="B3914" s="52">
        <v>2020</v>
      </c>
      <c r="C3914" s="51" t="s">
        <v>10</v>
      </c>
      <c r="D3914" s="51" t="s">
        <v>37</v>
      </c>
      <c r="E3914" s="51" t="s">
        <v>40</v>
      </c>
      <c r="F3914" s="79">
        <v>0</v>
      </c>
      <c r="G3914" s="78">
        <f>+IF(F3914=0,0,+F3914/INDEX(TdC_ExRate!$C$8:$R$29,MATCH(A3914,TdC_ExRate!$B$8:$B$29,0),MATCH(B3914,TdC_ExRate!$C$7:$R$7,0)))</f>
        <v>0</v>
      </c>
      <c r="H3914" s="78">
        <f>+IF(F3914=0,0,+G3914*100/INDEX(PBI_GDP!$C$8:$R$29,MATCH($A3914,PBI_GDP!$B$8:$B$29,0),MATCH($B3914,PBI_GDP!$C$7:$R$7,0)))</f>
        <v>0</v>
      </c>
    </row>
    <row r="3915" spans="1:8" x14ac:dyDescent="0.25">
      <c r="A3915" s="51" t="s">
        <v>24</v>
      </c>
      <c r="B3915" s="52">
        <v>2021</v>
      </c>
      <c r="C3915" s="51" t="s">
        <v>10</v>
      </c>
      <c r="D3915" s="51" t="s">
        <v>37</v>
      </c>
      <c r="E3915" s="51" t="s">
        <v>40</v>
      </c>
      <c r="F3915" s="79">
        <v>0</v>
      </c>
      <c r="G3915" s="78">
        <f>+IF(F3915=0,0,+F3915/INDEX(TdC_ExRate!$C$8:$R$29,MATCH(A3915,TdC_ExRate!$B$8:$B$29,0),MATCH(B3915,TdC_ExRate!$C$7:$R$7,0)))</f>
        <v>0</v>
      </c>
      <c r="H3915" s="78">
        <f>+IF(F3915=0,0,+G3915*100/INDEX(PBI_GDP!$C$8:$R$29,MATCH($A3915,PBI_GDP!$B$8:$B$29,0),MATCH($B3915,PBI_GDP!$C$7:$R$7,0)))</f>
        <v>0</v>
      </c>
    </row>
    <row r="3916" spans="1:8" x14ac:dyDescent="0.25">
      <c r="A3916" s="51" t="s">
        <v>24</v>
      </c>
      <c r="B3916" s="52">
        <v>2022</v>
      </c>
      <c r="C3916" s="51" t="s">
        <v>10</v>
      </c>
      <c r="D3916" s="51" t="s">
        <v>37</v>
      </c>
      <c r="E3916" s="51" t="s">
        <v>103</v>
      </c>
      <c r="F3916" s="79"/>
      <c r="G3916" s="78">
        <f>+IF(F3916=0,0,+F3916/INDEX(TdC_ExRate!$C$8:$R$29,MATCH(A3916,TdC_ExRate!$B$8:$B$29,0),MATCH(B3916,TdC_ExRate!$C$7:$R$7,0)))</f>
        <v>0</v>
      </c>
      <c r="H3916" s="78">
        <f>+IF(F3916=0,0,+G3916*100/INDEX(PBI_GDP!$C$8:$R$29,MATCH($A3916,PBI_GDP!$B$8:$B$29,0),MATCH($B3916,PBI_GDP!$C$7:$R$7,0)))</f>
        <v>0</v>
      </c>
    </row>
    <row r="3917" spans="1:8" x14ac:dyDescent="0.25">
      <c r="A3917" s="51" t="s">
        <v>24</v>
      </c>
      <c r="B3917" s="52">
        <v>2023</v>
      </c>
      <c r="C3917" s="51" t="s">
        <v>10</v>
      </c>
      <c r="D3917" s="51" t="s">
        <v>37</v>
      </c>
      <c r="E3917" s="51" t="s">
        <v>103</v>
      </c>
      <c r="F3917" s="79">
        <v>930.38707211999963</v>
      </c>
      <c r="G3917" s="78">
        <f>+IF(F3917=0,0,+F3917/INDEX(TdC_ExRate!$C$8:$R$29,MATCH(A3917,TdC_ExRate!$B$8:$B$29,0),MATCH(B3917,TdC_ExRate!$C$7:$R$7,0)))</f>
        <v>16.61380763000551</v>
      </c>
      <c r="H3917" s="78">
        <f>+IF(F3917=0,0,+G3917*100/INDEX(PBI_GDP!$C$8:$R$29,MATCH($A3917,PBI_GDP!$B$8:$B$29,0),MATCH($B3917,PBI_GDP!$C$7:$R$7,0)))</f>
        <v>1.3598973647861336E-2</v>
      </c>
    </row>
    <row r="3918" spans="1:8" x14ac:dyDescent="0.25">
      <c r="A3918" s="8" t="s">
        <v>43</v>
      </c>
      <c r="B3918" s="8">
        <v>2008</v>
      </c>
      <c r="C3918" s="8" t="s">
        <v>10</v>
      </c>
      <c r="D3918" s="8" t="s">
        <v>41</v>
      </c>
      <c r="E3918" s="8" t="s">
        <v>40</v>
      </c>
      <c r="F3918" s="78">
        <v>783.3</v>
      </c>
      <c r="G3918" s="78">
        <f>+IF(F3918=0," ", +F3918/INDEX(TdC_ExRate!$C$8:$R$29,MATCH(A3918,TdC_ExRate!$B$8:$B$29,0),MATCH(B3918,TdC_ExRate!$C$7:$R$7,0)))</f>
        <v>125.19445924347355</v>
      </c>
      <c r="H3918" s="78">
        <f>+IF(F3918=0,"",+G3918*100/INDEX(PBI_GDP!$C$8:$R$29,MATCH($A3918,PBI_GDP!$B$8:$B$29,0),MATCH($B3918,PBI_GDP!$C$7:$R$7,0)))</f>
        <v>0.42516078120119871</v>
      </c>
    </row>
    <row r="3919" spans="1:8" x14ac:dyDescent="0.25">
      <c r="A3919" s="8" t="s">
        <v>43</v>
      </c>
      <c r="B3919" s="8">
        <v>2009</v>
      </c>
      <c r="C3919" s="8" t="s">
        <v>10</v>
      </c>
      <c r="D3919" s="8" t="s">
        <v>41</v>
      </c>
      <c r="E3919" s="8" t="s">
        <v>40</v>
      </c>
      <c r="F3919" s="78">
        <v>1795.48</v>
      </c>
      <c r="G3919" s="78">
        <f>+IF(F3919=0," ", +F3919/INDEX(TdC_ExRate!$C$8:$R$29,MATCH(A3919,TdC_ExRate!$B$8:$B$29,0),MATCH(B3919,TdC_ExRate!$C$7:$R$7,0)))</f>
        <v>285.07224133368629</v>
      </c>
      <c r="H3919" s="78">
        <f>+IF(F3919=0,"",+G3919*100/INDEX(PBI_GDP!$C$8:$R$29,MATCH($A3919,PBI_GDP!$B$8:$B$29,0),MATCH($B3919,PBI_GDP!$C$7:$R$7,0)))</f>
        <v>1.4070929192971959</v>
      </c>
    </row>
    <row r="3920" spans="1:8" x14ac:dyDescent="0.25">
      <c r="A3920" s="8" t="s">
        <v>43</v>
      </c>
      <c r="B3920" s="8">
        <v>2010</v>
      </c>
      <c r="C3920" s="8" t="s">
        <v>10</v>
      </c>
      <c r="D3920" s="8" t="s">
        <v>41</v>
      </c>
      <c r="E3920" s="8" t="s">
        <v>40</v>
      </c>
      <c r="F3920" s="78">
        <v>1256.48</v>
      </c>
      <c r="G3920" s="78">
        <f>+IF(F3920=0," ", +F3920/INDEX(TdC_ExRate!$C$8:$R$29,MATCH(A3920,TdC_ExRate!$B$8:$B$29,0),MATCH(B3920,TdC_ExRate!$C$7:$R$7,0)))</f>
        <v>198.20901800972777</v>
      </c>
      <c r="H3920" s="78">
        <f>+IF(F3920=0,"",+G3920*100/INDEX(PBI_GDP!$C$8:$R$29,MATCH($A3920,PBI_GDP!$B$8:$B$29,0),MATCH($B3920,PBI_GDP!$C$7:$R$7,0)))</f>
        <v>0.84664402506553627</v>
      </c>
    </row>
    <row r="3921" spans="1:8" x14ac:dyDescent="0.25">
      <c r="A3921" s="8" t="s">
        <v>43</v>
      </c>
      <c r="B3921" s="8">
        <v>2011</v>
      </c>
      <c r="C3921" s="8" t="s">
        <v>10</v>
      </c>
      <c r="D3921" s="8" t="s">
        <v>41</v>
      </c>
      <c r="E3921" s="8" t="s">
        <v>40</v>
      </c>
      <c r="F3921" s="78">
        <v>1112.79</v>
      </c>
      <c r="G3921" s="78">
        <f>+IF(F3921=0," ", +F3921/INDEX(TdC_ExRate!$C$8:$R$29,MATCH(A3921,TdC_ExRate!$B$8:$B$29,0),MATCH(B3921,TdC_ExRate!$C$7:$R$7,0)))</f>
        <v>174.46407107394833</v>
      </c>
      <c r="H3921" s="78">
        <f>+IF(F3921=0,"",+G3921*100/INDEX(PBI_GDP!$C$8:$R$29,MATCH($A3921,PBI_GDP!$B$8:$B$29,0),MATCH($B3921,PBI_GDP!$C$7:$R$7,0)))</f>
        <v>0.64925319045809993</v>
      </c>
    </row>
    <row r="3922" spans="1:8" x14ac:dyDescent="0.25">
      <c r="A3922" s="8" t="s">
        <v>43</v>
      </c>
      <c r="B3922" s="8">
        <v>2012</v>
      </c>
      <c r="C3922" s="8" t="s">
        <v>10</v>
      </c>
      <c r="D3922" s="8" t="s">
        <v>41</v>
      </c>
      <c r="E3922" s="8" t="s">
        <v>40</v>
      </c>
      <c r="F3922" s="78">
        <v>1645.3</v>
      </c>
      <c r="G3922" s="78">
        <f>+IF(F3922=0," ", +F3922/INDEX(TdC_ExRate!$C$8:$R$29,MATCH(A3922,TdC_ExRate!$B$8:$B$29,0),MATCH(B3922,TdC_ExRate!$C$7:$R$7,0)))</f>
        <v>257.78300039169602</v>
      </c>
      <c r="H3922" s="78">
        <f>+IF(F3922=0,"",+G3922*100/INDEX(PBI_GDP!$C$8:$R$29,MATCH($A3922,PBI_GDP!$B$8:$B$29,0),MATCH($B3922,PBI_GDP!$C$7:$R$7,0)))</f>
        <v>0.94956966478015725</v>
      </c>
    </row>
    <row r="3923" spans="1:8" x14ac:dyDescent="0.25">
      <c r="A3923" s="8" t="s">
        <v>43</v>
      </c>
      <c r="B3923" s="8">
        <v>2013</v>
      </c>
      <c r="C3923" s="8" t="s">
        <v>10</v>
      </c>
      <c r="D3923" s="8" t="s">
        <v>41</v>
      </c>
      <c r="E3923" s="8" t="s">
        <v>40</v>
      </c>
      <c r="F3923" s="78">
        <v>1552.5719999999999</v>
      </c>
      <c r="G3923" s="78">
        <f>+IF(F3923=0," ", +F3923/INDEX(TdC_ExRate!$C$8:$R$29,MATCH(A3923,TdC_ExRate!$B$8:$B$29,0),MATCH(B3923,TdC_ExRate!$C$7:$R$7,0)))</f>
        <v>243.66811404656016</v>
      </c>
      <c r="H3923" s="78">
        <f>+IF(F3923=0,"",+G3923*100/INDEX(PBI_GDP!$C$8:$R$29,MATCH($A3923,PBI_GDP!$B$8:$B$29,0),MATCH($B3923,PBI_GDP!$C$7:$R$7,0)))</f>
        <v>0.85316353978797366</v>
      </c>
    </row>
    <row r="3924" spans="1:8" x14ac:dyDescent="0.25">
      <c r="A3924" s="8" t="s">
        <v>43</v>
      </c>
      <c r="B3924" s="8">
        <v>2014</v>
      </c>
      <c r="C3924" s="8" t="s">
        <v>10</v>
      </c>
      <c r="D3924" s="8" t="s">
        <v>41</v>
      </c>
      <c r="E3924" s="8" t="s">
        <v>40</v>
      </c>
      <c r="F3924" s="78">
        <v>1936.5</v>
      </c>
      <c r="G3924" s="78">
        <f>+IF(F3924=0," ", +F3924/INDEX(TdC_ExRate!$C$8:$R$29,MATCH(A3924,TdC_ExRate!$B$8:$B$29,0),MATCH(B3924,TdC_ExRate!$C$7:$R$7,0)))</f>
        <v>304.88060876410373</v>
      </c>
      <c r="H3924" s="78">
        <f>+IF(F3924=0,"",+G3924*100/INDEX(PBI_GDP!$C$8:$R$29,MATCH($A3924,PBI_GDP!$B$8:$B$29,0),MATCH($B3924,PBI_GDP!$C$7:$R$7,0)))</f>
        <v>1.0343147297417263</v>
      </c>
    </row>
    <row r="3925" spans="1:8" x14ac:dyDescent="0.25">
      <c r="A3925" s="8" t="s">
        <v>43</v>
      </c>
      <c r="B3925" s="8">
        <v>2015</v>
      </c>
      <c r="C3925" s="8" t="s">
        <v>10</v>
      </c>
      <c r="D3925" s="8" t="s">
        <v>41</v>
      </c>
      <c r="E3925" s="8" t="s">
        <v>40</v>
      </c>
      <c r="F3925" s="78">
        <v>2267.1999999999998</v>
      </c>
      <c r="G3925" s="78">
        <f>+IF(F3925=0," ", +F3925/INDEX(TdC_ExRate!$C$8:$R$29,MATCH(A3925,TdC_ExRate!$B$8:$B$29,0),MATCH(B3925,TdC_ExRate!$C$7:$R$7,0)))</f>
        <v>356.99252066657931</v>
      </c>
      <c r="H3925" s="78">
        <f>+IF(F3925=0,"",+G3925*100/INDEX(PBI_GDP!$C$8:$R$29,MATCH($A3925,PBI_GDP!$B$8:$B$29,0),MATCH($B3925,PBI_GDP!$C$7:$R$7,0)))</f>
        <v>1.3300229374771033</v>
      </c>
    </row>
    <row r="3926" spans="1:8" x14ac:dyDescent="0.25">
      <c r="A3926" s="8" t="s">
        <v>43</v>
      </c>
      <c r="B3926" s="8">
        <v>2016</v>
      </c>
      <c r="C3926" s="8" t="s">
        <v>10</v>
      </c>
      <c r="D3926" s="8" t="s">
        <v>41</v>
      </c>
      <c r="E3926" s="8" t="s">
        <v>40</v>
      </c>
      <c r="F3926" s="78">
        <v>2085.5</v>
      </c>
      <c r="G3926" s="78">
        <f>+IF(F3926=0," ", +F3926/INDEX(TdC_ExRate!$C$8:$R$29,MATCH(A3926,TdC_ExRate!$B$8:$B$29,0),MATCH(B3926,TdC_ExRate!$C$7:$R$7,0)))</f>
        <v>314.43648699585373</v>
      </c>
      <c r="H3926" s="78">
        <f>+IF(F3926=0,"",+G3926*100/INDEX(PBI_GDP!$C$8:$R$29,MATCH($A3926,PBI_GDP!$B$8:$B$29,0),MATCH($B3926,PBI_GDP!$C$7:$R$7,0)))</f>
        <v>1.3312726700598907</v>
      </c>
    </row>
    <row r="3927" spans="1:8" x14ac:dyDescent="0.25">
      <c r="A3927" s="8" t="s">
        <v>43</v>
      </c>
      <c r="B3927" s="8">
        <v>2017</v>
      </c>
      <c r="C3927" s="8" t="s">
        <v>10</v>
      </c>
      <c r="D3927" s="8" t="s">
        <v>41</v>
      </c>
      <c r="E3927" s="8" t="s">
        <v>40</v>
      </c>
      <c r="F3927" s="78">
        <v>1624.2</v>
      </c>
      <c r="G3927" s="78">
        <f>+IF(F3927=0," ", +F3927/INDEX(TdC_ExRate!$C$8:$R$29,MATCH(A3927,TdC_ExRate!$B$8:$B$29,0),MATCH(B3927,TdC_ExRate!$C$7:$R$7,0)))</f>
        <v>240.80059303187548</v>
      </c>
      <c r="H3927" s="78">
        <f>+IF(F3927=0,"",+G3927*100/INDEX(PBI_GDP!$C$8:$R$29,MATCH($A3927,PBI_GDP!$B$8:$B$29,0),MATCH($B3927,PBI_GDP!$C$7:$R$7,0)))</f>
        <v>1.0097434680571939</v>
      </c>
    </row>
    <row r="3928" spans="1:8" x14ac:dyDescent="0.25">
      <c r="A3928" s="8" t="s">
        <v>43</v>
      </c>
      <c r="B3928" s="8">
        <v>2018</v>
      </c>
      <c r="C3928" s="8" t="s">
        <v>10</v>
      </c>
      <c r="D3928" s="8" t="s">
        <v>41</v>
      </c>
      <c r="E3928" s="8" t="s">
        <v>40</v>
      </c>
      <c r="F3928" s="78">
        <v>1890.4</v>
      </c>
      <c r="G3928" s="78">
        <f>+IF(F3928=0," ", +F3928/INDEX(TdC_ExRate!$C$8:$R$29,MATCH(A3928,TdC_ExRate!$B$8:$B$29,0),MATCH(B3928,TdC_ExRate!$C$7:$R$7,0)))</f>
        <v>278.68304668304683</v>
      </c>
      <c r="H3928" s="78">
        <f>+IF(F3928=0,"",+G3928*100/INDEX(PBI_GDP!$C$8:$R$29,MATCH($A3928,PBI_GDP!$B$8:$B$29,0),MATCH($B3928,PBI_GDP!$C$7:$R$7,0)))</f>
        <v>1.1665576781412923</v>
      </c>
    </row>
    <row r="3929" spans="1:8" x14ac:dyDescent="0.25">
      <c r="A3929" s="8" t="s">
        <v>43</v>
      </c>
      <c r="B3929" s="8">
        <v>2019</v>
      </c>
      <c r="C3929" s="8" t="s">
        <v>10</v>
      </c>
      <c r="D3929" s="8" t="s">
        <v>41</v>
      </c>
      <c r="E3929" s="8" t="s">
        <v>40</v>
      </c>
      <c r="F3929" s="78">
        <v>1942.8</v>
      </c>
      <c r="G3929" s="78">
        <f>+IF(F3929=0," ", +F3929/INDEX(TdC_ExRate!$C$8:$R$29,MATCH(A3929,TdC_ExRate!$B$8:$B$29,0),MATCH(B3929,TdC_ExRate!$C$7:$R$7,0)))</f>
        <v>287.36102551460635</v>
      </c>
      <c r="H3929" s="78">
        <f>+IF(F3929=0,"",+G3929*100/INDEX(PBI_GDP!$C$8:$R$29,MATCH($A3929,PBI_GDP!$B$8:$B$29,0),MATCH($B3929,PBI_GDP!$C$7:$R$7,0)))</f>
        <v>1.2182457489776894</v>
      </c>
    </row>
    <row r="3930" spans="1:8" x14ac:dyDescent="0.25">
      <c r="A3930" s="8" t="s">
        <v>43</v>
      </c>
      <c r="B3930" s="8">
        <v>2020</v>
      </c>
      <c r="C3930" s="8" t="s">
        <v>10</v>
      </c>
      <c r="D3930" s="8" t="s">
        <v>41</v>
      </c>
      <c r="E3930" s="8" t="s">
        <v>40</v>
      </c>
      <c r="F3930" s="78">
        <v>1705.5</v>
      </c>
      <c r="G3930" s="78">
        <f>+IF(F3930=0," ", +F3930/INDEX(TdC_ExRate!$C$8:$R$29,MATCH(A3930,TdC_ExRate!$B$8:$B$29,0),MATCH(B3930,TdC_ExRate!$C$7:$R$7,0)))</f>
        <v>252.35511713933428</v>
      </c>
      <c r="H3930" s="78">
        <f>+IF(F3930=0,"",+G3930*100/INDEX(PBI_GDP!$C$8:$R$29,MATCH($A3930,PBI_GDP!$B$8:$B$29,0),MATCH($B3930,PBI_GDP!$C$7:$R$7,0)))</f>
        <v>1.2022062652533672</v>
      </c>
    </row>
    <row r="3931" spans="1:8" x14ac:dyDescent="0.25">
      <c r="A3931" s="8" t="s">
        <v>43</v>
      </c>
      <c r="B3931" s="8">
        <v>2021</v>
      </c>
      <c r="C3931" s="8" t="s">
        <v>10</v>
      </c>
      <c r="D3931" s="8" t="s">
        <v>41</v>
      </c>
      <c r="E3931" s="8" t="s">
        <v>40</v>
      </c>
      <c r="F3931" s="78">
        <v>1317.4</v>
      </c>
      <c r="G3931" s="78">
        <f>+IF(F3931=0," ", +F3931/INDEX(TdC_ExRate!$C$8:$R$29,MATCH(A3931,TdC_ExRate!$B$8:$B$29,0),MATCH(B3931,TdC_ExRate!$C$7:$R$7,0)))</f>
        <v>194.47410505597239</v>
      </c>
      <c r="H3931" s="78">
        <f>+IF(F3931=0,"",+G3931*100/INDEX(PBI_GDP!$C$8:$R$29,MATCH($A3931,PBI_GDP!$B$8:$B$29,0),MATCH($B3931,PBI_GDP!$C$7:$R$7,0)))</f>
        <v>0.80437383280351626</v>
      </c>
    </row>
    <row r="3932" spans="1:8" x14ac:dyDescent="0.25">
      <c r="A3932" s="8" t="s">
        <v>43</v>
      </c>
      <c r="B3932" s="8">
        <v>2022</v>
      </c>
      <c r="C3932" s="8" t="s">
        <v>10</v>
      </c>
      <c r="D3932" s="8" t="s">
        <v>41</v>
      </c>
      <c r="E3932" s="8" t="s">
        <v>40</v>
      </c>
      <c r="F3932" s="78">
        <v>1173.2</v>
      </c>
      <c r="G3932" s="78">
        <f>+IF(F3932=0," ", +F3932/INDEX(TdC_ExRate!$C$8:$R$29,MATCH(A3932,TdC_ExRate!$B$8:$B$29,0),MATCH(B3932,TdC_ExRate!$C$7:$R$7,0)))</f>
        <v>173.18735391807104</v>
      </c>
      <c r="H3932" s="78">
        <f>+IF(F3932=0,"",+G3932*100/INDEX(PBI_GDP!$C$8:$R$29,MATCH($A3932,PBI_GDP!$B$8:$B$29,0),MATCH($B3932,PBI_GDP!$C$7:$R$7,0)))</f>
        <v>0.60744835844760714</v>
      </c>
    </row>
    <row r="3933" spans="1:8" x14ac:dyDescent="0.25">
      <c r="A3933" s="8" t="s">
        <v>43</v>
      </c>
      <c r="B3933" s="8">
        <v>2023</v>
      </c>
      <c r="C3933" s="8" t="s">
        <v>10</v>
      </c>
      <c r="D3933" s="8" t="s">
        <v>41</v>
      </c>
      <c r="E3933" s="8" t="s">
        <v>40</v>
      </c>
      <c r="F3933" s="78">
        <v>1373</v>
      </c>
      <c r="G3933" s="78">
        <f>+IF(F3933=0," ", +F3933/INDEX(TdC_ExRate!$C$8:$R$29,MATCH(A3933,TdC_ExRate!$B$8:$B$29,0),MATCH(B3933,TdC_ExRate!$C$7:$R$7,0)))</f>
        <v>202.98139706788214</v>
      </c>
      <c r="H3933" s="78">
        <f>+IF(F3933=0,"",+G3933*100/INDEX(PBI_GDP!$C$8:$R$29,MATCH($A3933,PBI_GDP!$B$8:$B$29,0),MATCH($B3933,PBI_GDP!$C$7:$R$7,0)))</f>
        <v>0.79654838108437098</v>
      </c>
    </row>
    <row r="3934" spans="1:8" x14ac:dyDescent="0.25">
      <c r="A3934" s="8" t="s">
        <v>43</v>
      </c>
      <c r="B3934" s="8">
        <v>2008</v>
      </c>
      <c r="C3934" s="8" t="s">
        <v>10</v>
      </c>
      <c r="D3934" s="8" t="s">
        <v>25</v>
      </c>
      <c r="E3934" s="8" t="s">
        <v>26</v>
      </c>
      <c r="F3934" s="78">
        <v>99.9</v>
      </c>
      <c r="G3934" s="78">
        <f>+IF(F3934=0," ", +F3934/INDEX(TdC_ExRate!$C$8:$R$29,MATCH(A3934,TdC_ExRate!$B$8:$B$29,0),MATCH(B3934,TdC_ExRate!$C$7:$R$7,0)))</f>
        <v>15.966968566862006</v>
      </c>
      <c r="H3934" s="78">
        <f>+IF(F3934=0,"",+G3934*100/INDEX(PBI_GDP!$C$8:$R$29,MATCH($A3934,PBI_GDP!$B$8:$B$29,0),MATCH($B3934,PBI_GDP!$C$7:$R$7,0)))</f>
        <v>5.4223875963232172E-2</v>
      </c>
    </row>
    <row r="3935" spans="1:8" x14ac:dyDescent="0.25">
      <c r="A3935" s="8" t="s">
        <v>43</v>
      </c>
      <c r="B3935" s="8">
        <v>2008</v>
      </c>
      <c r="C3935" s="8" t="s">
        <v>10</v>
      </c>
      <c r="D3935" s="8" t="s">
        <v>25</v>
      </c>
      <c r="E3935" s="8" t="s">
        <v>27</v>
      </c>
      <c r="F3935" s="78">
        <v>84.7</v>
      </c>
      <c r="G3935" s="78">
        <f>+IF(F3935=0," ", +F3935/INDEX(TdC_ExRate!$C$8:$R$29,MATCH(A3935,TdC_ExRate!$B$8:$B$29,0),MATCH(B3935,TdC_ExRate!$C$7:$R$7,0)))</f>
        <v>13.537559936068186</v>
      </c>
      <c r="H3935" s="78">
        <f>+IF(F3935=0,"",+G3935*100/INDEX(PBI_GDP!$C$8:$R$29,MATCH($A3935,PBI_GDP!$B$8:$B$29,0),MATCH($B3935,PBI_GDP!$C$7:$R$7,0)))</f>
        <v>4.5973596537395044E-2</v>
      </c>
    </row>
    <row r="3936" spans="1:8" x14ac:dyDescent="0.25">
      <c r="A3936" s="8" t="s">
        <v>43</v>
      </c>
      <c r="B3936" s="8">
        <v>2008</v>
      </c>
      <c r="C3936" s="8" t="s">
        <v>10</v>
      </c>
      <c r="D3936" s="8" t="s">
        <v>25</v>
      </c>
      <c r="E3936" s="8" t="s">
        <v>28</v>
      </c>
      <c r="F3936" s="78">
        <v>0</v>
      </c>
      <c r="G3936" s="78" t="str">
        <f>+IF(F3936=0," ", +F3936/INDEX(TdC_ExRate!$C$8:$R$29,MATCH(A3936,TdC_ExRate!$B$8:$B$29,0),MATCH(B3936,TdC_ExRate!$C$7:$R$7,0)))</f>
        <v xml:space="preserve"> </v>
      </c>
      <c r="H3936" s="78" t="str">
        <f>+IF(F3936=0,"",+G3936*100/INDEX(PBI_GDP!$C$8:$R$29,MATCH($A3936,PBI_GDP!$B$8:$B$29,0),MATCH($B3936,PBI_GDP!$C$7:$R$7,0)))</f>
        <v/>
      </c>
    </row>
    <row r="3937" spans="1:8" x14ac:dyDescent="0.25">
      <c r="A3937" s="8" t="s">
        <v>43</v>
      </c>
      <c r="B3937" s="8">
        <v>2008</v>
      </c>
      <c r="C3937" s="8" t="s">
        <v>10</v>
      </c>
      <c r="D3937" s="8" t="s">
        <v>25</v>
      </c>
      <c r="E3937" s="8" t="s">
        <v>40</v>
      </c>
      <c r="F3937" s="78">
        <v>184.60000000000002</v>
      </c>
      <c r="G3937" s="78">
        <f>+IF(F3937=0," ", +F3937/INDEX(TdC_ExRate!$C$8:$R$29,MATCH(A3937,TdC_ExRate!$B$8:$B$29,0),MATCH(B3937,TdC_ExRate!$C$7:$R$7,0)))</f>
        <v>29.504528502930192</v>
      </c>
      <c r="H3937" s="78">
        <f>+IF(F3937=0,"",+G3937*100/INDEX(PBI_GDP!$C$8:$R$29,MATCH($A3937,PBI_GDP!$B$8:$B$29,0),MATCH($B3937,PBI_GDP!$C$7:$R$7,0)))</f>
        <v>0.10019747250062722</v>
      </c>
    </row>
    <row r="3938" spans="1:8" x14ac:dyDescent="0.25">
      <c r="A3938" s="8" t="s">
        <v>43</v>
      </c>
      <c r="B3938" s="8">
        <v>2009</v>
      </c>
      <c r="C3938" s="8" t="s">
        <v>10</v>
      </c>
      <c r="D3938" s="8" t="s">
        <v>25</v>
      </c>
      <c r="E3938" s="8" t="s">
        <v>26</v>
      </c>
      <c r="F3938" s="78">
        <v>307.12</v>
      </c>
      <c r="G3938" s="78">
        <f>+IF(F3938=0," ", +F3938/INDEX(TdC_ExRate!$C$8:$R$29,MATCH(A3938,TdC_ExRate!$B$8:$B$29,0),MATCH(B3938,TdC_ExRate!$C$7:$R$7,0)))</f>
        <v>48.76210637734853</v>
      </c>
      <c r="H3938" s="78">
        <f>+IF(F3938=0,"",+G3938*100/INDEX(PBI_GDP!$C$8:$R$29,MATCH($A3938,PBI_GDP!$B$8:$B$29,0),MATCH($B3938,PBI_GDP!$C$7:$R$7,0)))</f>
        <v>0.24068570932260722</v>
      </c>
    </row>
    <row r="3939" spans="1:8" x14ac:dyDescent="0.25">
      <c r="A3939" s="8" t="s">
        <v>43</v>
      </c>
      <c r="B3939" s="8">
        <v>2009</v>
      </c>
      <c r="C3939" s="8" t="s">
        <v>10</v>
      </c>
      <c r="D3939" s="8" t="s">
        <v>25</v>
      </c>
      <c r="E3939" s="8" t="s">
        <v>27</v>
      </c>
      <c r="F3939" s="78">
        <v>202.52</v>
      </c>
      <c r="G3939" s="78">
        <f>+IF(F3939=0," ", +F3939/INDEX(TdC_ExRate!$C$8:$R$29,MATCH(A3939,TdC_ExRate!$B$8:$B$29,0),MATCH(B3939,TdC_ExRate!$C$7:$R$7,0)))</f>
        <v>32.154538237629019</v>
      </c>
      <c r="H3939" s="78">
        <f>+IF(F3939=0,"",+G3939*100/INDEX(PBI_GDP!$C$8:$R$29,MATCH($A3939,PBI_GDP!$B$8:$B$29,0),MATCH($B3939,PBI_GDP!$C$7:$R$7,0)))</f>
        <v>0.15871213158379271</v>
      </c>
    </row>
    <row r="3940" spans="1:8" x14ac:dyDescent="0.25">
      <c r="A3940" s="8" t="s">
        <v>43</v>
      </c>
      <c r="B3940" s="8">
        <v>2009</v>
      </c>
      <c r="C3940" s="8" t="s">
        <v>10</v>
      </c>
      <c r="D3940" s="8" t="s">
        <v>25</v>
      </c>
      <c r="E3940" s="8" t="s">
        <v>28</v>
      </c>
      <c r="F3940" s="78">
        <v>0</v>
      </c>
      <c r="G3940" s="78" t="str">
        <f>+IF(F3940=0," ", +F3940/INDEX(TdC_ExRate!$C$8:$R$29,MATCH(A3940,TdC_ExRate!$B$8:$B$29,0),MATCH(B3940,TdC_ExRate!$C$7:$R$7,0)))</f>
        <v xml:space="preserve"> </v>
      </c>
      <c r="H3940" s="78" t="str">
        <f>+IF(F3940=0,"",+G3940*100/INDEX(PBI_GDP!$C$8:$R$29,MATCH($A3940,PBI_GDP!$B$8:$B$29,0),MATCH($B3940,PBI_GDP!$C$7:$R$7,0)))</f>
        <v/>
      </c>
    </row>
    <row r="3941" spans="1:8" x14ac:dyDescent="0.25">
      <c r="A3941" s="8" t="s">
        <v>43</v>
      </c>
      <c r="B3941" s="8">
        <v>2009</v>
      </c>
      <c r="C3941" s="8" t="s">
        <v>10</v>
      </c>
      <c r="D3941" s="8" t="s">
        <v>25</v>
      </c>
      <c r="E3941" s="8" t="s">
        <v>40</v>
      </c>
      <c r="F3941" s="78">
        <v>509.64</v>
      </c>
      <c r="G3941" s="78">
        <f>+IF(F3941=0," ", +F3941/INDEX(TdC_ExRate!$C$8:$R$29,MATCH(A3941,TdC_ExRate!$B$8:$B$29,0),MATCH(B3941,TdC_ExRate!$C$7:$R$7,0)))</f>
        <v>80.916644614977542</v>
      </c>
      <c r="H3941" s="78">
        <f>+IF(F3941=0,"",+G3941*100/INDEX(PBI_GDP!$C$8:$R$29,MATCH($A3941,PBI_GDP!$B$8:$B$29,0),MATCH($B3941,PBI_GDP!$C$7:$R$7,0)))</f>
        <v>0.3993978409063999</v>
      </c>
    </row>
    <row r="3942" spans="1:8" x14ac:dyDescent="0.25">
      <c r="A3942" s="8" t="s">
        <v>43</v>
      </c>
      <c r="B3942" s="8">
        <v>2010</v>
      </c>
      <c r="C3942" s="8" t="s">
        <v>10</v>
      </c>
      <c r="D3942" s="8" t="s">
        <v>25</v>
      </c>
      <c r="E3942" s="8" t="s">
        <v>26</v>
      </c>
      <c r="F3942" s="78">
        <v>262</v>
      </c>
      <c r="G3942" s="78">
        <f>+IF(F3942=0," ", +F3942/INDEX(TdC_ExRate!$C$8:$R$29,MATCH(A3942,TdC_ExRate!$B$8:$B$29,0),MATCH(B3942,TdC_ExRate!$C$7:$R$7,0)))</f>
        <v>41.330353621664237</v>
      </c>
      <c r="H3942" s="78">
        <f>+IF(F3942=0,"",+G3942*100/INDEX(PBI_GDP!$C$8:$R$29,MATCH($A3942,PBI_GDP!$B$8:$B$29,0),MATCH($B3942,PBI_GDP!$C$7:$R$7,0)))</f>
        <v>0.17654139705142183</v>
      </c>
    </row>
    <row r="3943" spans="1:8" x14ac:dyDescent="0.25">
      <c r="A3943" s="8" t="s">
        <v>43</v>
      </c>
      <c r="B3943" s="8">
        <v>2010</v>
      </c>
      <c r="C3943" s="8" t="s">
        <v>10</v>
      </c>
      <c r="D3943" s="8" t="s">
        <v>25</v>
      </c>
      <c r="E3943" s="8" t="s">
        <v>27</v>
      </c>
      <c r="F3943" s="78">
        <v>140.80000000000001</v>
      </c>
      <c r="G3943" s="78">
        <f>+IF(F3943=0," ", +F3943/INDEX(TdC_ExRate!$C$8:$R$29,MATCH(A3943,TdC_ExRate!$B$8:$B$29,0),MATCH(B3943,TdC_ExRate!$C$7:$R$7,0)))</f>
        <v>22.211121335611928</v>
      </c>
      <c r="H3943" s="78">
        <f>+IF(F3943=0,"",+G3943*100/INDEX(PBI_GDP!$C$8:$R$29,MATCH($A3943,PBI_GDP!$B$8:$B$29,0),MATCH($B3943,PBI_GDP!$C$7:$R$7,0)))</f>
        <v>9.4874155361985485E-2</v>
      </c>
    </row>
    <row r="3944" spans="1:8" x14ac:dyDescent="0.25">
      <c r="A3944" s="8" t="s">
        <v>43</v>
      </c>
      <c r="B3944" s="8">
        <v>2010</v>
      </c>
      <c r="C3944" s="8" t="s">
        <v>10</v>
      </c>
      <c r="D3944" s="8" t="s">
        <v>25</v>
      </c>
      <c r="E3944" s="8" t="s">
        <v>28</v>
      </c>
      <c r="F3944" s="78">
        <v>0</v>
      </c>
      <c r="G3944" s="78" t="str">
        <f>+IF(F3944=0," ", +F3944/INDEX(TdC_ExRate!$C$8:$R$29,MATCH(A3944,TdC_ExRate!$B$8:$B$29,0),MATCH(B3944,TdC_ExRate!$C$7:$R$7,0)))</f>
        <v xml:space="preserve"> </v>
      </c>
      <c r="H3944" s="78" t="str">
        <f>+IF(F3944=0,"",+G3944*100/INDEX(PBI_GDP!$C$8:$R$29,MATCH($A3944,PBI_GDP!$B$8:$B$29,0),MATCH($B3944,PBI_GDP!$C$7:$R$7,0)))</f>
        <v/>
      </c>
    </row>
    <row r="3945" spans="1:8" x14ac:dyDescent="0.25">
      <c r="A3945" s="8" t="s">
        <v>43</v>
      </c>
      <c r="B3945" s="8">
        <v>2010</v>
      </c>
      <c r="C3945" s="8" t="s">
        <v>10</v>
      </c>
      <c r="D3945" s="8" t="s">
        <v>25</v>
      </c>
      <c r="E3945" s="8" t="s">
        <v>40</v>
      </c>
      <c r="F3945" s="78">
        <v>402.8</v>
      </c>
      <c r="G3945" s="78">
        <f>+IF(F3945=0," ", +F3945/INDEX(TdC_ExRate!$C$8:$R$29,MATCH(A3945,TdC_ExRate!$B$8:$B$29,0),MATCH(B3945,TdC_ExRate!$C$7:$R$7,0)))</f>
        <v>63.541474957276165</v>
      </c>
      <c r="H3945" s="78">
        <f>+IF(F3945=0,"",+G3945*100/INDEX(PBI_GDP!$C$8:$R$29,MATCH($A3945,PBI_GDP!$B$8:$B$29,0),MATCH($B3945,PBI_GDP!$C$7:$R$7,0)))</f>
        <v>0.27141555241340731</v>
      </c>
    </row>
    <row r="3946" spans="1:8" x14ac:dyDescent="0.25">
      <c r="A3946" s="8" t="s">
        <v>43</v>
      </c>
      <c r="B3946" s="8">
        <v>2011</v>
      </c>
      <c r="C3946" s="8" t="s">
        <v>10</v>
      </c>
      <c r="D3946" s="8" t="s">
        <v>25</v>
      </c>
      <c r="E3946" s="8" t="s">
        <v>26</v>
      </c>
      <c r="F3946" s="78">
        <v>195.2</v>
      </c>
      <c r="G3946" s="78">
        <f>+IF(F3946=0," ", +F3946/INDEX(TdC_ExRate!$C$8:$R$29,MATCH(A3946,TdC_ExRate!$B$8:$B$29,0),MATCH(B3946,TdC_ExRate!$C$7:$R$7,0)))</f>
        <v>30.603605957669206</v>
      </c>
      <c r="H3946" s="78">
        <f>+IF(F3946=0,"",+G3946*100/INDEX(PBI_GDP!$C$8:$R$29,MATCH($A3946,PBI_GDP!$B$8:$B$29,0),MATCH($B3946,PBI_GDP!$C$7:$R$7,0)))</f>
        <v>0.11388871465184007</v>
      </c>
    </row>
    <row r="3947" spans="1:8" x14ac:dyDescent="0.25">
      <c r="A3947" s="8" t="s">
        <v>43</v>
      </c>
      <c r="B3947" s="8">
        <v>2011</v>
      </c>
      <c r="C3947" s="8" t="s">
        <v>10</v>
      </c>
      <c r="D3947" s="8" t="s">
        <v>25</v>
      </c>
      <c r="E3947" s="8" t="s">
        <v>27</v>
      </c>
      <c r="F3947" s="78">
        <v>171.4</v>
      </c>
      <c r="G3947" s="78">
        <f>+IF(F3947=0," ", +F3947/INDEX(TdC_ExRate!$C$8:$R$29,MATCH(A3947,TdC_ExRate!$B$8:$B$29,0),MATCH(B3947,TdC_ExRate!$C$7:$R$7,0)))</f>
        <v>26.872223673896016</v>
      </c>
      <c r="H3947" s="78">
        <f>+IF(F3947=0,"",+G3947*100/INDEX(PBI_GDP!$C$8:$R$29,MATCH($A3947,PBI_GDP!$B$8:$B$29,0),MATCH($B3947,PBI_GDP!$C$7:$R$7,0)))</f>
        <v>0.1000026930908063</v>
      </c>
    </row>
    <row r="3948" spans="1:8" x14ac:dyDescent="0.25">
      <c r="A3948" s="8" t="s">
        <v>43</v>
      </c>
      <c r="B3948" s="8">
        <v>2011</v>
      </c>
      <c r="C3948" s="8" t="s">
        <v>10</v>
      </c>
      <c r="D3948" s="8" t="s">
        <v>25</v>
      </c>
      <c r="E3948" s="8" t="s">
        <v>28</v>
      </c>
      <c r="F3948" s="78">
        <v>0</v>
      </c>
      <c r="G3948" s="78" t="str">
        <f>+IF(F3948=0," ", +F3948/INDEX(TdC_ExRate!$C$8:$R$29,MATCH(A3948,TdC_ExRate!$B$8:$B$29,0),MATCH(B3948,TdC_ExRate!$C$7:$R$7,0)))</f>
        <v xml:space="preserve"> </v>
      </c>
      <c r="H3948" s="78" t="str">
        <f>+IF(F3948=0,"",+G3948*100/INDEX(PBI_GDP!$C$8:$R$29,MATCH($A3948,PBI_GDP!$B$8:$B$29,0),MATCH($B3948,PBI_GDP!$C$7:$R$7,0)))</f>
        <v/>
      </c>
    </row>
    <row r="3949" spans="1:8" x14ac:dyDescent="0.25">
      <c r="A3949" s="8" t="s">
        <v>43</v>
      </c>
      <c r="B3949" s="8">
        <v>2011</v>
      </c>
      <c r="C3949" s="8" t="s">
        <v>10</v>
      </c>
      <c r="D3949" s="8" t="s">
        <v>25</v>
      </c>
      <c r="E3949" s="8" t="s">
        <v>40</v>
      </c>
      <c r="F3949" s="78">
        <v>366.6</v>
      </c>
      <c r="G3949" s="78">
        <f>+IF(F3949=0," ", +F3949/INDEX(TdC_ExRate!$C$8:$R$29,MATCH(A3949,TdC_ExRate!$B$8:$B$29,0),MATCH(B3949,TdC_ExRate!$C$7:$R$7,0)))</f>
        <v>57.475829631565226</v>
      </c>
      <c r="H3949" s="78">
        <f>+IF(F3949=0,"",+G3949*100/INDEX(PBI_GDP!$C$8:$R$29,MATCH($A3949,PBI_GDP!$B$8:$B$29,0),MATCH($B3949,PBI_GDP!$C$7:$R$7,0)))</f>
        <v>0.21389140774264642</v>
      </c>
    </row>
    <row r="3950" spans="1:8" x14ac:dyDescent="0.25">
      <c r="A3950" s="8" t="s">
        <v>43</v>
      </c>
      <c r="B3950" s="8">
        <v>2012</v>
      </c>
      <c r="C3950" s="8" t="s">
        <v>10</v>
      </c>
      <c r="D3950" s="8" t="s">
        <v>25</v>
      </c>
      <c r="E3950" s="8" t="s">
        <v>26</v>
      </c>
      <c r="F3950" s="78">
        <v>354</v>
      </c>
      <c r="G3950" s="78">
        <f>+IF(F3950=0," ", +F3950/INDEX(TdC_ExRate!$C$8:$R$29,MATCH(A3950,TdC_ExRate!$B$8:$B$29,0),MATCH(B3950,TdC_ExRate!$C$7:$R$7,0)))</f>
        <v>55.464159811985894</v>
      </c>
      <c r="H3950" s="78">
        <f>+IF(F3950=0,"",+G3950*100/INDEX(PBI_GDP!$C$8:$R$29,MATCH($A3950,PBI_GDP!$B$8:$B$29,0),MATCH($B3950,PBI_GDP!$C$7:$R$7,0)))</f>
        <v>0.20430782309133633</v>
      </c>
    </row>
    <row r="3951" spans="1:8" x14ac:dyDescent="0.25">
      <c r="A3951" s="8" t="s">
        <v>43</v>
      </c>
      <c r="B3951" s="8">
        <v>2012</v>
      </c>
      <c r="C3951" s="8" t="s">
        <v>10</v>
      </c>
      <c r="D3951" s="8" t="s">
        <v>25</v>
      </c>
      <c r="E3951" s="8" t="s">
        <v>27</v>
      </c>
      <c r="F3951" s="78">
        <v>138.30000000000001</v>
      </c>
      <c r="G3951" s="78">
        <f>+IF(F3951=0," ", +F3951/INDEX(TdC_ExRate!$C$8:$R$29,MATCH(A3951,TdC_ExRate!$B$8:$B$29,0),MATCH(B3951,TdC_ExRate!$C$7:$R$7,0)))</f>
        <v>21.668625146886018</v>
      </c>
      <c r="H3951" s="78">
        <f>+IF(F3951=0,"",+G3951*100/INDEX(PBI_GDP!$C$8:$R$29,MATCH($A3951,PBI_GDP!$B$8:$B$29,0),MATCH($B3951,PBI_GDP!$C$7:$R$7,0)))</f>
        <v>7.9818564783988202E-2</v>
      </c>
    </row>
    <row r="3952" spans="1:8" x14ac:dyDescent="0.25">
      <c r="A3952" s="8" t="s">
        <v>43</v>
      </c>
      <c r="B3952" s="8">
        <v>2012</v>
      </c>
      <c r="C3952" s="8" t="s">
        <v>10</v>
      </c>
      <c r="D3952" s="8" t="s">
        <v>25</v>
      </c>
      <c r="E3952" s="8" t="s">
        <v>28</v>
      </c>
      <c r="F3952" s="78">
        <v>0</v>
      </c>
      <c r="G3952" s="78" t="str">
        <f>+IF(F3952=0," ", +F3952/INDEX(TdC_ExRate!$C$8:$R$29,MATCH(A3952,TdC_ExRate!$B$8:$B$29,0),MATCH(B3952,TdC_ExRate!$C$7:$R$7,0)))</f>
        <v xml:space="preserve"> </v>
      </c>
      <c r="H3952" s="78" t="str">
        <f>+IF(F3952=0,"",+G3952*100/INDEX(PBI_GDP!$C$8:$R$29,MATCH($A3952,PBI_GDP!$B$8:$B$29,0),MATCH($B3952,PBI_GDP!$C$7:$R$7,0)))</f>
        <v/>
      </c>
    </row>
    <row r="3953" spans="1:8" x14ac:dyDescent="0.25">
      <c r="A3953" s="8" t="s">
        <v>43</v>
      </c>
      <c r="B3953" s="8">
        <v>2012</v>
      </c>
      <c r="C3953" s="8" t="s">
        <v>10</v>
      </c>
      <c r="D3953" s="8" t="s">
        <v>25</v>
      </c>
      <c r="E3953" s="8" t="s">
        <v>40</v>
      </c>
      <c r="F3953" s="78">
        <v>492.3</v>
      </c>
      <c r="G3953" s="78">
        <f>+IF(F3953=0," ", +F3953/INDEX(TdC_ExRate!$C$8:$R$29,MATCH(A3953,TdC_ExRate!$B$8:$B$29,0),MATCH(B3953,TdC_ExRate!$C$7:$R$7,0)))</f>
        <v>77.132784958871909</v>
      </c>
      <c r="H3953" s="78">
        <f>+IF(F3953=0,"",+G3953*100/INDEX(PBI_GDP!$C$8:$R$29,MATCH($A3953,PBI_GDP!$B$8:$B$29,0),MATCH($B3953,PBI_GDP!$C$7:$R$7,0)))</f>
        <v>0.28412638787532452</v>
      </c>
    </row>
    <row r="3954" spans="1:8" x14ac:dyDescent="0.25">
      <c r="A3954" s="8" t="s">
        <v>43</v>
      </c>
      <c r="B3954" s="8">
        <v>2013</v>
      </c>
      <c r="C3954" s="8" t="s">
        <v>10</v>
      </c>
      <c r="D3954" s="8" t="s">
        <v>25</v>
      </c>
      <c r="E3954" s="8" t="s">
        <v>26</v>
      </c>
      <c r="F3954" s="78">
        <v>200.471</v>
      </c>
      <c r="G3954" s="78">
        <f>+IF(F3954=0," ", +F3954/INDEX(TdC_ExRate!$C$8:$R$29,MATCH(A3954,TdC_ExRate!$B$8:$B$29,0),MATCH(B3954,TdC_ExRate!$C$7:$R$7,0)))</f>
        <v>31.462882552968857</v>
      </c>
      <c r="H3954" s="78">
        <f>+IF(F3954=0,"",+G3954*100/INDEX(PBI_GDP!$C$8:$R$29,MATCH($A3954,PBI_GDP!$B$8:$B$29,0),MATCH($B3954,PBI_GDP!$C$7:$R$7,0)))</f>
        <v>0.11016207170091621</v>
      </c>
    </row>
    <row r="3955" spans="1:8" x14ac:dyDescent="0.25">
      <c r="A3955" s="8" t="s">
        <v>43</v>
      </c>
      <c r="B3955" s="8">
        <v>2013</v>
      </c>
      <c r="C3955" s="8" t="s">
        <v>10</v>
      </c>
      <c r="D3955" s="8" t="s">
        <v>25</v>
      </c>
      <c r="E3955" s="8" t="s">
        <v>27</v>
      </c>
      <c r="F3955" s="78">
        <v>202.5</v>
      </c>
      <c r="G3955" s="78">
        <f>+IF(F3955=0," ", +F3955/INDEX(TdC_ExRate!$C$8:$R$29,MATCH(A3955,TdC_ExRate!$B$8:$B$29,0),MATCH(B3955,TdC_ExRate!$C$7:$R$7,0)))</f>
        <v>31.781323567878616</v>
      </c>
      <c r="H3955" s="78">
        <f>+IF(F3955=0,"",+G3955*100/INDEX(PBI_GDP!$C$8:$R$29,MATCH($A3955,PBI_GDP!$B$8:$B$29,0),MATCH($B3955,PBI_GDP!$C$7:$R$7,0)))</f>
        <v>0.11127704016758302</v>
      </c>
    </row>
    <row r="3956" spans="1:8" x14ac:dyDescent="0.25">
      <c r="A3956" s="8" t="s">
        <v>43</v>
      </c>
      <c r="B3956" s="8">
        <v>2013</v>
      </c>
      <c r="C3956" s="8" t="s">
        <v>10</v>
      </c>
      <c r="D3956" s="8" t="s">
        <v>25</v>
      </c>
      <c r="E3956" s="8" t="s">
        <v>28</v>
      </c>
      <c r="F3956" s="78">
        <v>0</v>
      </c>
      <c r="G3956" s="78" t="str">
        <f>+IF(F3956=0," ", +F3956/INDEX(TdC_ExRate!$C$8:$R$29,MATCH(A3956,TdC_ExRate!$B$8:$B$29,0),MATCH(B3956,TdC_ExRate!$C$7:$R$7,0)))</f>
        <v xml:space="preserve"> </v>
      </c>
      <c r="H3956" s="78" t="str">
        <f>+IF(F3956=0,"",+G3956*100/INDEX(PBI_GDP!$C$8:$R$29,MATCH($A3956,PBI_GDP!$B$8:$B$29,0),MATCH($B3956,PBI_GDP!$C$7:$R$7,0)))</f>
        <v/>
      </c>
    </row>
    <row r="3957" spans="1:8" x14ac:dyDescent="0.25">
      <c r="A3957" s="8" t="s">
        <v>43</v>
      </c>
      <c r="B3957" s="8">
        <v>2013</v>
      </c>
      <c r="C3957" s="8" t="s">
        <v>10</v>
      </c>
      <c r="D3957" s="8" t="s">
        <v>25</v>
      </c>
      <c r="E3957" s="8" t="s">
        <v>40</v>
      </c>
      <c r="F3957" s="78">
        <v>402.971</v>
      </c>
      <c r="G3957" s="78">
        <f>+IF(F3957=0," ", +F3957/INDEX(TdC_ExRate!$C$8:$R$29,MATCH(A3957,TdC_ExRate!$B$8:$B$29,0),MATCH(B3957,TdC_ExRate!$C$7:$R$7,0)))</f>
        <v>63.244206120847473</v>
      </c>
      <c r="H3957" s="78">
        <f>+IF(F3957=0,"",+G3957*100/INDEX(PBI_GDP!$C$8:$R$29,MATCH($A3957,PBI_GDP!$B$8:$B$29,0),MATCH($B3957,PBI_GDP!$C$7:$R$7,0)))</f>
        <v>0.22143911186849924</v>
      </c>
    </row>
    <row r="3958" spans="1:8" x14ac:dyDescent="0.25">
      <c r="A3958" s="8" t="s">
        <v>43</v>
      </c>
      <c r="B3958" s="8">
        <v>2014</v>
      </c>
      <c r="C3958" s="8" t="s">
        <v>10</v>
      </c>
      <c r="D3958" s="8" t="s">
        <v>25</v>
      </c>
      <c r="E3958" s="8" t="s">
        <v>26</v>
      </c>
      <c r="F3958" s="78">
        <v>190.8</v>
      </c>
      <c r="G3958" s="78">
        <f>+IF(F3958=0," ", +F3958/INDEX(TdC_ExRate!$C$8:$R$29,MATCH(A3958,TdC_ExRate!$B$8:$B$29,0),MATCH(B3958,TdC_ExRate!$C$7:$R$7,0)))</f>
        <v>30.039359748097599</v>
      </c>
      <c r="H3958" s="78">
        <f>+IF(F3958=0,"",+G3958*100/INDEX(PBI_GDP!$C$8:$R$29,MATCH($A3958,PBI_GDP!$B$8:$B$29,0),MATCH($B3958,PBI_GDP!$C$7:$R$7,0)))</f>
        <v>0.10190924370499427</v>
      </c>
    </row>
    <row r="3959" spans="1:8" x14ac:dyDescent="0.25">
      <c r="A3959" s="8" t="s">
        <v>43</v>
      </c>
      <c r="B3959" s="8">
        <v>2014</v>
      </c>
      <c r="C3959" s="8" t="s">
        <v>10</v>
      </c>
      <c r="D3959" s="8" t="s">
        <v>25</v>
      </c>
      <c r="E3959" s="8" t="s">
        <v>27</v>
      </c>
      <c r="F3959" s="78">
        <v>296.7</v>
      </c>
      <c r="G3959" s="78">
        <f>+IF(F3959=0," ", +F3959/INDEX(TdC_ExRate!$C$8:$R$29,MATCH(A3959,TdC_ExRate!$B$8:$B$29,0),MATCH(B3959,TdC_ExRate!$C$7:$R$7,0)))</f>
        <v>46.712149042246104</v>
      </c>
      <c r="H3959" s="78">
        <f>+IF(F3959=0,"",+G3959*100/INDEX(PBI_GDP!$C$8:$R$29,MATCH($A3959,PBI_GDP!$B$8:$B$29,0),MATCH($B3959,PBI_GDP!$C$7:$R$7,0)))</f>
        <v>0.1584720786544643</v>
      </c>
    </row>
    <row r="3960" spans="1:8" x14ac:dyDescent="0.25">
      <c r="A3960" s="8" t="s">
        <v>43</v>
      </c>
      <c r="B3960" s="8">
        <v>2014</v>
      </c>
      <c r="C3960" s="8" t="s">
        <v>10</v>
      </c>
      <c r="D3960" s="8" t="s">
        <v>25</v>
      </c>
      <c r="E3960" s="8" t="s">
        <v>28</v>
      </c>
      <c r="F3960" s="78">
        <v>0</v>
      </c>
      <c r="G3960" s="78" t="str">
        <f>+IF(F3960=0," ", +F3960/INDEX(TdC_ExRate!$C$8:$R$29,MATCH(A3960,TdC_ExRate!$B$8:$B$29,0),MATCH(B3960,TdC_ExRate!$C$7:$R$7,0)))</f>
        <v xml:space="preserve"> </v>
      </c>
      <c r="H3960" s="78" t="str">
        <f>+IF(F3960=0,"",+G3960*100/INDEX(PBI_GDP!$C$8:$R$29,MATCH($A3960,PBI_GDP!$B$8:$B$29,0),MATCH($B3960,PBI_GDP!$C$7:$R$7,0)))</f>
        <v/>
      </c>
    </row>
    <row r="3961" spans="1:8" x14ac:dyDescent="0.25">
      <c r="A3961" s="8" t="s">
        <v>43</v>
      </c>
      <c r="B3961" s="8">
        <v>2014</v>
      </c>
      <c r="C3961" s="8" t="s">
        <v>10</v>
      </c>
      <c r="D3961" s="8" t="s">
        <v>25</v>
      </c>
      <c r="E3961" s="8" t="s">
        <v>40</v>
      </c>
      <c r="F3961" s="78">
        <v>487.5</v>
      </c>
      <c r="G3961" s="78">
        <f>+IF(F3961=0," ", +F3961/INDEX(TdC_ExRate!$C$8:$R$29,MATCH(A3961,TdC_ExRate!$B$8:$B$29,0),MATCH(B3961,TdC_ExRate!$C$7:$R$7,0)))</f>
        <v>76.751508790343706</v>
      </c>
      <c r="H3961" s="78">
        <f>+IF(F3961=0,"",+G3961*100/INDEX(PBI_GDP!$C$8:$R$29,MATCH($A3961,PBI_GDP!$B$8:$B$29,0),MATCH($B3961,PBI_GDP!$C$7:$R$7,0)))</f>
        <v>0.2603813223594586</v>
      </c>
    </row>
    <row r="3962" spans="1:8" x14ac:dyDescent="0.25">
      <c r="A3962" s="8" t="s">
        <v>43</v>
      </c>
      <c r="B3962" s="8">
        <v>2015</v>
      </c>
      <c r="C3962" s="8" t="s">
        <v>10</v>
      </c>
      <c r="D3962" s="8" t="s">
        <v>25</v>
      </c>
      <c r="E3962" s="8" t="s">
        <v>26</v>
      </c>
      <c r="F3962" s="78">
        <v>415.3</v>
      </c>
      <c r="G3962" s="78">
        <f>+IF(F3962=0," ", +F3962/INDEX(TdC_ExRate!$C$8:$R$29,MATCH(A3962,TdC_ExRate!$B$8:$B$29,0),MATCH(B3962,TdC_ExRate!$C$7:$R$7,0)))</f>
        <v>65.392993045532108</v>
      </c>
      <c r="H3962" s="78">
        <f>+IF(F3962=0,"",+G3962*100/INDEX(PBI_GDP!$C$8:$R$29,MATCH($A3962,PBI_GDP!$B$8:$B$29,0),MATCH($B3962,PBI_GDP!$C$7:$R$7,0)))</f>
        <v>0.24363026020388193</v>
      </c>
    </row>
    <row r="3963" spans="1:8" x14ac:dyDescent="0.25">
      <c r="A3963" s="8" t="s">
        <v>43</v>
      </c>
      <c r="B3963" s="8">
        <v>2015</v>
      </c>
      <c r="C3963" s="8" t="s">
        <v>10</v>
      </c>
      <c r="D3963" s="8" t="s">
        <v>25</v>
      </c>
      <c r="E3963" s="8" t="s">
        <v>27</v>
      </c>
      <c r="F3963" s="78">
        <v>355.3</v>
      </c>
      <c r="G3963" s="78">
        <f>+IF(F3963=0," ", +F3963/INDEX(TdC_ExRate!$C$8:$R$29,MATCH(A3963,TdC_ExRate!$B$8:$B$29,0),MATCH(B3963,TdC_ExRate!$C$7:$R$7,0)))</f>
        <v>55.945413987665688</v>
      </c>
      <c r="H3963" s="78">
        <f>+IF(F3963=0,"",+G3963*100/INDEX(PBI_GDP!$C$8:$R$29,MATCH($A3963,PBI_GDP!$B$8:$B$29,0),MATCH($B3963,PBI_GDP!$C$7:$R$7,0)))</f>
        <v>0.20843205261362688</v>
      </c>
    </row>
    <row r="3964" spans="1:8" x14ac:dyDescent="0.25">
      <c r="A3964" s="8" t="s">
        <v>43</v>
      </c>
      <c r="B3964" s="8">
        <v>2015</v>
      </c>
      <c r="C3964" s="8" t="s">
        <v>10</v>
      </c>
      <c r="D3964" s="8" t="s">
        <v>25</v>
      </c>
      <c r="E3964" s="8" t="s">
        <v>28</v>
      </c>
      <c r="F3964" s="78">
        <v>0</v>
      </c>
      <c r="G3964" s="78" t="str">
        <f>+IF(F3964=0," ", +F3964/INDEX(TdC_ExRate!$C$8:$R$29,MATCH(A3964,TdC_ExRate!$B$8:$B$29,0),MATCH(B3964,TdC_ExRate!$C$7:$R$7,0)))</f>
        <v xml:space="preserve"> </v>
      </c>
      <c r="H3964" s="78" t="str">
        <f>+IF(F3964=0,"",+G3964*100/INDEX(PBI_GDP!$C$8:$R$29,MATCH($A3964,PBI_GDP!$B$8:$B$29,0),MATCH($B3964,PBI_GDP!$C$7:$R$7,0)))</f>
        <v/>
      </c>
    </row>
    <row r="3965" spans="1:8" x14ac:dyDescent="0.25">
      <c r="A3965" s="8" t="s">
        <v>43</v>
      </c>
      <c r="B3965" s="8">
        <v>2015</v>
      </c>
      <c r="C3965" s="8" t="s">
        <v>10</v>
      </c>
      <c r="D3965" s="8" t="s">
        <v>25</v>
      </c>
      <c r="E3965" s="8" t="s">
        <v>40</v>
      </c>
      <c r="F3965" s="78">
        <v>770.6</v>
      </c>
      <c r="G3965" s="78">
        <f>+IF(F3965=0," ", +F3965/INDEX(TdC_ExRate!$C$8:$R$29,MATCH(A3965,TdC_ExRate!$B$8:$B$29,0),MATCH(B3965,TdC_ExRate!$C$7:$R$7,0)))</f>
        <v>121.3384070331978</v>
      </c>
      <c r="H3965" s="78">
        <f>+IF(F3965=0,"",+G3965*100/INDEX(PBI_GDP!$C$8:$R$29,MATCH($A3965,PBI_GDP!$B$8:$B$29,0),MATCH($B3965,PBI_GDP!$C$7:$R$7,0)))</f>
        <v>0.4520623128175088</v>
      </c>
    </row>
    <row r="3966" spans="1:8" x14ac:dyDescent="0.25">
      <c r="A3966" s="8" t="s">
        <v>43</v>
      </c>
      <c r="B3966" s="8">
        <v>2016</v>
      </c>
      <c r="C3966" s="8" t="s">
        <v>10</v>
      </c>
      <c r="D3966" s="8" t="s">
        <v>25</v>
      </c>
      <c r="E3966" s="8" t="s">
        <v>26</v>
      </c>
      <c r="F3966" s="78">
        <v>515.29999999999995</v>
      </c>
      <c r="G3966" s="78">
        <f>+IF(F3966=0," ", +F3966/INDEX(TdC_ExRate!$C$8:$R$29,MATCH(A3966,TdC_ExRate!$B$8:$B$29,0),MATCH(B3966,TdC_ExRate!$C$7:$R$7,0)))</f>
        <v>77.69317753486618</v>
      </c>
      <c r="H3966" s="78">
        <f>+IF(F3966=0,"",+G3966*100/INDEX(PBI_GDP!$C$8:$R$29,MATCH($A3966,PBI_GDP!$B$8:$B$29,0),MATCH($B3966,PBI_GDP!$C$7:$R$7,0)))</f>
        <v>0.32894020948542874</v>
      </c>
    </row>
    <row r="3967" spans="1:8" x14ac:dyDescent="0.25">
      <c r="A3967" s="8" t="s">
        <v>43</v>
      </c>
      <c r="B3967" s="8">
        <v>2016</v>
      </c>
      <c r="C3967" s="8" t="s">
        <v>10</v>
      </c>
      <c r="D3967" s="8" t="s">
        <v>25</v>
      </c>
      <c r="E3967" s="8" t="s">
        <v>27</v>
      </c>
      <c r="F3967" s="78">
        <v>330.6</v>
      </c>
      <c r="G3967" s="78">
        <f>+IF(F3967=0," ", +F3967/INDEX(TdC_ExRate!$C$8:$R$29,MATCH(A3967,TdC_ExRate!$B$8:$B$29,0),MATCH(B3967,TdC_ExRate!$C$7:$R$7,0)))</f>
        <v>49.845457972107049</v>
      </c>
      <c r="H3967" s="78">
        <f>+IF(F3967=0,"",+G3967*100/INDEX(PBI_GDP!$C$8:$R$29,MATCH($A3967,PBI_GDP!$B$8:$B$29,0),MATCH($B3967,PBI_GDP!$C$7:$R$7,0)))</f>
        <v>0.21103751844727878</v>
      </c>
    </row>
    <row r="3968" spans="1:8" x14ac:dyDescent="0.25">
      <c r="A3968" s="8" t="s">
        <v>43</v>
      </c>
      <c r="B3968" s="8">
        <v>2016</v>
      </c>
      <c r="C3968" s="8" t="s">
        <v>10</v>
      </c>
      <c r="D3968" s="8" t="s">
        <v>25</v>
      </c>
      <c r="E3968" s="8" t="s">
        <v>28</v>
      </c>
      <c r="F3968" s="78">
        <v>0</v>
      </c>
      <c r="G3968" s="78" t="str">
        <f>+IF(F3968=0," ", +F3968/INDEX(TdC_ExRate!$C$8:$R$29,MATCH(A3968,TdC_ExRate!$B$8:$B$29,0),MATCH(B3968,TdC_ExRate!$C$7:$R$7,0)))</f>
        <v xml:space="preserve"> </v>
      </c>
      <c r="H3968" s="78" t="str">
        <f>+IF(F3968=0,"",+G3968*100/INDEX(PBI_GDP!$C$8:$R$29,MATCH($A3968,PBI_GDP!$B$8:$B$29,0),MATCH($B3968,PBI_GDP!$C$7:$R$7,0)))</f>
        <v/>
      </c>
    </row>
    <row r="3969" spans="1:8" x14ac:dyDescent="0.25">
      <c r="A3969" s="8" t="s">
        <v>43</v>
      </c>
      <c r="B3969" s="8">
        <v>2016</v>
      </c>
      <c r="C3969" s="8" t="s">
        <v>10</v>
      </c>
      <c r="D3969" s="8" t="s">
        <v>25</v>
      </c>
      <c r="E3969" s="8" t="s">
        <v>40</v>
      </c>
      <c r="F3969" s="78">
        <v>845.9</v>
      </c>
      <c r="G3969" s="78">
        <f>+IF(F3969=0," ", +F3969/INDEX(TdC_ExRate!$C$8:$R$29,MATCH(A3969,TdC_ExRate!$B$8:$B$29,0),MATCH(B3969,TdC_ExRate!$C$7:$R$7,0)))</f>
        <v>127.53863550697324</v>
      </c>
      <c r="H3969" s="78">
        <f>+IF(F3969=0,"",+G3969*100/INDEX(PBI_GDP!$C$8:$R$29,MATCH($A3969,PBI_GDP!$B$8:$B$29,0),MATCH($B3969,PBI_GDP!$C$7:$R$7,0)))</f>
        <v>0.5399777279327076</v>
      </c>
    </row>
    <row r="3970" spans="1:8" x14ac:dyDescent="0.25">
      <c r="A3970" s="8" t="s">
        <v>43</v>
      </c>
      <c r="B3970" s="8">
        <v>2017</v>
      </c>
      <c r="C3970" s="8" t="s">
        <v>10</v>
      </c>
      <c r="D3970" s="8" t="s">
        <v>25</v>
      </c>
      <c r="E3970" s="8" t="s">
        <v>26</v>
      </c>
      <c r="F3970" s="78">
        <v>445.9</v>
      </c>
      <c r="G3970" s="78">
        <f>+IF(F3970=0," ", +F3970/INDEX(TdC_ExRate!$C$8:$R$29,MATCH(A3970,TdC_ExRate!$B$8:$B$29,0),MATCH(B3970,TdC_ExRate!$C$7:$R$7,0)))</f>
        <v>66.108228317272051</v>
      </c>
      <c r="H3970" s="78">
        <f>+IF(F3970=0,"",+G3970*100/INDEX(PBI_GDP!$C$8:$R$29,MATCH($A3970,PBI_GDP!$B$8:$B$29,0),MATCH($B3970,PBI_GDP!$C$7:$R$7,0)))</f>
        <v>0.27721008028980593</v>
      </c>
    </row>
    <row r="3971" spans="1:8" x14ac:dyDescent="0.25">
      <c r="A3971" s="8" t="s">
        <v>43</v>
      </c>
      <c r="B3971" s="8">
        <v>2017</v>
      </c>
      <c r="C3971" s="8" t="s">
        <v>10</v>
      </c>
      <c r="D3971" s="8" t="s">
        <v>25</v>
      </c>
      <c r="E3971" s="8" t="s">
        <v>27</v>
      </c>
      <c r="F3971" s="78">
        <v>239.4</v>
      </c>
      <c r="G3971" s="78">
        <f>+IF(F3971=0," ", +F3971/INDEX(TdC_ExRate!$C$8:$R$29,MATCH(A3971,TdC_ExRate!$B$8:$B$29,0),MATCH(B3971,TdC_ExRate!$C$7:$R$7,0)))</f>
        <v>35.492957746478872</v>
      </c>
      <c r="H3971" s="78">
        <f>+IF(F3971=0,"",+G3971*100/INDEX(PBI_GDP!$C$8:$R$29,MATCH($A3971,PBI_GDP!$B$8:$B$29,0),MATCH($B3971,PBI_GDP!$C$7:$R$7,0)))</f>
        <v>0.14883178565009988</v>
      </c>
    </row>
    <row r="3972" spans="1:8" x14ac:dyDescent="0.25">
      <c r="A3972" s="8" t="s">
        <v>43</v>
      </c>
      <c r="B3972" s="8">
        <v>2017</v>
      </c>
      <c r="C3972" s="8" t="s">
        <v>10</v>
      </c>
      <c r="D3972" s="8" t="s">
        <v>25</v>
      </c>
      <c r="E3972" s="8" t="s">
        <v>28</v>
      </c>
      <c r="F3972" s="78">
        <v>0</v>
      </c>
      <c r="G3972" s="78" t="str">
        <f>+IF(F3972=0," ", +F3972/INDEX(TdC_ExRate!$C$8:$R$29,MATCH(A3972,TdC_ExRate!$B$8:$B$29,0),MATCH(B3972,TdC_ExRate!$C$7:$R$7,0)))</f>
        <v xml:space="preserve"> </v>
      </c>
      <c r="H3972" s="78" t="str">
        <f>+IF(F3972=0,"",+G3972*100/INDEX(PBI_GDP!$C$8:$R$29,MATCH($A3972,PBI_GDP!$B$8:$B$29,0),MATCH($B3972,PBI_GDP!$C$7:$R$7,0)))</f>
        <v/>
      </c>
    </row>
    <row r="3973" spans="1:8" x14ac:dyDescent="0.25">
      <c r="A3973" s="8" t="s">
        <v>43</v>
      </c>
      <c r="B3973" s="8">
        <v>2017</v>
      </c>
      <c r="C3973" s="8" t="s">
        <v>10</v>
      </c>
      <c r="D3973" s="8" t="s">
        <v>25</v>
      </c>
      <c r="E3973" s="8" t="s">
        <v>40</v>
      </c>
      <c r="F3973" s="78">
        <v>685.3</v>
      </c>
      <c r="G3973" s="78">
        <f>+IF(F3973=0," ", +F3973/INDEX(TdC_ExRate!$C$8:$R$29,MATCH(A3973,TdC_ExRate!$B$8:$B$29,0),MATCH(B3973,TdC_ExRate!$C$7:$R$7,0)))</f>
        <v>101.60118606375092</v>
      </c>
      <c r="H3973" s="78">
        <f>+IF(F3973=0,"",+G3973*100/INDEX(PBI_GDP!$C$8:$R$29,MATCH($A3973,PBI_GDP!$B$8:$B$29,0),MATCH($B3973,PBI_GDP!$C$7:$R$7,0)))</f>
        <v>0.42604186593990578</v>
      </c>
    </row>
    <row r="3974" spans="1:8" x14ac:dyDescent="0.25">
      <c r="A3974" s="8" t="s">
        <v>43</v>
      </c>
      <c r="B3974" s="8">
        <v>2018</v>
      </c>
      <c r="C3974" s="8" t="s">
        <v>10</v>
      </c>
      <c r="D3974" s="8" t="s">
        <v>25</v>
      </c>
      <c r="E3974" s="8" t="s">
        <v>26</v>
      </c>
      <c r="F3974" s="78">
        <v>587.9</v>
      </c>
      <c r="G3974" s="78">
        <f>+IF(F3974=0," ", +F3974/INDEX(TdC_ExRate!$C$8:$R$29,MATCH(A3974,TdC_ExRate!$B$8:$B$29,0),MATCH(B3974,TdC_ExRate!$C$7:$R$7,0)))</f>
        <v>86.668304668304714</v>
      </c>
      <c r="H3974" s="78">
        <f>+IF(F3974=0,"",+G3974*100/INDEX(PBI_GDP!$C$8:$R$29,MATCH($A3974,PBI_GDP!$B$8:$B$29,0),MATCH($B3974,PBI_GDP!$C$7:$R$7,0)))</f>
        <v>0.3627905517241144</v>
      </c>
    </row>
    <row r="3975" spans="1:8" x14ac:dyDescent="0.25">
      <c r="A3975" s="8" t="s">
        <v>43</v>
      </c>
      <c r="B3975" s="8">
        <v>2018</v>
      </c>
      <c r="C3975" s="8" t="s">
        <v>10</v>
      </c>
      <c r="D3975" s="8" t="s">
        <v>25</v>
      </c>
      <c r="E3975" s="8" t="s">
        <v>27</v>
      </c>
      <c r="F3975" s="78">
        <v>243.9</v>
      </c>
      <c r="G3975" s="78">
        <f>+IF(F3975=0," ", +F3975/INDEX(TdC_ExRate!$C$8:$R$29,MATCH(A3975,TdC_ExRate!$B$8:$B$29,0),MATCH(B3975,TdC_ExRate!$C$7:$R$7,0)))</f>
        <v>35.955773955773978</v>
      </c>
      <c r="H3975" s="78">
        <f>+IF(F3975=0,"",+G3975*100/INDEX(PBI_GDP!$C$8:$R$29,MATCH($A3975,PBI_GDP!$B$8:$B$29,0),MATCH($B3975,PBI_GDP!$C$7:$R$7,0)))</f>
        <v>0.15050963695443359</v>
      </c>
    </row>
    <row r="3976" spans="1:8" x14ac:dyDescent="0.25">
      <c r="A3976" s="8" t="s">
        <v>43</v>
      </c>
      <c r="B3976" s="8">
        <v>2018</v>
      </c>
      <c r="C3976" s="8" t="s">
        <v>10</v>
      </c>
      <c r="D3976" s="8" t="s">
        <v>25</v>
      </c>
      <c r="E3976" s="8" t="s">
        <v>28</v>
      </c>
      <c r="F3976" s="78">
        <v>0</v>
      </c>
      <c r="G3976" s="78" t="str">
        <f>+IF(F3976=0," ", +F3976/INDEX(TdC_ExRate!$C$8:$R$29,MATCH(A3976,TdC_ExRate!$B$8:$B$29,0),MATCH(B3976,TdC_ExRate!$C$7:$R$7,0)))</f>
        <v xml:space="preserve"> </v>
      </c>
      <c r="H3976" s="78" t="str">
        <f>+IF(F3976=0,"",+G3976*100/INDEX(PBI_GDP!$C$8:$R$29,MATCH($A3976,PBI_GDP!$B$8:$B$29,0),MATCH($B3976,PBI_GDP!$C$7:$R$7,0)))</f>
        <v/>
      </c>
    </row>
    <row r="3977" spans="1:8" x14ac:dyDescent="0.25">
      <c r="A3977" s="8" t="s">
        <v>43</v>
      </c>
      <c r="B3977" s="8">
        <v>2018</v>
      </c>
      <c r="C3977" s="8" t="s">
        <v>10</v>
      </c>
      <c r="D3977" s="8" t="s">
        <v>25</v>
      </c>
      <c r="E3977" s="8" t="s">
        <v>40</v>
      </c>
      <c r="F3977" s="78">
        <v>831.8</v>
      </c>
      <c r="G3977" s="78">
        <f>+IF(F3977=0," ", +F3977/INDEX(TdC_ExRate!$C$8:$R$29,MATCH(A3977,TdC_ExRate!$B$8:$B$29,0),MATCH(B3977,TdC_ExRate!$C$7:$R$7,0)))</f>
        <v>122.62407862407868</v>
      </c>
      <c r="H3977" s="78">
        <f>+IF(F3977=0,"",+G3977*100/INDEX(PBI_GDP!$C$8:$R$29,MATCH($A3977,PBI_GDP!$B$8:$B$29,0),MATCH($B3977,PBI_GDP!$C$7:$R$7,0)))</f>
        <v>0.51330018867854799</v>
      </c>
    </row>
    <row r="3978" spans="1:8" x14ac:dyDescent="0.25">
      <c r="A3978" s="8" t="s">
        <v>43</v>
      </c>
      <c r="B3978" s="8">
        <v>2019</v>
      </c>
      <c r="C3978" s="8" t="s">
        <v>10</v>
      </c>
      <c r="D3978" s="8" t="s">
        <v>25</v>
      </c>
      <c r="E3978" s="8" t="s">
        <v>26</v>
      </c>
      <c r="F3978" s="78">
        <v>271.7</v>
      </c>
      <c r="G3978" s="78">
        <f>+IF(F3978=0," ", +F3978/INDEX(TdC_ExRate!$C$8:$R$29,MATCH(A3978,TdC_ExRate!$B$8:$B$29,0),MATCH(B3978,TdC_ExRate!$C$7:$R$7,0)))</f>
        <v>40.187353629976599</v>
      </c>
      <c r="H3978" s="78">
        <f>+IF(F3978=0,"",+G3978*100/INDEX(PBI_GDP!$C$8:$R$29,MATCH($A3978,PBI_GDP!$B$8:$B$29,0),MATCH($B3978,PBI_GDP!$C$7:$R$7,0)))</f>
        <v>0.17037130430164615</v>
      </c>
    </row>
    <row r="3979" spans="1:8" x14ac:dyDescent="0.25">
      <c r="A3979" s="8" t="s">
        <v>43</v>
      </c>
      <c r="B3979" s="8">
        <v>2019</v>
      </c>
      <c r="C3979" s="8" t="s">
        <v>10</v>
      </c>
      <c r="D3979" s="8" t="s">
        <v>25</v>
      </c>
      <c r="E3979" s="8" t="s">
        <v>27</v>
      </c>
      <c r="F3979" s="78">
        <v>272.8</v>
      </c>
      <c r="G3979" s="78">
        <f>+IF(F3979=0," ", +F3979/INDEX(TdC_ExRate!$C$8:$R$29,MATCH(A3979,TdC_ExRate!$B$8:$B$29,0),MATCH(B3979,TdC_ExRate!$C$7:$R$7,0)))</f>
        <v>40.350055466535217</v>
      </c>
      <c r="H3979" s="78">
        <f>+IF(F3979=0,"",+G3979*100/INDEX(PBI_GDP!$C$8:$R$29,MATCH($A3979,PBI_GDP!$B$8:$B$29,0),MATCH($B3979,PBI_GDP!$C$7:$R$7,0)))</f>
        <v>0.17106106666723991</v>
      </c>
    </row>
    <row r="3980" spans="1:8" x14ac:dyDescent="0.25">
      <c r="A3980" s="8" t="s">
        <v>43</v>
      </c>
      <c r="B3980" s="8">
        <v>2019</v>
      </c>
      <c r="C3980" s="8" t="s">
        <v>10</v>
      </c>
      <c r="D3980" s="8" t="s">
        <v>25</v>
      </c>
      <c r="E3980" s="8" t="s">
        <v>28</v>
      </c>
      <c r="F3980" s="78">
        <v>0</v>
      </c>
      <c r="G3980" s="78" t="str">
        <f>+IF(F3980=0," ", +F3980/INDEX(TdC_ExRate!$C$8:$R$29,MATCH(A3980,TdC_ExRate!$B$8:$B$29,0),MATCH(B3980,TdC_ExRate!$C$7:$R$7,0)))</f>
        <v xml:space="preserve"> </v>
      </c>
      <c r="H3980" s="78" t="str">
        <f>+IF(F3980=0,"",+G3980*100/INDEX(PBI_GDP!$C$8:$R$29,MATCH($A3980,PBI_GDP!$B$8:$B$29,0),MATCH($B3980,PBI_GDP!$C$7:$R$7,0)))</f>
        <v/>
      </c>
    </row>
    <row r="3981" spans="1:8" x14ac:dyDescent="0.25">
      <c r="A3981" s="8" t="s">
        <v>43</v>
      </c>
      <c r="B3981" s="8">
        <v>2019</v>
      </c>
      <c r="C3981" s="8" t="s">
        <v>10</v>
      </c>
      <c r="D3981" s="8" t="s">
        <v>25</v>
      </c>
      <c r="E3981" s="8" t="s">
        <v>40</v>
      </c>
      <c r="F3981" s="78">
        <v>544.5</v>
      </c>
      <c r="G3981" s="78">
        <f>+IF(F3981=0," ", +F3981/INDEX(TdC_ExRate!$C$8:$R$29,MATCH(A3981,TdC_ExRate!$B$8:$B$29,0),MATCH(B3981,TdC_ExRate!$C$7:$R$7,0)))</f>
        <v>80.537409096511809</v>
      </c>
      <c r="H3981" s="78">
        <f>+IF(F3981=0,"",+G3981*100/INDEX(PBI_GDP!$C$8:$R$29,MATCH($A3981,PBI_GDP!$B$8:$B$29,0),MATCH($B3981,PBI_GDP!$C$7:$R$7,0)))</f>
        <v>0.34143237096888607</v>
      </c>
    </row>
    <row r="3982" spans="1:8" x14ac:dyDescent="0.25">
      <c r="A3982" s="8" t="s">
        <v>43</v>
      </c>
      <c r="B3982" s="8">
        <v>2020</v>
      </c>
      <c r="C3982" s="8" t="s">
        <v>10</v>
      </c>
      <c r="D3982" s="8" t="s">
        <v>25</v>
      </c>
      <c r="E3982" s="8" t="s">
        <v>26</v>
      </c>
      <c r="F3982" s="78">
        <v>202.5</v>
      </c>
      <c r="G3982" s="78">
        <f>+IF(F3982=0," ", +F3982/INDEX(TdC_ExRate!$C$8:$R$29,MATCH(A3982,TdC_ExRate!$B$8:$B$29,0),MATCH(B3982,TdC_ExRate!$C$7:$R$7,0)))</f>
        <v>29.963008631319372</v>
      </c>
      <c r="H3982" s="78">
        <f>+IF(F3982=0,"",+G3982*100/INDEX(PBI_GDP!$C$8:$R$29,MATCH($A3982,PBI_GDP!$B$8:$B$29,0),MATCH($B3982,PBI_GDP!$C$7:$R$7,0)))</f>
        <v>0.14274216869762932</v>
      </c>
    </row>
    <row r="3983" spans="1:8" x14ac:dyDescent="0.25">
      <c r="A3983" s="8" t="s">
        <v>43</v>
      </c>
      <c r="B3983" s="8">
        <v>2020</v>
      </c>
      <c r="C3983" s="8" t="s">
        <v>10</v>
      </c>
      <c r="D3983" s="8" t="s">
        <v>25</v>
      </c>
      <c r="E3983" s="8" t="s">
        <v>27</v>
      </c>
      <c r="F3983" s="78">
        <v>223.9</v>
      </c>
      <c r="G3983" s="78">
        <f>+IF(F3983=0," ", +F3983/INDEX(TdC_ExRate!$C$8:$R$29,MATCH(A3983,TdC_ExRate!$B$8:$B$29,0),MATCH(B3983,TdC_ExRate!$C$7:$R$7,0)))</f>
        <v>33.129469790382259</v>
      </c>
      <c r="H3983" s="78">
        <f>+IF(F3983=0,"",+G3983*100/INDEX(PBI_GDP!$C$8:$R$29,MATCH($A3983,PBI_GDP!$B$8:$B$29,0),MATCH($B3983,PBI_GDP!$C$7:$R$7,0)))</f>
        <v>0.15782702010567509</v>
      </c>
    </row>
    <row r="3984" spans="1:8" x14ac:dyDescent="0.25">
      <c r="A3984" s="8" t="s">
        <v>43</v>
      </c>
      <c r="B3984" s="8">
        <v>2020</v>
      </c>
      <c r="C3984" s="8" t="s">
        <v>10</v>
      </c>
      <c r="D3984" s="8" t="s">
        <v>25</v>
      </c>
      <c r="E3984" s="8" t="s">
        <v>28</v>
      </c>
      <c r="F3984" s="78">
        <v>0</v>
      </c>
      <c r="G3984" s="78" t="str">
        <f>+IF(F3984=0," ", +F3984/INDEX(TdC_ExRate!$C$8:$R$29,MATCH(A3984,TdC_ExRate!$B$8:$B$29,0),MATCH(B3984,TdC_ExRate!$C$7:$R$7,0)))</f>
        <v xml:space="preserve"> </v>
      </c>
      <c r="H3984" s="78" t="str">
        <f>+IF(F3984=0,"",+G3984*100/INDEX(PBI_GDP!$C$8:$R$29,MATCH($A3984,PBI_GDP!$B$8:$B$29,0),MATCH($B3984,PBI_GDP!$C$7:$R$7,0)))</f>
        <v/>
      </c>
    </row>
    <row r="3985" spans="1:8" x14ac:dyDescent="0.25">
      <c r="A3985" s="8" t="s">
        <v>43</v>
      </c>
      <c r="B3985" s="8">
        <v>2020</v>
      </c>
      <c r="C3985" s="8" t="s">
        <v>10</v>
      </c>
      <c r="D3985" s="8" t="s">
        <v>25</v>
      </c>
      <c r="E3985" s="8" t="s">
        <v>40</v>
      </c>
      <c r="F3985" s="78">
        <v>426.4</v>
      </c>
      <c r="G3985" s="78">
        <f>+IF(F3985=0," ", +F3985/INDEX(TdC_ExRate!$C$8:$R$29,MATCH(A3985,TdC_ExRate!$B$8:$B$29,0),MATCH(B3985,TdC_ExRate!$C$7:$R$7,0)))</f>
        <v>63.092478421701628</v>
      </c>
      <c r="H3985" s="78">
        <f>+IF(F3985=0,"",+G3985*100/INDEX(PBI_GDP!$C$8:$R$29,MATCH($A3985,PBI_GDP!$B$8:$B$29,0),MATCH($B3985,PBI_GDP!$C$7:$R$7,0)))</f>
        <v>0.30056918880330441</v>
      </c>
    </row>
    <row r="3986" spans="1:8" x14ac:dyDescent="0.25">
      <c r="A3986" s="8" t="s">
        <v>43</v>
      </c>
      <c r="B3986" s="8">
        <v>2021</v>
      </c>
      <c r="C3986" s="8" t="s">
        <v>10</v>
      </c>
      <c r="D3986" s="8" t="s">
        <v>25</v>
      </c>
      <c r="E3986" s="8" t="s">
        <v>26</v>
      </c>
      <c r="F3986" s="78">
        <v>191.3</v>
      </c>
      <c r="G3986" s="78">
        <f>+IF(F3986=0," ", +F3986/INDEX(TdC_ExRate!$C$8:$R$29,MATCH(A3986,TdC_ExRate!$B$8:$B$29,0),MATCH(B3986,TdC_ExRate!$C$7:$R$7,0)))</f>
        <v>28.239635871570908</v>
      </c>
      <c r="H3986" s="78">
        <f>+IF(F3986=0,"",+G3986*100/INDEX(PBI_GDP!$C$8:$R$29,MATCH($A3986,PBI_GDP!$B$8:$B$29,0),MATCH($B3986,PBI_GDP!$C$7:$R$7,0)))</f>
        <v>0.11680333552095996</v>
      </c>
    </row>
    <row r="3987" spans="1:8" x14ac:dyDescent="0.25">
      <c r="A3987" s="8" t="s">
        <v>43</v>
      </c>
      <c r="B3987" s="8">
        <v>2021</v>
      </c>
      <c r="C3987" s="8" t="s">
        <v>10</v>
      </c>
      <c r="D3987" s="8" t="s">
        <v>25</v>
      </c>
      <c r="E3987" s="8" t="s">
        <v>27</v>
      </c>
      <c r="F3987" s="78">
        <v>135.5</v>
      </c>
      <c r="G3987" s="78">
        <f>+IF(F3987=0," ", +F3987/INDEX(TdC_ExRate!$C$8:$R$29,MATCH(A3987,TdC_ExRate!$B$8:$B$29,0),MATCH(B3987,TdC_ExRate!$C$7:$R$7,0)))</f>
        <v>20.002460327223513</v>
      </c>
      <c r="H3987" s="78">
        <f>+IF(F3987=0,"",+G3987*100/INDEX(PBI_GDP!$C$8:$R$29,MATCH($A3987,PBI_GDP!$B$8:$B$29,0),MATCH($B3987,PBI_GDP!$C$7:$R$7,0)))</f>
        <v>8.2733151924150941E-2</v>
      </c>
    </row>
    <row r="3988" spans="1:8" x14ac:dyDescent="0.25">
      <c r="A3988" s="8" t="s">
        <v>43</v>
      </c>
      <c r="B3988" s="8">
        <v>2021</v>
      </c>
      <c r="C3988" s="8" t="s">
        <v>10</v>
      </c>
      <c r="D3988" s="8" t="s">
        <v>25</v>
      </c>
      <c r="E3988" s="8" t="s">
        <v>28</v>
      </c>
      <c r="F3988" s="78">
        <v>0</v>
      </c>
      <c r="G3988" s="78" t="str">
        <f>+IF(F3988=0," ", +F3988/INDEX(TdC_ExRate!$C$8:$R$29,MATCH(A3988,TdC_ExRate!$B$8:$B$29,0),MATCH(B3988,TdC_ExRate!$C$7:$R$7,0)))</f>
        <v xml:space="preserve"> </v>
      </c>
      <c r="H3988" s="78" t="str">
        <f>+IF(F3988=0,"",+G3988*100/INDEX(PBI_GDP!$C$8:$R$29,MATCH($A3988,PBI_GDP!$B$8:$B$29,0),MATCH($B3988,PBI_GDP!$C$7:$R$7,0)))</f>
        <v/>
      </c>
    </row>
    <row r="3989" spans="1:8" x14ac:dyDescent="0.25">
      <c r="A3989" s="8" t="s">
        <v>43</v>
      </c>
      <c r="B3989" s="8">
        <v>2021</v>
      </c>
      <c r="C3989" s="8" t="s">
        <v>10</v>
      </c>
      <c r="D3989" s="8" t="s">
        <v>25</v>
      </c>
      <c r="E3989" s="8" t="s">
        <v>40</v>
      </c>
      <c r="F3989" s="78">
        <v>326.8</v>
      </c>
      <c r="G3989" s="78">
        <f>+IF(F3989=0," ", +F3989/INDEX(TdC_ExRate!$C$8:$R$29,MATCH(A3989,TdC_ExRate!$B$8:$B$29,0),MATCH(B3989,TdC_ExRate!$C$7:$R$7,0)))</f>
        <v>48.242096198794421</v>
      </c>
      <c r="H3989" s="78">
        <f>+IF(F3989=0,"",+G3989*100/INDEX(PBI_GDP!$C$8:$R$29,MATCH($A3989,PBI_GDP!$B$8:$B$29,0),MATCH($B3989,PBI_GDP!$C$7:$R$7,0)))</f>
        <v>0.1995364874451109</v>
      </c>
    </row>
    <row r="3990" spans="1:8" x14ac:dyDescent="0.25">
      <c r="A3990" s="8" t="s">
        <v>43</v>
      </c>
      <c r="B3990" s="8">
        <v>2022</v>
      </c>
      <c r="C3990" s="8" t="s">
        <v>10</v>
      </c>
      <c r="D3990" s="8" t="s">
        <v>25</v>
      </c>
      <c r="E3990" s="8" t="s">
        <v>26</v>
      </c>
      <c r="F3990" s="78">
        <v>157</v>
      </c>
      <c r="G3990" s="78">
        <f>+IF(F3990=0," ", +F3990/INDEX(TdC_ExRate!$C$8:$R$29,MATCH(A3990,TdC_ExRate!$B$8:$B$29,0),MATCH(B3990,TdC_ExRate!$C$7:$R$7,0)))</f>
        <v>23.176282445565249</v>
      </c>
      <c r="H3990" s="78">
        <f>+IF(F3990=0,"",+G3990*100/INDEX(PBI_GDP!$C$8:$R$29,MATCH($A3990,PBI_GDP!$B$8:$B$29,0),MATCH($B3990,PBI_GDP!$C$7:$R$7,0)))</f>
        <v>8.1289969550182681E-2</v>
      </c>
    </row>
    <row r="3991" spans="1:8" x14ac:dyDescent="0.25">
      <c r="A3991" s="8" t="s">
        <v>43</v>
      </c>
      <c r="B3991" s="8">
        <v>2022</v>
      </c>
      <c r="C3991" s="8" t="s">
        <v>10</v>
      </c>
      <c r="D3991" s="8" t="s">
        <v>25</v>
      </c>
      <c r="E3991" s="8" t="s">
        <v>27</v>
      </c>
      <c r="F3991" s="78">
        <v>130.6</v>
      </c>
      <c r="G3991" s="78">
        <f>+IF(F3991=0," ", +F3991/INDEX(TdC_ExRate!$C$8:$R$29,MATCH(A3991,TdC_ExRate!$B$8:$B$29,0),MATCH(B3991,TdC_ExRate!$C$7:$R$7,0)))</f>
        <v>19.279124123508417</v>
      </c>
      <c r="H3991" s="78">
        <f>+IF(F3991=0,"",+G3991*100/INDEX(PBI_GDP!$C$8:$R$29,MATCH($A3991,PBI_GDP!$B$8:$B$29,0),MATCH($B3991,PBI_GDP!$C$7:$R$7,0)))</f>
        <v>6.7620828173591455E-2</v>
      </c>
    </row>
    <row r="3992" spans="1:8" x14ac:dyDescent="0.25">
      <c r="A3992" s="8" t="s">
        <v>43</v>
      </c>
      <c r="B3992" s="8">
        <v>2022</v>
      </c>
      <c r="C3992" s="8" t="s">
        <v>10</v>
      </c>
      <c r="D3992" s="8" t="s">
        <v>25</v>
      </c>
      <c r="E3992" s="8" t="s">
        <v>28</v>
      </c>
      <c r="F3992" s="78">
        <v>0</v>
      </c>
      <c r="G3992" s="78" t="str">
        <f>+IF(F3992=0," ", +F3992/INDEX(TdC_ExRate!$C$8:$R$29,MATCH(A3992,TdC_ExRate!$B$8:$B$29,0),MATCH(B3992,TdC_ExRate!$C$7:$R$7,0)))</f>
        <v xml:space="preserve"> </v>
      </c>
      <c r="H3992" s="78" t="str">
        <f>+IF(F3992=0,"",+G3992*100/INDEX(PBI_GDP!$C$8:$R$29,MATCH($A3992,PBI_GDP!$B$8:$B$29,0),MATCH($B3992,PBI_GDP!$C$7:$R$7,0)))</f>
        <v/>
      </c>
    </row>
    <row r="3993" spans="1:8" x14ac:dyDescent="0.25">
      <c r="A3993" s="8" t="s">
        <v>43</v>
      </c>
      <c r="B3993" s="8">
        <v>2022</v>
      </c>
      <c r="C3993" s="8" t="s">
        <v>10</v>
      </c>
      <c r="D3993" s="8" t="s">
        <v>25</v>
      </c>
      <c r="E3993" s="8" t="s">
        <v>40</v>
      </c>
      <c r="F3993" s="78">
        <v>287.60000000000002</v>
      </c>
      <c r="G3993" s="78">
        <f>+IF(F3993=0," ", +F3993/INDEX(TdC_ExRate!$C$8:$R$29,MATCH(A3993,TdC_ExRate!$B$8:$B$29,0),MATCH(B3993,TdC_ExRate!$C$7:$R$7,0)))</f>
        <v>42.455406569073673</v>
      </c>
      <c r="H3993" s="78">
        <f>+IF(F3993=0,"",+G3993*100/INDEX(PBI_GDP!$C$8:$R$29,MATCH($A3993,PBI_GDP!$B$8:$B$29,0),MATCH($B3993,PBI_GDP!$C$7:$R$7,0)))</f>
        <v>0.14891079772377416</v>
      </c>
    </row>
    <row r="3994" spans="1:8" x14ac:dyDescent="0.25">
      <c r="A3994" s="8" t="s">
        <v>43</v>
      </c>
      <c r="B3994" s="8">
        <v>2023</v>
      </c>
      <c r="C3994" s="8" t="s">
        <v>10</v>
      </c>
      <c r="D3994" s="8" t="s">
        <v>25</v>
      </c>
      <c r="E3994" s="8" t="s">
        <v>26</v>
      </c>
      <c r="F3994" s="78">
        <v>168.9</v>
      </c>
      <c r="G3994" s="78">
        <f>+IF(F3994=0," ", +F3994/INDEX(TdC_ExRate!$C$8:$R$29,MATCH(A3994,TdC_ExRate!$B$8:$B$29,0),MATCH(B3994,TdC_ExRate!$C$7:$R$7,0)))</f>
        <v>24.969816434643331</v>
      </c>
      <c r="H3994" s="78">
        <f>+IF(F3994=0,"",+G3994*100/INDEX(PBI_GDP!$C$8:$R$29,MATCH($A3994,PBI_GDP!$B$8:$B$29,0),MATCH($B3994,PBI_GDP!$C$7:$R$7,0)))</f>
        <v>9.7987634060561005E-2</v>
      </c>
    </row>
    <row r="3995" spans="1:8" x14ac:dyDescent="0.25">
      <c r="A3995" s="8" t="s">
        <v>43</v>
      </c>
      <c r="B3995" s="8">
        <v>2023</v>
      </c>
      <c r="C3995" s="8" t="s">
        <v>10</v>
      </c>
      <c r="D3995" s="8" t="s">
        <v>25</v>
      </c>
      <c r="E3995" s="8" t="s">
        <v>27</v>
      </c>
      <c r="F3995" s="78">
        <v>137.80000000000001</v>
      </c>
      <c r="G3995" s="78">
        <f>+IF(F3995=0," ", +F3995/INDEX(TdC_ExRate!$C$8:$R$29,MATCH(A3995,TdC_ExRate!$B$8:$B$29,0),MATCH(B3995,TdC_ExRate!$C$7:$R$7,0)))</f>
        <v>20.372058642355544</v>
      </c>
      <c r="H3995" s="78">
        <f>+IF(F3995=0,"",+G3995*100/INDEX(PBI_GDP!$C$8:$R$29,MATCH($A3995,PBI_GDP!$B$8:$B$29,0),MATCH($B3995,PBI_GDP!$C$7:$R$7,0)))</f>
        <v>7.9944913993755529E-2</v>
      </c>
    </row>
    <row r="3996" spans="1:8" x14ac:dyDescent="0.25">
      <c r="A3996" s="8" t="s">
        <v>43</v>
      </c>
      <c r="B3996" s="8">
        <v>2023</v>
      </c>
      <c r="C3996" s="8" t="s">
        <v>10</v>
      </c>
      <c r="D3996" s="8" t="s">
        <v>25</v>
      </c>
      <c r="E3996" s="8" t="s">
        <v>28</v>
      </c>
      <c r="F3996" s="78">
        <v>0</v>
      </c>
      <c r="G3996" s="78" t="str">
        <f>+IF(F3996=0," ", +F3996/INDEX(TdC_ExRate!$C$8:$R$29,MATCH(A3996,TdC_ExRate!$B$8:$B$29,0),MATCH(B3996,TdC_ExRate!$C$7:$R$7,0)))</f>
        <v xml:space="preserve"> </v>
      </c>
      <c r="H3996" s="78" t="str">
        <f>+IF(F3996=0,"",+G3996*100/INDEX(PBI_GDP!$C$8:$R$29,MATCH($A3996,PBI_GDP!$B$8:$B$29,0),MATCH($B3996,PBI_GDP!$C$7:$R$7,0)))</f>
        <v/>
      </c>
    </row>
    <row r="3997" spans="1:8" x14ac:dyDescent="0.25">
      <c r="A3997" s="8" t="s">
        <v>43</v>
      </c>
      <c r="B3997" s="8">
        <v>2023</v>
      </c>
      <c r="C3997" s="8" t="s">
        <v>10</v>
      </c>
      <c r="D3997" s="8" t="s">
        <v>25</v>
      </c>
      <c r="E3997" s="8" t="s">
        <v>40</v>
      </c>
      <c r="F3997" s="78">
        <v>306.70000000000005</v>
      </c>
      <c r="G3997" s="78">
        <f>+IF(F3997=0," ", +F3997/INDEX(TdC_ExRate!$C$8:$R$29,MATCH(A3997,TdC_ExRate!$B$8:$B$29,0),MATCH(B3997,TdC_ExRate!$C$7:$R$7,0)))</f>
        <v>45.341875076998875</v>
      </c>
      <c r="H3997" s="78">
        <f>+IF(F3997=0,"",+G3997*100/INDEX(PBI_GDP!$C$8:$R$29,MATCH($A3997,PBI_GDP!$B$8:$B$29,0),MATCH($B3997,PBI_GDP!$C$7:$R$7,0)))</f>
        <v>0.17793254805431655</v>
      </c>
    </row>
    <row r="3998" spans="1:8" x14ac:dyDescent="0.25">
      <c r="A3998" s="8" t="s">
        <v>43</v>
      </c>
      <c r="B3998" s="8">
        <v>2008</v>
      </c>
      <c r="C3998" s="8" t="s">
        <v>10</v>
      </c>
      <c r="D3998" s="8" t="s">
        <v>30</v>
      </c>
      <c r="E3998" s="8" t="s">
        <v>31</v>
      </c>
      <c r="F3998" s="78">
        <v>115.2</v>
      </c>
      <c r="G3998" s="78">
        <f>+IF(F3998=0," ", +F3998/INDEX(TdC_ExRate!$C$8:$R$29,MATCH(A3998,TdC_ExRate!$B$8:$B$29,0),MATCH(B3998,TdC_ExRate!$C$7:$R$7,0)))</f>
        <v>18.412360149174205</v>
      </c>
      <c r="H3998" s="78">
        <f>+IF(F3998=0,"",+G3998*100/INDEX(PBI_GDP!$C$8:$R$29,MATCH($A3998,PBI_GDP!$B$8:$B$29,0),MATCH($B3998,PBI_GDP!$C$7:$R$7,0)))</f>
        <v>6.2528433543186643E-2</v>
      </c>
    </row>
    <row r="3999" spans="1:8" x14ac:dyDescent="0.25">
      <c r="A3999" s="8" t="s">
        <v>43</v>
      </c>
      <c r="B3999" s="8">
        <v>2008</v>
      </c>
      <c r="C3999" s="8" t="s">
        <v>10</v>
      </c>
      <c r="D3999" s="8" t="s">
        <v>30</v>
      </c>
      <c r="E3999" s="8" t="s">
        <v>32</v>
      </c>
      <c r="F3999" s="78">
        <v>0</v>
      </c>
      <c r="G3999" s="78" t="str">
        <f>+IF(F3999=0," ", +F3999/INDEX(TdC_ExRate!$C$8:$R$29,MATCH(A3999,TdC_ExRate!$B$8:$B$29,0),MATCH(B3999,TdC_ExRate!$C$7:$R$7,0)))</f>
        <v xml:space="preserve"> </v>
      </c>
      <c r="H3999" s="78" t="str">
        <f>+IF(F3999=0,"",+G3999*100/INDEX(PBI_GDP!$C$8:$R$29,MATCH($A3999,PBI_GDP!$B$8:$B$29,0),MATCH($B3999,PBI_GDP!$C$7:$R$7,0)))</f>
        <v/>
      </c>
    </row>
    <row r="4000" spans="1:8" x14ac:dyDescent="0.25">
      <c r="A4000" s="8" t="s">
        <v>43</v>
      </c>
      <c r="B4000" s="8">
        <v>2008</v>
      </c>
      <c r="C4000" s="8" t="s">
        <v>10</v>
      </c>
      <c r="D4000" s="8" t="s">
        <v>30</v>
      </c>
      <c r="E4000" s="8" t="s">
        <v>40</v>
      </c>
      <c r="F4000" s="78">
        <v>115.2</v>
      </c>
      <c r="G4000" s="78">
        <f>+IF(F4000=0," ", +F4000/INDEX(TdC_ExRate!$C$8:$R$29,MATCH(A4000,TdC_ExRate!$B$8:$B$29,0),MATCH(B4000,TdC_ExRate!$C$7:$R$7,0)))</f>
        <v>18.412360149174205</v>
      </c>
      <c r="H4000" s="78">
        <f>+IF(F4000=0,"",+G4000*100/INDEX(PBI_GDP!$C$8:$R$29,MATCH($A4000,PBI_GDP!$B$8:$B$29,0),MATCH($B4000,PBI_GDP!$C$7:$R$7,0)))</f>
        <v>6.2528433543186643E-2</v>
      </c>
    </row>
    <row r="4001" spans="1:8" x14ac:dyDescent="0.25">
      <c r="A4001" s="8" t="s">
        <v>43</v>
      </c>
      <c r="B4001" s="8">
        <v>2009</v>
      </c>
      <c r="C4001" s="8" t="s">
        <v>10</v>
      </c>
      <c r="D4001" s="8" t="s">
        <v>30</v>
      </c>
      <c r="E4001" s="8" t="s">
        <v>31</v>
      </c>
      <c r="F4001" s="78">
        <v>122.7</v>
      </c>
      <c r="G4001" s="78">
        <f>+IF(F4001=0," ", +F4001/INDEX(TdC_ExRate!$C$8:$R$29,MATCH(A4001,TdC_ExRate!$B$8:$B$29,0),MATCH(B4001,TdC_ExRate!$C$7:$R$7,0)))</f>
        <v>19.481344270971167</v>
      </c>
      <c r="H4001" s="78">
        <f>+IF(F4001=0,"",+G4001*100/INDEX(PBI_GDP!$C$8:$R$29,MATCH($A4001,PBI_GDP!$B$8:$B$29,0),MATCH($B4001,PBI_GDP!$C$7:$R$7,0)))</f>
        <v>9.6158298169718381E-2</v>
      </c>
    </row>
    <row r="4002" spans="1:8" x14ac:dyDescent="0.25">
      <c r="A4002" s="8" t="s">
        <v>43</v>
      </c>
      <c r="B4002" s="8">
        <v>2009</v>
      </c>
      <c r="C4002" s="8" t="s">
        <v>10</v>
      </c>
      <c r="D4002" s="8" t="s">
        <v>30</v>
      </c>
      <c r="E4002" s="8" t="s">
        <v>32</v>
      </c>
      <c r="F4002" s="78">
        <v>0</v>
      </c>
      <c r="G4002" s="78" t="str">
        <f>+IF(F4002=0," ", +F4002/INDEX(TdC_ExRate!$C$8:$R$29,MATCH(A4002,TdC_ExRate!$B$8:$B$29,0),MATCH(B4002,TdC_ExRate!$C$7:$R$7,0)))</f>
        <v xml:space="preserve"> </v>
      </c>
      <c r="H4002" s="78" t="str">
        <f>+IF(F4002=0,"",+G4002*100/INDEX(PBI_GDP!$C$8:$R$29,MATCH($A4002,PBI_GDP!$B$8:$B$29,0),MATCH($B4002,PBI_GDP!$C$7:$R$7,0)))</f>
        <v/>
      </c>
    </row>
    <row r="4003" spans="1:8" x14ac:dyDescent="0.25">
      <c r="A4003" s="8" t="s">
        <v>43</v>
      </c>
      <c r="B4003" s="8">
        <v>2009</v>
      </c>
      <c r="C4003" s="8" t="s">
        <v>10</v>
      </c>
      <c r="D4003" s="8" t="s">
        <v>30</v>
      </c>
      <c r="E4003" s="8" t="s">
        <v>40</v>
      </c>
      <c r="F4003" s="78">
        <v>122.7</v>
      </c>
      <c r="G4003" s="78">
        <f>+IF(F4003=0," ", +F4003/INDEX(TdC_ExRate!$C$8:$R$29,MATCH(A4003,TdC_ExRate!$B$8:$B$29,0),MATCH(B4003,TdC_ExRate!$C$7:$R$7,0)))</f>
        <v>19.481344270971167</v>
      </c>
      <c r="H4003" s="78">
        <f>+IF(F4003=0,"",+G4003*100/INDEX(PBI_GDP!$C$8:$R$29,MATCH($A4003,PBI_GDP!$B$8:$B$29,0),MATCH($B4003,PBI_GDP!$C$7:$R$7,0)))</f>
        <v>9.6158298169718381E-2</v>
      </c>
    </row>
    <row r="4004" spans="1:8" x14ac:dyDescent="0.25">
      <c r="A4004" s="8" t="s">
        <v>43</v>
      </c>
      <c r="B4004" s="8">
        <v>2010</v>
      </c>
      <c r="C4004" s="8" t="s">
        <v>10</v>
      </c>
      <c r="D4004" s="8" t="s">
        <v>30</v>
      </c>
      <c r="E4004" s="8" t="s">
        <v>31</v>
      </c>
      <c r="F4004" s="78">
        <v>33.4</v>
      </c>
      <c r="G4004" s="78">
        <f>+IF(F4004=0," ", +F4004/INDEX(TdC_ExRate!$C$8:$R$29,MATCH(A4004,TdC_ExRate!$B$8:$B$29,0),MATCH(B4004,TdC_ExRate!$C$7:$R$7,0)))</f>
        <v>5.2688313395556694</v>
      </c>
      <c r="H4004" s="78">
        <f>+IF(F4004=0,"",+G4004*100/INDEX(PBI_GDP!$C$8:$R$29,MATCH($A4004,PBI_GDP!$B$8:$B$29,0),MATCH($B4004,PBI_GDP!$C$7:$R$7,0)))</f>
        <v>2.2505659013425529E-2</v>
      </c>
    </row>
    <row r="4005" spans="1:8" x14ac:dyDescent="0.25">
      <c r="A4005" s="8" t="s">
        <v>43</v>
      </c>
      <c r="B4005" s="8">
        <v>2010</v>
      </c>
      <c r="C4005" s="8" t="s">
        <v>10</v>
      </c>
      <c r="D4005" s="8" t="s">
        <v>30</v>
      </c>
      <c r="E4005" s="8" t="s">
        <v>32</v>
      </c>
      <c r="F4005" s="78">
        <v>0</v>
      </c>
      <c r="G4005" s="78" t="str">
        <f>+IF(F4005=0," ", +F4005/INDEX(TdC_ExRate!$C$8:$R$29,MATCH(A4005,TdC_ExRate!$B$8:$B$29,0),MATCH(B4005,TdC_ExRate!$C$7:$R$7,0)))</f>
        <v xml:space="preserve"> </v>
      </c>
      <c r="H4005" s="78" t="str">
        <f>+IF(F4005=0,"",+G4005*100/INDEX(PBI_GDP!$C$8:$R$29,MATCH($A4005,PBI_GDP!$B$8:$B$29,0),MATCH($B4005,PBI_GDP!$C$7:$R$7,0)))</f>
        <v/>
      </c>
    </row>
    <row r="4006" spans="1:8" x14ac:dyDescent="0.25">
      <c r="A4006" s="8" t="s">
        <v>43</v>
      </c>
      <c r="B4006" s="8">
        <v>2010</v>
      </c>
      <c r="C4006" s="8" t="s">
        <v>10</v>
      </c>
      <c r="D4006" s="8" t="s">
        <v>30</v>
      </c>
      <c r="E4006" s="8" t="s">
        <v>40</v>
      </c>
      <c r="F4006" s="78">
        <v>33.4</v>
      </c>
      <c r="G4006" s="78">
        <f>+IF(F4006=0," ", +F4006/INDEX(TdC_ExRate!$C$8:$R$29,MATCH(A4006,TdC_ExRate!$B$8:$B$29,0),MATCH(B4006,TdC_ExRate!$C$7:$R$7,0)))</f>
        <v>5.2688313395556694</v>
      </c>
      <c r="H4006" s="78">
        <f>+IF(F4006=0,"",+G4006*100/INDEX(PBI_GDP!$C$8:$R$29,MATCH($A4006,PBI_GDP!$B$8:$B$29,0),MATCH($B4006,PBI_GDP!$C$7:$R$7,0)))</f>
        <v>2.2505659013425529E-2</v>
      </c>
    </row>
    <row r="4007" spans="1:8" x14ac:dyDescent="0.25">
      <c r="A4007" s="8" t="s">
        <v>43</v>
      </c>
      <c r="B4007" s="8">
        <v>2011</v>
      </c>
      <c r="C4007" s="8" t="s">
        <v>10</v>
      </c>
      <c r="D4007" s="8" t="s">
        <v>30</v>
      </c>
      <c r="E4007" s="8" t="s">
        <v>31</v>
      </c>
      <c r="F4007" s="78">
        <v>102.4</v>
      </c>
      <c r="G4007" s="78">
        <f>+IF(F4007=0," ", +F4007/INDEX(TdC_ExRate!$C$8:$R$29,MATCH(A4007,TdC_ExRate!$B$8:$B$29,0),MATCH(B4007,TdC_ExRate!$C$7:$R$7,0)))</f>
        <v>16.054350666318275</v>
      </c>
      <c r="H4007" s="78">
        <f>+IF(F4007=0,"",+G4007*100/INDEX(PBI_GDP!$C$8:$R$29,MATCH($A4007,PBI_GDP!$B$8:$B$29,0),MATCH($B4007,PBI_GDP!$C$7:$R$7,0)))</f>
        <v>5.974489948948989E-2</v>
      </c>
    </row>
    <row r="4008" spans="1:8" x14ac:dyDescent="0.25">
      <c r="A4008" s="8" t="s">
        <v>43</v>
      </c>
      <c r="B4008" s="8">
        <v>2011</v>
      </c>
      <c r="C4008" s="8" t="s">
        <v>10</v>
      </c>
      <c r="D4008" s="8" t="s">
        <v>30</v>
      </c>
      <c r="E4008" s="8" t="s">
        <v>32</v>
      </c>
      <c r="F4008" s="78">
        <v>0</v>
      </c>
      <c r="G4008" s="78" t="str">
        <f>+IF(F4008=0," ", +F4008/INDEX(TdC_ExRate!$C$8:$R$29,MATCH(A4008,TdC_ExRate!$B$8:$B$29,0),MATCH(B4008,TdC_ExRate!$C$7:$R$7,0)))</f>
        <v xml:space="preserve"> </v>
      </c>
      <c r="H4008" s="78" t="str">
        <f>+IF(F4008=0,"",+G4008*100/INDEX(PBI_GDP!$C$8:$R$29,MATCH($A4008,PBI_GDP!$B$8:$B$29,0),MATCH($B4008,PBI_GDP!$C$7:$R$7,0)))</f>
        <v/>
      </c>
    </row>
    <row r="4009" spans="1:8" x14ac:dyDescent="0.25">
      <c r="A4009" s="8" t="s">
        <v>43</v>
      </c>
      <c r="B4009" s="8">
        <v>2011</v>
      </c>
      <c r="C4009" s="8" t="s">
        <v>10</v>
      </c>
      <c r="D4009" s="8" t="s">
        <v>30</v>
      </c>
      <c r="E4009" s="8" t="s">
        <v>40</v>
      </c>
      <c r="F4009" s="78">
        <v>102.4</v>
      </c>
      <c r="G4009" s="78">
        <f>+IF(F4009=0," ", +F4009/INDEX(TdC_ExRate!$C$8:$R$29,MATCH(A4009,TdC_ExRate!$B$8:$B$29,0),MATCH(B4009,TdC_ExRate!$C$7:$R$7,0)))</f>
        <v>16.054350666318275</v>
      </c>
      <c r="H4009" s="78">
        <f>+IF(F4009=0,"",+G4009*100/INDEX(PBI_GDP!$C$8:$R$29,MATCH($A4009,PBI_GDP!$B$8:$B$29,0),MATCH($B4009,PBI_GDP!$C$7:$R$7,0)))</f>
        <v>5.974489948948989E-2</v>
      </c>
    </row>
    <row r="4010" spans="1:8" x14ac:dyDescent="0.25">
      <c r="A4010" s="8" t="s">
        <v>43</v>
      </c>
      <c r="B4010" s="8">
        <v>2012</v>
      </c>
      <c r="C4010" s="8" t="s">
        <v>10</v>
      </c>
      <c r="D4010" s="8" t="s">
        <v>30</v>
      </c>
      <c r="E4010" s="8" t="s">
        <v>31</v>
      </c>
      <c r="F4010" s="78">
        <v>16.399999999999999</v>
      </c>
      <c r="G4010" s="78">
        <f>+IF(F4010=0," ", +F4010/INDEX(TdC_ExRate!$C$8:$R$29,MATCH(A4010,TdC_ExRate!$B$8:$B$29,0),MATCH(B4010,TdC_ExRate!$C$7:$R$7,0)))</f>
        <v>2.5695260477869168</v>
      </c>
      <c r="H4010" s="78">
        <f>+IF(F4010=0,"",+G4010*100/INDEX(PBI_GDP!$C$8:$R$29,MATCH($A4010,PBI_GDP!$B$8:$B$29,0),MATCH($B4010,PBI_GDP!$C$7:$R$7,0)))</f>
        <v>9.465108188412192E-3</v>
      </c>
    </row>
    <row r="4011" spans="1:8" x14ac:dyDescent="0.25">
      <c r="A4011" s="8" t="s">
        <v>43</v>
      </c>
      <c r="B4011" s="8">
        <v>2012</v>
      </c>
      <c r="C4011" s="8" t="s">
        <v>10</v>
      </c>
      <c r="D4011" s="8" t="s">
        <v>30</v>
      </c>
      <c r="E4011" s="8" t="s">
        <v>32</v>
      </c>
      <c r="F4011" s="78">
        <v>0</v>
      </c>
      <c r="G4011" s="78" t="str">
        <f>+IF(F4011=0," ", +F4011/INDEX(TdC_ExRate!$C$8:$R$29,MATCH(A4011,TdC_ExRate!$B$8:$B$29,0),MATCH(B4011,TdC_ExRate!$C$7:$R$7,0)))</f>
        <v xml:space="preserve"> </v>
      </c>
      <c r="H4011" s="78" t="str">
        <f>+IF(F4011=0,"",+G4011*100/INDEX(PBI_GDP!$C$8:$R$29,MATCH($A4011,PBI_GDP!$B$8:$B$29,0),MATCH($B4011,PBI_GDP!$C$7:$R$7,0)))</f>
        <v/>
      </c>
    </row>
    <row r="4012" spans="1:8" x14ac:dyDescent="0.25">
      <c r="A4012" s="8" t="s">
        <v>43</v>
      </c>
      <c r="B4012" s="8">
        <v>2012</v>
      </c>
      <c r="C4012" s="8" t="s">
        <v>10</v>
      </c>
      <c r="D4012" s="8" t="s">
        <v>30</v>
      </c>
      <c r="E4012" s="8" t="s">
        <v>40</v>
      </c>
      <c r="F4012" s="78">
        <v>16.399999999999999</v>
      </c>
      <c r="G4012" s="78">
        <f>+IF(F4012=0," ", +F4012/INDEX(TdC_ExRate!$C$8:$R$29,MATCH(A4012,TdC_ExRate!$B$8:$B$29,0),MATCH(B4012,TdC_ExRate!$C$7:$R$7,0)))</f>
        <v>2.5695260477869168</v>
      </c>
      <c r="H4012" s="78">
        <f>+IF(F4012=0,"",+G4012*100/INDEX(PBI_GDP!$C$8:$R$29,MATCH($A4012,PBI_GDP!$B$8:$B$29,0),MATCH($B4012,PBI_GDP!$C$7:$R$7,0)))</f>
        <v>9.465108188412192E-3</v>
      </c>
    </row>
    <row r="4013" spans="1:8" x14ac:dyDescent="0.25">
      <c r="A4013" s="8" t="s">
        <v>43</v>
      </c>
      <c r="B4013" s="8">
        <v>2013</v>
      </c>
      <c r="C4013" s="8" t="s">
        <v>10</v>
      </c>
      <c r="D4013" s="8" t="s">
        <v>30</v>
      </c>
      <c r="E4013" s="8" t="s">
        <v>31</v>
      </c>
      <c r="F4013" s="78">
        <v>66.849999999999994</v>
      </c>
      <c r="G4013" s="78">
        <f>+IF(F4013=0," ", +F4013/INDEX(TdC_ExRate!$C$8:$R$29,MATCH(A4013,TdC_ExRate!$B$8:$B$29,0),MATCH(B4013,TdC_ExRate!$C$7:$R$7,0)))</f>
        <v>10.491760397593508</v>
      </c>
      <c r="H4013" s="78">
        <f>+IF(F4013=0,"",+G4013*100/INDEX(PBI_GDP!$C$8:$R$29,MATCH($A4013,PBI_GDP!$B$8:$B$29,0),MATCH($B4013,PBI_GDP!$C$7:$R$7,0)))</f>
        <v>3.6735161161495923E-2</v>
      </c>
    </row>
    <row r="4014" spans="1:8" x14ac:dyDescent="0.25">
      <c r="A4014" s="8" t="s">
        <v>43</v>
      </c>
      <c r="B4014" s="8">
        <v>2013</v>
      </c>
      <c r="C4014" s="8" t="s">
        <v>10</v>
      </c>
      <c r="D4014" s="8" t="s">
        <v>30</v>
      </c>
      <c r="E4014" s="8" t="s">
        <v>32</v>
      </c>
      <c r="F4014" s="78">
        <v>0</v>
      </c>
      <c r="G4014" s="78" t="str">
        <f>+IF(F4014=0," ", +F4014/INDEX(TdC_ExRate!$C$8:$R$29,MATCH(A4014,TdC_ExRate!$B$8:$B$29,0),MATCH(B4014,TdC_ExRate!$C$7:$R$7,0)))</f>
        <v xml:space="preserve"> </v>
      </c>
      <c r="H4014" s="78" t="str">
        <f>+IF(F4014=0,"",+G4014*100/INDEX(PBI_GDP!$C$8:$R$29,MATCH($A4014,PBI_GDP!$B$8:$B$29,0),MATCH($B4014,PBI_GDP!$C$7:$R$7,0)))</f>
        <v/>
      </c>
    </row>
    <row r="4015" spans="1:8" x14ac:dyDescent="0.25">
      <c r="A4015" s="8" t="s">
        <v>43</v>
      </c>
      <c r="B4015" s="8">
        <v>2013</v>
      </c>
      <c r="C4015" s="8" t="s">
        <v>10</v>
      </c>
      <c r="D4015" s="8" t="s">
        <v>30</v>
      </c>
      <c r="E4015" s="8" t="s">
        <v>40</v>
      </c>
      <c r="F4015" s="78">
        <v>66.849999999999994</v>
      </c>
      <c r="G4015" s="78">
        <f>+IF(F4015=0," ", +F4015/INDEX(TdC_ExRate!$C$8:$R$29,MATCH(A4015,TdC_ExRate!$B$8:$B$29,0),MATCH(B4015,TdC_ExRate!$C$7:$R$7,0)))</f>
        <v>10.491760397593508</v>
      </c>
      <c r="H4015" s="78">
        <f>+IF(F4015=0,"",+G4015*100/INDEX(PBI_GDP!$C$8:$R$29,MATCH($A4015,PBI_GDP!$B$8:$B$29,0),MATCH($B4015,PBI_GDP!$C$7:$R$7,0)))</f>
        <v>3.6735161161495923E-2</v>
      </c>
    </row>
    <row r="4016" spans="1:8" x14ac:dyDescent="0.25">
      <c r="A4016" s="8" t="s">
        <v>43</v>
      </c>
      <c r="B4016" s="8">
        <v>2014</v>
      </c>
      <c r="C4016" s="8" t="s">
        <v>10</v>
      </c>
      <c r="D4016" s="8" t="s">
        <v>30</v>
      </c>
      <c r="E4016" s="8" t="s">
        <v>31</v>
      </c>
      <c r="F4016" s="78">
        <v>98</v>
      </c>
      <c r="G4016" s="78">
        <f>+IF(F4016=0," ", +F4016/INDEX(TdC_ExRate!$C$8:$R$29,MATCH(A4016,TdC_ExRate!$B$8:$B$29,0),MATCH(B4016,TdC_ExRate!$C$7:$R$7,0)))</f>
        <v>15.429021254263965</v>
      </c>
      <c r="H4016" s="78">
        <f>+IF(F4016=0,"",+G4016*100/INDEX(PBI_GDP!$C$8:$R$29,MATCH($A4016,PBI_GDP!$B$8:$B$29,0),MATCH($B4016,PBI_GDP!$C$7:$R$7,0)))</f>
        <v>5.2343322238414237E-2</v>
      </c>
    </row>
    <row r="4017" spans="1:8" x14ac:dyDescent="0.25">
      <c r="A4017" s="8" t="s">
        <v>43</v>
      </c>
      <c r="B4017" s="8">
        <v>2014</v>
      </c>
      <c r="C4017" s="8" t="s">
        <v>10</v>
      </c>
      <c r="D4017" s="8" t="s">
        <v>30</v>
      </c>
      <c r="E4017" s="8" t="s">
        <v>32</v>
      </c>
      <c r="F4017" s="78">
        <v>0</v>
      </c>
      <c r="G4017" s="78" t="str">
        <f>+IF(F4017=0," ", +F4017/INDEX(TdC_ExRate!$C$8:$R$29,MATCH(A4017,TdC_ExRate!$B$8:$B$29,0),MATCH(B4017,TdC_ExRate!$C$7:$R$7,0)))</f>
        <v xml:space="preserve"> </v>
      </c>
      <c r="H4017" s="78" t="str">
        <f>+IF(F4017=0,"",+G4017*100/INDEX(PBI_GDP!$C$8:$R$29,MATCH($A4017,PBI_GDP!$B$8:$B$29,0),MATCH($B4017,PBI_GDP!$C$7:$R$7,0)))</f>
        <v/>
      </c>
    </row>
    <row r="4018" spans="1:8" x14ac:dyDescent="0.25">
      <c r="A4018" s="8" t="s">
        <v>43</v>
      </c>
      <c r="B4018" s="8">
        <v>2014</v>
      </c>
      <c r="C4018" s="8" t="s">
        <v>10</v>
      </c>
      <c r="D4018" s="8" t="s">
        <v>30</v>
      </c>
      <c r="E4018" s="8" t="s">
        <v>40</v>
      </c>
      <c r="F4018" s="78">
        <v>98</v>
      </c>
      <c r="G4018" s="78">
        <f>+IF(F4018=0," ", +F4018/INDEX(TdC_ExRate!$C$8:$R$29,MATCH(A4018,TdC_ExRate!$B$8:$B$29,0),MATCH(B4018,TdC_ExRate!$C$7:$R$7,0)))</f>
        <v>15.429021254263965</v>
      </c>
      <c r="H4018" s="78">
        <f>+IF(F4018=0,"",+G4018*100/INDEX(PBI_GDP!$C$8:$R$29,MATCH($A4018,PBI_GDP!$B$8:$B$29,0),MATCH($B4018,PBI_GDP!$C$7:$R$7,0)))</f>
        <v>5.2343322238414237E-2</v>
      </c>
    </row>
    <row r="4019" spans="1:8" x14ac:dyDescent="0.25">
      <c r="A4019" s="8" t="s">
        <v>43</v>
      </c>
      <c r="B4019" s="8">
        <v>2015</v>
      </c>
      <c r="C4019" s="8" t="s">
        <v>10</v>
      </c>
      <c r="D4019" s="8" t="s">
        <v>30</v>
      </c>
      <c r="E4019" s="8" t="s">
        <v>31</v>
      </c>
      <c r="F4019" s="78">
        <v>160</v>
      </c>
      <c r="G4019" s="78">
        <f>+IF(F4019=0," ", +F4019/INDEX(TdC_ExRate!$C$8:$R$29,MATCH(A4019,TdC_ExRate!$B$8:$B$29,0),MATCH(B4019,TdC_ExRate!$C$7:$R$7,0)))</f>
        <v>25.193544154310469</v>
      </c>
      <c r="H4019" s="78">
        <f>+IF(F4019=0,"",+G4019*100/INDEX(PBI_GDP!$C$8:$R$29,MATCH($A4019,PBI_GDP!$B$8:$B$29,0),MATCH($B4019,PBI_GDP!$C$7:$R$7,0)))</f>
        <v>9.3861886907346759E-2</v>
      </c>
    </row>
    <row r="4020" spans="1:8" x14ac:dyDescent="0.25">
      <c r="A4020" s="8" t="s">
        <v>43</v>
      </c>
      <c r="B4020" s="8">
        <v>2015</v>
      </c>
      <c r="C4020" s="8" t="s">
        <v>10</v>
      </c>
      <c r="D4020" s="8" t="s">
        <v>30</v>
      </c>
      <c r="E4020" s="8" t="s">
        <v>32</v>
      </c>
      <c r="F4020" s="78">
        <v>0</v>
      </c>
      <c r="G4020" s="78" t="str">
        <f>+IF(F4020=0," ", +F4020/INDEX(TdC_ExRate!$C$8:$R$29,MATCH(A4020,TdC_ExRate!$B$8:$B$29,0),MATCH(B4020,TdC_ExRate!$C$7:$R$7,0)))</f>
        <v xml:space="preserve"> </v>
      </c>
      <c r="H4020" s="78" t="str">
        <f>+IF(F4020=0,"",+G4020*100/INDEX(PBI_GDP!$C$8:$R$29,MATCH($A4020,PBI_GDP!$B$8:$B$29,0),MATCH($B4020,PBI_GDP!$C$7:$R$7,0)))</f>
        <v/>
      </c>
    </row>
    <row r="4021" spans="1:8" x14ac:dyDescent="0.25">
      <c r="A4021" s="8" t="s">
        <v>43</v>
      </c>
      <c r="B4021" s="8">
        <v>2015</v>
      </c>
      <c r="C4021" s="8" t="s">
        <v>10</v>
      </c>
      <c r="D4021" s="8" t="s">
        <v>30</v>
      </c>
      <c r="E4021" s="8" t="s">
        <v>40</v>
      </c>
      <c r="F4021" s="78">
        <v>160</v>
      </c>
      <c r="G4021" s="78">
        <f>+IF(F4021=0," ", +F4021/INDEX(TdC_ExRate!$C$8:$R$29,MATCH(A4021,TdC_ExRate!$B$8:$B$29,0),MATCH(B4021,TdC_ExRate!$C$7:$R$7,0)))</f>
        <v>25.193544154310469</v>
      </c>
      <c r="H4021" s="78">
        <f>+IF(F4021=0,"",+G4021*100/INDEX(PBI_GDP!$C$8:$R$29,MATCH($A4021,PBI_GDP!$B$8:$B$29,0),MATCH($B4021,PBI_GDP!$C$7:$R$7,0)))</f>
        <v>9.3861886907346759E-2</v>
      </c>
    </row>
    <row r="4022" spans="1:8" x14ac:dyDescent="0.25">
      <c r="A4022" s="8" t="s">
        <v>43</v>
      </c>
      <c r="B4022" s="8">
        <v>2016</v>
      </c>
      <c r="C4022" s="8" t="s">
        <v>10</v>
      </c>
      <c r="D4022" s="8" t="s">
        <v>30</v>
      </c>
      <c r="E4022" s="8" t="s">
        <v>31</v>
      </c>
      <c r="F4022" s="78">
        <v>76</v>
      </c>
      <c r="G4022" s="78">
        <f>+IF(F4022=0," ", +F4022/INDEX(TdC_ExRate!$C$8:$R$29,MATCH(A4022,TdC_ExRate!$B$8:$B$29,0),MATCH(B4022,TdC_ExRate!$C$7:$R$7,0)))</f>
        <v>11.458725970599321</v>
      </c>
      <c r="H4022" s="78">
        <f>+IF(F4022=0,"",+G4022*100/INDEX(PBI_GDP!$C$8:$R$29,MATCH($A4022,PBI_GDP!$B$8:$B$29,0),MATCH($B4022,PBI_GDP!$C$7:$R$7,0)))</f>
        <v>4.8514372056845688E-2</v>
      </c>
    </row>
    <row r="4023" spans="1:8" x14ac:dyDescent="0.25">
      <c r="A4023" s="8" t="s">
        <v>43</v>
      </c>
      <c r="B4023" s="8">
        <v>2016</v>
      </c>
      <c r="C4023" s="8" t="s">
        <v>10</v>
      </c>
      <c r="D4023" s="8" t="s">
        <v>30</v>
      </c>
      <c r="E4023" s="8" t="s">
        <v>32</v>
      </c>
      <c r="F4023" s="78">
        <v>0</v>
      </c>
      <c r="G4023" s="78" t="str">
        <f>+IF(F4023=0," ", +F4023/INDEX(TdC_ExRate!$C$8:$R$29,MATCH(A4023,TdC_ExRate!$B$8:$B$29,0),MATCH(B4023,TdC_ExRate!$C$7:$R$7,0)))</f>
        <v xml:space="preserve"> </v>
      </c>
      <c r="H4023" s="78" t="str">
        <f>+IF(F4023=0,"",+G4023*100/INDEX(PBI_GDP!$C$8:$R$29,MATCH($A4023,PBI_GDP!$B$8:$B$29,0),MATCH($B4023,PBI_GDP!$C$7:$R$7,0)))</f>
        <v/>
      </c>
    </row>
    <row r="4024" spans="1:8" x14ac:dyDescent="0.25">
      <c r="A4024" s="8" t="s">
        <v>43</v>
      </c>
      <c r="B4024" s="8">
        <v>2016</v>
      </c>
      <c r="C4024" s="8" t="s">
        <v>10</v>
      </c>
      <c r="D4024" s="8" t="s">
        <v>30</v>
      </c>
      <c r="E4024" s="8" t="s">
        <v>40</v>
      </c>
      <c r="F4024" s="78">
        <v>76</v>
      </c>
      <c r="G4024" s="78">
        <f>+IF(F4024=0," ", +F4024/INDEX(TdC_ExRate!$C$8:$R$29,MATCH(A4024,TdC_ExRate!$B$8:$B$29,0),MATCH(B4024,TdC_ExRate!$C$7:$R$7,0)))</f>
        <v>11.458725970599321</v>
      </c>
      <c r="H4024" s="78">
        <f>+IF(F4024=0,"",+G4024*100/INDEX(PBI_GDP!$C$8:$R$29,MATCH($A4024,PBI_GDP!$B$8:$B$29,0),MATCH($B4024,PBI_GDP!$C$7:$R$7,0)))</f>
        <v>4.8514372056845688E-2</v>
      </c>
    </row>
    <row r="4025" spans="1:8" x14ac:dyDescent="0.25">
      <c r="A4025" s="8" t="s">
        <v>43</v>
      </c>
      <c r="B4025" s="8">
        <v>2017</v>
      </c>
      <c r="C4025" s="8" t="s">
        <v>10</v>
      </c>
      <c r="D4025" s="8" t="s">
        <v>30</v>
      </c>
      <c r="E4025" s="8" t="s">
        <v>31</v>
      </c>
      <c r="F4025" s="78">
        <v>62</v>
      </c>
      <c r="G4025" s="78">
        <f>+IF(F4025=0," ", +F4025/INDEX(TdC_ExRate!$C$8:$R$29,MATCH(A4025,TdC_ExRate!$B$8:$B$29,0),MATCH(B4025,TdC_ExRate!$C$7:$R$7,0)))</f>
        <v>9.191994069681245</v>
      </c>
      <c r="H4025" s="78">
        <f>+IF(F4025=0,"",+G4025*100/INDEX(PBI_GDP!$C$8:$R$29,MATCH($A4025,PBI_GDP!$B$8:$B$29,0),MATCH($B4025,PBI_GDP!$C$7:$R$7,0)))</f>
        <v>3.854457272475436E-2</v>
      </c>
    </row>
    <row r="4026" spans="1:8" x14ac:dyDescent="0.25">
      <c r="A4026" s="8" t="s">
        <v>43</v>
      </c>
      <c r="B4026" s="8">
        <v>2017</v>
      </c>
      <c r="C4026" s="8" t="s">
        <v>10</v>
      </c>
      <c r="D4026" s="8" t="s">
        <v>30</v>
      </c>
      <c r="E4026" s="8" t="s">
        <v>32</v>
      </c>
      <c r="F4026" s="78">
        <v>0</v>
      </c>
      <c r="G4026" s="78" t="str">
        <f>+IF(F4026=0," ", +F4026/INDEX(TdC_ExRate!$C$8:$R$29,MATCH(A4026,TdC_ExRate!$B$8:$B$29,0),MATCH(B4026,TdC_ExRate!$C$7:$R$7,0)))</f>
        <v xml:space="preserve"> </v>
      </c>
      <c r="H4026" s="78" t="str">
        <f>+IF(F4026=0,"",+G4026*100/INDEX(PBI_GDP!$C$8:$R$29,MATCH($A4026,PBI_GDP!$B$8:$B$29,0),MATCH($B4026,PBI_GDP!$C$7:$R$7,0)))</f>
        <v/>
      </c>
    </row>
    <row r="4027" spans="1:8" x14ac:dyDescent="0.25">
      <c r="A4027" s="8" t="s">
        <v>43</v>
      </c>
      <c r="B4027" s="8">
        <v>2017</v>
      </c>
      <c r="C4027" s="8" t="s">
        <v>10</v>
      </c>
      <c r="D4027" s="8" t="s">
        <v>30</v>
      </c>
      <c r="E4027" s="8" t="s">
        <v>40</v>
      </c>
      <c r="F4027" s="78">
        <v>62</v>
      </c>
      <c r="G4027" s="78">
        <f>+IF(F4027=0," ", +F4027/INDEX(TdC_ExRate!$C$8:$R$29,MATCH(A4027,TdC_ExRate!$B$8:$B$29,0),MATCH(B4027,TdC_ExRate!$C$7:$R$7,0)))</f>
        <v>9.191994069681245</v>
      </c>
      <c r="H4027" s="78">
        <f>+IF(F4027=0,"",+G4027*100/INDEX(PBI_GDP!$C$8:$R$29,MATCH($A4027,PBI_GDP!$B$8:$B$29,0),MATCH($B4027,PBI_GDP!$C$7:$R$7,0)))</f>
        <v>3.854457272475436E-2</v>
      </c>
    </row>
    <row r="4028" spans="1:8" x14ac:dyDescent="0.25">
      <c r="A4028" s="8" t="s">
        <v>43</v>
      </c>
      <c r="B4028" s="8">
        <v>2018</v>
      </c>
      <c r="C4028" s="8" t="s">
        <v>10</v>
      </c>
      <c r="D4028" s="8" t="s">
        <v>30</v>
      </c>
      <c r="E4028" s="8" t="s">
        <v>31</v>
      </c>
      <c r="F4028" s="78">
        <v>115</v>
      </c>
      <c r="G4028" s="78">
        <f>+IF(F4028=0," ", +F4028/INDEX(TdC_ExRate!$C$8:$R$29,MATCH(A4028,TdC_ExRate!$B$8:$B$29,0),MATCH(B4028,TdC_ExRate!$C$7:$R$7,0)))</f>
        <v>16.953316953316964</v>
      </c>
      <c r="H4028" s="78">
        <f>+IF(F4028=0,"",+G4028*100/INDEX(PBI_GDP!$C$8:$R$29,MATCH($A4028,PBI_GDP!$B$8:$B$29,0),MATCH($B4028,PBI_GDP!$C$7:$R$7,0)))</f>
        <v>7.0966003484050286E-2</v>
      </c>
    </row>
    <row r="4029" spans="1:8" x14ac:dyDescent="0.25">
      <c r="A4029" s="8" t="s">
        <v>43</v>
      </c>
      <c r="B4029" s="8">
        <v>2018</v>
      </c>
      <c r="C4029" s="8" t="s">
        <v>10</v>
      </c>
      <c r="D4029" s="8" t="s">
        <v>30</v>
      </c>
      <c r="E4029" s="8" t="s">
        <v>32</v>
      </c>
      <c r="F4029" s="78">
        <v>0</v>
      </c>
      <c r="G4029" s="78" t="str">
        <f>+IF(F4029=0," ", +F4029/INDEX(TdC_ExRate!$C$8:$R$29,MATCH(A4029,TdC_ExRate!$B$8:$B$29,0),MATCH(B4029,TdC_ExRate!$C$7:$R$7,0)))</f>
        <v xml:space="preserve"> </v>
      </c>
      <c r="H4029" s="78" t="str">
        <f>+IF(F4029=0,"",+G4029*100/INDEX(PBI_GDP!$C$8:$R$29,MATCH($A4029,PBI_GDP!$B$8:$B$29,0),MATCH($B4029,PBI_GDP!$C$7:$R$7,0)))</f>
        <v/>
      </c>
    </row>
    <row r="4030" spans="1:8" x14ac:dyDescent="0.25">
      <c r="A4030" s="8" t="s">
        <v>43</v>
      </c>
      <c r="B4030" s="8">
        <v>2018</v>
      </c>
      <c r="C4030" s="8" t="s">
        <v>10</v>
      </c>
      <c r="D4030" s="8" t="s">
        <v>30</v>
      </c>
      <c r="E4030" s="8" t="s">
        <v>40</v>
      </c>
      <c r="F4030" s="78">
        <v>115</v>
      </c>
      <c r="G4030" s="78">
        <f>+IF(F4030=0," ", +F4030/INDEX(TdC_ExRate!$C$8:$R$29,MATCH(A4030,TdC_ExRate!$B$8:$B$29,0),MATCH(B4030,TdC_ExRate!$C$7:$R$7,0)))</f>
        <v>16.953316953316964</v>
      </c>
      <c r="H4030" s="78">
        <f>+IF(F4030=0,"",+G4030*100/INDEX(PBI_GDP!$C$8:$R$29,MATCH($A4030,PBI_GDP!$B$8:$B$29,0),MATCH($B4030,PBI_GDP!$C$7:$R$7,0)))</f>
        <v>7.0966003484050286E-2</v>
      </c>
    </row>
    <row r="4031" spans="1:8" x14ac:dyDescent="0.25">
      <c r="A4031" s="8" t="s">
        <v>43</v>
      </c>
      <c r="B4031" s="8">
        <v>2019</v>
      </c>
      <c r="C4031" s="8" t="s">
        <v>10</v>
      </c>
      <c r="D4031" s="8" t="s">
        <v>30</v>
      </c>
      <c r="E4031" s="8" t="s">
        <v>31</v>
      </c>
      <c r="F4031" s="78">
        <v>86.2</v>
      </c>
      <c r="G4031" s="78">
        <f>+IF(F4031=0," ", +F4031/INDEX(TdC_ExRate!$C$8:$R$29,MATCH(A4031,TdC_ExRate!$B$8:$B$29,0),MATCH(B4031,TdC_ExRate!$C$7:$R$7,0)))</f>
        <v>12.749907555774691</v>
      </c>
      <c r="H4031" s="78">
        <f>+IF(F4031=0,"",+G4031*100/INDEX(PBI_GDP!$C$8:$R$29,MATCH($A4031,PBI_GDP!$B$8:$B$29,0),MATCH($B4031,PBI_GDP!$C$7:$R$7,0)))</f>
        <v>5.4052287194707047E-2</v>
      </c>
    </row>
    <row r="4032" spans="1:8" x14ac:dyDescent="0.25">
      <c r="A4032" s="8" t="s">
        <v>43</v>
      </c>
      <c r="B4032" s="8">
        <v>2019</v>
      </c>
      <c r="C4032" s="8" t="s">
        <v>10</v>
      </c>
      <c r="D4032" s="8" t="s">
        <v>30</v>
      </c>
      <c r="E4032" s="8" t="s">
        <v>32</v>
      </c>
      <c r="F4032" s="78">
        <v>0</v>
      </c>
      <c r="G4032" s="78" t="str">
        <f>+IF(F4032=0," ", +F4032/INDEX(TdC_ExRate!$C$8:$R$29,MATCH(A4032,TdC_ExRate!$B$8:$B$29,0),MATCH(B4032,TdC_ExRate!$C$7:$R$7,0)))</f>
        <v xml:space="preserve"> </v>
      </c>
      <c r="H4032" s="78" t="str">
        <f>+IF(F4032=0,"",+G4032*100/INDEX(PBI_GDP!$C$8:$R$29,MATCH($A4032,PBI_GDP!$B$8:$B$29,0),MATCH($B4032,PBI_GDP!$C$7:$R$7,0)))</f>
        <v/>
      </c>
    </row>
    <row r="4033" spans="1:8" x14ac:dyDescent="0.25">
      <c r="A4033" s="8" t="s">
        <v>43</v>
      </c>
      <c r="B4033" s="8">
        <v>2019</v>
      </c>
      <c r="C4033" s="8" t="s">
        <v>10</v>
      </c>
      <c r="D4033" s="8" t="s">
        <v>30</v>
      </c>
      <c r="E4033" s="8" t="s">
        <v>40</v>
      </c>
      <c r="F4033" s="78">
        <v>86.2</v>
      </c>
      <c r="G4033" s="78">
        <f>+IF(F4033=0," ", +F4033/INDEX(TdC_ExRate!$C$8:$R$29,MATCH(A4033,TdC_ExRate!$B$8:$B$29,0),MATCH(B4033,TdC_ExRate!$C$7:$R$7,0)))</f>
        <v>12.749907555774691</v>
      </c>
      <c r="H4033" s="78">
        <f>+IF(F4033=0,"",+G4033*100/INDEX(PBI_GDP!$C$8:$R$29,MATCH($A4033,PBI_GDP!$B$8:$B$29,0),MATCH($B4033,PBI_GDP!$C$7:$R$7,0)))</f>
        <v>5.4052287194707047E-2</v>
      </c>
    </row>
    <row r="4034" spans="1:8" x14ac:dyDescent="0.25">
      <c r="A4034" s="8" t="s">
        <v>43</v>
      </c>
      <c r="B4034" s="8">
        <v>2020</v>
      </c>
      <c r="C4034" s="8" t="s">
        <v>10</v>
      </c>
      <c r="D4034" s="8" t="s">
        <v>30</v>
      </c>
      <c r="E4034" s="8" t="s">
        <v>31</v>
      </c>
      <c r="F4034" s="78">
        <v>45.9</v>
      </c>
      <c r="G4034" s="78">
        <f>+IF(F4034=0," ", +F4034/INDEX(TdC_ExRate!$C$8:$R$29,MATCH(A4034,TdC_ExRate!$B$8:$B$29,0),MATCH(B4034,TdC_ExRate!$C$7:$R$7,0)))</f>
        <v>6.7916152897657245</v>
      </c>
      <c r="H4034" s="78">
        <f>+IF(F4034=0,"",+G4034*100/INDEX(PBI_GDP!$C$8:$R$29,MATCH($A4034,PBI_GDP!$B$8:$B$29,0),MATCH($B4034,PBI_GDP!$C$7:$R$7,0)))</f>
        <v>3.2354891571462645E-2</v>
      </c>
    </row>
    <row r="4035" spans="1:8" x14ac:dyDescent="0.25">
      <c r="A4035" s="8" t="s">
        <v>43</v>
      </c>
      <c r="B4035" s="8">
        <v>2020</v>
      </c>
      <c r="C4035" s="8" t="s">
        <v>10</v>
      </c>
      <c r="D4035" s="8" t="s">
        <v>30</v>
      </c>
      <c r="E4035" s="8" t="s">
        <v>32</v>
      </c>
      <c r="F4035" s="78">
        <v>0</v>
      </c>
      <c r="G4035" s="78" t="str">
        <f>+IF(F4035=0," ", +F4035/INDEX(TdC_ExRate!$C$8:$R$29,MATCH(A4035,TdC_ExRate!$B$8:$B$29,0),MATCH(B4035,TdC_ExRate!$C$7:$R$7,0)))</f>
        <v xml:space="preserve"> </v>
      </c>
      <c r="H4035" s="78" t="str">
        <f>+IF(F4035=0,"",+G4035*100/INDEX(PBI_GDP!$C$8:$R$29,MATCH($A4035,PBI_GDP!$B$8:$B$29,0),MATCH($B4035,PBI_GDP!$C$7:$R$7,0)))</f>
        <v/>
      </c>
    </row>
    <row r="4036" spans="1:8" x14ac:dyDescent="0.25">
      <c r="A4036" s="8" t="s">
        <v>43</v>
      </c>
      <c r="B4036" s="8">
        <v>2020</v>
      </c>
      <c r="C4036" s="8" t="s">
        <v>10</v>
      </c>
      <c r="D4036" s="8" t="s">
        <v>30</v>
      </c>
      <c r="E4036" s="8" t="s">
        <v>40</v>
      </c>
      <c r="F4036" s="78">
        <v>45.9</v>
      </c>
      <c r="G4036" s="78">
        <f>+IF(F4036=0," ", +F4036/INDEX(TdC_ExRate!$C$8:$R$29,MATCH(A4036,TdC_ExRate!$B$8:$B$29,0),MATCH(B4036,TdC_ExRate!$C$7:$R$7,0)))</f>
        <v>6.7916152897657245</v>
      </c>
      <c r="H4036" s="78">
        <f>+IF(F4036=0,"",+G4036*100/INDEX(PBI_GDP!$C$8:$R$29,MATCH($A4036,PBI_GDP!$B$8:$B$29,0),MATCH($B4036,PBI_GDP!$C$7:$R$7,0)))</f>
        <v>3.2354891571462645E-2</v>
      </c>
    </row>
    <row r="4037" spans="1:8" x14ac:dyDescent="0.25">
      <c r="A4037" s="8" t="s">
        <v>43</v>
      </c>
      <c r="B4037" s="8">
        <v>2021</v>
      </c>
      <c r="C4037" s="8" t="s">
        <v>10</v>
      </c>
      <c r="D4037" s="8" t="s">
        <v>30</v>
      </c>
      <c r="E4037" s="8" t="s">
        <v>31</v>
      </c>
      <c r="F4037" s="78">
        <v>29.2</v>
      </c>
      <c r="G4037" s="78">
        <f>+IF(F4037=0," ", +F4037/INDEX(TdC_ExRate!$C$8:$R$29,MATCH(A4037,TdC_ExRate!$B$8:$B$29,0),MATCH(B4037,TdC_ExRate!$C$7:$R$7,0)))</f>
        <v>4.310493295608314</v>
      </c>
      <c r="H4037" s="78">
        <f>+IF(F4037=0,"",+G4037*100/INDEX(PBI_GDP!$C$8:$R$29,MATCH($A4037,PBI_GDP!$B$8:$B$29,0),MATCH($B4037,PBI_GDP!$C$7:$R$7,0)))</f>
        <v>1.7828841595462785E-2</v>
      </c>
    </row>
    <row r="4038" spans="1:8" x14ac:dyDescent="0.25">
      <c r="A4038" s="8" t="s">
        <v>43</v>
      </c>
      <c r="B4038" s="8">
        <v>2021</v>
      </c>
      <c r="C4038" s="8" t="s">
        <v>10</v>
      </c>
      <c r="D4038" s="8" t="s">
        <v>30</v>
      </c>
      <c r="E4038" s="8" t="s">
        <v>32</v>
      </c>
      <c r="F4038" s="78">
        <v>0</v>
      </c>
      <c r="G4038" s="78" t="str">
        <f>+IF(F4038=0," ", +F4038/INDEX(TdC_ExRate!$C$8:$R$29,MATCH(A4038,TdC_ExRate!$B$8:$B$29,0),MATCH(B4038,TdC_ExRate!$C$7:$R$7,0)))</f>
        <v xml:space="preserve"> </v>
      </c>
      <c r="H4038" s="78" t="str">
        <f>+IF(F4038=0,"",+G4038*100/INDEX(PBI_GDP!$C$8:$R$29,MATCH($A4038,PBI_GDP!$B$8:$B$29,0),MATCH($B4038,PBI_GDP!$C$7:$R$7,0)))</f>
        <v/>
      </c>
    </row>
    <row r="4039" spans="1:8" x14ac:dyDescent="0.25">
      <c r="A4039" s="8" t="s">
        <v>43</v>
      </c>
      <c r="B4039" s="8">
        <v>2021</v>
      </c>
      <c r="C4039" s="8" t="s">
        <v>10</v>
      </c>
      <c r="D4039" s="8" t="s">
        <v>30</v>
      </c>
      <c r="E4039" s="8" t="s">
        <v>40</v>
      </c>
      <c r="F4039" s="78">
        <v>29.2</v>
      </c>
      <c r="G4039" s="78">
        <f>+IF(F4039=0," ", +F4039/INDEX(TdC_ExRate!$C$8:$R$29,MATCH(A4039,TdC_ExRate!$B$8:$B$29,0),MATCH(B4039,TdC_ExRate!$C$7:$R$7,0)))</f>
        <v>4.310493295608314</v>
      </c>
      <c r="H4039" s="78">
        <f>+IF(F4039=0,"",+G4039*100/INDEX(PBI_GDP!$C$8:$R$29,MATCH($A4039,PBI_GDP!$B$8:$B$29,0),MATCH($B4039,PBI_GDP!$C$7:$R$7,0)))</f>
        <v>1.7828841595462785E-2</v>
      </c>
    </row>
    <row r="4040" spans="1:8" x14ac:dyDescent="0.25">
      <c r="A4040" s="8" t="s">
        <v>43</v>
      </c>
      <c r="B4040" s="8">
        <v>2022</v>
      </c>
      <c r="C4040" s="8" t="s">
        <v>10</v>
      </c>
      <c r="D4040" s="8" t="s">
        <v>30</v>
      </c>
      <c r="E4040" s="8" t="s">
        <v>31</v>
      </c>
      <c r="F4040" s="78">
        <v>58.3</v>
      </c>
      <c r="G4040" s="78">
        <f>+IF(F4040=0," ", +F4040/INDEX(TdC_ExRate!$C$8:$R$29,MATCH(A4040,TdC_ExRate!$B$8:$B$29,0),MATCH(B4040,TdC_ExRate!$C$7:$R$7,0)))</f>
        <v>8.6062246278755037</v>
      </c>
      <c r="H4040" s="78">
        <f>+IF(F4040=0,"",+G4040*100/INDEX(PBI_GDP!$C$8:$R$29,MATCH($A4040,PBI_GDP!$B$8:$B$29,0),MATCH($B4040,PBI_GDP!$C$7:$R$7,0)))</f>
        <v>3.0186020539972297E-2</v>
      </c>
    </row>
    <row r="4041" spans="1:8" x14ac:dyDescent="0.25">
      <c r="A4041" s="8" t="s">
        <v>43</v>
      </c>
      <c r="B4041" s="8">
        <v>2022</v>
      </c>
      <c r="C4041" s="8" t="s">
        <v>10</v>
      </c>
      <c r="D4041" s="8" t="s">
        <v>30</v>
      </c>
      <c r="E4041" s="8" t="s">
        <v>32</v>
      </c>
      <c r="F4041" s="78">
        <v>0</v>
      </c>
      <c r="G4041" s="78" t="str">
        <f>+IF(F4041=0," ", +F4041/INDEX(TdC_ExRate!$C$8:$R$29,MATCH(A4041,TdC_ExRate!$B$8:$B$29,0),MATCH(B4041,TdC_ExRate!$C$7:$R$7,0)))</f>
        <v xml:space="preserve"> </v>
      </c>
      <c r="H4041" s="78" t="str">
        <f>+IF(F4041=0,"",+G4041*100/INDEX(PBI_GDP!$C$8:$R$29,MATCH($A4041,PBI_GDP!$B$8:$B$29,0),MATCH($B4041,PBI_GDP!$C$7:$R$7,0)))</f>
        <v/>
      </c>
    </row>
    <row r="4042" spans="1:8" x14ac:dyDescent="0.25">
      <c r="A4042" s="8" t="s">
        <v>43</v>
      </c>
      <c r="B4042" s="8">
        <v>2022</v>
      </c>
      <c r="C4042" s="8" t="s">
        <v>10</v>
      </c>
      <c r="D4042" s="8" t="s">
        <v>30</v>
      </c>
      <c r="E4042" s="8" t="s">
        <v>40</v>
      </c>
      <c r="F4042" s="78">
        <v>58.3</v>
      </c>
      <c r="G4042" s="78">
        <f>+IF(F4042=0," ", +F4042/INDEX(TdC_ExRate!$C$8:$R$29,MATCH(A4042,TdC_ExRate!$B$8:$B$29,0),MATCH(B4042,TdC_ExRate!$C$7:$R$7,0)))</f>
        <v>8.6062246278755037</v>
      </c>
      <c r="H4042" s="78">
        <f>+IF(F4042=0,"",+G4042*100/INDEX(PBI_GDP!$C$8:$R$29,MATCH($A4042,PBI_GDP!$B$8:$B$29,0),MATCH($B4042,PBI_GDP!$C$7:$R$7,0)))</f>
        <v>3.0186020539972297E-2</v>
      </c>
    </row>
    <row r="4043" spans="1:8" x14ac:dyDescent="0.25">
      <c r="A4043" s="8" t="s">
        <v>43</v>
      </c>
      <c r="B4043" s="8">
        <v>2023</v>
      </c>
      <c r="C4043" s="8" t="s">
        <v>10</v>
      </c>
      <c r="D4043" s="8" t="s">
        <v>30</v>
      </c>
      <c r="E4043" s="8" t="s">
        <v>31</v>
      </c>
      <c r="F4043" s="78">
        <v>49</v>
      </c>
      <c r="G4043" s="78">
        <f>+IF(F4043=0," ", +F4043/INDEX(TdC_ExRate!$C$8:$R$29,MATCH(A4043,TdC_ExRate!$B$8:$B$29,0),MATCH(B4043,TdC_ExRate!$C$7:$R$7,0)))</f>
        <v>7.2440556855981244</v>
      </c>
      <c r="H4043" s="78">
        <f>+IF(F4043=0,"",+G4043*100/INDEX(PBI_GDP!$C$8:$R$29,MATCH($A4043,PBI_GDP!$B$8:$B$29,0),MATCH($B4043,PBI_GDP!$C$7:$R$7,0)))</f>
        <v>2.8427436761204791E-2</v>
      </c>
    </row>
    <row r="4044" spans="1:8" x14ac:dyDescent="0.25">
      <c r="A4044" s="8" t="s">
        <v>43</v>
      </c>
      <c r="B4044" s="8">
        <v>2023</v>
      </c>
      <c r="C4044" s="8" t="s">
        <v>10</v>
      </c>
      <c r="D4044" s="8" t="s">
        <v>30</v>
      </c>
      <c r="E4044" s="8" t="s">
        <v>32</v>
      </c>
      <c r="F4044" s="78">
        <v>0</v>
      </c>
      <c r="G4044" s="78" t="str">
        <f>+IF(F4044=0," ", +F4044/INDEX(TdC_ExRate!$C$8:$R$29,MATCH(A4044,TdC_ExRate!$B$8:$B$29,0),MATCH(B4044,TdC_ExRate!$C$7:$R$7,0)))</f>
        <v xml:space="preserve"> </v>
      </c>
      <c r="H4044" s="78" t="str">
        <f>+IF(F4044=0,"",+G4044*100/INDEX(PBI_GDP!$C$8:$R$29,MATCH($A4044,PBI_GDP!$B$8:$B$29,0),MATCH($B4044,PBI_GDP!$C$7:$R$7,0)))</f>
        <v/>
      </c>
    </row>
    <row r="4045" spans="1:8" x14ac:dyDescent="0.25">
      <c r="A4045" s="8" t="s">
        <v>43</v>
      </c>
      <c r="B4045" s="8">
        <v>2023</v>
      </c>
      <c r="C4045" s="8" t="s">
        <v>10</v>
      </c>
      <c r="D4045" s="8" t="s">
        <v>30</v>
      </c>
      <c r="E4045" s="8" t="s">
        <v>40</v>
      </c>
      <c r="F4045" s="78">
        <v>49</v>
      </c>
      <c r="G4045" s="78">
        <f>+IF(F4045=0," ", +F4045/INDEX(TdC_ExRate!$C$8:$R$29,MATCH(A4045,TdC_ExRate!$B$8:$B$29,0),MATCH(B4045,TdC_ExRate!$C$7:$R$7,0)))</f>
        <v>7.2440556855981244</v>
      </c>
      <c r="H4045" s="78">
        <f>+IF(F4045=0,"",+G4045*100/INDEX(PBI_GDP!$C$8:$R$29,MATCH($A4045,PBI_GDP!$B$8:$B$29,0),MATCH($B4045,PBI_GDP!$C$7:$R$7,0)))</f>
        <v>2.8427436761204791E-2</v>
      </c>
    </row>
    <row r="4046" spans="1:8" x14ac:dyDescent="0.25">
      <c r="A4046" s="8" t="s">
        <v>43</v>
      </c>
      <c r="B4046" s="8">
        <v>2008</v>
      </c>
      <c r="C4046" s="8" t="s">
        <v>10</v>
      </c>
      <c r="D4046" s="8" t="s">
        <v>33</v>
      </c>
      <c r="E4046" s="8" t="s">
        <v>34</v>
      </c>
      <c r="F4046" s="78">
        <v>0</v>
      </c>
      <c r="G4046" s="78" t="str">
        <f>+IF(F4046=0," ", +F4046/INDEX(TdC_ExRate!$C$8:$R$29,MATCH(A4046,TdC_ExRate!$B$8:$B$29,0),MATCH(B4046,TdC_ExRate!$C$7:$R$7,0)))</f>
        <v xml:space="preserve"> </v>
      </c>
      <c r="H4046" s="78" t="str">
        <f>+IF(F4046=0,"",+G4046*100/INDEX(PBI_GDP!$C$8:$R$29,MATCH($A4046,PBI_GDP!$B$8:$B$29,0),MATCH($B4046,PBI_GDP!$C$7:$R$7,0)))</f>
        <v/>
      </c>
    </row>
    <row r="4047" spans="1:8" x14ac:dyDescent="0.25">
      <c r="A4047" s="8" t="s">
        <v>43</v>
      </c>
      <c r="B4047" s="8">
        <v>2008</v>
      </c>
      <c r="C4047" s="8" t="s">
        <v>10</v>
      </c>
      <c r="D4047" s="8" t="s">
        <v>33</v>
      </c>
      <c r="E4047" s="8" t="s">
        <v>35</v>
      </c>
      <c r="F4047" s="78">
        <v>424.20000000000005</v>
      </c>
      <c r="G4047" s="78">
        <f>+IF(F4047=0," ", +F4047/INDEX(TdC_ExRate!$C$8:$R$29,MATCH(A4047,TdC_ExRate!$B$8:$B$29,0),MATCH(B4047,TdC_ExRate!$C$7:$R$7,0)))</f>
        <v>67.799680340969601</v>
      </c>
      <c r="H4047" s="78">
        <f>+IF(F4047=0,"",+G4047*100/INDEX(PBI_GDP!$C$8:$R$29,MATCH($A4047,PBI_GDP!$B$8:$B$29,0),MATCH($B4047,PBI_GDP!$C$7:$R$7,0)))</f>
        <v>0.23024792976579667</v>
      </c>
    </row>
    <row r="4048" spans="1:8" x14ac:dyDescent="0.25">
      <c r="A4048" s="8" t="s">
        <v>43</v>
      </c>
      <c r="B4048" s="8">
        <v>2008</v>
      </c>
      <c r="C4048" s="8" t="s">
        <v>10</v>
      </c>
      <c r="D4048" s="8" t="s">
        <v>33</v>
      </c>
      <c r="E4048" s="8" t="s">
        <v>36</v>
      </c>
      <c r="F4048" s="78">
        <v>0</v>
      </c>
      <c r="G4048" s="78" t="str">
        <f>+IF(F4048=0," ", +F4048/INDEX(TdC_ExRate!$C$8:$R$29,MATCH(A4048,TdC_ExRate!$B$8:$B$29,0),MATCH(B4048,TdC_ExRate!$C$7:$R$7,0)))</f>
        <v xml:space="preserve"> </v>
      </c>
      <c r="H4048" s="78" t="str">
        <f>+IF(F4048=0,"",+G4048*100/INDEX(PBI_GDP!$C$8:$R$29,MATCH($A4048,PBI_GDP!$B$8:$B$29,0),MATCH($B4048,PBI_GDP!$C$7:$R$7,0)))</f>
        <v/>
      </c>
    </row>
    <row r="4049" spans="1:8" x14ac:dyDescent="0.25">
      <c r="A4049" s="8" t="s">
        <v>43</v>
      </c>
      <c r="B4049" s="8">
        <v>2008</v>
      </c>
      <c r="C4049" s="8" t="s">
        <v>10</v>
      </c>
      <c r="D4049" s="8" t="s">
        <v>33</v>
      </c>
      <c r="E4049" s="8" t="s">
        <v>42</v>
      </c>
      <c r="F4049" s="78">
        <v>0</v>
      </c>
      <c r="G4049" s="78" t="str">
        <f>+IF(F4049=0," ", +F4049/INDEX(TdC_ExRate!$C$8:$R$29,MATCH(A4049,TdC_ExRate!$B$8:$B$29,0),MATCH(B4049,TdC_ExRate!$C$7:$R$7,0)))</f>
        <v xml:space="preserve"> </v>
      </c>
      <c r="H4049" s="78" t="str">
        <f>+IF(F4049=0,"",+G4049*100/INDEX(PBI_GDP!$C$8:$R$29,MATCH($A4049,PBI_GDP!$B$8:$B$29,0),MATCH($B4049,PBI_GDP!$C$7:$R$7,0)))</f>
        <v/>
      </c>
    </row>
    <row r="4050" spans="1:8" x14ac:dyDescent="0.25">
      <c r="A4050" s="8" t="s">
        <v>43</v>
      </c>
      <c r="B4050" s="8">
        <v>2008</v>
      </c>
      <c r="C4050" s="8" t="s">
        <v>10</v>
      </c>
      <c r="D4050" s="8" t="s">
        <v>33</v>
      </c>
      <c r="E4050" s="8" t="s">
        <v>40</v>
      </c>
      <c r="F4050" s="78">
        <v>424.20000000000005</v>
      </c>
      <c r="G4050" s="78">
        <f>+IF(F4050=0," ", +F4050/INDEX(TdC_ExRate!$C$8:$R$29,MATCH(A4050,TdC_ExRate!$B$8:$B$29,0),MATCH(B4050,TdC_ExRate!$C$7:$R$7,0)))</f>
        <v>67.799680340969601</v>
      </c>
      <c r="H4050" s="78">
        <f>+IF(F4050=0,"",+G4050*100/INDEX(PBI_GDP!$C$8:$R$29,MATCH($A4050,PBI_GDP!$B$8:$B$29,0),MATCH($B4050,PBI_GDP!$C$7:$R$7,0)))</f>
        <v>0.23024792976579667</v>
      </c>
    </row>
    <row r="4051" spans="1:8" x14ac:dyDescent="0.25">
      <c r="A4051" s="8" t="s">
        <v>43</v>
      </c>
      <c r="B4051" s="8">
        <v>2009</v>
      </c>
      <c r="C4051" s="8" t="s">
        <v>10</v>
      </c>
      <c r="D4051" s="8" t="s">
        <v>33</v>
      </c>
      <c r="E4051" s="8" t="s">
        <v>34</v>
      </c>
      <c r="F4051" s="78">
        <v>0</v>
      </c>
      <c r="G4051" s="78" t="str">
        <f>+IF(F4051=0," ", +F4051/INDEX(TdC_ExRate!$C$8:$R$29,MATCH(A4051,TdC_ExRate!$B$8:$B$29,0),MATCH(B4051,TdC_ExRate!$C$7:$R$7,0)))</f>
        <v xml:space="preserve"> </v>
      </c>
      <c r="H4051" s="78" t="str">
        <f>+IF(F4051=0,"",+G4051*100/INDEX(PBI_GDP!$C$8:$R$29,MATCH($A4051,PBI_GDP!$B$8:$B$29,0),MATCH($B4051,PBI_GDP!$C$7:$R$7,0)))</f>
        <v/>
      </c>
    </row>
    <row r="4052" spans="1:8" x14ac:dyDescent="0.25">
      <c r="A4052" s="8" t="s">
        <v>43</v>
      </c>
      <c r="B4052" s="8">
        <v>2009</v>
      </c>
      <c r="C4052" s="8" t="s">
        <v>10</v>
      </c>
      <c r="D4052" s="8" t="s">
        <v>33</v>
      </c>
      <c r="E4052" s="8" t="s">
        <v>35</v>
      </c>
      <c r="F4052" s="78">
        <v>1126.1400000000001</v>
      </c>
      <c r="G4052" s="78">
        <f>+IF(F4052=0," ", +F4052/INDEX(TdC_ExRate!$C$8:$R$29,MATCH(A4052,TdC_ExRate!$B$8:$B$29,0),MATCH(B4052,TdC_ExRate!$C$7:$R$7,0)))</f>
        <v>178.79968245567622</v>
      </c>
      <c r="H4052" s="78">
        <f>+IF(F4052=0,"",+G4052*100/INDEX(PBI_GDP!$C$8:$R$29,MATCH($A4052,PBI_GDP!$B$8:$B$29,0),MATCH($B4052,PBI_GDP!$C$7:$R$7,0)))</f>
        <v>0.88254039038994847</v>
      </c>
    </row>
    <row r="4053" spans="1:8" x14ac:dyDescent="0.25">
      <c r="A4053" s="8" t="s">
        <v>43</v>
      </c>
      <c r="B4053" s="8">
        <v>2009</v>
      </c>
      <c r="C4053" s="8" t="s">
        <v>10</v>
      </c>
      <c r="D4053" s="8" t="s">
        <v>33</v>
      </c>
      <c r="E4053" s="8" t="s">
        <v>36</v>
      </c>
      <c r="F4053" s="78">
        <v>0</v>
      </c>
      <c r="G4053" s="78" t="str">
        <f>+IF(F4053=0," ", +F4053/INDEX(TdC_ExRate!$C$8:$R$29,MATCH(A4053,TdC_ExRate!$B$8:$B$29,0),MATCH(B4053,TdC_ExRate!$C$7:$R$7,0)))</f>
        <v xml:space="preserve"> </v>
      </c>
      <c r="H4053" s="78" t="str">
        <f>+IF(F4053=0,"",+G4053*100/INDEX(PBI_GDP!$C$8:$R$29,MATCH($A4053,PBI_GDP!$B$8:$B$29,0),MATCH($B4053,PBI_GDP!$C$7:$R$7,0)))</f>
        <v/>
      </c>
    </row>
    <row r="4054" spans="1:8" x14ac:dyDescent="0.25">
      <c r="A4054" s="8" t="s">
        <v>43</v>
      </c>
      <c r="B4054" s="8">
        <v>2009</v>
      </c>
      <c r="C4054" s="8" t="s">
        <v>10</v>
      </c>
      <c r="D4054" s="8" t="s">
        <v>33</v>
      </c>
      <c r="E4054" s="8" t="s">
        <v>42</v>
      </c>
      <c r="F4054" s="78">
        <v>0</v>
      </c>
      <c r="G4054" s="78" t="str">
        <f>+IF(F4054=0," ", +F4054/INDEX(TdC_ExRate!$C$8:$R$29,MATCH(A4054,TdC_ExRate!$B$8:$B$29,0),MATCH(B4054,TdC_ExRate!$C$7:$R$7,0)))</f>
        <v xml:space="preserve"> </v>
      </c>
      <c r="H4054" s="78" t="str">
        <f>+IF(F4054=0,"",+G4054*100/INDEX(PBI_GDP!$C$8:$R$29,MATCH($A4054,PBI_GDP!$B$8:$B$29,0),MATCH($B4054,PBI_GDP!$C$7:$R$7,0)))</f>
        <v/>
      </c>
    </row>
    <row r="4055" spans="1:8" x14ac:dyDescent="0.25">
      <c r="A4055" s="8" t="s">
        <v>43</v>
      </c>
      <c r="B4055" s="8">
        <v>2009</v>
      </c>
      <c r="C4055" s="8" t="s">
        <v>10</v>
      </c>
      <c r="D4055" s="8" t="s">
        <v>33</v>
      </c>
      <c r="E4055" s="8" t="s">
        <v>40</v>
      </c>
      <c r="F4055" s="78">
        <v>1126.1400000000001</v>
      </c>
      <c r="G4055" s="78">
        <f>+IF(F4055=0," ", +F4055/INDEX(TdC_ExRate!$C$8:$R$29,MATCH(A4055,TdC_ExRate!$B$8:$B$29,0),MATCH(B4055,TdC_ExRate!$C$7:$R$7,0)))</f>
        <v>178.79968245567622</v>
      </c>
      <c r="H4055" s="78">
        <f>+IF(F4055=0,"",+G4055*100/INDEX(PBI_GDP!$C$8:$R$29,MATCH($A4055,PBI_GDP!$B$8:$B$29,0),MATCH($B4055,PBI_GDP!$C$7:$R$7,0)))</f>
        <v>0.88254039038994847</v>
      </c>
    </row>
    <row r="4056" spans="1:8" x14ac:dyDescent="0.25">
      <c r="A4056" s="8" t="s">
        <v>43</v>
      </c>
      <c r="B4056" s="8">
        <v>2010</v>
      </c>
      <c r="C4056" s="8" t="s">
        <v>10</v>
      </c>
      <c r="D4056" s="8" t="s">
        <v>33</v>
      </c>
      <c r="E4056" s="8" t="s">
        <v>34</v>
      </c>
      <c r="F4056" s="78">
        <v>0</v>
      </c>
      <c r="G4056" s="78" t="str">
        <f>+IF(F4056=0," ", +F4056/INDEX(TdC_ExRate!$C$8:$R$29,MATCH(A4056,TdC_ExRate!$B$8:$B$29,0),MATCH(B4056,TdC_ExRate!$C$7:$R$7,0)))</f>
        <v xml:space="preserve"> </v>
      </c>
      <c r="H4056" s="78" t="str">
        <f>+IF(F4056=0,"",+G4056*100/INDEX(PBI_GDP!$C$8:$R$29,MATCH($A4056,PBI_GDP!$B$8:$B$29,0),MATCH($B4056,PBI_GDP!$C$7:$R$7,0)))</f>
        <v/>
      </c>
    </row>
    <row r="4057" spans="1:8" x14ac:dyDescent="0.25">
      <c r="A4057" s="8" t="s">
        <v>43</v>
      </c>
      <c r="B4057" s="8">
        <v>2010</v>
      </c>
      <c r="C4057" s="8" t="s">
        <v>10</v>
      </c>
      <c r="D4057" s="8" t="s">
        <v>33</v>
      </c>
      <c r="E4057" s="8" t="s">
        <v>35</v>
      </c>
      <c r="F4057" s="78">
        <v>790.62999999999988</v>
      </c>
      <c r="G4057" s="78">
        <f>+IF(F4057=0," ", +F4057/INDEX(TdC_ExRate!$C$8:$R$29,MATCH(A4057,TdC_ExRate!$B$8:$B$29,0),MATCH(B4057,TdC_ExRate!$C$7:$R$7,0)))</f>
        <v>124.72144077823049</v>
      </c>
      <c r="H4057" s="78">
        <f>+IF(F4057=0,"",+G4057*100/INDEX(PBI_GDP!$C$8:$R$29,MATCH($A4057,PBI_GDP!$B$8:$B$29,0),MATCH($B4057,PBI_GDP!$C$7:$R$7,0)))</f>
        <v>0.53274398759834196</v>
      </c>
    </row>
    <row r="4058" spans="1:8" x14ac:dyDescent="0.25">
      <c r="A4058" s="8" t="s">
        <v>43</v>
      </c>
      <c r="B4058" s="8">
        <v>2010</v>
      </c>
      <c r="C4058" s="8" t="s">
        <v>10</v>
      </c>
      <c r="D4058" s="8" t="s">
        <v>33</v>
      </c>
      <c r="E4058" s="8" t="s">
        <v>36</v>
      </c>
      <c r="F4058" s="78">
        <v>0</v>
      </c>
      <c r="G4058" s="78" t="str">
        <f>+IF(F4058=0," ", +F4058/INDEX(TdC_ExRate!$C$8:$R$29,MATCH(A4058,TdC_ExRate!$B$8:$B$29,0),MATCH(B4058,TdC_ExRate!$C$7:$R$7,0)))</f>
        <v xml:space="preserve"> </v>
      </c>
      <c r="H4058" s="78" t="str">
        <f>+IF(F4058=0,"",+G4058*100/INDEX(PBI_GDP!$C$8:$R$29,MATCH($A4058,PBI_GDP!$B$8:$B$29,0),MATCH($B4058,PBI_GDP!$C$7:$R$7,0)))</f>
        <v/>
      </c>
    </row>
    <row r="4059" spans="1:8" x14ac:dyDescent="0.25">
      <c r="A4059" s="8" t="s">
        <v>43</v>
      </c>
      <c r="B4059" s="8">
        <v>2010</v>
      </c>
      <c r="C4059" s="8" t="s">
        <v>10</v>
      </c>
      <c r="D4059" s="8" t="s">
        <v>33</v>
      </c>
      <c r="E4059" s="8" t="s">
        <v>42</v>
      </c>
      <c r="F4059" s="78">
        <v>0</v>
      </c>
      <c r="G4059" s="78" t="str">
        <f>+IF(F4059=0," ", +F4059/INDEX(TdC_ExRate!$C$8:$R$29,MATCH(A4059,TdC_ExRate!$B$8:$B$29,0),MATCH(B4059,TdC_ExRate!$C$7:$R$7,0)))</f>
        <v xml:space="preserve"> </v>
      </c>
      <c r="H4059" s="78" t="str">
        <f>+IF(F4059=0,"",+G4059*100/INDEX(PBI_GDP!$C$8:$R$29,MATCH($A4059,PBI_GDP!$B$8:$B$29,0),MATCH($B4059,PBI_GDP!$C$7:$R$7,0)))</f>
        <v/>
      </c>
    </row>
    <row r="4060" spans="1:8" x14ac:dyDescent="0.25">
      <c r="A4060" s="8" t="s">
        <v>43</v>
      </c>
      <c r="B4060" s="8">
        <v>2010</v>
      </c>
      <c r="C4060" s="8" t="s">
        <v>10</v>
      </c>
      <c r="D4060" s="8" t="s">
        <v>33</v>
      </c>
      <c r="E4060" s="8" t="s">
        <v>40</v>
      </c>
      <c r="F4060" s="78">
        <v>790.62999999999988</v>
      </c>
      <c r="G4060" s="78">
        <f>+IF(F4060=0," ", +F4060/INDEX(TdC_ExRate!$C$8:$R$29,MATCH(A4060,TdC_ExRate!$B$8:$B$29,0),MATCH(B4060,TdC_ExRate!$C$7:$R$7,0)))</f>
        <v>124.72144077823049</v>
      </c>
      <c r="H4060" s="78">
        <f>+IF(F4060=0,"",+G4060*100/INDEX(PBI_GDP!$C$8:$R$29,MATCH($A4060,PBI_GDP!$B$8:$B$29,0),MATCH($B4060,PBI_GDP!$C$7:$R$7,0)))</f>
        <v>0.53274398759834196</v>
      </c>
    </row>
    <row r="4061" spans="1:8" x14ac:dyDescent="0.25">
      <c r="A4061" s="8" t="s">
        <v>43</v>
      </c>
      <c r="B4061" s="8">
        <v>2011</v>
      </c>
      <c r="C4061" s="8" t="s">
        <v>10</v>
      </c>
      <c r="D4061" s="8" t="s">
        <v>33</v>
      </c>
      <c r="E4061" s="8" t="s">
        <v>34</v>
      </c>
      <c r="F4061" s="78">
        <v>0</v>
      </c>
      <c r="G4061" s="78" t="str">
        <f>+IF(F4061=0," ", +F4061/INDEX(TdC_ExRate!$C$8:$R$29,MATCH(A4061,TdC_ExRate!$B$8:$B$29,0),MATCH(B4061,TdC_ExRate!$C$7:$R$7,0)))</f>
        <v xml:space="preserve"> </v>
      </c>
      <c r="H4061" s="78" t="str">
        <f>+IF(F4061=0,"",+G4061*100/INDEX(PBI_GDP!$C$8:$R$29,MATCH($A4061,PBI_GDP!$B$8:$B$29,0),MATCH($B4061,PBI_GDP!$C$7:$R$7,0)))</f>
        <v/>
      </c>
    </row>
    <row r="4062" spans="1:8" x14ac:dyDescent="0.25">
      <c r="A4062" s="8" t="s">
        <v>43</v>
      </c>
      <c r="B4062" s="8">
        <v>2011</v>
      </c>
      <c r="C4062" s="8" t="s">
        <v>10</v>
      </c>
      <c r="D4062" s="8" t="s">
        <v>33</v>
      </c>
      <c r="E4062" s="8" t="s">
        <v>35</v>
      </c>
      <c r="F4062" s="78">
        <v>643.79</v>
      </c>
      <c r="G4062" s="78">
        <f>+IF(F4062=0," ", +F4062/INDEX(TdC_ExRate!$C$8:$R$29,MATCH(A4062,TdC_ExRate!$B$8:$B$29,0),MATCH(B4062,TdC_ExRate!$C$7:$R$7,0)))</f>
        <v>100.93389077606484</v>
      </c>
      <c r="H4062" s="78">
        <f>+IF(F4062=0,"",+G4062*100/INDEX(PBI_GDP!$C$8:$R$29,MATCH($A4062,PBI_GDP!$B$8:$B$29,0),MATCH($B4062,PBI_GDP!$C$7:$R$7,0)))</f>
        <v>0.3756168832259637</v>
      </c>
    </row>
    <row r="4063" spans="1:8" x14ac:dyDescent="0.25">
      <c r="A4063" s="8" t="s">
        <v>43</v>
      </c>
      <c r="B4063" s="8">
        <v>2011</v>
      </c>
      <c r="C4063" s="8" t="s">
        <v>10</v>
      </c>
      <c r="D4063" s="8" t="s">
        <v>33</v>
      </c>
      <c r="E4063" s="8" t="s">
        <v>36</v>
      </c>
      <c r="F4063" s="78">
        <v>0</v>
      </c>
      <c r="G4063" s="78" t="str">
        <f>+IF(F4063=0," ", +F4063/INDEX(TdC_ExRate!$C$8:$R$29,MATCH(A4063,TdC_ExRate!$B$8:$B$29,0),MATCH(B4063,TdC_ExRate!$C$7:$R$7,0)))</f>
        <v xml:space="preserve"> </v>
      </c>
      <c r="H4063" s="78" t="str">
        <f>+IF(F4063=0,"",+G4063*100/INDEX(PBI_GDP!$C$8:$R$29,MATCH($A4063,PBI_GDP!$B$8:$B$29,0),MATCH($B4063,PBI_GDP!$C$7:$R$7,0)))</f>
        <v/>
      </c>
    </row>
    <row r="4064" spans="1:8" x14ac:dyDescent="0.25">
      <c r="A4064" s="8" t="s">
        <v>43</v>
      </c>
      <c r="B4064" s="8">
        <v>2011</v>
      </c>
      <c r="C4064" s="8" t="s">
        <v>10</v>
      </c>
      <c r="D4064" s="8" t="s">
        <v>33</v>
      </c>
      <c r="E4064" s="8" t="s">
        <v>42</v>
      </c>
      <c r="F4064" s="78">
        <v>0</v>
      </c>
      <c r="G4064" s="78" t="str">
        <f>+IF(F4064=0," ", +F4064/INDEX(TdC_ExRate!$C$8:$R$29,MATCH(A4064,TdC_ExRate!$B$8:$B$29,0),MATCH(B4064,TdC_ExRate!$C$7:$R$7,0)))</f>
        <v xml:space="preserve"> </v>
      </c>
      <c r="H4064" s="78" t="str">
        <f>+IF(F4064=0,"",+G4064*100/INDEX(PBI_GDP!$C$8:$R$29,MATCH($A4064,PBI_GDP!$B$8:$B$29,0),MATCH($B4064,PBI_GDP!$C$7:$R$7,0)))</f>
        <v/>
      </c>
    </row>
    <row r="4065" spans="1:8" x14ac:dyDescent="0.25">
      <c r="A4065" s="8" t="s">
        <v>43</v>
      </c>
      <c r="B4065" s="8">
        <v>2011</v>
      </c>
      <c r="C4065" s="8" t="s">
        <v>10</v>
      </c>
      <c r="D4065" s="8" t="s">
        <v>33</v>
      </c>
      <c r="E4065" s="8" t="s">
        <v>40</v>
      </c>
      <c r="F4065" s="78">
        <v>643.79</v>
      </c>
      <c r="G4065" s="78">
        <f>+IF(F4065=0," ", +F4065/INDEX(TdC_ExRate!$C$8:$R$29,MATCH(A4065,TdC_ExRate!$B$8:$B$29,0),MATCH(B4065,TdC_ExRate!$C$7:$R$7,0)))</f>
        <v>100.93389077606484</v>
      </c>
      <c r="H4065" s="78">
        <f>+IF(F4065=0,"",+G4065*100/INDEX(PBI_GDP!$C$8:$R$29,MATCH($A4065,PBI_GDP!$B$8:$B$29,0),MATCH($B4065,PBI_GDP!$C$7:$R$7,0)))</f>
        <v>0.3756168832259637</v>
      </c>
    </row>
    <row r="4066" spans="1:8" x14ac:dyDescent="0.25">
      <c r="A4066" s="8" t="s">
        <v>43</v>
      </c>
      <c r="B4066" s="8">
        <v>2012</v>
      </c>
      <c r="C4066" s="8" t="s">
        <v>10</v>
      </c>
      <c r="D4066" s="8" t="s">
        <v>33</v>
      </c>
      <c r="E4066" s="8" t="s">
        <v>34</v>
      </c>
      <c r="F4066" s="78">
        <v>0</v>
      </c>
      <c r="G4066" s="78" t="str">
        <f>+IF(F4066=0," ", +F4066/INDEX(TdC_ExRate!$C$8:$R$29,MATCH(A4066,TdC_ExRate!$B$8:$B$29,0),MATCH(B4066,TdC_ExRate!$C$7:$R$7,0)))</f>
        <v xml:space="preserve"> </v>
      </c>
      <c r="H4066" s="78" t="str">
        <f>+IF(F4066=0,"",+G4066*100/INDEX(PBI_GDP!$C$8:$R$29,MATCH($A4066,PBI_GDP!$B$8:$B$29,0),MATCH($B4066,PBI_GDP!$C$7:$R$7,0)))</f>
        <v/>
      </c>
    </row>
    <row r="4067" spans="1:8" x14ac:dyDescent="0.25">
      <c r="A4067" s="8" t="s">
        <v>43</v>
      </c>
      <c r="B4067" s="8">
        <v>2012</v>
      </c>
      <c r="C4067" s="8" t="s">
        <v>10</v>
      </c>
      <c r="D4067" s="8" t="s">
        <v>33</v>
      </c>
      <c r="E4067" s="8" t="s">
        <v>35</v>
      </c>
      <c r="F4067" s="78">
        <v>961.8</v>
      </c>
      <c r="G4067" s="78">
        <f>+IF(F4067=0," ", +F4067/INDEX(TdC_ExRate!$C$8:$R$29,MATCH(A4067,TdC_ExRate!$B$8:$B$29,0),MATCH(B4067,TdC_ExRate!$C$7:$R$7,0)))</f>
        <v>150.6933019976498</v>
      </c>
      <c r="H4067" s="78">
        <f>+IF(F4067=0,"",+G4067*100/INDEX(PBI_GDP!$C$8:$R$29,MATCH($A4067,PBI_GDP!$B$8:$B$29,0),MATCH($B4067,PBI_GDP!$C$7:$R$7,0)))</f>
        <v>0.55509396680578327</v>
      </c>
    </row>
    <row r="4068" spans="1:8" x14ac:dyDescent="0.25">
      <c r="A4068" s="8" t="s">
        <v>43</v>
      </c>
      <c r="B4068" s="8">
        <v>2012</v>
      </c>
      <c r="C4068" s="8" t="s">
        <v>10</v>
      </c>
      <c r="D4068" s="8" t="s">
        <v>33</v>
      </c>
      <c r="E4068" s="8" t="s">
        <v>36</v>
      </c>
      <c r="F4068" s="78">
        <v>0</v>
      </c>
      <c r="G4068" s="78" t="str">
        <f>+IF(F4068=0," ", +F4068/INDEX(TdC_ExRate!$C$8:$R$29,MATCH(A4068,TdC_ExRate!$B$8:$B$29,0),MATCH(B4068,TdC_ExRate!$C$7:$R$7,0)))</f>
        <v xml:space="preserve"> </v>
      </c>
      <c r="H4068" s="78" t="str">
        <f>+IF(F4068=0,"",+G4068*100/INDEX(PBI_GDP!$C$8:$R$29,MATCH($A4068,PBI_GDP!$B$8:$B$29,0),MATCH($B4068,PBI_GDP!$C$7:$R$7,0)))</f>
        <v/>
      </c>
    </row>
    <row r="4069" spans="1:8" x14ac:dyDescent="0.25">
      <c r="A4069" s="8" t="s">
        <v>43</v>
      </c>
      <c r="B4069" s="8">
        <v>2012</v>
      </c>
      <c r="C4069" s="8" t="s">
        <v>10</v>
      </c>
      <c r="D4069" s="8" t="s">
        <v>33</v>
      </c>
      <c r="E4069" s="8" t="s">
        <v>42</v>
      </c>
      <c r="F4069" s="78">
        <v>0</v>
      </c>
      <c r="G4069" s="78" t="str">
        <f>+IF(F4069=0," ", +F4069/INDEX(TdC_ExRate!$C$8:$R$29,MATCH(A4069,TdC_ExRate!$B$8:$B$29,0),MATCH(B4069,TdC_ExRate!$C$7:$R$7,0)))</f>
        <v xml:space="preserve"> </v>
      </c>
      <c r="H4069" s="78" t="str">
        <f>+IF(F4069=0,"",+G4069*100/INDEX(PBI_GDP!$C$8:$R$29,MATCH($A4069,PBI_GDP!$B$8:$B$29,0),MATCH($B4069,PBI_GDP!$C$7:$R$7,0)))</f>
        <v/>
      </c>
    </row>
    <row r="4070" spans="1:8" x14ac:dyDescent="0.25">
      <c r="A4070" s="8" t="s">
        <v>43</v>
      </c>
      <c r="B4070" s="8">
        <v>2012</v>
      </c>
      <c r="C4070" s="8" t="s">
        <v>10</v>
      </c>
      <c r="D4070" s="8" t="s">
        <v>33</v>
      </c>
      <c r="E4070" s="8" t="s">
        <v>40</v>
      </c>
      <c r="F4070" s="78">
        <v>961.8</v>
      </c>
      <c r="G4070" s="78">
        <f>+IF(F4070=0," ", +F4070/INDEX(TdC_ExRate!$C$8:$R$29,MATCH(A4070,TdC_ExRate!$B$8:$B$29,0),MATCH(B4070,TdC_ExRate!$C$7:$R$7,0)))</f>
        <v>150.6933019976498</v>
      </c>
      <c r="H4070" s="78">
        <f>+IF(F4070=0,"",+G4070*100/INDEX(PBI_GDP!$C$8:$R$29,MATCH($A4070,PBI_GDP!$B$8:$B$29,0),MATCH($B4070,PBI_GDP!$C$7:$R$7,0)))</f>
        <v>0.55509396680578327</v>
      </c>
    </row>
    <row r="4071" spans="1:8" x14ac:dyDescent="0.25">
      <c r="A4071" s="8" t="s">
        <v>43</v>
      </c>
      <c r="B4071" s="8">
        <v>2013</v>
      </c>
      <c r="C4071" s="8" t="s">
        <v>10</v>
      </c>
      <c r="D4071" s="8" t="s">
        <v>33</v>
      </c>
      <c r="E4071" s="8" t="s">
        <v>34</v>
      </c>
      <c r="F4071" s="78">
        <v>0</v>
      </c>
      <c r="G4071" s="78" t="str">
        <f>+IF(F4071=0," ", +F4071/INDEX(TdC_ExRate!$C$8:$R$29,MATCH(A4071,TdC_ExRate!$B$8:$B$29,0),MATCH(B4071,TdC_ExRate!$C$7:$R$7,0)))</f>
        <v xml:space="preserve"> </v>
      </c>
      <c r="H4071" s="78" t="str">
        <f>+IF(F4071=0,"",+G4071*100/INDEX(PBI_GDP!$C$8:$R$29,MATCH($A4071,PBI_GDP!$B$8:$B$29,0),MATCH($B4071,PBI_GDP!$C$7:$R$7,0)))</f>
        <v/>
      </c>
    </row>
    <row r="4072" spans="1:8" x14ac:dyDescent="0.25">
      <c r="A4072" s="8" t="s">
        <v>43</v>
      </c>
      <c r="B4072" s="8">
        <v>2013</v>
      </c>
      <c r="C4072" s="8" t="s">
        <v>10</v>
      </c>
      <c r="D4072" s="8" t="s">
        <v>33</v>
      </c>
      <c r="E4072" s="8" t="s">
        <v>35</v>
      </c>
      <c r="F4072" s="78">
        <v>886</v>
      </c>
      <c r="G4072" s="78">
        <f>+IF(F4072=0," ", +F4072/INDEX(TdC_ExRate!$C$8:$R$29,MATCH(A4072,TdC_ExRate!$B$8:$B$29,0),MATCH(B4072,TdC_ExRate!$C$7:$R$7,0)))</f>
        <v>139.05309965995286</v>
      </c>
      <c r="H4072" s="78">
        <f>+IF(F4072=0,"",+G4072*100/INDEX(PBI_GDP!$C$8:$R$29,MATCH($A4072,PBI_GDP!$B$8:$B$29,0),MATCH($B4072,PBI_GDP!$C$7:$R$7,0)))</f>
        <v>0.48687139549865954</v>
      </c>
    </row>
    <row r="4073" spans="1:8" x14ac:dyDescent="0.25">
      <c r="A4073" s="8" t="s">
        <v>43</v>
      </c>
      <c r="B4073" s="8">
        <v>2013</v>
      </c>
      <c r="C4073" s="8" t="s">
        <v>10</v>
      </c>
      <c r="D4073" s="8" t="s">
        <v>33</v>
      </c>
      <c r="E4073" s="8" t="s">
        <v>36</v>
      </c>
      <c r="F4073" s="78">
        <v>0</v>
      </c>
      <c r="G4073" s="78" t="str">
        <f>+IF(F4073=0," ", +F4073/INDEX(TdC_ExRate!$C$8:$R$29,MATCH(A4073,TdC_ExRate!$B$8:$B$29,0),MATCH(B4073,TdC_ExRate!$C$7:$R$7,0)))</f>
        <v xml:space="preserve"> </v>
      </c>
      <c r="H4073" s="78" t="str">
        <f>+IF(F4073=0,"",+G4073*100/INDEX(PBI_GDP!$C$8:$R$29,MATCH($A4073,PBI_GDP!$B$8:$B$29,0),MATCH($B4073,PBI_GDP!$C$7:$R$7,0)))</f>
        <v/>
      </c>
    </row>
    <row r="4074" spans="1:8" x14ac:dyDescent="0.25">
      <c r="A4074" s="8" t="s">
        <v>43</v>
      </c>
      <c r="B4074" s="8">
        <v>2013</v>
      </c>
      <c r="C4074" s="8" t="s">
        <v>10</v>
      </c>
      <c r="D4074" s="8" t="s">
        <v>33</v>
      </c>
      <c r="E4074" s="8" t="s">
        <v>42</v>
      </c>
      <c r="F4074" s="78">
        <v>0</v>
      </c>
      <c r="G4074" s="78" t="str">
        <f>+IF(F4074=0," ", +F4074/INDEX(TdC_ExRate!$C$8:$R$29,MATCH(A4074,TdC_ExRate!$B$8:$B$29,0),MATCH(B4074,TdC_ExRate!$C$7:$R$7,0)))</f>
        <v xml:space="preserve"> </v>
      </c>
      <c r="H4074" s="78" t="str">
        <f>+IF(F4074=0,"",+G4074*100/INDEX(PBI_GDP!$C$8:$R$29,MATCH($A4074,PBI_GDP!$B$8:$B$29,0),MATCH($B4074,PBI_GDP!$C$7:$R$7,0)))</f>
        <v/>
      </c>
    </row>
    <row r="4075" spans="1:8" x14ac:dyDescent="0.25">
      <c r="A4075" s="8" t="s">
        <v>43</v>
      </c>
      <c r="B4075" s="8">
        <v>2013</v>
      </c>
      <c r="C4075" s="8" t="s">
        <v>10</v>
      </c>
      <c r="D4075" s="8" t="s">
        <v>33</v>
      </c>
      <c r="E4075" s="8" t="s">
        <v>40</v>
      </c>
      <c r="F4075" s="78">
        <v>886</v>
      </c>
      <c r="G4075" s="78">
        <f>+IF(F4075=0," ", +F4075/INDEX(TdC_ExRate!$C$8:$R$29,MATCH(A4075,TdC_ExRate!$B$8:$B$29,0),MATCH(B4075,TdC_ExRate!$C$7:$R$7,0)))</f>
        <v>139.05309965995286</v>
      </c>
      <c r="H4075" s="78">
        <f>+IF(F4075=0,"",+G4075*100/INDEX(PBI_GDP!$C$8:$R$29,MATCH($A4075,PBI_GDP!$B$8:$B$29,0),MATCH($B4075,PBI_GDP!$C$7:$R$7,0)))</f>
        <v>0.48687139549865954</v>
      </c>
    </row>
    <row r="4076" spans="1:8" x14ac:dyDescent="0.25">
      <c r="A4076" s="8" t="s">
        <v>43</v>
      </c>
      <c r="B4076" s="8">
        <v>2014</v>
      </c>
      <c r="C4076" s="8" t="s">
        <v>10</v>
      </c>
      <c r="D4076" s="8" t="s">
        <v>33</v>
      </c>
      <c r="E4076" s="8" t="s">
        <v>34</v>
      </c>
      <c r="F4076" s="78">
        <v>0</v>
      </c>
      <c r="G4076" s="78" t="str">
        <f>+IF(F4076=0," ", +F4076/INDEX(TdC_ExRate!$C$8:$R$29,MATCH(A4076,TdC_ExRate!$B$8:$B$29,0),MATCH(B4076,TdC_ExRate!$C$7:$R$7,0)))</f>
        <v xml:space="preserve"> </v>
      </c>
      <c r="H4076" s="78" t="str">
        <f>+IF(F4076=0,"",+G4076*100/INDEX(PBI_GDP!$C$8:$R$29,MATCH($A4076,PBI_GDP!$B$8:$B$29,0),MATCH($B4076,PBI_GDP!$C$7:$R$7,0)))</f>
        <v/>
      </c>
    </row>
    <row r="4077" spans="1:8" x14ac:dyDescent="0.25">
      <c r="A4077" s="8" t="s">
        <v>43</v>
      </c>
      <c r="B4077" s="8">
        <v>2014</v>
      </c>
      <c r="C4077" s="8" t="s">
        <v>10</v>
      </c>
      <c r="D4077" s="8" t="s">
        <v>33</v>
      </c>
      <c r="E4077" s="8" t="s">
        <v>35</v>
      </c>
      <c r="F4077" s="78">
        <v>1122</v>
      </c>
      <c r="G4077" s="78">
        <f>+IF(F4077=0," ", +F4077/INDEX(TdC_ExRate!$C$8:$R$29,MATCH(A4077,TdC_ExRate!$B$8:$B$29,0),MATCH(B4077,TdC_ExRate!$C$7:$R$7,0)))</f>
        <v>176.64654946208336</v>
      </c>
      <c r="H4077" s="78">
        <f>+IF(F4077=0,"",+G4077*100/INDEX(PBI_GDP!$C$8:$R$29,MATCH($A4077,PBI_GDP!$B$8:$B$29,0),MATCH($B4077,PBI_GDP!$C$7:$R$7,0)))</f>
        <v>0.5992776280765385</v>
      </c>
    </row>
    <row r="4078" spans="1:8" x14ac:dyDescent="0.25">
      <c r="A4078" s="8" t="s">
        <v>43</v>
      </c>
      <c r="B4078" s="8">
        <v>2014</v>
      </c>
      <c r="C4078" s="8" t="s">
        <v>10</v>
      </c>
      <c r="D4078" s="8" t="s">
        <v>33</v>
      </c>
      <c r="E4078" s="8" t="s">
        <v>36</v>
      </c>
      <c r="F4078" s="78">
        <v>0</v>
      </c>
      <c r="G4078" s="78" t="str">
        <f>+IF(F4078=0," ", +F4078/INDEX(TdC_ExRate!$C$8:$R$29,MATCH(A4078,TdC_ExRate!$B$8:$B$29,0),MATCH(B4078,TdC_ExRate!$C$7:$R$7,0)))</f>
        <v xml:space="preserve"> </v>
      </c>
      <c r="H4078" s="78" t="str">
        <f>+IF(F4078=0,"",+G4078*100/INDEX(PBI_GDP!$C$8:$R$29,MATCH($A4078,PBI_GDP!$B$8:$B$29,0),MATCH($B4078,PBI_GDP!$C$7:$R$7,0)))</f>
        <v/>
      </c>
    </row>
    <row r="4079" spans="1:8" x14ac:dyDescent="0.25">
      <c r="A4079" s="8" t="s">
        <v>43</v>
      </c>
      <c r="B4079" s="8">
        <v>2014</v>
      </c>
      <c r="C4079" s="8" t="s">
        <v>10</v>
      </c>
      <c r="D4079" s="8" t="s">
        <v>33</v>
      </c>
      <c r="E4079" s="8" t="s">
        <v>42</v>
      </c>
      <c r="F4079" s="78">
        <v>0</v>
      </c>
      <c r="G4079" s="78" t="str">
        <f>+IF(F4079=0," ", +F4079/INDEX(TdC_ExRate!$C$8:$R$29,MATCH(A4079,TdC_ExRate!$B$8:$B$29,0),MATCH(B4079,TdC_ExRate!$C$7:$R$7,0)))</f>
        <v xml:space="preserve"> </v>
      </c>
      <c r="H4079" s="78" t="str">
        <f>+IF(F4079=0,"",+G4079*100/INDEX(PBI_GDP!$C$8:$R$29,MATCH($A4079,PBI_GDP!$B$8:$B$29,0),MATCH($B4079,PBI_GDP!$C$7:$R$7,0)))</f>
        <v/>
      </c>
    </row>
    <row r="4080" spans="1:8" x14ac:dyDescent="0.25">
      <c r="A4080" s="8" t="s">
        <v>43</v>
      </c>
      <c r="B4080" s="8">
        <v>2014</v>
      </c>
      <c r="C4080" s="8" t="s">
        <v>10</v>
      </c>
      <c r="D4080" s="8" t="s">
        <v>33</v>
      </c>
      <c r="E4080" s="8" t="s">
        <v>40</v>
      </c>
      <c r="F4080" s="78">
        <v>1122</v>
      </c>
      <c r="G4080" s="78">
        <f>+IF(F4080=0," ", +F4080/INDEX(TdC_ExRate!$C$8:$R$29,MATCH(A4080,TdC_ExRate!$B$8:$B$29,0),MATCH(B4080,TdC_ExRate!$C$7:$R$7,0)))</f>
        <v>176.64654946208336</v>
      </c>
      <c r="H4080" s="78">
        <f>+IF(F4080=0,"",+G4080*100/INDEX(PBI_GDP!$C$8:$R$29,MATCH($A4080,PBI_GDP!$B$8:$B$29,0),MATCH($B4080,PBI_GDP!$C$7:$R$7,0)))</f>
        <v>0.5992776280765385</v>
      </c>
    </row>
    <row r="4081" spans="1:8" x14ac:dyDescent="0.25">
      <c r="A4081" s="8" t="s">
        <v>43</v>
      </c>
      <c r="B4081" s="8">
        <v>2015</v>
      </c>
      <c r="C4081" s="8" t="s">
        <v>10</v>
      </c>
      <c r="D4081" s="8" t="s">
        <v>33</v>
      </c>
      <c r="E4081" s="8" t="s">
        <v>34</v>
      </c>
      <c r="F4081" s="78">
        <v>0</v>
      </c>
      <c r="G4081" s="78" t="str">
        <f>+IF(F4081=0," ", +F4081/INDEX(TdC_ExRate!$C$8:$R$29,MATCH(A4081,TdC_ExRate!$B$8:$B$29,0),MATCH(B4081,TdC_ExRate!$C$7:$R$7,0)))</f>
        <v xml:space="preserve"> </v>
      </c>
      <c r="H4081" s="78" t="str">
        <f>+IF(F4081=0,"",+G4081*100/INDEX(PBI_GDP!$C$8:$R$29,MATCH($A4081,PBI_GDP!$B$8:$B$29,0),MATCH($B4081,PBI_GDP!$C$7:$R$7,0)))</f>
        <v/>
      </c>
    </row>
    <row r="4082" spans="1:8" x14ac:dyDescent="0.25">
      <c r="A4082" s="8" t="s">
        <v>43</v>
      </c>
      <c r="B4082" s="8">
        <v>2015</v>
      </c>
      <c r="C4082" s="8" t="s">
        <v>10</v>
      </c>
      <c r="D4082" s="8" t="s">
        <v>33</v>
      </c>
      <c r="E4082" s="8" t="s">
        <v>35</v>
      </c>
      <c r="F4082" s="78">
        <v>1109.9000000000001</v>
      </c>
      <c r="G4082" s="78">
        <f>+IF(F4082=0," ", +F4082/INDEX(TdC_ExRate!$C$8:$R$29,MATCH(A4082,TdC_ExRate!$B$8:$B$29,0),MATCH(B4082,TdC_ExRate!$C$7:$R$7,0)))</f>
        <v>174.76446660543246</v>
      </c>
      <c r="H4082" s="78">
        <f>+IF(F4082=0,"",+G4082*100/INDEX(PBI_GDP!$C$8:$R$29,MATCH($A4082,PBI_GDP!$B$8:$B$29,0),MATCH($B4082,PBI_GDP!$C$7:$R$7,0)))</f>
        <v>0.65110817674040111</v>
      </c>
    </row>
    <row r="4083" spans="1:8" x14ac:dyDescent="0.25">
      <c r="A4083" s="8" t="s">
        <v>43</v>
      </c>
      <c r="B4083" s="8">
        <v>2015</v>
      </c>
      <c r="C4083" s="8" t="s">
        <v>10</v>
      </c>
      <c r="D4083" s="8" t="s">
        <v>33</v>
      </c>
      <c r="E4083" s="8" t="s">
        <v>36</v>
      </c>
      <c r="F4083" s="78">
        <v>0</v>
      </c>
      <c r="G4083" s="78" t="str">
        <f>+IF(F4083=0," ", +F4083/INDEX(TdC_ExRate!$C$8:$R$29,MATCH(A4083,TdC_ExRate!$B$8:$B$29,0),MATCH(B4083,TdC_ExRate!$C$7:$R$7,0)))</f>
        <v xml:space="preserve"> </v>
      </c>
      <c r="H4083" s="78" t="str">
        <f>+IF(F4083=0,"",+G4083*100/INDEX(PBI_GDP!$C$8:$R$29,MATCH($A4083,PBI_GDP!$B$8:$B$29,0),MATCH($B4083,PBI_GDP!$C$7:$R$7,0)))</f>
        <v/>
      </c>
    </row>
    <row r="4084" spans="1:8" x14ac:dyDescent="0.25">
      <c r="A4084" s="8" t="s">
        <v>43</v>
      </c>
      <c r="B4084" s="8">
        <v>2015</v>
      </c>
      <c r="C4084" s="8" t="s">
        <v>10</v>
      </c>
      <c r="D4084" s="8" t="s">
        <v>33</v>
      </c>
      <c r="E4084" s="8" t="s">
        <v>42</v>
      </c>
      <c r="F4084" s="78">
        <v>0</v>
      </c>
      <c r="G4084" s="78" t="str">
        <f>+IF(F4084=0," ", +F4084/INDEX(TdC_ExRate!$C$8:$R$29,MATCH(A4084,TdC_ExRate!$B$8:$B$29,0),MATCH(B4084,TdC_ExRate!$C$7:$R$7,0)))</f>
        <v xml:space="preserve"> </v>
      </c>
      <c r="H4084" s="78" t="str">
        <f>+IF(F4084=0,"",+G4084*100/INDEX(PBI_GDP!$C$8:$R$29,MATCH($A4084,PBI_GDP!$B$8:$B$29,0),MATCH($B4084,PBI_GDP!$C$7:$R$7,0)))</f>
        <v/>
      </c>
    </row>
    <row r="4085" spans="1:8" x14ac:dyDescent="0.25">
      <c r="A4085" s="8" t="s">
        <v>43</v>
      </c>
      <c r="B4085" s="8">
        <v>2015</v>
      </c>
      <c r="C4085" s="8" t="s">
        <v>10</v>
      </c>
      <c r="D4085" s="8" t="s">
        <v>33</v>
      </c>
      <c r="E4085" s="8" t="s">
        <v>40</v>
      </c>
      <c r="F4085" s="78">
        <v>1109.9000000000001</v>
      </c>
      <c r="G4085" s="78">
        <f>+IF(F4085=0," ", +F4085/INDEX(TdC_ExRate!$C$8:$R$29,MATCH(A4085,TdC_ExRate!$B$8:$B$29,0),MATCH(B4085,TdC_ExRate!$C$7:$R$7,0)))</f>
        <v>174.76446660543246</v>
      </c>
      <c r="H4085" s="78">
        <f>+IF(F4085=0,"",+G4085*100/INDEX(PBI_GDP!$C$8:$R$29,MATCH($A4085,PBI_GDP!$B$8:$B$29,0),MATCH($B4085,PBI_GDP!$C$7:$R$7,0)))</f>
        <v>0.65110817674040111</v>
      </c>
    </row>
    <row r="4086" spans="1:8" x14ac:dyDescent="0.25">
      <c r="A4086" s="8" t="s">
        <v>43</v>
      </c>
      <c r="B4086" s="8">
        <v>2016</v>
      </c>
      <c r="C4086" s="8" t="s">
        <v>10</v>
      </c>
      <c r="D4086" s="8" t="s">
        <v>33</v>
      </c>
      <c r="E4086" s="8" t="s">
        <v>34</v>
      </c>
      <c r="F4086" s="78">
        <v>0</v>
      </c>
      <c r="G4086" s="78" t="str">
        <f>+IF(F4086=0," ", +F4086/INDEX(TdC_ExRate!$C$8:$R$29,MATCH(A4086,TdC_ExRate!$B$8:$B$29,0),MATCH(B4086,TdC_ExRate!$C$7:$R$7,0)))</f>
        <v xml:space="preserve"> </v>
      </c>
      <c r="H4086" s="78" t="str">
        <f>+IF(F4086=0,"",+G4086*100/INDEX(PBI_GDP!$C$8:$R$29,MATCH($A4086,PBI_GDP!$B$8:$B$29,0),MATCH($B4086,PBI_GDP!$C$7:$R$7,0)))</f>
        <v/>
      </c>
    </row>
    <row r="4087" spans="1:8" x14ac:dyDescent="0.25">
      <c r="A4087" s="8" t="s">
        <v>43</v>
      </c>
      <c r="B4087" s="8">
        <v>2016</v>
      </c>
      <c r="C4087" s="8" t="s">
        <v>10</v>
      </c>
      <c r="D4087" s="8" t="s">
        <v>33</v>
      </c>
      <c r="E4087" s="8" t="s">
        <v>35</v>
      </c>
      <c r="F4087" s="78">
        <v>930.40000000000009</v>
      </c>
      <c r="G4087" s="78">
        <f>+IF(F4087=0," ", +F4087/INDEX(TdC_ExRate!$C$8:$R$29,MATCH(A4087,TdC_ExRate!$B$8:$B$29,0),MATCH(B4087,TdC_ExRate!$C$7:$R$7,0)))</f>
        <v>140.27892951375802</v>
      </c>
      <c r="H4087" s="78">
        <f>+IF(F4087=0,"",+G4087*100/INDEX(PBI_GDP!$C$8:$R$29,MATCH($A4087,PBI_GDP!$B$8:$B$29,0),MATCH($B4087,PBI_GDP!$C$7:$R$7,0)))</f>
        <v>0.59391804949591098</v>
      </c>
    </row>
    <row r="4088" spans="1:8" x14ac:dyDescent="0.25">
      <c r="A4088" s="8" t="s">
        <v>43</v>
      </c>
      <c r="B4088" s="8">
        <v>2016</v>
      </c>
      <c r="C4088" s="8" t="s">
        <v>10</v>
      </c>
      <c r="D4088" s="8" t="s">
        <v>33</v>
      </c>
      <c r="E4088" s="8" t="s">
        <v>36</v>
      </c>
      <c r="F4088" s="78">
        <v>0</v>
      </c>
      <c r="G4088" s="78" t="str">
        <f>+IF(F4088=0," ", +F4088/INDEX(TdC_ExRate!$C$8:$R$29,MATCH(A4088,TdC_ExRate!$B$8:$B$29,0),MATCH(B4088,TdC_ExRate!$C$7:$R$7,0)))</f>
        <v xml:space="preserve"> </v>
      </c>
      <c r="H4088" s="78" t="str">
        <f>+IF(F4088=0,"",+G4088*100/INDEX(PBI_GDP!$C$8:$R$29,MATCH($A4088,PBI_GDP!$B$8:$B$29,0),MATCH($B4088,PBI_GDP!$C$7:$R$7,0)))</f>
        <v/>
      </c>
    </row>
    <row r="4089" spans="1:8" x14ac:dyDescent="0.25">
      <c r="A4089" s="8" t="s">
        <v>43</v>
      </c>
      <c r="B4089" s="8">
        <v>2016</v>
      </c>
      <c r="C4089" s="8" t="s">
        <v>10</v>
      </c>
      <c r="D4089" s="8" t="s">
        <v>33</v>
      </c>
      <c r="E4089" s="8" t="s">
        <v>42</v>
      </c>
      <c r="F4089" s="78">
        <v>0</v>
      </c>
      <c r="G4089" s="78" t="str">
        <f>+IF(F4089=0," ", +F4089/INDEX(TdC_ExRate!$C$8:$R$29,MATCH(A4089,TdC_ExRate!$B$8:$B$29,0),MATCH(B4089,TdC_ExRate!$C$7:$R$7,0)))</f>
        <v xml:space="preserve"> </v>
      </c>
      <c r="H4089" s="78" t="str">
        <f>+IF(F4089=0,"",+G4089*100/INDEX(PBI_GDP!$C$8:$R$29,MATCH($A4089,PBI_GDP!$B$8:$B$29,0),MATCH($B4089,PBI_GDP!$C$7:$R$7,0)))</f>
        <v/>
      </c>
    </row>
    <row r="4090" spans="1:8" x14ac:dyDescent="0.25">
      <c r="A4090" s="8" t="s">
        <v>43</v>
      </c>
      <c r="B4090" s="8">
        <v>2016</v>
      </c>
      <c r="C4090" s="8" t="s">
        <v>10</v>
      </c>
      <c r="D4090" s="8" t="s">
        <v>33</v>
      </c>
      <c r="E4090" s="8" t="s">
        <v>40</v>
      </c>
      <c r="F4090" s="78">
        <v>930.40000000000009</v>
      </c>
      <c r="G4090" s="78">
        <f>+IF(F4090=0," ", +F4090/INDEX(TdC_ExRate!$C$8:$R$29,MATCH(A4090,TdC_ExRate!$B$8:$B$29,0),MATCH(B4090,TdC_ExRate!$C$7:$R$7,0)))</f>
        <v>140.27892951375802</v>
      </c>
      <c r="H4090" s="78">
        <f>+IF(F4090=0,"",+G4090*100/INDEX(PBI_GDP!$C$8:$R$29,MATCH($A4090,PBI_GDP!$B$8:$B$29,0),MATCH($B4090,PBI_GDP!$C$7:$R$7,0)))</f>
        <v>0.59391804949591098</v>
      </c>
    </row>
    <row r="4091" spans="1:8" x14ac:dyDescent="0.25">
      <c r="A4091" s="8" t="s">
        <v>43</v>
      </c>
      <c r="B4091" s="8">
        <v>2017</v>
      </c>
      <c r="C4091" s="8" t="s">
        <v>10</v>
      </c>
      <c r="D4091" s="8" t="s">
        <v>33</v>
      </c>
      <c r="E4091" s="8" t="s">
        <v>34</v>
      </c>
      <c r="F4091" s="78">
        <v>0</v>
      </c>
      <c r="G4091" s="78" t="str">
        <f>+IF(F4091=0," ", +F4091/INDEX(TdC_ExRate!$C$8:$R$29,MATCH(A4091,TdC_ExRate!$B$8:$B$29,0),MATCH(B4091,TdC_ExRate!$C$7:$R$7,0)))</f>
        <v xml:space="preserve"> </v>
      </c>
      <c r="H4091" s="78" t="str">
        <f>+IF(F4091=0,"",+G4091*100/INDEX(PBI_GDP!$C$8:$R$29,MATCH($A4091,PBI_GDP!$B$8:$B$29,0),MATCH($B4091,PBI_GDP!$C$7:$R$7,0)))</f>
        <v/>
      </c>
    </row>
    <row r="4092" spans="1:8" x14ac:dyDescent="0.25">
      <c r="A4092" s="8" t="s">
        <v>43</v>
      </c>
      <c r="B4092" s="8">
        <v>2017</v>
      </c>
      <c r="C4092" s="8" t="s">
        <v>10</v>
      </c>
      <c r="D4092" s="8" t="s">
        <v>33</v>
      </c>
      <c r="E4092" s="8" t="s">
        <v>35</v>
      </c>
      <c r="F4092" s="78">
        <v>726.2</v>
      </c>
      <c r="G4092" s="78">
        <f>+IF(F4092=0," ", +F4092/INDEX(TdC_ExRate!$C$8:$R$29,MATCH(A4092,TdC_ExRate!$B$8:$B$29,0),MATCH(B4092,TdC_ExRate!$C$7:$R$7,0)))</f>
        <v>107.66493699036323</v>
      </c>
      <c r="H4092" s="78">
        <f>+IF(F4092=0,"",+G4092*100/INDEX(PBI_GDP!$C$8:$R$29,MATCH($A4092,PBI_GDP!$B$8:$B$29,0),MATCH($B4092,PBI_GDP!$C$7:$R$7,0)))</f>
        <v>0.45146885020510674</v>
      </c>
    </row>
    <row r="4093" spans="1:8" x14ac:dyDescent="0.25">
      <c r="A4093" s="8" t="s">
        <v>43</v>
      </c>
      <c r="B4093" s="8">
        <v>2017</v>
      </c>
      <c r="C4093" s="8" t="s">
        <v>10</v>
      </c>
      <c r="D4093" s="8" t="s">
        <v>33</v>
      </c>
      <c r="E4093" s="8" t="s">
        <v>36</v>
      </c>
      <c r="F4093" s="78">
        <v>0</v>
      </c>
      <c r="G4093" s="78" t="str">
        <f>+IF(F4093=0," ", +F4093/INDEX(TdC_ExRate!$C$8:$R$29,MATCH(A4093,TdC_ExRate!$B$8:$B$29,0),MATCH(B4093,TdC_ExRate!$C$7:$R$7,0)))</f>
        <v xml:space="preserve"> </v>
      </c>
      <c r="H4093" s="78" t="str">
        <f>+IF(F4093=0,"",+G4093*100/INDEX(PBI_GDP!$C$8:$R$29,MATCH($A4093,PBI_GDP!$B$8:$B$29,0),MATCH($B4093,PBI_GDP!$C$7:$R$7,0)))</f>
        <v/>
      </c>
    </row>
    <row r="4094" spans="1:8" x14ac:dyDescent="0.25">
      <c r="A4094" s="8" t="s">
        <v>43</v>
      </c>
      <c r="B4094" s="8">
        <v>2017</v>
      </c>
      <c r="C4094" s="8" t="s">
        <v>10</v>
      </c>
      <c r="D4094" s="8" t="s">
        <v>33</v>
      </c>
      <c r="E4094" s="8" t="s">
        <v>42</v>
      </c>
      <c r="F4094" s="78">
        <v>0</v>
      </c>
      <c r="G4094" s="78" t="str">
        <f>+IF(F4094=0," ", +F4094/INDEX(TdC_ExRate!$C$8:$R$29,MATCH(A4094,TdC_ExRate!$B$8:$B$29,0),MATCH(B4094,TdC_ExRate!$C$7:$R$7,0)))</f>
        <v xml:space="preserve"> </v>
      </c>
      <c r="H4094" s="78" t="str">
        <f>+IF(F4094=0,"",+G4094*100/INDEX(PBI_GDP!$C$8:$R$29,MATCH($A4094,PBI_GDP!$B$8:$B$29,0),MATCH($B4094,PBI_GDP!$C$7:$R$7,0)))</f>
        <v/>
      </c>
    </row>
    <row r="4095" spans="1:8" x14ac:dyDescent="0.25">
      <c r="A4095" s="8" t="s">
        <v>43</v>
      </c>
      <c r="B4095" s="8">
        <v>2017</v>
      </c>
      <c r="C4095" s="8" t="s">
        <v>10</v>
      </c>
      <c r="D4095" s="8" t="s">
        <v>33</v>
      </c>
      <c r="E4095" s="8" t="s">
        <v>40</v>
      </c>
      <c r="F4095" s="78">
        <v>726.2</v>
      </c>
      <c r="G4095" s="78">
        <f>+IF(F4095=0," ", +F4095/INDEX(TdC_ExRate!$C$8:$R$29,MATCH(A4095,TdC_ExRate!$B$8:$B$29,0),MATCH(B4095,TdC_ExRate!$C$7:$R$7,0)))</f>
        <v>107.66493699036323</v>
      </c>
      <c r="H4095" s="78">
        <f>+IF(F4095=0,"",+G4095*100/INDEX(PBI_GDP!$C$8:$R$29,MATCH($A4095,PBI_GDP!$B$8:$B$29,0),MATCH($B4095,PBI_GDP!$C$7:$R$7,0)))</f>
        <v>0.45146885020510674</v>
      </c>
    </row>
    <row r="4096" spans="1:8" x14ac:dyDescent="0.25">
      <c r="A4096" s="8" t="s">
        <v>43</v>
      </c>
      <c r="B4096" s="8">
        <v>2018</v>
      </c>
      <c r="C4096" s="8" t="s">
        <v>10</v>
      </c>
      <c r="D4096" s="8" t="s">
        <v>33</v>
      </c>
      <c r="E4096" s="8" t="s">
        <v>34</v>
      </c>
      <c r="F4096" s="78">
        <v>0</v>
      </c>
      <c r="G4096" s="78" t="str">
        <f>+IF(F4096=0," ", +F4096/INDEX(TdC_ExRate!$C$8:$R$29,MATCH(A4096,TdC_ExRate!$B$8:$B$29,0),MATCH(B4096,TdC_ExRate!$C$7:$R$7,0)))</f>
        <v xml:space="preserve"> </v>
      </c>
      <c r="H4096" s="78" t="str">
        <f>+IF(F4096=0,"",+G4096*100/INDEX(PBI_GDP!$C$8:$R$29,MATCH($A4096,PBI_GDP!$B$8:$B$29,0),MATCH($B4096,PBI_GDP!$C$7:$R$7,0)))</f>
        <v/>
      </c>
    </row>
    <row r="4097" spans="1:8" x14ac:dyDescent="0.25">
      <c r="A4097" s="8" t="s">
        <v>43</v>
      </c>
      <c r="B4097" s="8">
        <v>2018</v>
      </c>
      <c r="C4097" s="8" t="s">
        <v>10</v>
      </c>
      <c r="D4097" s="8" t="s">
        <v>33</v>
      </c>
      <c r="E4097" s="8" t="s">
        <v>35</v>
      </c>
      <c r="F4097" s="78">
        <v>804.2</v>
      </c>
      <c r="G4097" s="78">
        <f>+IF(F4097=0," ", +F4097/INDEX(TdC_ExRate!$C$8:$R$29,MATCH(A4097,TdC_ExRate!$B$8:$B$29,0),MATCH(B4097,TdC_ExRate!$C$7:$R$7,0)))</f>
        <v>118.55528255528263</v>
      </c>
      <c r="H4097" s="78">
        <f>+IF(F4097=0,"",+G4097*100/INDEX(PBI_GDP!$C$8:$R$29,MATCH($A4097,PBI_GDP!$B$8:$B$29,0),MATCH($B4097,PBI_GDP!$C$7:$R$7,0)))</f>
        <v>0.49626834784237595</v>
      </c>
    </row>
    <row r="4098" spans="1:8" x14ac:dyDescent="0.25">
      <c r="A4098" s="8" t="s">
        <v>43</v>
      </c>
      <c r="B4098" s="8">
        <v>2018</v>
      </c>
      <c r="C4098" s="8" t="s">
        <v>10</v>
      </c>
      <c r="D4098" s="8" t="s">
        <v>33</v>
      </c>
      <c r="E4098" s="8" t="s">
        <v>36</v>
      </c>
      <c r="F4098" s="78">
        <v>0</v>
      </c>
      <c r="G4098" s="78" t="str">
        <f>+IF(F4098=0," ", +F4098/INDEX(TdC_ExRate!$C$8:$R$29,MATCH(A4098,TdC_ExRate!$B$8:$B$29,0),MATCH(B4098,TdC_ExRate!$C$7:$R$7,0)))</f>
        <v xml:space="preserve"> </v>
      </c>
      <c r="H4098" s="78" t="str">
        <f>+IF(F4098=0,"",+G4098*100/INDEX(PBI_GDP!$C$8:$R$29,MATCH($A4098,PBI_GDP!$B$8:$B$29,0),MATCH($B4098,PBI_GDP!$C$7:$R$7,0)))</f>
        <v/>
      </c>
    </row>
    <row r="4099" spans="1:8" x14ac:dyDescent="0.25">
      <c r="A4099" s="8" t="s">
        <v>43</v>
      </c>
      <c r="B4099" s="8">
        <v>2018</v>
      </c>
      <c r="C4099" s="8" t="s">
        <v>10</v>
      </c>
      <c r="D4099" s="8" t="s">
        <v>33</v>
      </c>
      <c r="E4099" s="8" t="s">
        <v>42</v>
      </c>
      <c r="F4099" s="78">
        <v>0</v>
      </c>
      <c r="G4099" s="78" t="str">
        <f>+IF(F4099=0," ", +F4099/INDEX(TdC_ExRate!$C$8:$R$29,MATCH(A4099,TdC_ExRate!$B$8:$B$29,0),MATCH(B4099,TdC_ExRate!$C$7:$R$7,0)))</f>
        <v xml:space="preserve"> </v>
      </c>
      <c r="H4099" s="78" t="str">
        <f>+IF(F4099=0,"",+G4099*100/INDEX(PBI_GDP!$C$8:$R$29,MATCH($A4099,PBI_GDP!$B$8:$B$29,0),MATCH($B4099,PBI_GDP!$C$7:$R$7,0)))</f>
        <v/>
      </c>
    </row>
    <row r="4100" spans="1:8" x14ac:dyDescent="0.25">
      <c r="A4100" s="8" t="s">
        <v>43</v>
      </c>
      <c r="B4100" s="8">
        <v>2018</v>
      </c>
      <c r="C4100" s="8" t="s">
        <v>10</v>
      </c>
      <c r="D4100" s="8" t="s">
        <v>33</v>
      </c>
      <c r="E4100" s="8" t="s">
        <v>40</v>
      </c>
      <c r="F4100" s="78">
        <v>804.2</v>
      </c>
      <c r="G4100" s="78">
        <f>+IF(F4100=0," ", +F4100/INDEX(TdC_ExRate!$C$8:$R$29,MATCH(A4100,TdC_ExRate!$B$8:$B$29,0),MATCH(B4100,TdC_ExRate!$C$7:$R$7,0)))</f>
        <v>118.55528255528263</v>
      </c>
      <c r="H4100" s="78">
        <f>+IF(F4100=0,"",+G4100*100/INDEX(PBI_GDP!$C$8:$R$29,MATCH($A4100,PBI_GDP!$B$8:$B$29,0),MATCH($B4100,PBI_GDP!$C$7:$R$7,0)))</f>
        <v>0.49626834784237595</v>
      </c>
    </row>
    <row r="4101" spans="1:8" x14ac:dyDescent="0.25">
      <c r="A4101" s="8" t="s">
        <v>43</v>
      </c>
      <c r="B4101" s="8">
        <v>2019</v>
      </c>
      <c r="C4101" s="8" t="s">
        <v>10</v>
      </c>
      <c r="D4101" s="8" t="s">
        <v>33</v>
      </c>
      <c r="E4101" s="8" t="s">
        <v>34</v>
      </c>
      <c r="F4101" s="78">
        <v>0</v>
      </c>
      <c r="G4101" s="78" t="str">
        <f>+IF(F4101=0," ", +F4101/INDEX(TdC_ExRate!$C$8:$R$29,MATCH(A4101,TdC_ExRate!$B$8:$B$29,0),MATCH(B4101,TdC_ExRate!$C$7:$R$7,0)))</f>
        <v xml:space="preserve"> </v>
      </c>
      <c r="H4101" s="78" t="str">
        <f>+IF(F4101=0,"",+G4101*100/INDEX(PBI_GDP!$C$8:$R$29,MATCH($A4101,PBI_GDP!$B$8:$B$29,0),MATCH($B4101,PBI_GDP!$C$7:$R$7,0)))</f>
        <v/>
      </c>
    </row>
    <row r="4102" spans="1:8" x14ac:dyDescent="0.25">
      <c r="A4102" s="8" t="s">
        <v>43</v>
      </c>
      <c r="B4102" s="8">
        <v>2019</v>
      </c>
      <c r="C4102" s="8" t="s">
        <v>10</v>
      </c>
      <c r="D4102" s="8" t="s">
        <v>33</v>
      </c>
      <c r="E4102" s="8" t="s">
        <v>35</v>
      </c>
      <c r="F4102" s="78">
        <v>1146</v>
      </c>
      <c r="G4102" s="78">
        <f>+IF(F4102=0," ", +F4102/INDEX(TdC_ExRate!$C$8:$R$29,MATCH(A4102,TdC_ExRate!$B$8:$B$29,0),MATCH(B4102,TdC_ExRate!$C$7:$R$7,0)))</f>
        <v>169.50573154196977</v>
      </c>
      <c r="H4102" s="78">
        <f>+IF(F4102=0,"",+G4102*100/INDEX(PBI_GDP!$C$8:$R$29,MATCH($A4102,PBI_GDP!$B$8:$B$29,0),MATCH($B4102,PBI_GDP!$C$7:$R$7,0)))</f>
        <v>0.71860697360944614</v>
      </c>
    </row>
    <row r="4103" spans="1:8" x14ac:dyDescent="0.25">
      <c r="A4103" s="8" t="s">
        <v>43</v>
      </c>
      <c r="B4103" s="8">
        <v>2019</v>
      </c>
      <c r="C4103" s="8" t="s">
        <v>10</v>
      </c>
      <c r="D4103" s="8" t="s">
        <v>33</v>
      </c>
      <c r="E4103" s="8" t="s">
        <v>36</v>
      </c>
      <c r="F4103" s="78">
        <v>0</v>
      </c>
      <c r="G4103" s="78" t="str">
        <f>+IF(F4103=0," ", +F4103/INDEX(TdC_ExRate!$C$8:$R$29,MATCH(A4103,TdC_ExRate!$B$8:$B$29,0),MATCH(B4103,TdC_ExRate!$C$7:$R$7,0)))</f>
        <v xml:space="preserve"> </v>
      </c>
      <c r="H4103" s="78" t="str">
        <f>+IF(F4103=0,"",+G4103*100/INDEX(PBI_GDP!$C$8:$R$29,MATCH($A4103,PBI_GDP!$B$8:$B$29,0),MATCH($B4103,PBI_GDP!$C$7:$R$7,0)))</f>
        <v/>
      </c>
    </row>
    <row r="4104" spans="1:8" x14ac:dyDescent="0.25">
      <c r="A4104" s="8" t="s">
        <v>43</v>
      </c>
      <c r="B4104" s="8">
        <v>2019</v>
      </c>
      <c r="C4104" s="8" t="s">
        <v>10</v>
      </c>
      <c r="D4104" s="8" t="s">
        <v>33</v>
      </c>
      <c r="E4104" s="8" t="s">
        <v>42</v>
      </c>
      <c r="F4104" s="78">
        <v>0</v>
      </c>
      <c r="G4104" s="78" t="str">
        <f>+IF(F4104=0," ", +F4104/INDEX(TdC_ExRate!$C$8:$R$29,MATCH(A4104,TdC_ExRate!$B$8:$B$29,0),MATCH(B4104,TdC_ExRate!$C$7:$R$7,0)))</f>
        <v xml:space="preserve"> </v>
      </c>
      <c r="H4104" s="78" t="str">
        <f>+IF(F4104=0,"",+G4104*100/INDEX(PBI_GDP!$C$8:$R$29,MATCH($A4104,PBI_GDP!$B$8:$B$29,0),MATCH($B4104,PBI_GDP!$C$7:$R$7,0)))</f>
        <v/>
      </c>
    </row>
    <row r="4105" spans="1:8" x14ac:dyDescent="0.25">
      <c r="A4105" s="8" t="s">
        <v>43</v>
      </c>
      <c r="B4105" s="8">
        <v>2019</v>
      </c>
      <c r="C4105" s="8" t="s">
        <v>10</v>
      </c>
      <c r="D4105" s="8" t="s">
        <v>33</v>
      </c>
      <c r="E4105" s="8" t="s">
        <v>40</v>
      </c>
      <c r="F4105" s="78">
        <v>1146</v>
      </c>
      <c r="G4105" s="78">
        <f>+IF(F4105=0," ", +F4105/INDEX(TdC_ExRate!$C$8:$R$29,MATCH(A4105,TdC_ExRate!$B$8:$B$29,0),MATCH(B4105,TdC_ExRate!$C$7:$R$7,0)))</f>
        <v>169.50573154196977</v>
      </c>
      <c r="H4105" s="78">
        <f>+IF(F4105=0,"",+G4105*100/INDEX(PBI_GDP!$C$8:$R$29,MATCH($A4105,PBI_GDP!$B$8:$B$29,0),MATCH($B4105,PBI_GDP!$C$7:$R$7,0)))</f>
        <v>0.71860697360944614</v>
      </c>
    </row>
    <row r="4106" spans="1:8" x14ac:dyDescent="0.25">
      <c r="A4106" s="8" t="s">
        <v>43</v>
      </c>
      <c r="B4106" s="8">
        <v>2020</v>
      </c>
      <c r="C4106" s="8" t="s">
        <v>10</v>
      </c>
      <c r="D4106" s="8" t="s">
        <v>33</v>
      </c>
      <c r="E4106" s="8" t="s">
        <v>34</v>
      </c>
      <c r="F4106" s="78">
        <v>0</v>
      </c>
      <c r="G4106" s="78" t="str">
        <f>+IF(F4106=0," ", +F4106/INDEX(TdC_ExRate!$C$8:$R$29,MATCH(A4106,TdC_ExRate!$B$8:$B$29,0),MATCH(B4106,TdC_ExRate!$C$7:$R$7,0)))</f>
        <v xml:space="preserve"> </v>
      </c>
      <c r="H4106" s="78" t="str">
        <f>+IF(F4106=0,"",+G4106*100/INDEX(PBI_GDP!$C$8:$R$29,MATCH($A4106,PBI_GDP!$B$8:$B$29,0),MATCH($B4106,PBI_GDP!$C$7:$R$7,0)))</f>
        <v/>
      </c>
    </row>
    <row r="4107" spans="1:8" x14ac:dyDescent="0.25">
      <c r="A4107" s="8" t="s">
        <v>43</v>
      </c>
      <c r="B4107" s="8">
        <v>2020</v>
      </c>
      <c r="C4107" s="8" t="s">
        <v>10</v>
      </c>
      <c r="D4107" s="8" t="s">
        <v>33</v>
      </c>
      <c r="E4107" s="8" t="s">
        <v>35</v>
      </c>
      <c r="F4107" s="78">
        <v>1225.8</v>
      </c>
      <c r="G4107" s="78">
        <f>+IF(F4107=0," ", +F4107/INDEX(TdC_ExRate!$C$8:$R$29,MATCH(A4107,TdC_ExRate!$B$8:$B$29,0),MATCH(B4107,TdC_ExRate!$C$7:$R$7,0)))</f>
        <v>181.37607891491993</v>
      </c>
      <c r="H4107" s="78">
        <f>+IF(F4107=0,"",+G4107*100/INDEX(PBI_GDP!$C$8:$R$29,MATCH($A4107,PBI_GDP!$B$8:$B$29,0),MATCH($B4107,PBI_GDP!$C$7:$R$7,0)))</f>
        <v>0.86406592784964953</v>
      </c>
    </row>
    <row r="4108" spans="1:8" x14ac:dyDescent="0.25">
      <c r="A4108" s="8" t="s">
        <v>43</v>
      </c>
      <c r="B4108" s="8">
        <v>2020</v>
      </c>
      <c r="C4108" s="8" t="s">
        <v>10</v>
      </c>
      <c r="D4108" s="8" t="s">
        <v>33</v>
      </c>
      <c r="E4108" s="8" t="s">
        <v>36</v>
      </c>
      <c r="F4108" s="78">
        <v>0</v>
      </c>
      <c r="G4108" s="78" t="str">
        <f>+IF(F4108=0," ", +F4108/INDEX(TdC_ExRate!$C$8:$R$29,MATCH(A4108,TdC_ExRate!$B$8:$B$29,0),MATCH(B4108,TdC_ExRate!$C$7:$R$7,0)))</f>
        <v xml:space="preserve"> </v>
      </c>
      <c r="H4108" s="78" t="str">
        <f>+IF(F4108=0,"",+G4108*100/INDEX(PBI_GDP!$C$8:$R$29,MATCH($A4108,PBI_GDP!$B$8:$B$29,0),MATCH($B4108,PBI_GDP!$C$7:$R$7,0)))</f>
        <v/>
      </c>
    </row>
    <row r="4109" spans="1:8" x14ac:dyDescent="0.25">
      <c r="A4109" s="8" t="s">
        <v>43</v>
      </c>
      <c r="B4109" s="8">
        <v>2020</v>
      </c>
      <c r="C4109" s="8" t="s">
        <v>10</v>
      </c>
      <c r="D4109" s="8" t="s">
        <v>33</v>
      </c>
      <c r="E4109" s="8" t="s">
        <v>42</v>
      </c>
      <c r="F4109" s="78">
        <v>0</v>
      </c>
      <c r="G4109" s="78" t="str">
        <f>+IF(F4109=0," ", +F4109/INDEX(TdC_ExRate!$C$8:$R$29,MATCH(A4109,TdC_ExRate!$B$8:$B$29,0),MATCH(B4109,TdC_ExRate!$C$7:$R$7,0)))</f>
        <v xml:space="preserve"> </v>
      </c>
      <c r="H4109" s="78" t="str">
        <f>+IF(F4109=0,"",+G4109*100/INDEX(PBI_GDP!$C$8:$R$29,MATCH($A4109,PBI_GDP!$B$8:$B$29,0),MATCH($B4109,PBI_GDP!$C$7:$R$7,0)))</f>
        <v/>
      </c>
    </row>
    <row r="4110" spans="1:8" x14ac:dyDescent="0.25">
      <c r="A4110" s="8" t="s">
        <v>43</v>
      </c>
      <c r="B4110" s="8">
        <v>2020</v>
      </c>
      <c r="C4110" s="8" t="s">
        <v>10</v>
      </c>
      <c r="D4110" s="8" t="s">
        <v>33</v>
      </c>
      <c r="E4110" s="8" t="s">
        <v>40</v>
      </c>
      <c r="F4110" s="78">
        <v>1225.8</v>
      </c>
      <c r="G4110" s="78">
        <f>+IF(F4110=0," ", +F4110/INDEX(TdC_ExRate!$C$8:$R$29,MATCH(A4110,TdC_ExRate!$B$8:$B$29,0),MATCH(B4110,TdC_ExRate!$C$7:$R$7,0)))</f>
        <v>181.37607891491993</v>
      </c>
      <c r="H4110" s="78">
        <f>+IF(F4110=0,"",+G4110*100/INDEX(PBI_GDP!$C$8:$R$29,MATCH($A4110,PBI_GDP!$B$8:$B$29,0),MATCH($B4110,PBI_GDP!$C$7:$R$7,0)))</f>
        <v>0.86406592784964953</v>
      </c>
    </row>
    <row r="4111" spans="1:8" x14ac:dyDescent="0.25">
      <c r="A4111" s="8" t="s">
        <v>43</v>
      </c>
      <c r="B4111" s="8">
        <v>2021</v>
      </c>
      <c r="C4111" s="8" t="s">
        <v>10</v>
      </c>
      <c r="D4111" s="8" t="s">
        <v>33</v>
      </c>
      <c r="E4111" s="8" t="s">
        <v>34</v>
      </c>
      <c r="F4111" s="78">
        <v>0</v>
      </c>
      <c r="G4111" s="78" t="str">
        <f>+IF(F4111=0," ", +F4111/INDEX(TdC_ExRate!$C$8:$R$29,MATCH(A4111,TdC_ExRate!$B$8:$B$29,0),MATCH(B4111,TdC_ExRate!$C$7:$R$7,0)))</f>
        <v xml:space="preserve"> </v>
      </c>
      <c r="H4111" s="78" t="str">
        <f>+IF(F4111=0,"",+G4111*100/INDEX(PBI_GDP!$C$8:$R$29,MATCH($A4111,PBI_GDP!$B$8:$B$29,0),MATCH($B4111,PBI_GDP!$C$7:$R$7,0)))</f>
        <v/>
      </c>
    </row>
    <row r="4112" spans="1:8" x14ac:dyDescent="0.25">
      <c r="A4112" s="8" t="s">
        <v>43</v>
      </c>
      <c r="B4112" s="8">
        <v>2021</v>
      </c>
      <c r="C4112" s="8" t="s">
        <v>10</v>
      </c>
      <c r="D4112" s="8" t="s">
        <v>33</v>
      </c>
      <c r="E4112" s="8" t="s">
        <v>35</v>
      </c>
      <c r="F4112" s="78">
        <v>957.7</v>
      </c>
      <c r="G4112" s="78">
        <f>+IF(F4112=0," ", +F4112/INDEX(TdC_ExRate!$C$8:$R$29,MATCH(A4112,TdC_ExRate!$B$8:$B$29,0),MATCH(B4112,TdC_ExRate!$C$7:$R$7,0)))</f>
        <v>141.37532291794804</v>
      </c>
      <c r="H4112" s="78">
        <f>+IF(F4112=0,"",+G4112*100/INDEX(PBI_GDP!$C$8:$R$29,MATCH($A4112,PBI_GDP!$B$8:$B$29,0),MATCH($B4112,PBI_GDP!$C$7:$R$7,0)))</f>
        <v>0.58474936972516123</v>
      </c>
    </row>
    <row r="4113" spans="1:8" x14ac:dyDescent="0.25">
      <c r="A4113" s="8" t="s">
        <v>43</v>
      </c>
      <c r="B4113" s="8">
        <v>2021</v>
      </c>
      <c r="C4113" s="8" t="s">
        <v>10</v>
      </c>
      <c r="D4113" s="8" t="s">
        <v>33</v>
      </c>
      <c r="E4113" s="8" t="s">
        <v>36</v>
      </c>
      <c r="F4113" s="78">
        <v>0</v>
      </c>
      <c r="G4113" s="78" t="str">
        <f>+IF(F4113=0," ", +F4113/INDEX(TdC_ExRate!$C$8:$R$29,MATCH(A4113,TdC_ExRate!$B$8:$B$29,0),MATCH(B4113,TdC_ExRate!$C$7:$R$7,0)))</f>
        <v xml:space="preserve"> </v>
      </c>
      <c r="H4113" s="78" t="str">
        <f>+IF(F4113=0,"",+G4113*100/INDEX(PBI_GDP!$C$8:$R$29,MATCH($A4113,PBI_GDP!$B$8:$B$29,0),MATCH($B4113,PBI_GDP!$C$7:$R$7,0)))</f>
        <v/>
      </c>
    </row>
    <row r="4114" spans="1:8" x14ac:dyDescent="0.25">
      <c r="A4114" s="8" t="s">
        <v>43</v>
      </c>
      <c r="B4114" s="8">
        <v>2021</v>
      </c>
      <c r="C4114" s="8" t="s">
        <v>10</v>
      </c>
      <c r="D4114" s="8" t="s">
        <v>33</v>
      </c>
      <c r="E4114" s="8" t="s">
        <v>42</v>
      </c>
      <c r="F4114" s="78">
        <v>0</v>
      </c>
      <c r="G4114" s="78" t="str">
        <f>+IF(F4114=0," ", +F4114/INDEX(TdC_ExRate!$C$8:$R$29,MATCH(A4114,TdC_ExRate!$B$8:$B$29,0),MATCH(B4114,TdC_ExRate!$C$7:$R$7,0)))</f>
        <v xml:space="preserve"> </v>
      </c>
      <c r="H4114" s="78" t="str">
        <f>+IF(F4114=0,"",+G4114*100/INDEX(PBI_GDP!$C$8:$R$29,MATCH($A4114,PBI_GDP!$B$8:$B$29,0),MATCH($B4114,PBI_GDP!$C$7:$R$7,0)))</f>
        <v/>
      </c>
    </row>
    <row r="4115" spans="1:8" x14ac:dyDescent="0.25">
      <c r="A4115" s="8" t="s">
        <v>43</v>
      </c>
      <c r="B4115" s="8">
        <v>2021</v>
      </c>
      <c r="C4115" s="8" t="s">
        <v>10</v>
      </c>
      <c r="D4115" s="8" t="s">
        <v>33</v>
      </c>
      <c r="E4115" s="8" t="s">
        <v>40</v>
      </c>
      <c r="F4115" s="78">
        <v>957.7</v>
      </c>
      <c r="G4115" s="78">
        <f>+IF(F4115=0," ", +F4115/INDEX(TdC_ExRate!$C$8:$R$29,MATCH(A4115,TdC_ExRate!$B$8:$B$29,0),MATCH(B4115,TdC_ExRate!$C$7:$R$7,0)))</f>
        <v>141.37532291794804</v>
      </c>
      <c r="H4115" s="78">
        <f>+IF(F4115=0,"",+G4115*100/INDEX(PBI_GDP!$C$8:$R$29,MATCH($A4115,PBI_GDP!$B$8:$B$29,0),MATCH($B4115,PBI_GDP!$C$7:$R$7,0)))</f>
        <v>0.58474936972516123</v>
      </c>
    </row>
    <row r="4116" spans="1:8" x14ac:dyDescent="0.25">
      <c r="A4116" s="8" t="s">
        <v>43</v>
      </c>
      <c r="B4116" s="8">
        <v>2022</v>
      </c>
      <c r="C4116" s="8" t="s">
        <v>10</v>
      </c>
      <c r="D4116" s="8" t="s">
        <v>33</v>
      </c>
      <c r="E4116" s="8" t="s">
        <v>34</v>
      </c>
      <c r="F4116" s="78">
        <v>0</v>
      </c>
      <c r="G4116" s="78" t="str">
        <f>+IF(F4116=0," ", +F4116/INDEX(TdC_ExRate!$C$8:$R$29,MATCH(A4116,TdC_ExRate!$B$8:$B$29,0),MATCH(B4116,TdC_ExRate!$C$7:$R$7,0)))</f>
        <v xml:space="preserve"> </v>
      </c>
      <c r="H4116" s="78" t="str">
        <f>+IF(F4116=0,"",+G4116*100/INDEX(PBI_GDP!$C$8:$R$29,MATCH($A4116,PBI_GDP!$B$8:$B$29,0),MATCH($B4116,PBI_GDP!$C$7:$R$7,0)))</f>
        <v/>
      </c>
    </row>
    <row r="4117" spans="1:8" x14ac:dyDescent="0.25">
      <c r="A4117" s="8" t="s">
        <v>43</v>
      </c>
      <c r="B4117" s="8">
        <v>2022</v>
      </c>
      <c r="C4117" s="8" t="s">
        <v>10</v>
      </c>
      <c r="D4117" s="8" t="s">
        <v>33</v>
      </c>
      <c r="E4117" s="8" t="s">
        <v>35</v>
      </c>
      <c r="F4117" s="78">
        <v>824.3</v>
      </c>
      <c r="G4117" s="78">
        <f>+IF(F4117=0," ", +F4117/INDEX(TdC_ExRate!$C$8:$R$29,MATCH(A4117,TdC_ExRate!$B$8:$B$29,0),MATCH(B4117,TdC_ExRate!$C$7:$R$7,0)))</f>
        <v>121.68286382088812</v>
      </c>
      <c r="H4117" s="78">
        <f>+IF(F4117=0,"",+G4117*100/INDEX(PBI_GDP!$C$8:$R$29,MATCH($A4117,PBI_GDP!$B$8:$B$29,0),MATCH($B4117,PBI_GDP!$C$7:$R$7,0)))</f>
        <v>0.42679822866379352</v>
      </c>
    </row>
    <row r="4118" spans="1:8" x14ac:dyDescent="0.25">
      <c r="A4118" s="8" t="s">
        <v>43</v>
      </c>
      <c r="B4118" s="8">
        <v>2022</v>
      </c>
      <c r="C4118" s="8" t="s">
        <v>10</v>
      </c>
      <c r="D4118" s="8" t="s">
        <v>33</v>
      </c>
      <c r="E4118" s="8" t="s">
        <v>36</v>
      </c>
      <c r="F4118" s="78">
        <v>0</v>
      </c>
      <c r="G4118" s="78" t="str">
        <f>+IF(F4118=0," ", +F4118/INDEX(TdC_ExRate!$C$8:$R$29,MATCH(A4118,TdC_ExRate!$B$8:$B$29,0),MATCH(B4118,TdC_ExRate!$C$7:$R$7,0)))</f>
        <v xml:space="preserve"> </v>
      </c>
      <c r="H4118" s="78" t="str">
        <f>+IF(F4118=0,"",+G4118*100/INDEX(PBI_GDP!$C$8:$R$29,MATCH($A4118,PBI_GDP!$B$8:$B$29,0),MATCH($B4118,PBI_GDP!$C$7:$R$7,0)))</f>
        <v/>
      </c>
    </row>
    <row r="4119" spans="1:8" x14ac:dyDescent="0.25">
      <c r="A4119" s="8" t="s">
        <v>43</v>
      </c>
      <c r="B4119" s="8">
        <v>2022</v>
      </c>
      <c r="C4119" s="8" t="s">
        <v>10</v>
      </c>
      <c r="D4119" s="8" t="s">
        <v>33</v>
      </c>
      <c r="E4119" s="8" t="s">
        <v>42</v>
      </c>
      <c r="F4119" s="78">
        <v>0</v>
      </c>
      <c r="G4119" s="78" t="str">
        <f>+IF(F4119=0," ", +F4119/INDEX(TdC_ExRate!$C$8:$R$29,MATCH(A4119,TdC_ExRate!$B$8:$B$29,0),MATCH(B4119,TdC_ExRate!$C$7:$R$7,0)))</f>
        <v xml:space="preserve"> </v>
      </c>
      <c r="H4119" s="78" t="str">
        <f>+IF(F4119=0,"",+G4119*100/INDEX(PBI_GDP!$C$8:$R$29,MATCH($A4119,PBI_GDP!$B$8:$B$29,0),MATCH($B4119,PBI_GDP!$C$7:$R$7,0)))</f>
        <v/>
      </c>
    </row>
    <row r="4120" spans="1:8" x14ac:dyDescent="0.25">
      <c r="A4120" s="8" t="s">
        <v>43</v>
      </c>
      <c r="B4120" s="8">
        <v>2022</v>
      </c>
      <c r="C4120" s="8" t="s">
        <v>10</v>
      </c>
      <c r="D4120" s="8" t="s">
        <v>33</v>
      </c>
      <c r="E4120" s="8" t="s">
        <v>40</v>
      </c>
      <c r="F4120" s="78">
        <v>824.3</v>
      </c>
      <c r="G4120" s="78">
        <f>+IF(F4120=0," ", +F4120/INDEX(TdC_ExRate!$C$8:$R$29,MATCH(A4120,TdC_ExRate!$B$8:$B$29,0),MATCH(B4120,TdC_ExRate!$C$7:$R$7,0)))</f>
        <v>121.68286382088812</v>
      </c>
      <c r="H4120" s="78">
        <f>+IF(F4120=0,"",+G4120*100/INDEX(PBI_GDP!$C$8:$R$29,MATCH($A4120,PBI_GDP!$B$8:$B$29,0),MATCH($B4120,PBI_GDP!$C$7:$R$7,0)))</f>
        <v>0.42679822866379352</v>
      </c>
    </row>
    <row r="4121" spans="1:8" x14ac:dyDescent="0.25">
      <c r="A4121" s="8" t="s">
        <v>43</v>
      </c>
      <c r="B4121" s="8">
        <v>2023</v>
      </c>
      <c r="C4121" s="8" t="s">
        <v>10</v>
      </c>
      <c r="D4121" s="8" t="s">
        <v>33</v>
      </c>
      <c r="E4121" s="8" t="s">
        <v>34</v>
      </c>
      <c r="F4121" s="78">
        <v>0</v>
      </c>
      <c r="G4121" s="78" t="str">
        <f>+IF(F4121=0," ", +F4121/INDEX(TdC_ExRate!$C$8:$R$29,MATCH(A4121,TdC_ExRate!$B$8:$B$29,0),MATCH(B4121,TdC_ExRate!$C$7:$R$7,0)))</f>
        <v xml:space="preserve"> </v>
      </c>
      <c r="H4121" s="78" t="str">
        <f>+IF(F4121=0,"",+G4121*100/INDEX(PBI_GDP!$C$8:$R$29,MATCH($A4121,PBI_GDP!$B$8:$B$29,0),MATCH($B4121,PBI_GDP!$C$7:$R$7,0)))</f>
        <v/>
      </c>
    </row>
    <row r="4122" spans="1:8" x14ac:dyDescent="0.25">
      <c r="A4122" s="8" t="s">
        <v>43</v>
      </c>
      <c r="B4122" s="8">
        <v>2023</v>
      </c>
      <c r="C4122" s="8" t="s">
        <v>10</v>
      </c>
      <c r="D4122" s="8" t="s">
        <v>33</v>
      </c>
      <c r="E4122" s="8" t="s">
        <v>35</v>
      </c>
      <c r="F4122" s="78">
        <v>1013.8</v>
      </c>
      <c r="G4122" s="78">
        <f>+IF(F4122=0," ", +F4122/INDEX(TdC_ExRate!$C$8:$R$29,MATCH(A4122,TdC_ExRate!$B$8:$B$29,0),MATCH(B4122,TdC_ExRate!$C$7:$R$7,0)))</f>
        <v>149.87803375631384</v>
      </c>
      <c r="H4122" s="78">
        <f>+IF(F4122=0,"",+G4122*100/INDEX(PBI_GDP!$C$8:$R$29,MATCH($A4122,PBI_GDP!$B$8:$B$29,0),MATCH($B4122,PBI_GDP!$C$7:$R$7,0)))</f>
        <v>0.58815786507162071</v>
      </c>
    </row>
    <row r="4123" spans="1:8" x14ac:dyDescent="0.25">
      <c r="A4123" s="8" t="s">
        <v>43</v>
      </c>
      <c r="B4123" s="8">
        <v>2023</v>
      </c>
      <c r="C4123" s="8" t="s">
        <v>10</v>
      </c>
      <c r="D4123" s="8" t="s">
        <v>33</v>
      </c>
      <c r="E4123" s="8" t="s">
        <v>36</v>
      </c>
      <c r="F4123" s="78">
        <v>0</v>
      </c>
      <c r="G4123" s="78" t="str">
        <f>+IF(F4123=0," ", +F4123/INDEX(TdC_ExRate!$C$8:$R$29,MATCH(A4123,TdC_ExRate!$B$8:$B$29,0),MATCH(B4123,TdC_ExRate!$C$7:$R$7,0)))</f>
        <v xml:space="preserve"> </v>
      </c>
      <c r="H4123" s="78" t="str">
        <f>+IF(F4123=0,"",+G4123*100/INDEX(PBI_GDP!$C$8:$R$29,MATCH($A4123,PBI_GDP!$B$8:$B$29,0),MATCH($B4123,PBI_GDP!$C$7:$R$7,0)))</f>
        <v/>
      </c>
    </row>
    <row r="4124" spans="1:8" x14ac:dyDescent="0.25">
      <c r="A4124" s="8" t="s">
        <v>43</v>
      </c>
      <c r="B4124" s="8">
        <v>2023</v>
      </c>
      <c r="C4124" s="8" t="s">
        <v>10</v>
      </c>
      <c r="D4124" s="8" t="s">
        <v>33</v>
      </c>
      <c r="E4124" s="8" t="s">
        <v>42</v>
      </c>
      <c r="F4124" s="78">
        <v>0</v>
      </c>
      <c r="G4124" s="78" t="str">
        <f>+IF(F4124=0," ", +F4124/INDEX(TdC_ExRate!$C$8:$R$29,MATCH(A4124,TdC_ExRate!$B$8:$B$29,0),MATCH(B4124,TdC_ExRate!$C$7:$R$7,0)))</f>
        <v xml:space="preserve"> </v>
      </c>
      <c r="H4124" s="78" t="str">
        <f>+IF(F4124=0,"",+G4124*100/INDEX(PBI_GDP!$C$8:$R$29,MATCH($A4124,PBI_GDP!$B$8:$B$29,0),MATCH($B4124,PBI_GDP!$C$7:$R$7,0)))</f>
        <v/>
      </c>
    </row>
    <row r="4125" spans="1:8" x14ac:dyDescent="0.25">
      <c r="A4125" s="8" t="s">
        <v>43</v>
      </c>
      <c r="B4125" s="8">
        <v>2023</v>
      </c>
      <c r="C4125" s="8" t="s">
        <v>10</v>
      </c>
      <c r="D4125" s="8" t="s">
        <v>33</v>
      </c>
      <c r="E4125" s="8" t="s">
        <v>40</v>
      </c>
      <c r="F4125" s="78">
        <v>1013.8</v>
      </c>
      <c r="G4125" s="78">
        <f>+IF(F4125=0," ", +F4125/INDEX(TdC_ExRate!$C$8:$R$29,MATCH(A4125,TdC_ExRate!$B$8:$B$29,0),MATCH(B4125,TdC_ExRate!$C$7:$R$7,0)))</f>
        <v>149.87803375631384</v>
      </c>
      <c r="H4125" s="78">
        <f>+IF(F4125=0,"",+G4125*100/INDEX(PBI_GDP!$C$8:$R$29,MATCH($A4125,PBI_GDP!$B$8:$B$29,0),MATCH($B4125,PBI_GDP!$C$7:$R$7,0)))</f>
        <v>0.58815786507162071</v>
      </c>
    </row>
    <row r="4126" spans="1:8" x14ac:dyDescent="0.25">
      <c r="A4126" s="8" t="s">
        <v>43</v>
      </c>
      <c r="B4126" s="8">
        <v>2008</v>
      </c>
      <c r="C4126" s="8" t="s">
        <v>10</v>
      </c>
      <c r="D4126" s="8" t="s">
        <v>37</v>
      </c>
      <c r="E4126" s="8" t="s">
        <v>40</v>
      </c>
      <c r="F4126" s="78">
        <v>59.3</v>
      </c>
      <c r="G4126" s="78">
        <f>+IF(F4126=0,0,+F4126/INDEX(TdC_ExRate!$C$8:$R$29,MATCH(A4126,TdC_ExRate!$B$8:$B$29,0),MATCH(B4126,TdC_ExRate!$C$7:$R$7,0)))</f>
        <v>9.4778902503995681</v>
      </c>
      <c r="H4126" s="78">
        <f>+IF(F4126=0,"",+G4126*100/INDEX(PBI_GDP!$C$8:$R$29,MATCH($A4126,PBI_GDP!$B$8:$B$29,0),MATCH($B4126,PBI_GDP!$C$7:$R$7,0)))</f>
        <v>3.2186945391588263E-2</v>
      </c>
    </row>
    <row r="4127" spans="1:8" x14ac:dyDescent="0.25">
      <c r="A4127" s="8" t="s">
        <v>43</v>
      </c>
      <c r="B4127" s="8">
        <v>2009</v>
      </c>
      <c r="C4127" s="8" t="s">
        <v>10</v>
      </c>
      <c r="D4127" s="8" t="s">
        <v>37</v>
      </c>
      <c r="E4127" s="8" t="s">
        <v>40</v>
      </c>
      <c r="F4127" s="78">
        <v>37</v>
      </c>
      <c r="G4127" s="78">
        <f>+IF(F4127=0,0,+F4127/INDEX(TdC_ExRate!$C$8:$R$29,MATCH(A4127,TdC_ExRate!$B$8:$B$29,0),MATCH(B4127,TdC_ExRate!$C$7:$R$7,0)))</f>
        <v>5.874569992061395</v>
      </c>
      <c r="H4127" s="78">
        <f>+IF(F4127=0,"",+G4127*100/INDEX(PBI_GDP!$C$8:$R$29,MATCH($A4127,PBI_GDP!$B$8:$B$29,0),MATCH($B4127,PBI_GDP!$C$7:$R$7,0)))</f>
        <v>2.899638983112942E-2</v>
      </c>
    </row>
    <row r="4128" spans="1:8" x14ac:dyDescent="0.25">
      <c r="A4128" s="8" t="s">
        <v>43</v>
      </c>
      <c r="B4128" s="8">
        <v>2010</v>
      </c>
      <c r="C4128" s="8" t="s">
        <v>10</v>
      </c>
      <c r="D4128" s="8" t="s">
        <v>37</v>
      </c>
      <c r="E4128" s="8" t="s">
        <v>40</v>
      </c>
      <c r="F4128" s="78">
        <v>29.65</v>
      </c>
      <c r="G4128" s="78">
        <f>+IF(F4128=0,0,+F4128/INDEX(TdC_ExRate!$C$8:$R$29,MATCH(A4128,TdC_ExRate!$B$8:$B$29,0),MATCH(B4128,TdC_ExRate!$C$7:$R$7,0)))</f>
        <v>4.6772709346654366</v>
      </c>
      <c r="H4128" s="78">
        <f>+IF(F4128=0,"",+G4128*100/INDEX(PBI_GDP!$C$8:$R$29,MATCH($A4128,PBI_GDP!$B$8:$B$29,0),MATCH($B4128,PBI_GDP!$C$7:$R$7,0)))</f>
        <v>1.9978826040361285E-2</v>
      </c>
    </row>
    <row r="4129" spans="1:8" x14ac:dyDescent="0.25">
      <c r="A4129" s="8" t="s">
        <v>43</v>
      </c>
      <c r="B4129" s="8">
        <v>2011</v>
      </c>
      <c r="C4129" s="8" t="s">
        <v>10</v>
      </c>
      <c r="D4129" s="8" t="s">
        <v>37</v>
      </c>
      <c r="E4129" s="8" t="s">
        <v>40</v>
      </c>
      <c r="F4129" s="78">
        <v>0</v>
      </c>
      <c r="G4129" s="78">
        <f>+IF(F4129=0,0,+F4129/INDEX(TdC_ExRate!$C$8:$R$29,MATCH(A4129,TdC_ExRate!$B$8:$B$29,0),MATCH(B4129,TdC_ExRate!$C$7:$R$7,0)))</f>
        <v>0</v>
      </c>
      <c r="H4129" s="78" t="str">
        <f>+IF(F4129=0,"",+G4129*100/INDEX(PBI_GDP!$C$8:$R$29,MATCH($A4129,PBI_GDP!$B$8:$B$29,0),MATCH($B4129,PBI_GDP!$C$7:$R$7,0)))</f>
        <v/>
      </c>
    </row>
    <row r="4130" spans="1:8" x14ac:dyDescent="0.25">
      <c r="A4130" s="8" t="s">
        <v>43</v>
      </c>
      <c r="B4130" s="8">
        <v>2012</v>
      </c>
      <c r="C4130" s="8" t="s">
        <v>10</v>
      </c>
      <c r="D4130" s="8" t="s">
        <v>37</v>
      </c>
      <c r="E4130" s="8" t="s">
        <v>40</v>
      </c>
      <c r="F4130" s="78">
        <v>174.8</v>
      </c>
      <c r="G4130" s="78">
        <f>+IF(F4130=0,0,+F4130/INDEX(TdC_ExRate!$C$8:$R$29,MATCH(A4130,TdC_ExRate!$B$8:$B$29,0),MATCH(B4130,TdC_ExRate!$C$7:$R$7,0)))</f>
        <v>27.387387387387388</v>
      </c>
      <c r="H4130" s="78">
        <f>+IF(F4130=0,"",+G4130*100/INDEX(PBI_GDP!$C$8:$R$29,MATCH($A4130,PBI_GDP!$B$8:$B$29,0),MATCH($B4130,PBI_GDP!$C$7:$R$7,0)))</f>
        <v>0.10088420191063728</v>
      </c>
    </row>
    <row r="4131" spans="1:8" x14ac:dyDescent="0.25">
      <c r="A4131" s="8" t="s">
        <v>43</v>
      </c>
      <c r="B4131" s="8">
        <v>2013</v>
      </c>
      <c r="C4131" s="8" t="s">
        <v>10</v>
      </c>
      <c r="D4131" s="8" t="s">
        <v>37</v>
      </c>
      <c r="E4131" s="8" t="s">
        <v>40</v>
      </c>
      <c r="F4131" s="78">
        <v>196.751</v>
      </c>
      <c r="G4131" s="78">
        <f>+IF(F4131=0,0,+F4131/INDEX(TdC_ExRate!$C$8:$R$29,MATCH(A4131,TdC_ExRate!$B$8:$B$29,0),MATCH(B4131,TdC_ExRate!$C$7:$R$7,0)))</f>
        <v>30.879047868166346</v>
      </c>
      <c r="H4131" s="78">
        <f>+IF(F4131=0,"",+G4131*100/INDEX(PBI_GDP!$C$8:$R$29,MATCH($A4131,PBI_GDP!$B$8:$B$29,0),MATCH($B4131,PBI_GDP!$C$7:$R$7,0)))</f>
        <v>0.10811787125931913</v>
      </c>
    </row>
    <row r="4132" spans="1:8" x14ac:dyDescent="0.25">
      <c r="A4132" s="8" t="s">
        <v>43</v>
      </c>
      <c r="B4132" s="8">
        <v>2014</v>
      </c>
      <c r="C4132" s="8" t="s">
        <v>10</v>
      </c>
      <c r="D4132" s="8" t="s">
        <v>37</v>
      </c>
      <c r="E4132" s="8" t="s">
        <v>40</v>
      </c>
      <c r="F4132" s="78">
        <v>229</v>
      </c>
      <c r="G4132" s="78">
        <f>+IF(F4132=0,0,+F4132/INDEX(TdC_ExRate!$C$8:$R$29,MATCH(A4132,TdC_ExRate!$B$8:$B$29,0),MATCH(B4132,TdC_ExRate!$C$7:$R$7,0)))</f>
        <v>36.053529257412734</v>
      </c>
      <c r="H4132" s="78">
        <f>+IF(F4132=0,"",+G4132*100/INDEX(PBI_GDP!$C$8:$R$29,MATCH($A4132,PBI_GDP!$B$8:$B$29,0),MATCH($B4132,PBI_GDP!$C$7:$R$7,0)))</f>
        <v>0.1223124570673149</v>
      </c>
    </row>
    <row r="4133" spans="1:8" x14ac:dyDescent="0.25">
      <c r="A4133" s="8" t="s">
        <v>43</v>
      </c>
      <c r="B4133" s="8">
        <v>2015</v>
      </c>
      <c r="C4133" s="8" t="s">
        <v>10</v>
      </c>
      <c r="D4133" s="8" t="s">
        <v>37</v>
      </c>
      <c r="E4133" s="8" t="s">
        <v>40</v>
      </c>
      <c r="F4133" s="78">
        <v>226.7</v>
      </c>
      <c r="G4133" s="78">
        <f>+IF(F4133=0,0,+F4133/INDEX(TdC_ExRate!$C$8:$R$29,MATCH(A4133,TdC_ExRate!$B$8:$B$29,0),MATCH(B4133,TdC_ExRate!$C$7:$R$7,0)))</f>
        <v>35.696102873638644</v>
      </c>
      <c r="H4133" s="78">
        <f>+IF(F4133=0,"",+G4133*100/INDEX(PBI_GDP!$C$8:$R$29,MATCH($A4133,PBI_GDP!$B$8:$B$29,0),MATCH($B4133,PBI_GDP!$C$7:$R$7,0)))</f>
        <v>0.13299056101184692</v>
      </c>
    </row>
    <row r="4134" spans="1:8" x14ac:dyDescent="0.25">
      <c r="A4134" s="8" t="s">
        <v>43</v>
      </c>
      <c r="B4134" s="8">
        <v>2016</v>
      </c>
      <c r="C4134" s="8" t="s">
        <v>10</v>
      </c>
      <c r="D4134" s="8" t="s">
        <v>37</v>
      </c>
      <c r="E4134" s="8" t="s">
        <v>40</v>
      </c>
      <c r="F4134" s="78">
        <v>233.2</v>
      </c>
      <c r="G4134" s="78">
        <f>+IF(F4134=0,0,+F4134/INDEX(TdC_ExRate!$C$8:$R$29,MATCH(A4134,TdC_ExRate!$B$8:$B$29,0),MATCH(B4134,TdC_ExRate!$C$7:$R$7,0)))</f>
        <v>35.160196004523179</v>
      </c>
      <c r="H4134" s="78">
        <f>+IF(F4134=0,"",+G4134*100/INDEX(PBI_GDP!$C$8:$R$29,MATCH($A4134,PBI_GDP!$B$8:$B$29,0),MATCH($B4134,PBI_GDP!$C$7:$R$7,0)))</f>
        <v>0.1488625205744265</v>
      </c>
    </row>
    <row r="4135" spans="1:8" x14ac:dyDescent="0.25">
      <c r="A4135" s="8" t="s">
        <v>43</v>
      </c>
      <c r="B4135" s="8">
        <v>2017</v>
      </c>
      <c r="C4135" s="8" t="s">
        <v>10</v>
      </c>
      <c r="D4135" s="8" t="s">
        <v>37</v>
      </c>
      <c r="E4135" s="8" t="s">
        <v>40</v>
      </c>
      <c r="F4135" s="78">
        <v>150.69999999999999</v>
      </c>
      <c r="G4135" s="78">
        <f>+IF(F4135=0,0,+F4135/INDEX(TdC_ExRate!$C$8:$R$29,MATCH(A4135,TdC_ExRate!$B$8:$B$29,0),MATCH(B4135,TdC_ExRate!$C$7:$R$7,0)))</f>
        <v>22.342475908080058</v>
      </c>
      <c r="H4135" s="78">
        <f>+IF(F4135=0,"",+G4135*100/INDEX(PBI_GDP!$C$8:$R$29,MATCH($A4135,PBI_GDP!$B$8:$B$29,0),MATCH($B4135,PBI_GDP!$C$7:$R$7,0)))</f>
        <v>9.3688179187427126E-2</v>
      </c>
    </row>
    <row r="4136" spans="1:8" x14ac:dyDescent="0.25">
      <c r="A4136" s="8" t="s">
        <v>43</v>
      </c>
      <c r="B4136" s="8">
        <v>2018</v>
      </c>
      <c r="C4136" s="8" t="s">
        <v>10</v>
      </c>
      <c r="D4136" s="8" t="s">
        <v>37</v>
      </c>
      <c r="E4136" s="8" t="s">
        <v>40</v>
      </c>
      <c r="F4136" s="78">
        <v>139.4</v>
      </c>
      <c r="G4136" s="78">
        <f>+IF(F4136=0,0,+F4136/INDEX(TdC_ExRate!$C$8:$R$29,MATCH(A4136,TdC_ExRate!$B$8:$B$29,0),MATCH(B4136,TdC_ExRate!$C$7:$R$7,0)))</f>
        <v>20.550368550368564</v>
      </c>
      <c r="H4136" s="78">
        <f>+IF(F4136=0,"",+G4136*100/INDEX(PBI_GDP!$C$8:$R$29,MATCH($A4136,PBI_GDP!$B$8:$B$29,0),MATCH($B4136,PBI_GDP!$C$7:$R$7,0)))</f>
        <v>8.6023138136318331E-2</v>
      </c>
    </row>
    <row r="4137" spans="1:8" x14ac:dyDescent="0.25">
      <c r="A4137" s="8" t="s">
        <v>43</v>
      </c>
      <c r="B4137" s="8">
        <v>2019</v>
      </c>
      <c r="C4137" s="8" t="s">
        <v>10</v>
      </c>
      <c r="D4137" s="8" t="s">
        <v>37</v>
      </c>
      <c r="E4137" s="8" t="s">
        <v>40</v>
      </c>
      <c r="F4137" s="78">
        <v>166.1</v>
      </c>
      <c r="G4137" s="78">
        <f>+IF(F4137=0,0,+F4137/INDEX(TdC_ExRate!$C$8:$R$29,MATCH(A4137,TdC_ExRate!$B$8:$B$29,0),MATCH(B4137,TdC_ExRate!$C$7:$R$7,0)))</f>
        <v>24.567977320350067</v>
      </c>
      <c r="H4137" s="78">
        <f>+IF(F4137=0,"",+G4137*100/INDEX(PBI_GDP!$C$8:$R$29,MATCH($A4137,PBI_GDP!$B$8:$B$29,0),MATCH($B4137,PBI_GDP!$C$7:$R$7,0)))</f>
        <v>0.10415411720465011</v>
      </c>
    </row>
    <row r="4138" spans="1:8" x14ac:dyDescent="0.25">
      <c r="A4138" s="8" t="s">
        <v>43</v>
      </c>
      <c r="B4138" s="8">
        <v>2020</v>
      </c>
      <c r="C4138" s="8" t="s">
        <v>10</v>
      </c>
      <c r="D4138" s="8" t="s">
        <v>37</v>
      </c>
      <c r="E4138" s="8" t="s">
        <v>40</v>
      </c>
      <c r="F4138" s="78">
        <v>7.4</v>
      </c>
      <c r="G4138" s="78">
        <f>+IF(F4138=0,0,+F4138/INDEX(TdC_ExRate!$C$8:$R$29,MATCH(A4138,TdC_ExRate!$B$8:$B$29,0),MATCH(B4138,TdC_ExRate!$C$7:$R$7,0)))</f>
        <v>1.0949445129469797</v>
      </c>
      <c r="H4138" s="78">
        <f>+IF(F4138=0,"",+G4138*100/INDEX(PBI_GDP!$C$8:$R$29,MATCH($A4138,PBI_GDP!$B$8:$B$29,0),MATCH($B4138,PBI_GDP!$C$7:$R$7,0)))</f>
        <v>5.2162570289504056E-3</v>
      </c>
    </row>
    <row r="4139" spans="1:8" x14ac:dyDescent="0.25">
      <c r="A4139" s="8" t="s">
        <v>43</v>
      </c>
      <c r="B4139" s="8">
        <v>2021</v>
      </c>
      <c r="C4139" s="8" t="s">
        <v>10</v>
      </c>
      <c r="D4139" s="8" t="s">
        <v>37</v>
      </c>
      <c r="E4139" s="8" t="s">
        <v>40</v>
      </c>
      <c r="F4139" s="78">
        <v>3.7</v>
      </c>
      <c r="G4139" s="78">
        <f>+IF(F4139=0,0,+F4139/INDEX(TdC_ExRate!$C$8:$R$29,MATCH(A4139,TdC_ExRate!$B$8:$B$29,0),MATCH(B4139,TdC_ExRate!$C$7:$R$7,0)))</f>
        <v>0.54619264362160147</v>
      </c>
      <c r="H4139" s="78">
        <f>+IF(F4139=0,"",+G4139*100/INDEX(PBI_GDP!$C$8:$R$29,MATCH($A4139,PBI_GDP!$B$8:$B$29,0),MATCH($B4139,PBI_GDP!$C$7:$R$7,0)))</f>
        <v>2.2591340377812433E-3</v>
      </c>
    </row>
    <row r="4140" spans="1:8" x14ac:dyDescent="0.25">
      <c r="A4140" s="8" t="s">
        <v>43</v>
      </c>
      <c r="B4140" s="8">
        <v>2022</v>
      </c>
      <c r="C4140" s="8" t="s">
        <v>10</v>
      </c>
      <c r="D4140" s="8" t="s">
        <v>37</v>
      </c>
      <c r="E4140" s="8" t="s">
        <v>40</v>
      </c>
      <c r="F4140" s="78">
        <v>3</v>
      </c>
      <c r="G4140" s="78">
        <f>+IF(F4140=0,0,+F4140/INDEX(TdC_ExRate!$C$8:$R$29,MATCH(A4140,TdC_ExRate!$B$8:$B$29,0),MATCH(B4140,TdC_ExRate!$C$7:$R$7,0)))</f>
        <v>0.44285890023373092</v>
      </c>
      <c r="H4140" s="78">
        <f>+IF(F4140=0,"",+G4140*100/INDEX(PBI_GDP!$C$8:$R$29,MATCH($A4140,PBI_GDP!$B$8:$B$29,0),MATCH($B4140,PBI_GDP!$C$7:$R$7,0)))</f>
        <v>1.5533115200671852E-3</v>
      </c>
    </row>
    <row r="4141" spans="1:8" x14ac:dyDescent="0.25">
      <c r="A4141" s="8" t="s">
        <v>43</v>
      </c>
      <c r="B4141" s="8">
        <v>2023</v>
      </c>
      <c r="C4141" s="8" t="s">
        <v>10</v>
      </c>
      <c r="D4141" s="8" t="s">
        <v>37</v>
      </c>
      <c r="E4141" s="8" t="s">
        <v>40</v>
      </c>
      <c r="F4141" s="78">
        <v>3.5</v>
      </c>
      <c r="G4141" s="78">
        <f>+IF(F4141=0,0,+F4141/INDEX(TdC_ExRate!$C$8:$R$29,MATCH(A4141,TdC_ExRate!$B$8:$B$29,0),MATCH(B4141,TdC_ExRate!$C$7:$R$7,0)))</f>
        <v>0.51743254897129454</v>
      </c>
      <c r="H4141" s="78">
        <f>+IF(F4141=0,"",+G4141*100/INDEX(PBI_GDP!$C$8:$R$29,MATCH($A4141,PBI_GDP!$B$8:$B$29,0),MATCH($B4141,PBI_GDP!$C$7:$R$7,0)))</f>
        <v>2.0305311972289137E-3</v>
      </c>
    </row>
    <row r="4142" spans="1:8" x14ac:dyDescent="0.25">
      <c r="A4142" s="8" t="s">
        <v>44</v>
      </c>
      <c r="B4142" s="8">
        <v>2008</v>
      </c>
      <c r="C4142" s="8" t="s">
        <v>10</v>
      </c>
      <c r="D4142" s="8" t="s">
        <v>41</v>
      </c>
      <c r="E4142" s="8" t="s">
        <v>40</v>
      </c>
      <c r="F4142" s="78">
        <v>13104.531535411999</v>
      </c>
      <c r="G4142" s="78">
        <f>+IF(F4142=0," ", +F4142/INDEX(TdC_ExRate!$C$8:$R$29,MATCH(A4142,TdC_ExRate!$B$8:$B$29,0),MATCH(B4142,TdC_ExRate!$C$7:$R$7,0)))</f>
        <v>626.8861009565228</v>
      </c>
      <c r="H4142" s="78">
        <f>+IF(F4142=0,"",+G4142*100/INDEX(PBI_GDP!$C$8:$R$29,MATCH($A4142,PBI_GDP!$B$8:$B$29,0),MATCH($B4142,PBI_GDP!$C$7:$R$7,0)))</f>
        <v>1.8896483046790791</v>
      </c>
    </row>
    <row r="4143" spans="1:8" x14ac:dyDescent="0.25">
      <c r="A4143" s="8" t="s">
        <v>44</v>
      </c>
      <c r="B4143" s="8">
        <v>2009</v>
      </c>
      <c r="C4143" s="8" t="s">
        <v>10</v>
      </c>
      <c r="D4143" s="8" t="s">
        <v>41</v>
      </c>
      <c r="E4143" s="8" t="s">
        <v>40</v>
      </c>
      <c r="F4143" s="78">
        <v>15699.986881999999</v>
      </c>
      <c r="G4143" s="78">
        <f>+IF(F4143=0," ", +F4143/INDEX(TdC_ExRate!$C$8:$R$29,MATCH(A4143,TdC_ExRate!$B$8:$B$29,0),MATCH(B4143,TdC_ExRate!$C$7:$R$7,0)))</f>
        <v>696.64192643100023</v>
      </c>
      <c r="H4143" s="78">
        <f>+IF(F4143=0,"",+G4143*100/INDEX(PBI_GDP!$C$8:$R$29,MATCH($A4143,PBI_GDP!$B$8:$B$29,0),MATCH($B4143,PBI_GDP!$C$7:$R$7,0)))</f>
        <v>2.0002220222819251</v>
      </c>
    </row>
    <row r="4144" spans="1:8" x14ac:dyDescent="0.25">
      <c r="A4144" s="8" t="s">
        <v>44</v>
      </c>
      <c r="B4144" s="8">
        <v>2010</v>
      </c>
      <c r="C4144" s="8" t="s">
        <v>10</v>
      </c>
      <c r="D4144" s="8" t="s">
        <v>41</v>
      </c>
      <c r="E4144" s="8" t="s">
        <v>40</v>
      </c>
      <c r="F4144" s="78">
        <v>17580.811696000001</v>
      </c>
      <c r="G4144" s="78">
        <f>+IF(F4144=0," ", +F4144/INDEX(TdC_ExRate!$C$8:$R$29,MATCH(A4144,TdC_ExRate!$B$8:$B$29,0),MATCH(B4144,TdC_ExRate!$C$7:$R$7,0)))</f>
        <v>878.63787577360233</v>
      </c>
      <c r="H4144" s="78">
        <f>+IF(F4144=0,"",+G4144*100/INDEX(PBI_GDP!$C$8:$R$29,MATCH($A4144,PBI_GDP!$B$8:$B$29,0),MATCH($B4144,PBI_GDP!$C$7:$R$7,0)))</f>
        <v>1.9988090372793943</v>
      </c>
    </row>
    <row r="4145" spans="1:8" x14ac:dyDescent="0.25">
      <c r="A4145" s="8" t="s">
        <v>44</v>
      </c>
      <c r="B4145" s="8">
        <v>2011</v>
      </c>
      <c r="C4145" s="8" t="s">
        <v>10</v>
      </c>
      <c r="D4145" s="8" t="s">
        <v>41</v>
      </c>
      <c r="E4145" s="8" t="s">
        <v>40</v>
      </c>
      <c r="F4145" s="78">
        <v>18913.479588000002</v>
      </c>
      <c r="G4145" s="78">
        <f>+IF(F4145=0," ", +F4145/INDEX(TdC_ExRate!$C$8:$R$29,MATCH(A4145,TdC_ExRate!$B$8:$B$29,0),MATCH(B4145,TdC_ExRate!$C$7:$R$7,0)))</f>
        <v>982.05077692873363</v>
      </c>
      <c r="H4145" s="78">
        <f>+IF(F4145=0,"",+G4145*100/INDEX(PBI_GDP!$C$8:$R$29,MATCH($A4145,PBI_GDP!$B$8:$B$29,0),MATCH($B4145,PBI_GDP!$C$7:$R$7,0)))</f>
        <v>1.876564331545276</v>
      </c>
    </row>
    <row r="4146" spans="1:8" x14ac:dyDescent="0.25">
      <c r="A4146" s="8" t="s">
        <v>44</v>
      </c>
      <c r="B4146" s="8">
        <v>2012</v>
      </c>
      <c r="C4146" s="8" t="s">
        <v>10</v>
      </c>
      <c r="D4146" s="8" t="s">
        <v>41</v>
      </c>
      <c r="E4146" s="8" t="s">
        <v>40</v>
      </c>
      <c r="F4146" s="78">
        <v>23425.2170245046</v>
      </c>
      <c r="G4146" s="78">
        <f>+IF(F4146=0," ", +F4146/INDEX(TdC_ExRate!$C$8:$R$29,MATCH(A4146,TdC_ExRate!$B$8:$B$29,0),MATCH(B4146,TdC_ExRate!$C$7:$R$7,0)))</f>
        <v>1157.0865410967942</v>
      </c>
      <c r="H4146" s="78">
        <f>+IF(F4146=0,"",+G4146*100/INDEX(PBI_GDP!$C$8:$R$29,MATCH($A4146,PBI_GDP!$B$8:$B$29,0),MATCH($B4146,PBI_GDP!$C$7:$R$7,0)))</f>
        <v>2.0652427631716654</v>
      </c>
    </row>
    <row r="4147" spans="1:8" x14ac:dyDescent="0.25">
      <c r="A4147" s="8" t="s">
        <v>44</v>
      </c>
      <c r="B4147" s="8">
        <v>2013</v>
      </c>
      <c r="C4147" s="8" t="s">
        <v>10</v>
      </c>
      <c r="D4147" s="8" t="s">
        <v>41</v>
      </c>
      <c r="E4147" s="8" t="s">
        <v>40</v>
      </c>
      <c r="F4147" s="78">
        <v>28117.035667935997</v>
      </c>
      <c r="G4147" s="78">
        <f>+IF(F4147=0," ", +F4147/INDEX(TdC_ExRate!$C$8:$R$29,MATCH(A4147,TdC_ExRate!$B$8:$B$29,0),MATCH(B4147,TdC_ExRate!$C$7:$R$7,0)))</f>
        <v>1374.5240885453723</v>
      </c>
      <c r="H4147" s="78">
        <f>+IF(F4147=0,"",+G4147*100/INDEX(PBI_GDP!$C$8:$R$29,MATCH($A4147,PBI_GDP!$B$8:$B$29,0),MATCH($B4147,PBI_GDP!$C$7:$R$7,0)))</f>
        <v>2.1900766625654859</v>
      </c>
    </row>
    <row r="4148" spans="1:8" x14ac:dyDescent="0.25">
      <c r="A4148" s="8" t="s">
        <v>44</v>
      </c>
      <c r="B4148" s="8">
        <v>2014</v>
      </c>
      <c r="C4148" s="8" t="s">
        <v>10</v>
      </c>
      <c r="D4148" s="8" t="s">
        <v>41</v>
      </c>
      <c r="E4148" s="8" t="s">
        <v>40</v>
      </c>
      <c r="F4148" s="78">
        <v>34606.498842000001</v>
      </c>
      <c r="G4148" s="78">
        <f>+IF(F4148=0," ", +F4148/INDEX(TdC_ExRate!$C$8:$R$29,MATCH(A4148,TdC_ExRate!$B$8:$B$29,0),MATCH(B4148,TdC_ExRate!$C$7:$R$7,0)))</f>
        <v>1491.0702886934021</v>
      </c>
      <c r="H4148" s="78">
        <f>+IF(F4148=0,"",+G4148*100/INDEX(PBI_GDP!$C$8:$R$29,MATCH($A4148,PBI_GDP!$B$8:$B$29,0),MATCH($B4148,PBI_GDP!$C$7:$R$7,0)))</f>
        <v>2.3891551388983903</v>
      </c>
    </row>
    <row r="4149" spans="1:8" x14ac:dyDescent="0.25">
      <c r="A4149" s="8" t="s">
        <v>44</v>
      </c>
      <c r="B4149" s="8">
        <v>2015</v>
      </c>
      <c r="C4149" s="8" t="s">
        <v>10</v>
      </c>
      <c r="D4149" s="8" t="s">
        <v>41</v>
      </c>
      <c r="E4149" s="8" t="s">
        <v>40</v>
      </c>
      <c r="F4149" s="78">
        <v>31504.244713</v>
      </c>
      <c r="G4149" s="78">
        <f>+IF(F4149=0," ", +F4149/INDEX(TdC_ExRate!$C$8:$R$29,MATCH(A4149,TdC_ExRate!$B$8:$B$29,0),MATCH(B4149,TdC_ExRate!$C$7:$R$7,0)))</f>
        <v>1155.0593845279561</v>
      </c>
      <c r="H4149" s="78">
        <f>+IF(F4149=0,"",+G4149*100/INDEX(PBI_GDP!$C$8:$R$29,MATCH($A4149,PBI_GDP!$B$8:$B$29,0),MATCH($B4149,PBI_GDP!$C$7:$R$7,0)))</f>
        <v>1.9843305806006633</v>
      </c>
    </row>
    <row r="4150" spans="1:8" x14ac:dyDescent="0.25">
      <c r="A4150" s="8" t="s">
        <v>44</v>
      </c>
      <c r="B4150" s="8">
        <v>2016</v>
      </c>
      <c r="C4150" s="8" t="s">
        <v>10</v>
      </c>
      <c r="D4150" s="8" t="s">
        <v>41</v>
      </c>
      <c r="E4150" s="8" t="s">
        <v>40</v>
      </c>
      <c r="F4150" s="78">
        <v>33110.487014999999</v>
      </c>
      <c r="G4150" s="78">
        <f>+IF(F4150=0," ", +F4150/INDEX(TdC_ExRate!$C$8:$R$29,MATCH(A4150,TdC_ExRate!$B$8:$B$29,0),MATCH(B4150,TdC_ExRate!$C$7:$R$7,0)))</f>
        <v>1100.0161799003322</v>
      </c>
      <c r="H4150" s="78">
        <f>+IF(F4150=0,"",+G4150*100/INDEX(PBI_GDP!$C$8:$R$29,MATCH($A4150,PBI_GDP!$B$8:$B$29,0),MATCH($B4150,PBI_GDP!$C$7:$R$7,0)))</f>
        <v>1.9093044764726506</v>
      </c>
    </row>
    <row r="4151" spans="1:8" x14ac:dyDescent="0.25">
      <c r="A4151" s="8" t="s">
        <v>44</v>
      </c>
      <c r="B4151" s="8">
        <v>2017</v>
      </c>
      <c r="C4151" s="8" t="s">
        <v>10</v>
      </c>
      <c r="D4151" s="8" t="s">
        <v>41</v>
      </c>
      <c r="E4151" s="8" t="s">
        <v>40</v>
      </c>
      <c r="F4151" s="78">
        <v>31220.273186000002</v>
      </c>
      <c r="G4151" s="78">
        <f>+IF(F4151=0," ", +F4151/INDEX(TdC_ExRate!$C$8:$R$29,MATCH(A4151,TdC_ExRate!$B$8:$B$29,0),MATCH(B4151,TdC_ExRate!$C$7:$R$7,0)))</f>
        <v>1089.6811559640512</v>
      </c>
      <c r="H4151" s="78">
        <f>+IF(F4151=0,"",+G4151*100/INDEX(PBI_GDP!$C$8:$R$29,MATCH($A4151,PBI_GDP!$B$8:$B$29,0),MATCH($B4151,PBI_GDP!$C$7:$R$7,0)))</f>
        <v>1.6765223060620034</v>
      </c>
    </row>
    <row r="4152" spans="1:8" x14ac:dyDescent="0.25">
      <c r="A4152" s="8" t="s">
        <v>44</v>
      </c>
      <c r="B4152" s="8">
        <v>2018</v>
      </c>
      <c r="C4152" s="8" t="s">
        <v>10</v>
      </c>
      <c r="D4152" s="8" t="s">
        <v>41</v>
      </c>
      <c r="E4152" s="8" t="s">
        <v>40</v>
      </c>
      <c r="F4152" s="78">
        <v>26069.710965999999</v>
      </c>
      <c r="G4152" s="78">
        <f>+IF(F4152=0," ", +F4152/INDEX(TdC_ExRate!$C$8:$R$29,MATCH(A4152,TdC_ExRate!$B$8:$B$29,0),MATCH(B4152,TdC_ExRate!$C$7:$R$7,0)))</f>
        <v>848.48530401952803</v>
      </c>
      <c r="H4152" s="78">
        <f>+IF(F4152=0,"",+G4152*100/INDEX(PBI_GDP!$C$8:$R$29,MATCH($A4152,PBI_GDP!$B$8:$B$29,0),MATCH($B4152,PBI_GDP!$C$7:$R$7,0)))</f>
        <v>1.2962671961102572</v>
      </c>
    </row>
    <row r="4153" spans="1:8" x14ac:dyDescent="0.25">
      <c r="A4153" s="8" t="s">
        <v>44</v>
      </c>
      <c r="B4153" s="8">
        <v>2019</v>
      </c>
      <c r="C4153" s="8" t="s">
        <v>10</v>
      </c>
      <c r="D4153" s="8" t="s">
        <v>41</v>
      </c>
      <c r="E4153" s="8" t="s">
        <v>40</v>
      </c>
      <c r="F4153" s="78">
        <v>26832.528328999997</v>
      </c>
      <c r="G4153" s="78">
        <f>+IF(F4153=0," ", +F4153/INDEX(TdC_ExRate!$C$8:$R$29,MATCH(A4153,TdC_ExRate!$B$8:$B$29,0),MATCH(B4153,TdC_ExRate!$C$7:$R$7,0)))</f>
        <v>761.1345025245846</v>
      </c>
      <c r="H4153" s="78">
        <f>+IF(F4153=0,"",+G4153*100/INDEX(PBI_GDP!$C$8:$R$29,MATCH($A4153,PBI_GDP!$B$8:$B$29,0),MATCH($B4153,PBI_GDP!$C$7:$R$7,0)))</f>
        <v>1.2221616017870023</v>
      </c>
    </row>
    <row r="4154" spans="1:8" x14ac:dyDescent="0.25">
      <c r="A4154" s="8" t="s">
        <v>44</v>
      </c>
      <c r="B4154" s="8">
        <v>2020</v>
      </c>
      <c r="C4154" s="8" t="s">
        <v>10</v>
      </c>
      <c r="D4154" s="8" t="s">
        <v>41</v>
      </c>
      <c r="E4154" s="8" t="s">
        <v>40</v>
      </c>
      <c r="F4154" s="78">
        <v>25967.496446999998</v>
      </c>
      <c r="G4154" s="78">
        <f>+IF(F4154=0," ", +F4154/INDEX(TdC_ExRate!$C$8:$R$29,MATCH(A4154,TdC_ExRate!$B$8:$B$29,0),MATCH(B4154,TdC_ExRate!$C$7:$R$7,0)))</f>
        <v>618.0529917172438</v>
      </c>
      <c r="H4154" s="78">
        <f>+IF(F4154=0,"",+G4154*100/INDEX(PBI_GDP!$C$8:$R$29,MATCH($A4154,PBI_GDP!$B$8:$B$29,0),MATCH($B4154,PBI_GDP!$C$7:$R$7,0)))</f>
        <v>1.1498908473508336</v>
      </c>
    </row>
    <row r="4155" spans="1:8" x14ac:dyDescent="0.25">
      <c r="A4155" s="8" t="s">
        <v>44</v>
      </c>
      <c r="B4155" s="8">
        <v>2021</v>
      </c>
      <c r="C4155" s="8" t="s">
        <v>10</v>
      </c>
      <c r="D4155" s="8" t="s">
        <v>41</v>
      </c>
      <c r="E4155" s="8" t="s">
        <v>40</v>
      </c>
      <c r="F4155" s="78">
        <v>32629.861356000001</v>
      </c>
      <c r="G4155" s="78">
        <f>+IF(F4155=0," ", +F4155/INDEX(TdC_ExRate!$C$8:$R$29,MATCH(A4155,TdC_ExRate!$B$8:$B$29,0),MATCH(B4155,TdC_ExRate!$C$7:$R$7,0)))</f>
        <v>749.12153718647767</v>
      </c>
      <c r="H4155" s="78">
        <f>+IF(F4155=0,"",+G4155*100/INDEX(PBI_GDP!$C$8:$R$29,MATCH($A4155,PBI_GDP!$B$8:$B$29,0),MATCH($B4155,PBI_GDP!$C$7:$R$7,0)))</f>
        <v>1.2335060354376666</v>
      </c>
    </row>
    <row r="4156" spans="1:8" x14ac:dyDescent="0.25">
      <c r="A4156" s="8" t="s">
        <v>44</v>
      </c>
      <c r="B4156" s="8">
        <v>2008</v>
      </c>
      <c r="C4156" s="8" t="s">
        <v>10</v>
      </c>
      <c r="D4156" s="8" t="s">
        <v>25</v>
      </c>
      <c r="E4156" s="8" t="s">
        <v>26</v>
      </c>
      <c r="F4156" s="78">
        <v>1480.222642</v>
      </c>
      <c r="G4156" s="78">
        <f>+IF(F4156=0," ", +F4156/INDEX(TdC_ExRate!$C$8:$R$29,MATCH(A4156,TdC_ExRate!$B$8:$B$29,0),MATCH(B4156,TdC_ExRate!$C$7:$R$7,0)))</f>
        <v>70.809933043651469</v>
      </c>
      <c r="H4156" s="78">
        <f>+IF(F4156=0,"",+G4156*100/INDEX(PBI_GDP!$C$8:$R$29,MATCH($A4156,PBI_GDP!$B$8:$B$29,0),MATCH($B4156,PBI_GDP!$C$7:$R$7,0)))</f>
        <v>0.21344526497909244</v>
      </c>
    </row>
    <row r="4157" spans="1:8" x14ac:dyDescent="0.25">
      <c r="A4157" s="8" t="s">
        <v>44</v>
      </c>
      <c r="B4157" s="8">
        <v>2008</v>
      </c>
      <c r="C4157" s="8" t="s">
        <v>10</v>
      </c>
      <c r="D4157" s="8" t="s">
        <v>25</v>
      </c>
      <c r="E4157" s="8" t="s">
        <v>27</v>
      </c>
      <c r="F4157" s="78"/>
      <c r="G4157" s="78" t="str">
        <f>+IF(F4157=0," ", +F4157/INDEX(TdC_ExRate!$C$8:$R$29,MATCH(A4157,TdC_ExRate!$B$8:$B$29,0),MATCH(B4157,TdC_ExRate!$C$7:$R$7,0)))</f>
        <v xml:space="preserve"> </v>
      </c>
      <c r="H4157" s="78" t="str">
        <f>+IF(F4157=0,"",+G4157*100/INDEX(PBI_GDP!$C$8:$R$29,MATCH($A4157,PBI_GDP!$B$8:$B$29,0),MATCH($B4157,PBI_GDP!$C$7:$R$7,0)))</f>
        <v/>
      </c>
    </row>
    <row r="4158" spans="1:8" x14ac:dyDescent="0.25">
      <c r="A4158" s="8" t="s">
        <v>44</v>
      </c>
      <c r="B4158" s="8">
        <v>2008</v>
      </c>
      <c r="C4158" s="8" t="s">
        <v>10</v>
      </c>
      <c r="D4158" s="8" t="s">
        <v>25</v>
      </c>
      <c r="E4158" s="8" t="s">
        <v>28</v>
      </c>
      <c r="F4158" s="78"/>
      <c r="G4158" s="78" t="str">
        <f>+IF(F4158=0," ", +F4158/INDEX(TdC_ExRate!$C$8:$R$29,MATCH(A4158,TdC_ExRate!$B$8:$B$29,0),MATCH(B4158,TdC_ExRate!$C$7:$R$7,0)))</f>
        <v xml:space="preserve"> </v>
      </c>
      <c r="H4158" s="78" t="str">
        <f>+IF(F4158=0,"",+G4158*100/INDEX(PBI_GDP!$C$8:$R$29,MATCH($A4158,PBI_GDP!$B$8:$B$29,0),MATCH($B4158,PBI_GDP!$C$7:$R$7,0)))</f>
        <v/>
      </c>
    </row>
    <row r="4159" spans="1:8" x14ac:dyDescent="0.25">
      <c r="A4159" s="8" t="s">
        <v>44</v>
      </c>
      <c r="B4159" s="8">
        <v>2008</v>
      </c>
      <c r="C4159" s="8" t="s">
        <v>10</v>
      </c>
      <c r="D4159" s="8" t="s">
        <v>25</v>
      </c>
      <c r="E4159" s="8" t="s">
        <v>40</v>
      </c>
      <c r="F4159" s="78">
        <v>1480.222642</v>
      </c>
      <c r="G4159" s="78">
        <f>+IF(F4159=0," ", +F4159/INDEX(TdC_ExRate!$C$8:$R$29,MATCH(A4159,TdC_ExRate!$B$8:$B$29,0),MATCH(B4159,TdC_ExRate!$C$7:$R$7,0)))</f>
        <v>70.809933043651469</v>
      </c>
      <c r="H4159" s="78">
        <f>+IF(F4159=0,"",+G4159*100/INDEX(PBI_GDP!$C$8:$R$29,MATCH($A4159,PBI_GDP!$B$8:$B$29,0),MATCH($B4159,PBI_GDP!$C$7:$R$7,0)))</f>
        <v>0.21344526497909244</v>
      </c>
    </row>
    <row r="4160" spans="1:8" x14ac:dyDescent="0.25">
      <c r="A4160" s="8" t="s">
        <v>44</v>
      </c>
      <c r="B4160" s="8">
        <v>2009</v>
      </c>
      <c r="C4160" s="8" t="s">
        <v>10</v>
      </c>
      <c r="D4160" s="8" t="s">
        <v>25</v>
      </c>
      <c r="E4160" s="8" t="s">
        <v>26</v>
      </c>
      <c r="F4160" s="78">
        <v>1906.41578</v>
      </c>
      <c r="G4160" s="78">
        <f>+IF(F4160=0," ", +F4160/INDEX(TdC_ExRate!$C$8:$R$29,MATCH(A4160,TdC_ExRate!$B$8:$B$29,0),MATCH(B4160,TdC_ExRate!$C$7:$R$7,0)))</f>
        <v>84.591737021150593</v>
      </c>
      <c r="H4160" s="78">
        <f>+IF(F4160=0,"",+G4160*100/INDEX(PBI_GDP!$C$8:$R$29,MATCH($A4160,PBI_GDP!$B$8:$B$29,0),MATCH($B4160,PBI_GDP!$C$7:$R$7,0)))</f>
        <v>0.24288267598195654</v>
      </c>
    </row>
    <row r="4161" spans="1:8" x14ac:dyDescent="0.25">
      <c r="A4161" s="8" t="s">
        <v>44</v>
      </c>
      <c r="B4161" s="8">
        <v>2009</v>
      </c>
      <c r="C4161" s="8" t="s">
        <v>10</v>
      </c>
      <c r="D4161" s="8" t="s">
        <v>25</v>
      </c>
      <c r="E4161" s="8" t="s">
        <v>27</v>
      </c>
      <c r="F4161" s="78"/>
      <c r="G4161" s="78" t="str">
        <f>+IF(F4161=0," ", +F4161/INDEX(TdC_ExRate!$C$8:$R$29,MATCH(A4161,TdC_ExRate!$B$8:$B$29,0),MATCH(B4161,TdC_ExRate!$C$7:$R$7,0)))</f>
        <v xml:space="preserve"> </v>
      </c>
      <c r="H4161" s="78" t="str">
        <f>+IF(F4161=0,"",+G4161*100/INDEX(PBI_GDP!$C$8:$R$29,MATCH($A4161,PBI_GDP!$B$8:$B$29,0),MATCH($B4161,PBI_GDP!$C$7:$R$7,0)))</f>
        <v/>
      </c>
    </row>
    <row r="4162" spans="1:8" x14ac:dyDescent="0.25">
      <c r="A4162" s="8" t="s">
        <v>44</v>
      </c>
      <c r="B4162" s="8">
        <v>2009</v>
      </c>
      <c r="C4162" s="8" t="s">
        <v>10</v>
      </c>
      <c r="D4162" s="8" t="s">
        <v>25</v>
      </c>
      <c r="E4162" s="8" t="s">
        <v>28</v>
      </c>
      <c r="F4162" s="78"/>
      <c r="G4162" s="78" t="str">
        <f>+IF(F4162=0," ", +F4162/INDEX(TdC_ExRate!$C$8:$R$29,MATCH(A4162,TdC_ExRate!$B$8:$B$29,0),MATCH(B4162,TdC_ExRate!$C$7:$R$7,0)))</f>
        <v xml:space="preserve"> </v>
      </c>
      <c r="H4162" s="78" t="str">
        <f>+IF(F4162=0,"",+G4162*100/INDEX(PBI_GDP!$C$8:$R$29,MATCH($A4162,PBI_GDP!$B$8:$B$29,0),MATCH($B4162,PBI_GDP!$C$7:$R$7,0)))</f>
        <v/>
      </c>
    </row>
    <row r="4163" spans="1:8" x14ac:dyDescent="0.25">
      <c r="A4163" s="8" t="s">
        <v>44</v>
      </c>
      <c r="B4163" s="8">
        <v>2009</v>
      </c>
      <c r="C4163" s="8" t="s">
        <v>10</v>
      </c>
      <c r="D4163" s="8" t="s">
        <v>25</v>
      </c>
      <c r="E4163" s="8" t="s">
        <v>40</v>
      </c>
      <c r="F4163" s="78">
        <v>1906.41578</v>
      </c>
      <c r="G4163" s="78">
        <f>+IF(F4163=0," ", +F4163/INDEX(TdC_ExRate!$C$8:$R$29,MATCH(A4163,TdC_ExRate!$B$8:$B$29,0),MATCH(B4163,TdC_ExRate!$C$7:$R$7,0)))</f>
        <v>84.591737021150593</v>
      </c>
      <c r="H4163" s="78">
        <f>+IF(F4163=0,"",+G4163*100/INDEX(PBI_GDP!$C$8:$R$29,MATCH($A4163,PBI_GDP!$B$8:$B$29,0),MATCH($B4163,PBI_GDP!$C$7:$R$7,0)))</f>
        <v>0.24288267598195654</v>
      </c>
    </row>
    <row r="4164" spans="1:8" x14ac:dyDescent="0.25">
      <c r="A4164" s="8" t="s">
        <v>44</v>
      </c>
      <c r="B4164" s="8">
        <v>2010</v>
      </c>
      <c r="C4164" s="8" t="s">
        <v>10</v>
      </c>
      <c r="D4164" s="8" t="s">
        <v>25</v>
      </c>
      <c r="E4164" s="8" t="s">
        <v>26</v>
      </c>
      <c r="F4164" s="78">
        <v>1910.59861</v>
      </c>
      <c r="G4164" s="78">
        <f>+IF(F4164=0," ", +F4164/INDEX(TdC_ExRate!$C$8:$R$29,MATCH(A4164,TdC_ExRate!$B$8:$B$29,0),MATCH(B4164,TdC_ExRate!$C$7:$R$7,0)))</f>
        <v>95.48616600724651</v>
      </c>
      <c r="H4164" s="78">
        <f>+IF(F4164=0,"",+G4164*100/INDEX(PBI_GDP!$C$8:$R$29,MATCH($A4164,PBI_GDP!$B$8:$B$29,0),MATCH($B4164,PBI_GDP!$C$7:$R$7,0)))</f>
        <v>0.21722101540683317</v>
      </c>
    </row>
    <row r="4165" spans="1:8" x14ac:dyDescent="0.25">
      <c r="A4165" s="8" t="s">
        <v>44</v>
      </c>
      <c r="B4165" s="8">
        <v>2010</v>
      </c>
      <c r="C4165" s="8" t="s">
        <v>10</v>
      </c>
      <c r="D4165" s="8" t="s">
        <v>25</v>
      </c>
      <c r="E4165" s="8" t="s">
        <v>27</v>
      </c>
      <c r="F4165" s="78"/>
      <c r="G4165" s="78" t="str">
        <f>+IF(F4165=0," ", +F4165/INDEX(TdC_ExRate!$C$8:$R$29,MATCH(A4165,TdC_ExRate!$B$8:$B$29,0),MATCH(B4165,TdC_ExRate!$C$7:$R$7,0)))</f>
        <v xml:space="preserve"> </v>
      </c>
      <c r="H4165" s="78" t="str">
        <f>+IF(F4165=0,"",+G4165*100/INDEX(PBI_GDP!$C$8:$R$29,MATCH($A4165,PBI_GDP!$B$8:$B$29,0),MATCH($B4165,PBI_GDP!$C$7:$R$7,0)))</f>
        <v/>
      </c>
    </row>
    <row r="4166" spans="1:8" x14ac:dyDescent="0.25">
      <c r="A4166" s="8" t="s">
        <v>44</v>
      </c>
      <c r="B4166" s="8">
        <v>2010</v>
      </c>
      <c r="C4166" s="8" t="s">
        <v>10</v>
      </c>
      <c r="D4166" s="8" t="s">
        <v>25</v>
      </c>
      <c r="E4166" s="8" t="s">
        <v>28</v>
      </c>
      <c r="F4166" s="78"/>
      <c r="G4166" s="78" t="str">
        <f>+IF(F4166=0," ", +F4166/INDEX(TdC_ExRate!$C$8:$R$29,MATCH(A4166,TdC_ExRate!$B$8:$B$29,0),MATCH(B4166,TdC_ExRate!$C$7:$R$7,0)))</f>
        <v xml:space="preserve"> </v>
      </c>
      <c r="H4166" s="78" t="str">
        <f>+IF(F4166=0,"",+G4166*100/INDEX(PBI_GDP!$C$8:$R$29,MATCH($A4166,PBI_GDP!$B$8:$B$29,0),MATCH($B4166,PBI_GDP!$C$7:$R$7,0)))</f>
        <v/>
      </c>
    </row>
    <row r="4167" spans="1:8" x14ac:dyDescent="0.25">
      <c r="A4167" s="8" t="s">
        <v>44</v>
      </c>
      <c r="B4167" s="8">
        <v>2010</v>
      </c>
      <c r="C4167" s="8" t="s">
        <v>10</v>
      </c>
      <c r="D4167" s="8" t="s">
        <v>25</v>
      </c>
      <c r="E4167" s="8" t="s">
        <v>40</v>
      </c>
      <c r="F4167" s="78">
        <v>1910.59861</v>
      </c>
      <c r="G4167" s="78">
        <f>+IF(F4167=0," ", +F4167/INDEX(TdC_ExRate!$C$8:$R$29,MATCH(A4167,TdC_ExRate!$B$8:$B$29,0),MATCH(B4167,TdC_ExRate!$C$7:$R$7,0)))</f>
        <v>95.48616600724651</v>
      </c>
      <c r="H4167" s="78">
        <f>+IF(F4167=0,"",+G4167*100/INDEX(PBI_GDP!$C$8:$R$29,MATCH($A4167,PBI_GDP!$B$8:$B$29,0),MATCH($B4167,PBI_GDP!$C$7:$R$7,0)))</f>
        <v>0.21722101540683317</v>
      </c>
    </row>
    <row r="4168" spans="1:8" x14ac:dyDescent="0.25">
      <c r="A4168" s="8" t="s">
        <v>44</v>
      </c>
      <c r="B4168" s="8">
        <v>2011</v>
      </c>
      <c r="C4168" s="8" t="s">
        <v>10</v>
      </c>
      <c r="D4168" s="8" t="s">
        <v>25</v>
      </c>
      <c r="E4168" s="8" t="s">
        <v>26</v>
      </c>
      <c r="F4168" s="78">
        <v>2482.7077599999998</v>
      </c>
      <c r="G4168" s="78">
        <f>+IF(F4168=0," ", +F4168/INDEX(TdC_ExRate!$C$8:$R$29,MATCH(A4168,TdC_ExRate!$B$8:$B$29,0),MATCH(B4168,TdC_ExRate!$C$7:$R$7,0)))</f>
        <v>128.91044576175824</v>
      </c>
      <c r="H4168" s="78">
        <f>+IF(F4168=0,"",+G4168*100/INDEX(PBI_GDP!$C$8:$R$29,MATCH($A4168,PBI_GDP!$B$8:$B$29,0),MATCH($B4168,PBI_GDP!$C$7:$R$7,0)))</f>
        <v>0.24633017982701769</v>
      </c>
    </row>
    <row r="4169" spans="1:8" x14ac:dyDescent="0.25">
      <c r="A4169" s="8" t="s">
        <v>44</v>
      </c>
      <c r="B4169" s="8">
        <v>2011</v>
      </c>
      <c r="C4169" s="8" t="s">
        <v>10</v>
      </c>
      <c r="D4169" s="8" t="s">
        <v>25</v>
      </c>
      <c r="E4169" s="8" t="s">
        <v>27</v>
      </c>
      <c r="F4169" s="78"/>
      <c r="G4169" s="78" t="str">
        <f>+IF(F4169=0," ", +F4169/INDEX(TdC_ExRate!$C$8:$R$29,MATCH(A4169,TdC_ExRate!$B$8:$B$29,0),MATCH(B4169,TdC_ExRate!$C$7:$R$7,0)))</f>
        <v xml:space="preserve"> </v>
      </c>
      <c r="H4169" s="78" t="str">
        <f>+IF(F4169=0,"",+G4169*100/INDEX(PBI_GDP!$C$8:$R$29,MATCH($A4169,PBI_GDP!$B$8:$B$29,0),MATCH($B4169,PBI_GDP!$C$7:$R$7,0)))</f>
        <v/>
      </c>
    </row>
    <row r="4170" spans="1:8" x14ac:dyDescent="0.25">
      <c r="A4170" s="8" t="s">
        <v>44</v>
      </c>
      <c r="B4170" s="8">
        <v>2011</v>
      </c>
      <c r="C4170" s="8" t="s">
        <v>10</v>
      </c>
      <c r="D4170" s="8" t="s">
        <v>25</v>
      </c>
      <c r="E4170" s="8" t="s">
        <v>28</v>
      </c>
      <c r="F4170" s="78"/>
      <c r="G4170" s="78" t="str">
        <f>+IF(F4170=0," ", +F4170/INDEX(TdC_ExRate!$C$8:$R$29,MATCH(A4170,TdC_ExRate!$B$8:$B$29,0),MATCH(B4170,TdC_ExRate!$C$7:$R$7,0)))</f>
        <v xml:space="preserve"> </v>
      </c>
      <c r="H4170" s="78" t="str">
        <f>+IF(F4170=0,"",+G4170*100/INDEX(PBI_GDP!$C$8:$R$29,MATCH($A4170,PBI_GDP!$B$8:$B$29,0),MATCH($B4170,PBI_GDP!$C$7:$R$7,0)))</f>
        <v/>
      </c>
    </row>
    <row r="4171" spans="1:8" x14ac:dyDescent="0.25">
      <c r="A4171" s="8" t="s">
        <v>44</v>
      </c>
      <c r="B4171" s="8">
        <v>2011</v>
      </c>
      <c r="C4171" s="8" t="s">
        <v>10</v>
      </c>
      <c r="D4171" s="8" t="s">
        <v>25</v>
      </c>
      <c r="E4171" s="8" t="s">
        <v>40</v>
      </c>
      <c r="F4171" s="78">
        <v>2482.7077599999998</v>
      </c>
      <c r="G4171" s="78">
        <f>+IF(F4171=0," ", +F4171/INDEX(TdC_ExRate!$C$8:$R$29,MATCH(A4171,TdC_ExRate!$B$8:$B$29,0),MATCH(B4171,TdC_ExRate!$C$7:$R$7,0)))</f>
        <v>128.91044576175824</v>
      </c>
      <c r="H4171" s="78">
        <f>+IF(F4171=0,"",+G4171*100/INDEX(PBI_GDP!$C$8:$R$29,MATCH($A4171,PBI_GDP!$B$8:$B$29,0),MATCH($B4171,PBI_GDP!$C$7:$R$7,0)))</f>
        <v>0.24633017982701769</v>
      </c>
    </row>
    <row r="4172" spans="1:8" x14ac:dyDescent="0.25">
      <c r="A4172" s="8" t="s">
        <v>44</v>
      </c>
      <c r="B4172" s="8">
        <v>2012</v>
      </c>
      <c r="C4172" s="8" t="s">
        <v>10</v>
      </c>
      <c r="D4172" s="8" t="s">
        <v>25</v>
      </c>
      <c r="E4172" s="8" t="s">
        <v>26</v>
      </c>
      <c r="F4172" s="78">
        <v>2358.33718</v>
      </c>
      <c r="G4172" s="78">
        <f>+IF(F4172=0," ", +F4172/INDEX(TdC_ExRate!$C$8:$R$29,MATCH(A4172,TdC_ExRate!$B$8:$B$29,0),MATCH(B4172,TdC_ExRate!$C$7:$R$7,0)))</f>
        <v>116.48985823660162</v>
      </c>
      <c r="H4172" s="78">
        <f>+IF(F4172=0,"",+G4172*100/INDEX(PBI_GDP!$C$8:$R$29,MATCH($A4172,PBI_GDP!$B$8:$B$29,0),MATCH($B4172,PBI_GDP!$C$7:$R$7,0)))</f>
        <v>0.20791861987953877</v>
      </c>
    </row>
    <row r="4173" spans="1:8" x14ac:dyDescent="0.25">
      <c r="A4173" s="8" t="s">
        <v>44</v>
      </c>
      <c r="B4173" s="8">
        <v>2012</v>
      </c>
      <c r="C4173" s="8" t="s">
        <v>10</v>
      </c>
      <c r="D4173" s="8" t="s">
        <v>25</v>
      </c>
      <c r="E4173" s="8" t="s">
        <v>27</v>
      </c>
      <c r="F4173" s="78"/>
      <c r="G4173" s="78" t="str">
        <f>+IF(F4173=0," ", +F4173/INDEX(TdC_ExRate!$C$8:$R$29,MATCH(A4173,TdC_ExRate!$B$8:$B$29,0),MATCH(B4173,TdC_ExRate!$C$7:$R$7,0)))</f>
        <v xml:space="preserve"> </v>
      </c>
      <c r="H4173" s="78" t="str">
        <f>+IF(F4173=0,"",+G4173*100/INDEX(PBI_GDP!$C$8:$R$29,MATCH($A4173,PBI_GDP!$B$8:$B$29,0),MATCH($B4173,PBI_GDP!$C$7:$R$7,0)))</f>
        <v/>
      </c>
    </row>
    <row r="4174" spans="1:8" x14ac:dyDescent="0.25">
      <c r="A4174" s="8" t="s">
        <v>44</v>
      </c>
      <c r="B4174" s="8">
        <v>2012</v>
      </c>
      <c r="C4174" s="8" t="s">
        <v>10</v>
      </c>
      <c r="D4174" s="8" t="s">
        <v>25</v>
      </c>
      <c r="E4174" s="8" t="s">
        <v>28</v>
      </c>
      <c r="F4174" s="78"/>
      <c r="G4174" s="78" t="str">
        <f>+IF(F4174=0," ", +F4174/INDEX(TdC_ExRate!$C$8:$R$29,MATCH(A4174,TdC_ExRate!$B$8:$B$29,0),MATCH(B4174,TdC_ExRate!$C$7:$R$7,0)))</f>
        <v xml:space="preserve"> </v>
      </c>
      <c r="H4174" s="78" t="str">
        <f>+IF(F4174=0,"",+G4174*100/INDEX(PBI_GDP!$C$8:$R$29,MATCH($A4174,PBI_GDP!$B$8:$B$29,0),MATCH($B4174,PBI_GDP!$C$7:$R$7,0)))</f>
        <v/>
      </c>
    </row>
    <row r="4175" spans="1:8" x14ac:dyDescent="0.25">
      <c r="A4175" s="8" t="s">
        <v>44</v>
      </c>
      <c r="B4175" s="8">
        <v>2012</v>
      </c>
      <c r="C4175" s="8" t="s">
        <v>10</v>
      </c>
      <c r="D4175" s="8" t="s">
        <v>25</v>
      </c>
      <c r="E4175" s="8" t="s">
        <v>40</v>
      </c>
      <c r="F4175" s="78">
        <v>2358.33718</v>
      </c>
      <c r="G4175" s="78">
        <f>+IF(F4175=0," ", +F4175/INDEX(TdC_ExRate!$C$8:$R$29,MATCH(A4175,TdC_ExRate!$B$8:$B$29,0),MATCH(B4175,TdC_ExRate!$C$7:$R$7,0)))</f>
        <v>116.48985823660162</v>
      </c>
      <c r="H4175" s="78">
        <f>+IF(F4175=0,"",+G4175*100/INDEX(PBI_GDP!$C$8:$R$29,MATCH($A4175,PBI_GDP!$B$8:$B$29,0),MATCH($B4175,PBI_GDP!$C$7:$R$7,0)))</f>
        <v>0.20791861987953877</v>
      </c>
    </row>
    <row r="4176" spans="1:8" x14ac:dyDescent="0.25">
      <c r="A4176" s="8" t="s">
        <v>44</v>
      </c>
      <c r="B4176" s="8">
        <v>2013</v>
      </c>
      <c r="C4176" s="8" t="s">
        <v>10</v>
      </c>
      <c r="D4176" s="8" t="s">
        <v>25</v>
      </c>
      <c r="E4176" s="8" t="s">
        <v>26</v>
      </c>
      <c r="F4176" s="78">
        <v>2799.0151059999998</v>
      </c>
      <c r="G4176" s="78">
        <f>+IF(F4176=0," ", +F4176/INDEX(TdC_ExRate!$C$8:$R$29,MATCH(A4176,TdC_ExRate!$B$8:$B$29,0),MATCH(B4176,TdC_ExRate!$C$7:$R$7,0)))</f>
        <v>136.83212315965312</v>
      </c>
      <c r="H4176" s="78">
        <f>+IF(F4176=0,"",+G4176*100/INDEX(PBI_GDP!$C$8:$R$29,MATCH($A4176,PBI_GDP!$B$8:$B$29,0),MATCH($B4176,PBI_GDP!$C$7:$R$7,0)))</f>
        <v>0.21801934365397671</v>
      </c>
    </row>
    <row r="4177" spans="1:8" x14ac:dyDescent="0.25">
      <c r="A4177" s="8" t="s">
        <v>44</v>
      </c>
      <c r="B4177" s="8">
        <v>2013</v>
      </c>
      <c r="C4177" s="8" t="s">
        <v>10</v>
      </c>
      <c r="D4177" s="8" t="s">
        <v>25</v>
      </c>
      <c r="E4177" s="8" t="s">
        <v>27</v>
      </c>
      <c r="F4177" s="78"/>
      <c r="G4177" s="78" t="str">
        <f>+IF(F4177=0," ", +F4177/INDEX(TdC_ExRate!$C$8:$R$29,MATCH(A4177,TdC_ExRate!$B$8:$B$29,0),MATCH(B4177,TdC_ExRate!$C$7:$R$7,0)))</f>
        <v xml:space="preserve"> </v>
      </c>
      <c r="H4177" s="78" t="str">
        <f>+IF(F4177=0,"",+G4177*100/INDEX(PBI_GDP!$C$8:$R$29,MATCH($A4177,PBI_GDP!$B$8:$B$29,0),MATCH($B4177,PBI_GDP!$C$7:$R$7,0)))</f>
        <v/>
      </c>
    </row>
    <row r="4178" spans="1:8" x14ac:dyDescent="0.25">
      <c r="A4178" s="8" t="s">
        <v>44</v>
      </c>
      <c r="B4178" s="8">
        <v>2013</v>
      </c>
      <c r="C4178" s="8" t="s">
        <v>10</v>
      </c>
      <c r="D4178" s="8" t="s">
        <v>25</v>
      </c>
      <c r="E4178" s="8" t="s">
        <v>28</v>
      </c>
      <c r="F4178" s="78"/>
      <c r="G4178" s="78" t="str">
        <f>+IF(F4178=0," ", +F4178/INDEX(TdC_ExRate!$C$8:$R$29,MATCH(A4178,TdC_ExRate!$B$8:$B$29,0),MATCH(B4178,TdC_ExRate!$C$7:$R$7,0)))</f>
        <v xml:space="preserve"> </v>
      </c>
      <c r="H4178" s="78" t="str">
        <f>+IF(F4178=0,"",+G4178*100/INDEX(PBI_GDP!$C$8:$R$29,MATCH($A4178,PBI_GDP!$B$8:$B$29,0),MATCH($B4178,PBI_GDP!$C$7:$R$7,0)))</f>
        <v/>
      </c>
    </row>
    <row r="4179" spans="1:8" x14ac:dyDescent="0.25">
      <c r="A4179" s="8" t="s">
        <v>44</v>
      </c>
      <c r="B4179" s="8">
        <v>2013</v>
      </c>
      <c r="C4179" s="8" t="s">
        <v>10</v>
      </c>
      <c r="D4179" s="8" t="s">
        <v>25</v>
      </c>
      <c r="E4179" s="8" t="s">
        <v>40</v>
      </c>
      <c r="F4179" s="78">
        <v>2799.0151059999998</v>
      </c>
      <c r="G4179" s="78">
        <f>+IF(F4179=0," ", +F4179/INDEX(TdC_ExRate!$C$8:$R$29,MATCH(A4179,TdC_ExRate!$B$8:$B$29,0),MATCH(B4179,TdC_ExRate!$C$7:$R$7,0)))</f>
        <v>136.83212315965312</v>
      </c>
      <c r="H4179" s="78">
        <f>+IF(F4179=0,"",+G4179*100/INDEX(PBI_GDP!$C$8:$R$29,MATCH($A4179,PBI_GDP!$B$8:$B$29,0),MATCH($B4179,PBI_GDP!$C$7:$R$7,0)))</f>
        <v>0.21801934365397671</v>
      </c>
    </row>
    <row r="4180" spans="1:8" x14ac:dyDescent="0.25">
      <c r="A4180" s="8" t="s">
        <v>44</v>
      </c>
      <c r="B4180" s="8">
        <v>2014</v>
      </c>
      <c r="C4180" s="8" t="s">
        <v>10</v>
      </c>
      <c r="D4180" s="8" t="s">
        <v>25</v>
      </c>
      <c r="E4180" s="8" t="s">
        <v>26</v>
      </c>
      <c r="F4180" s="78">
        <v>2063.1825100000001</v>
      </c>
      <c r="G4180" s="78">
        <f>+IF(F4180=0," ", +F4180/INDEX(TdC_ExRate!$C$8:$R$29,MATCH(A4180,TdC_ExRate!$B$8:$B$29,0),MATCH(B4180,TdC_ExRate!$C$7:$R$7,0)))</f>
        <v>88.895156798678556</v>
      </c>
      <c r="H4180" s="78">
        <f>+IF(F4180=0,"",+G4180*100/INDEX(PBI_GDP!$C$8:$R$29,MATCH($A4180,PBI_GDP!$B$8:$B$29,0),MATCH($B4180,PBI_GDP!$C$7:$R$7,0)))</f>
        <v>0.14243749761444821</v>
      </c>
    </row>
    <row r="4181" spans="1:8" x14ac:dyDescent="0.25">
      <c r="A4181" s="8" t="s">
        <v>44</v>
      </c>
      <c r="B4181" s="8">
        <v>2014</v>
      </c>
      <c r="C4181" s="8" t="s">
        <v>10</v>
      </c>
      <c r="D4181" s="8" t="s">
        <v>25</v>
      </c>
      <c r="E4181" s="8" t="s">
        <v>27</v>
      </c>
      <c r="F4181" s="78"/>
      <c r="G4181" s="78" t="str">
        <f>+IF(F4181=0," ", +F4181/INDEX(TdC_ExRate!$C$8:$R$29,MATCH(A4181,TdC_ExRate!$B$8:$B$29,0),MATCH(B4181,TdC_ExRate!$C$7:$R$7,0)))</f>
        <v xml:space="preserve"> </v>
      </c>
      <c r="H4181" s="78" t="str">
        <f>+IF(F4181=0,"",+G4181*100/INDEX(PBI_GDP!$C$8:$R$29,MATCH($A4181,PBI_GDP!$B$8:$B$29,0),MATCH($B4181,PBI_GDP!$C$7:$R$7,0)))</f>
        <v/>
      </c>
    </row>
    <row r="4182" spans="1:8" x14ac:dyDescent="0.25">
      <c r="A4182" s="8" t="s">
        <v>44</v>
      </c>
      <c r="B4182" s="8">
        <v>2014</v>
      </c>
      <c r="C4182" s="8" t="s">
        <v>10</v>
      </c>
      <c r="D4182" s="8" t="s">
        <v>25</v>
      </c>
      <c r="E4182" s="8" t="s">
        <v>28</v>
      </c>
      <c r="F4182" s="78"/>
      <c r="G4182" s="78" t="str">
        <f>+IF(F4182=0," ", +F4182/INDEX(TdC_ExRate!$C$8:$R$29,MATCH(A4182,TdC_ExRate!$B$8:$B$29,0),MATCH(B4182,TdC_ExRate!$C$7:$R$7,0)))</f>
        <v xml:space="preserve"> </v>
      </c>
      <c r="H4182" s="78" t="str">
        <f>+IF(F4182=0,"",+G4182*100/INDEX(PBI_GDP!$C$8:$R$29,MATCH($A4182,PBI_GDP!$B$8:$B$29,0),MATCH($B4182,PBI_GDP!$C$7:$R$7,0)))</f>
        <v/>
      </c>
    </row>
    <row r="4183" spans="1:8" x14ac:dyDescent="0.25">
      <c r="A4183" s="8" t="s">
        <v>44</v>
      </c>
      <c r="B4183" s="8">
        <v>2014</v>
      </c>
      <c r="C4183" s="8" t="s">
        <v>10</v>
      </c>
      <c r="D4183" s="8" t="s">
        <v>25</v>
      </c>
      <c r="E4183" s="8" t="s">
        <v>40</v>
      </c>
      <c r="F4183" s="78">
        <v>2063.1825100000001</v>
      </c>
      <c r="G4183" s="78">
        <f>+IF(F4183=0," ", +F4183/INDEX(TdC_ExRate!$C$8:$R$29,MATCH(A4183,TdC_ExRate!$B$8:$B$29,0),MATCH(B4183,TdC_ExRate!$C$7:$R$7,0)))</f>
        <v>88.895156798678556</v>
      </c>
      <c r="H4183" s="78">
        <f>+IF(F4183=0,"",+G4183*100/INDEX(PBI_GDP!$C$8:$R$29,MATCH($A4183,PBI_GDP!$B$8:$B$29,0),MATCH($B4183,PBI_GDP!$C$7:$R$7,0)))</f>
        <v>0.14243749761444821</v>
      </c>
    </row>
    <row r="4184" spans="1:8" x14ac:dyDescent="0.25">
      <c r="A4184" s="8" t="s">
        <v>44</v>
      </c>
      <c r="B4184" s="8">
        <v>2015</v>
      </c>
      <c r="C4184" s="8" t="s">
        <v>10</v>
      </c>
      <c r="D4184" s="8" t="s">
        <v>25</v>
      </c>
      <c r="E4184" s="8" t="s">
        <v>26</v>
      </c>
      <c r="F4184" s="78">
        <v>2112.7162999999996</v>
      </c>
      <c r="G4184" s="78">
        <f>+IF(F4184=0," ", +F4184/INDEX(TdC_ExRate!$C$8:$R$29,MATCH(A4184,TdC_ExRate!$B$8:$B$29,0),MATCH(B4184,TdC_ExRate!$C$7:$R$7,0)))</f>
        <v>77.45980934922089</v>
      </c>
      <c r="H4184" s="78">
        <f>+IF(F4184=0,"",+G4184*100/INDEX(PBI_GDP!$C$8:$R$29,MATCH($A4184,PBI_GDP!$B$8:$B$29,0),MATCH($B4184,PBI_GDP!$C$7:$R$7,0)))</f>
        <v>0.13307183207898174</v>
      </c>
    </row>
    <row r="4185" spans="1:8" x14ac:dyDescent="0.25">
      <c r="A4185" s="8" t="s">
        <v>44</v>
      </c>
      <c r="B4185" s="8">
        <v>2015</v>
      </c>
      <c r="C4185" s="8" t="s">
        <v>10</v>
      </c>
      <c r="D4185" s="8" t="s">
        <v>25</v>
      </c>
      <c r="E4185" s="8" t="s">
        <v>27</v>
      </c>
      <c r="F4185" s="78"/>
      <c r="G4185" s="78" t="str">
        <f>+IF(F4185=0," ", +F4185/INDEX(TdC_ExRate!$C$8:$R$29,MATCH(A4185,TdC_ExRate!$B$8:$B$29,0),MATCH(B4185,TdC_ExRate!$C$7:$R$7,0)))</f>
        <v xml:space="preserve"> </v>
      </c>
      <c r="H4185" s="78" t="str">
        <f>+IF(F4185=0,"",+G4185*100/INDEX(PBI_GDP!$C$8:$R$29,MATCH($A4185,PBI_GDP!$B$8:$B$29,0),MATCH($B4185,PBI_GDP!$C$7:$R$7,0)))</f>
        <v/>
      </c>
    </row>
    <row r="4186" spans="1:8" x14ac:dyDescent="0.25">
      <c r="A4186" s="8" t="s">
        <v>44</v>
      </c>
      <c r="B4186" s="8">
        <v>2015</v>
      </c>
      <c r="C4186" s="8" t="s">
        <v>10</v>
      </c>
      <c r="D4186" s="8" t="s">
        <v>25</v>
      </c>
      <c r="E4186" s="8" t="s">
        <v>28</v>
      </c>
      <c r="F4186" s="78"/>
      <c r="G4186" s="78" t="str">
        <f>+IF(F4186=0," ", +F4186/INDEX(TdC_ExRate!$C$8:$R$29,MATCH(A4186,TdC_ExRate!$B$8:$B$29,0),MATCH(B4186,TdC_ExRate!$C$7:$R$7,0)))</f>
        <v xml:space="preserve"> </v>
      </c>
      <c r="H4186" s="78" t="str">
        <f>+IF(F4186=0,"",+G4186*100/INDEX(PBI_GDP!$C$8:$R$29,MATCH($A4186,PBI_GDP!$B$8:$B$29,0),MATCH($B4186,PBI_GDP!$C$7:$R$7,0)))</f>
        <v/>
      </c>
    </row>
    <row r="4187" spans="1:8" x14ac:dyDescent="0.25">
      <c r="A4187" s="8" t="s">
        <v>44</v>
      </c>
      <c r="B4187" s="8">
        <v>2015</v>
      </c>
      <c r="C4187" s="8" t="s">
        <v>10</v>
      </c>
      <c r="D4187" s="8" t="s">
        <v>25</v>
      </c>
      <c r="E4187" s="8" t="s">
        <v>40</v>
      </c>
      <c r="F4187" s="78">
        <v>2112.7162999999996</v>
      </c>
      <c r="G4187" s="78">
        <f>+IF(F4187=0," ", +F4187/INDEX(TdC_ExRate!$C$8:$R$29,MATCH(A4187,TdC_ExRate!$B$8:$B$29,0),MATCH(B4187,TdC_ExRate!$C$7:$R$7,0)))</f>
        <v>77.45980934922089</v>
      </c>
      <c r="H4187" s="78">
        <f>+IF(F4187=0,"",+G4187*100/INDEX(PBI_GDP!$C$8:$R$29,MATCH($A4187,PBI_GDP!$B$8:$B$29,0),MATCH($B4187,PBI_GDP!$C$7:$R$7,0)))</f>
        <v>0.13307183207898174</v>
      </c>
    </row>
    <row r="4188" spans="1:8" x14ac:dyDescent="0.25">
      <c r="A4188" s="8" t="s">
        <v>44</v>
      </c>
      <c r="B4188" s="8">
        <v>2016</v>
      </c>
      <c r="C4188" s="8" t="s">
        <v>10</v>
      </c>
      <c r="D4188" s="8" t="s">
        <v>25</v>
      </c>
      <c r="E4188" s="8" t="s">
        <v>26</v>
      </c>
      <c r="F4188" s="78">
        <v>2504.9967000000001</v>
      </c>
      <c r="G4188" s="78">
        <f>+IF(F4188=0," ", +F4188/INDEX(TdC_ExRate!$C$8:$R$29,MATCH(A4188,TdC_ExRate!$B$8:$B$29,0),MATCH(B4188,TdC_ExRate!$C$7:$R$7,0)))</f>
        <v>83.222481727574745</v>
      </c>
      <c r="H4188" s="78">
        <f>+IF(F4188=0,"",+G4188*100/INDEX(PBI_GDP!$C$8:$R$29,MATCH($A4188,PBI_GDP!$B$8:$B$29,0),MATCH($B4188,PBI_GDP!$C$7:$R$7,0)))</f>
        <v>0.14444974520285583</v>
      </c>
    </row>
    <row r="4189" spans="1:8" x14ac:dyDescent="0.25">
      <c r="A4189" s="8" t="s">
        <v>44</v>
      </c>
      <c r="B4189" s="8">
        <v>2016</v>
      </c>
      <c r="C4189" s="8" t="s">
        <v>10</v>
      </c>
      <c r="D4189" s="8" t="s">
        <v>25</v>
      </c>
      <c r="E4189" s="8" t="s">
        <v>27</v>
      </c>
      <c r="F4189" s="78"/>
      <c r="G4189" s="78" t="str">
        <f>+IF(F4189=0," ", +F4189/INDEX(TdC_ExRate!$C$8:$R$29,MATCH(A4189,TdC_ExRate!$B$8:$B$29,0),MATCH(B4189,TdC_ExRate!$C$7:$R$7,0)))</f>
        <v xml:space="preserve"> </v>
      </c>
      <c r="H4189" s="78" t="str">
        <f>+IF(F4189=0,"",+G4189*100/INDEX(PBI_GDP!$C$8:$R$29,MATCH($A4189,PBI_GDP!$B$8:$B$29,0),MATCH($B4189,PBI_GDP!$C$7:$R$7,0)))</f>
        <v/>
      </c>
    </row>
    <row r="4190" spans="1:8" x14ac:dyDescent="0.25">
      <c r="A4190" s="8" t="s">
        <v>44</v>
      </c>
      <c r="B4190" s="8">
        <v>2016</v>
      </c>
      <c r="C4190" s="8" t="s">
        <v>10</v>
      </c>
      <c r="D4190" s="8" t="s">
        <v>25</v>
      </c>
      <c r="E4190" s="8" t="s">
        <v>28</v>
      </c>
      <c r="F4190" s="78"/>
      <c r="G4190" s="78" t="str">
        <f>+IF(F4190=0," ", +F4190/INDEX(TdC_ExRate!$C$8:$R$29,MATCH(A4190,TdC_ExRate!$B$8:$B$29,0),MATCH(B4190,TdC_ExRate!$C$7:$R$7,0)))</f>
        <v xml:space="preserve"> </v>
      </c>
      <c r="H4190" s="78" t="str">
        <f>+IF(F4190=0,"",+G4190*100/INDEX(PBI_GDP!$C$8:$R$29,MATCH($A4190,PBI_GDP!$B$8:$B$29,0),MATCH($B4190,PBI_GDP!$C$7:$R$7,0)))</f>
        <v/>
      </c>
    </row>
    <row r="4191" spans="1:8" x14ac:dyDescent="0.25">
      <c r="A4191" s="8" t="s">
        <v>44</v>
      </c>
      <c r="B4191" s="8">
        <v>2016</v>
      </c>
      <c r="C4191" s="8" t="s">
        <v>10</v>
      </c>
      <c r="D4191" s="8" t="s">
        <v>25</v>
      </c>
      <c r="E4191" s="8" t="s">
        <v>40</v>
      </c>
      <c r="F4191" s="78">
        <v>2504.9967000000001</v>
      </c>
      <c r="G4191" s="78">
        <f>+IF(F4191=0," ", +F4191/INDEX(TdC_ExRate!$C$8:$R$29,MATCH(A4191,TdC_ExRate!$B$8:$B$29,0),MATCH(B4191,TdC_ExRate!$C$7:$R$7,0)))</f>
        <v>83.222481727574745</v>
      </c>
      <c r="H4191" s="78">
        <f>+IF(F4191=0,"",+G4191*100/INDEX(PBI_GDP!$C$8:$R$29,MATCH($A4191,PBI_GDP!$B$8:$B$29,0),MATCH($B4191,PBI_GDP!$C$7:$R$7,0)))</f>
        <v>0.14444974520285583</v>
      </c>
    </row>
    <row r="4192" spans="1:8" x14ac:dyDescent="0.25">
      <c r="A4192" s="8" t="s">
        <v>44</v>
      </c>
      <c r="B4192" s="8">
        <v>2017</v>
      </c>
      <c r="C4192" s="8" t="s">
        <v>10</v>
      </c>
      <c r="D4192" s="8" t="s">
        <v>25</v>
      </c>
      <c r="E4192" s="8" t="s">
        <v>26</v>
      </c>
      <c r="F4192" s="78">
        <v>2485.8983320000002</v>
      </c>
      <c r="G4192" s="78">
        <f>+IF(F4192=0," ", +F4192/INDEX(TdC_ExRate!$C$8:$R$29,MATCH(A4192,TdC_ExRate!$B$8:$B$29,0),MATCH(B4192,TdC_ExRate!$C$7:$R$7,0)))</f>
        <v>86.765306372705965</v>
      </c>
      <c r="H4192" s="78">
        <f>+IF(F4192=0,"",+G4192*100/INDEX(PBI_GDP!$C$8:$R$29,MATCH($A4192,PBI_GDP!$B$8:$B$29,0),MATCH($B4192,PBI_GDP!$C$7:$R$7,0)))</f>
        <v>0.13349223369605936</v>
      </c>
    </row>
    <row r="4193" spans="1:8" x14ac:dyDescent="0.25">
      <c r="A4193" s="8" t="s">
        <v>44</v>
      </c>
      <c r="B4193" s="8">
        <v>2017</v>
      </c>
      <c r="C4193" s="8" t="s">
        <v>10</v>
      </c>
      <c r="D4193" s="8" t="s">
        <v>25</v>
      </c>
      <c r="E4193" s="8" t="s">
        <v>27</v>
      </c>
      <c r="F4193" s="78"/>
      <c r="G4193" s="78" t="str">
        <f>+IF(F4193=0," ", +F4193/INDEX(TdC_ExRate!$C$8:$R$29,MATCH(A4193,TdC_ExRate!$B$8:$B$29,0),MATCH(B4193,TdC_ExRate!$C$7:$R$7,0)))</f>
        <v xml:space="preserve"> </v>
      </c>
      <c r="H4193" s="78" t="str">
        <f>+IF(F4193=0,"",+G4193*100/INDEX(PBI_GDP!$C$8:$R$29,MATCH($A4193,PBI_GDP!$B$8:$B$29,0),MATCH($B4193,PBI_GDP!$C$7:$R$7,0)))</f>
        <v/>
      </c>
    </row>
    <row r="4194" spans="1:8" x14ac:dyDescent="0.25">
      <c r="A4194" s="8" t="s">
        <v>44</v>
      </c>
      <c r="B4194" s="8">
        <v>2017</v>
      </c>
      <c r="C4194" s="8" t="s">
        <v>10</v>
      </c>
      <c r="D4194" s="8" t="s">
        <v>25</v>
      </c>
      <c r="E4194" s="8" t="s">
        <v>28</v>
      </c>
      <c r="F4194" s="78"/>
      <c r="G4194" s="78" t="str">
        <f>+IF(F4194=0," ", +F4194/INDEX(TdC_ExRate!$C$8:$R$29,MATCH(A4194,TdC_ExRate!$B$8:$B$29,0),MATCH(B4194,TdC_ExRate!$C$7:$R$7,0)))</f>
        <v xml:space="preserve"> </v>
      </c>
      <c r="H4194" s="78" t="str">
        <f>+IF(F4194=0,"",+G4194*100/INDEX(PBI_GDP!$C$8:$R$29,MATCH($A4194,PBI_GDP!$B$8:$B$29,0),MATCH($B4194,PBI_GDP!$C$7:$R$7,0)))</f>
        <v/>
      </c>
    </row>
    <row r="4195" spans="1:8" x14ac:dyDescent="0.25">
      <c r="A4195" s="8" t="s">
        <v>44</v>
      </c>
      <c r="B4195" s="8">
        <v>2017</v>
      </c>
      <c r="C4195" s="8" t="s">
        <v>10</v>
      </c>
      <c r="D4195" s="8" t="s">
        <v>25</v>
      </c>
      <c r="E4195" s="8" t="s">
        <v>40</v>
      </c>
      <c r="F4195" s="78">
        <v>2485.8983320000002</v>
      </c>
      <c r="G4195" s="78">
        <f>+IF(F4195=0," ", +F4195/INDEX(TdC_ExRate!$C$8:$R$29,MATCH(A4195,TdC_ExRate!$B$8:$B$29,0),MATCH(B4195,TdC_ExRate!$C$7:$R$7,0)))</f>
        <v>86.765306372705965</v>
      </c>
      <c r="H4195" s="78">
        <f>+IF(F4195=0,"",+G4195*100/INDEX(PBI_GDP!$C$8:$R$29,MATCH($A4195,PBI_GDP!$B$8:$B$29,0),MATCH($B4195,PBI_GDP!$C$7:$R$7,0)))</f>
        <v>0.13349223369605936</v>
      </c>
    </row>
    <row r="4196" spans="1:8" x14ac:dyDescent="0.25">
      <c r="A4196" s="8" t="s">
        <v>44</v>
      </c>
      <c r="B4196" s="8">
        <v>2018</v>
      </c>
      <c r="C4196" s="8" t="s">
        <v>10</v>
      </c>
      <c r="D4196" s="8" t="s">
        <v>25</v>
      </c>
      <c r="E4196" s="8" t="s">
        <v>26</v>
      </c>
      <c r="F4196" s="78">
        <v>2789.0606429999998</v>
      </c>
      <c r="G4196" s="78">
        <f>+IF(F4196=0," ", +F4196/INDEX(TdC_ExRate!$C$8:$R$29,MATCH(A4196,TdC_ExRate!$B$8:$B$29,0),MATCH(B4196,TdC_ExRate!$C$7:$R$7,0)))</f>
        <v>90.774959902359626</v>
      </c>
      <c r="H4196" s="78">
        <f>+IF(F4196=0,"",+G4196*100/INDEX(PBI_GDP!$C$8:$R$29,MATCH($A4196,PBI_GDP!$B$8:$B$29,0),MATCH($B4196,PBI_GDP!$C$7:$R$7,0)))</f>
        <v>0.13868077878570373</v>
      </c>
    </row>
    <row r="4197" spans="1:8" x14ac:dyDescent="0.25">
      <c r="A4197" s="8" t="s">
        <v>44</v>
      </c>
      <c r="B4197" s="8">
        <v>2018</v>
      </c>
      <c r="C4197" s="8" t="s">
        <v>10</v>
      </c>
      <c r="D4197" s="8" t="s">
        <v>25</v>
      </c>
      <c r="E4197" s="8" t="s">
        <v>27</v>
      </c>
      <c r="F4197" s="78"/>
      <c r="G4197" s="78" t="str">
        <f>+IF(F4197=0," ", +F4197/INDEX(TdC_ExRate!$C$8:$R$29,MATCH(A4197,TdC_ExRate!$B$8:$B$29,0),MATCH(B4197,TdC_ExRate!$C$7:$R$7,0)))</f>
        <v xml:space="preserve"> </v>
      </c>
      <c r="H4197" s="78" t="str">
        <f>+IF(F4197=0,"",+G4197*100/INDEX(PBI_GDP!$C$8:$R$29,MATCH($A4197,PBI_GDP!$B$8:$B$29,0),MATCH($B4197,PBI_GDP!$C$7:$R$7,0)))</f>
        <v/>
      </c>
    </row>
    <row r="4198" spans="1:8" x14ac:dyDescent="0.25">
      <c r="A4198" s="8" t="s">
        <v>44</v>
      </c>
      <c r="B4198" s="8">
        <v>2018</v>
      </c>
      <c r="C4198" s="8" t="s">
        <v>10</v>
      </c>
      <c r="D4198" s="8" t="s">
        <v>25</v>
      </c>
      <c r="E4198" s="8" t="s">
        <v>28</v>
      </c>
      <c r="F4198" s="78"/>
      <c r="G4198" s="78" t="str">
        <f>+IF(F4198=0," ", +F4198/INDEX(TdC_ExRate!$C$8:$R$29,MATCH(A4198,TdC_ExRate!$B$8:$B$29,0),MATCH(B4198,TdC_ExRate!$C$7:$R$7,0)))</f>
        <v xml:space="preserve"> </v>
      </c>
      <c r="H4198" s="78" t="str">
        <f>+IF(F4198=0,"",+G4198*100/INDEX(PBI_GDP!$C$8:$R$29,MATCH($A4198,PBI_GDP!$B$8:$B$29,0),MATCH($B4198,PBI_GDP!$C$7:$R$7,0)))</f>
        <v/>
      </c>
    </row>
    <row r="4199" spans="1:8" x14ac:dyDescent="0.25">
      <c r="A4199" s="8" t="s">
        <v>44</v>
      </c>
      <c r="B4199" s="8">
        <v>2018</v>
      </c>
      <c r="C4199" s="8" t="s">
        <v>10</v>
      </c>
      <c r="D4199" s="8" t="s">
        <v>25</v>
      </c>
      <c r="E4199" s="8" t="s">
        <v>40</v>
      </c>
      <c r="F4199" s="78">
        <v>2789.0606429999998</v>
      </c>
      <c r="G4199" s="78">
        <f>+IF(F4199=0," ", +F4199/INDEX(TdC_ExRate!$C$8:$R$29,MATCH(A4199,TdC_ExRate!$B$8:$B$29,0),MATCH(B4199,TdC_ExRate!$C$7:$R$7,0)))</f>
        <v>90.774959902359626</v>
      </c>
      <c r="H4199" s="78">
        <f>+IF(F4199=0,"",+G4199*100/INDEX(PBI_GDP!$C$8:$R$29,MATCH($A4199,PBI_GDP!$B$8:$B$29,0),MATCH($B4199,PBI_GDP!$C$7:$R$7,0)))</f>
        <v>0.13868077878570373</v>
      </c>
    </row>
    <row r="4200" spans="1:8" x14ac:dyDescent="0.25">
      <c r="A4200" s="8" t="s">
        <v>44</v>
      </c>
      <c r="B4200" s="8">
        <v>2019</v>
      </c>
      <c r="C4200" s="8" t="s">
        <v>10</v>
      </c>
      <c r="D4200" s="8" t="s">
        <v>25</v>
      </c>
      <c r="E4200" s="8" t="s">
        <v>26</v>
      </c>
      <c r="F4200" s="78">
        <v>3165.5498899999998</v>
      </c>
      <c r="G4200" s="78">
        <f>+IF(F4200=0," ", +F4200/INDEX(TdC_ExRate!$C$8:$R$29,MATCH(A4200,TdC_ExRate!$B$8:$B$29,0),MATCH(B4200,TdC_ExRate!$C$7:$R$7,0)))</f>
        <v>89.794342568078747</v>
      </c>
      <c r="H4200" s="78">
        <f>+IF(F4200=0,"",+G4200*100/INDEX(PBI_GDP!$C$8:$R$29,MATCH($A4200,PBI_GDP!$B$8:$B$29,0),MATCH($B4200,PBI_GDP!$C$7:$R$7,0)))</f>
        <v>0.14418371152589979</v>
      </c>
    </row>
    <row r="4201" spans="1:8" x14ac:dyDescent="0.25">
      <c r="A4201" s="8" t="s">
        <v>44</v>
      </c>
      <c r="B4201" s="8">
        <v>2019</v>
      </c>
      <c r="C4201" s="8" t="s">
        <v>10</v>
      </c>
      <c r="D4201" s="8" t="s">
        <v>25</v>
      </c>
      <c r="E4201" s="8" t="s">
        <v>27</v>
      </c>
      <c r="F4201" s="78"/>
      <c r="G4201" s="78" t="str">
        <f>+IF(F4201=0," ", +F4201/INDEX(TdC_ExRate!$C$8:$R$29,MATCH(A4201,TdC_ExRate!$B$8:$B$29,0),MATCH(B4201,TdC_ExRate!$C$7:$R$7,0)))</f>
        <v xml:space="preserve"> </v>
      </c>
      <c r="H4201" s="78" t="str">
        <f>+IF(F4201=0,"",+G4201*100/INDEX(PBI_GDP!$C$8:$R$29,MATCH($A4201,PBI_GDP!$B$8:$B$29,0),MATCH($B4201,PBI_GDP!$C$7:$R$7,0)))</f>
        <v/>
      </c>
    </row>
    <row r="4202" spans="1:8" x14ac:dyDescent="0.25">
      <c r="A4202" s="8" t="s">
        <v>44</v>
      </c>
      <c r="B4202" s="8">
        <v>2019</v>
      </c>
      <c r="C4202" s="8" t="s">
        <v>10</v>
      </c>
      <c r="D4202" s="8" t="s">
        <v>25</v>
      </c>
      <c r="E4202" s="8" t="s">
        <v>28</v>
      </c>
      <c r="F4202" s="78"/>
      <c r="G4202" s="78" t="str">
        <f>+IF(F4202=0," ", +F4202/INDEX(TdC_ExRate!$C$8:$R$29,MATCH(A4202,TdC_ExRate!$B$8:$B$29,0),MATCH(B4202,TdC_ExRate!$C$7:$R$7,0)))</f>
        <v xml:space="preserve"> </v>
      </c>
      <c r="H4202" s="78" t="str">
        <f>+IF(F4202=0,"",+G4202*100/INDEX(PBI_GDP!$C$8:$R$29,MATCH($A4202,PBI_GDP!$B$8:$B$29,0),MATCH($B4202,PBI_GDP!$C$7:$R$7,0)))</f>
        <v/>
      </c>
    </row>
    <row r="4203" spans="1:8" x14ac:dyDescent="0.25">
      <c r="A4203" s="8" t="s">
        <v>44</v>
      </c>
      <c r="B4203" s="8">
        <v>2019</v>
      </c>
      <c r="C4203" s="8" t="s">
        <v>10</v>
      </c>
      <c r="D4203" s="8" t="s">
        <v>25</v>
      </c>
      <c r="E4203" s="8" t="s">
        <v>40</v>
      </c>
      <c r="F4203" s="78">
        <v>3165.5498899999998</v>
      </c>
      <c r="G4203" s="78">
        <f>+IF(F4203=0," ", +F4203/INDEX(TdC_ExRate!$C$8:$R$29,MATCH(A4203,TdC_ExRate!$B$8:$B$29,0),MATCH(B4203,TdC_ExRate!$C$7:$R$7,0)))</f>
        <v>89.794342568078747</v>
      </c>
      <c r="H4203" s="78">
        <f>+IF(F4203=0,"",+G4203*100/INDEX(PBI_GDP!$C$8:$R$29,MATCH($A4203,PBI_GDP!$B$8:$B$29,0),MATCH($B4203,PBI_GDP!$C$7:$R$7,0)))</f>
        <v>0.14418371152589979</v>
      </c>
    </row>
    <row r="4204" spans="1:8" x14ac:dyDescent="0.25">
      <c r="A4204" s="8" t="s">
        <v>44</v>
      </c>
      <c r="B4204" s="8">
        <v>2020</v>
      </c>
      <c r="C4204" s="8" t="s">
        <v>10</v>
      </c>
      <c r="D4204" s="8" t="s">
        <v>25</v>
      </c>
      <c r="E4204" s="8" t="s">
        <v>26</v>
      </c>
      <c r="F4204" s="78">
        <v>3251.249476</v>
      </c>
      <c r="G4204" s="78">
        <f>+IF(F4204=0," ", +F4204/INDEX(TdC_ExRate!$C$8:$R$29,MATCH(A4204,TdC_ExRate!$B$8:$B$29,0),MATCH(B4204,TdC_ExRate!$C$7:$R$7,0)))</f>
        <v>77.383065000595025</v>
      </c>
      <c r="H4204" s="78">
        <f>+IF(F4204=0,"",+G4204*100/INDEX(PBI_GDP!$C$8:$R$29,MATCH($A4204,PBI_GDP!$B$8:$B$29,0),MATCH($B4204,PBI_GDP!$C$7:$R$7,0)))</f>
        <v>0.1439716001323843</v>
      </c>
    </row>
    <row r="4205" spans="1:8" x14ac:dyDescent="0.25">
      <c r="A4205" s="8" t="s">
        <v>44</v>
      </c>
      <c r="B4205" s="8">
        <v>2020</v>
      </c>
      <c r="C4205" s="8" t="s">
        <v>10</v>
      </c>
      <c r="D4205" s="8" t="s">
        <v>25</v>
      </c>
      <c r="E4205" s="8" t="s">
        <v>27</v>
      </c>
      <c r="F4205" s="78">
        <v>0</v>
      </c>
      <c r="G4205" s="78" t="str">
        <f>+IF(F4205=0," ", +F4205/INDEX(TdC_ExRate!$C$8:$R$29,MATCH(A4205,TdC_ExRate!$B$8:$B$29,0),MATCH(B4205,TdC_ExRate!$C$7:$R$7,0)))</f>
        <v xml:space="preserve"> </v>
      </c>
      <c r="H4205" s="78" t="str">
        <f>+IF(F4205=0,"",+G4205*100/INDEX(PBI_GDP!$C$8:$R$29,MATCH($A4205,PBI_GDP!$B$8:$B$29,0),MATCH($B4205,PBI_GDP!$C$7:$R$7,0)))</f>
        <v/>
      </c>
    </row>
    <row r="4206" spans="1:8" x14ac:dyDescent="0.25">
      <c r="A4206" s="8" t="s">
        <v>44</v>
      </c>
      <c r="B4206" s="8">
        <v>2020</v>
      </c>
      <c r="C4206" s="8" t="s">
        <v>10</v>
      </c>
      <c r="D4206" s="8" t="s">
        <v>25</v>
      </c>
      <c r="E4206" s="8" t="s">
        <v>28</v>
      </c>
      <c r="F4206" s="78">
        <v>0</v>
      </c>
      <c r="G4206" s="78" t="str">
        <f>+IF(F4206=0," ", +F4206/INDEX(TdC_ExRate!$C$8:$R$29,MATCH(A4206,TdC_ExRate!$B$8:$B$29,0),MATCH(B4206,TdC_ExRate!$C$7:$R$7,0)))</f>
        <v xml:space="preserve"> </v>
      </c>
      <c r="H4206" s="78" t="str">
        <f>+IF(F4206=0,"",+G4206*100/INDEX(PBI_GDP!$C$8:$R$29,MATCH($A4206,PBI_GDP!$B$8:$B$29,0),MATCH($B4206,PBI_GDP!$C$7:$R$7,0)))</f>
        <v/>
      </c>
    </row>
    <row r="4207" spans="1:8" x14ac:dyDescent="0.25">
      <c r="A4207" s="8" t="s">
        <v>44</v>
      </c>
      <c r="B4207" s="8">
        <v>2020</v>
      </c>
      <c r="C4207" s="8" t="s">
        <v>10</v>
      </c>
      <c r="D4207" s="8" t="s">
        <v>25</v>
      </c>
      <c r="E4207" s="8" t="s">
        <v>40</v>
      </c>
      <c r="F4207" s="78">
        <v>3251.249476</v>
      </c>
      <c r="G4207" s="78">
        <f>+IF(F4207=0," ", +F4207/INDEX(TdC_ExRate!$C$8:$R$29,MATCH(A4207,TdC_ExRate!$B$8:$B$29,0),MATCH(B4207,TdC_ExRate!$C$7:$R$7,0)))</f>
        <v>77.383065000595025</v>
      </c>
      <c r="H4207" s="78">
        <f>+IF(F4207=0,"",+G4207*100/INDEX(PBI_GDP!$C$8:$R$29,MATCH($A4207,PBI_GDP!$B$8:$B$29,0),MATCH($B4207,PBI_GDP!$C$7:$R$7,0)))</f>
        <v>0.1439716001323843</v>
      </c>
    </row>
    <row r="4208" spans="1:8" x14ac:dyDescent="0.25">
      <c r="A4208" s="8" t="s">
        <v>44</v>
      </c>
      <c r="B4208" s="8">
        <v>2021</v>
      </c>
      <c r="C4208" s="8" t="s">
        <v>10</v>
      </c>
      <c r="D4208" s="8" t="s">
        <v>25</v>
      </c>
      <c r="E4208" s="8" t="s">
        <v>26</v>
      </c>
      <c r="F4208" s="78">
        <v>2677.9303690000002</v>
      </c>
      <c r="G4208" s="78">
        <f>+IF(F4208=0," ", +F4208/INDEX(TdC_ExRate!$C$8:$R$29,MATCH(A4208,TdC_ExRate!$B$8:$B$29,0),MATCH(B4208,TdC_ExRate!$C$7:$R$7,0)))</f>
        <v>61.480350548126047</v>
      </c>
      <c r="H4208" s="78">
        <f>+IF(F4208=0,"",+G4208*100/INDEX(PBI_GDP!$C$8:$R$29,MATCH($A4208,PBI_GDP!$B$8:$B$29,0),MATCH($B4208,PBI_GDP!$C$7:$R$7,0)))</f>
        <v>0.10123375139735048</v>
      </c>
    </row>
    <row r="4209" spans="1:8" x14ac:dyDescent="0.25">
      <c r="A4209" s="8" t="s">
        <v>44</v>
      </c>
      <c r="B4209" s="8">
        <v>2021</v>
      </c>
      <c r="C4209" s="8" t="s">
        <v>10</v>
      </c>
      <c r="D4209" s="8" t="s">
        <v>25</v>
      </c>
      <c r="E4209" s="8" t="s">
        <v>27</v>
      </c>
      <c r="F4209" s="78">
        <v>0</v>
      </c>
      <c r="G4209" s="78" t="str">
        <f>+IF(F4209=0," ", +F4209/INDEX(TdC_ExRate!$C$8:$R$29,MATCH(A4209,TdC_ExRate!$B$8:$B$29,0),MATCH(B4209,TdC_ExRate!$C$7:$R$7,0)))</f>
        <v xml:space="preserve"> </v>
      </c>
      <c r="H4209" s="78" t="str">
        <f>+IF(F4209=0,"",+G4209*100/INDEX(PBI_GDP!$C$8:$R$29,MATCH($A4209,PBI_GDP!$B$8:$B$29,0),MATCH($B4209,PBI_GDP!$C$7:$R$7,0)))</f>
        <v/>
      </c>
    </row>
    <row r="4210" spans="1:8" x14ac:dyDescent="0.25">
      <c r="A4210" s="8" t="s">
        <v>44</v>
      </c>
      <c r="B4210" s="8">
        <v>2021</v>
      </c>
      <c r="C4210" s="8" t="s">
        <v>10</v>
      </c>
      <c r="D4210" s="8" t="s">
        <v>25</v>
      </c>
      <c r="E4210" s="8" t="s">
        <v>28</v>
      </c>
      <c r="F4210" s="78">
        <v>0</v>
      </c>
      <c r="G4210" s="78" t="str">
        <f>+IF(F4210=0," ", +F4210/INDEX(TdC_ExRate!$C$8:$R$29,MATCH(A4210,TdC_ExRate!$B$8:$B$29,0),MATCH(B4210,TdC_ExRate!$C$7:$R$7,0)))</f>
        <v xml:space="preserve"> </v>
      </c>
      <c r="H4210" s="78" t="str">
        <f>+IF(F4210=0,"",+G4210*100/INDEX(PBI_GDP!$C$8:$R$29,MATCH($A4210,PBI_GDP!$B$8:$B$29,0),MATCH($B4210,PBI_GDP!$C$7:$R$7,0)))</f>
        <v/>
      </c>
    </row>
    <row r="4211" spans="1:8" x14ac:dyDescent="0.25">
      <c r="A4211" s="8" t="s">
        <v>44</v>
      </c>
      <c r="B4211" s="8">
        <v>2021</v>
      </c>
      <c r="C4211" s="8" t="s">
        <v>10</v>
      </c>
      <c r="D4211" s="8" t="s">
        <v>25</v>
      </c>
      <c r="E4211" s="8" t="s">
        <v>40</v>
      </c>
      <c r="F4211" s="78">
        <v>2677.9303690000002</v>
      </c>
      <c r="G4211" s="78">
        <f>+IF(F4211=0," ", +F4211/INDEX(TdC_ExRate!$C$8:$R$29,MATCH(A4211,TdC_ExRate!$B$8:$B$29,0),MATCH(B4211,TdC_ExRate!$C$7:$R$7,0)))</f>
        <v>61.480350548126047</v>
      </c>
      <c r="H4211" s="78">
        <f>+IF(F4211=0,"",+G4211*100/INDEX(PBI_GDP!$C$8:$R$29,MATCH($A4211,PBI_GDP!$B$8:$B$29,0),MATCH($B4211,PBI_GDP!$C$7:$R$7,0)))</f>
        <v>0.10123375139735048</v>
      </c>
    </row>
    <row r="4212" spans="1:8" x14ac:dyDescent="0.25">
      <c r="A4212" s="8" t="s">
        <v>44</v>
      </c>
      <c r="B4212" s="8">
        <v>2008</v>
      </c>
      <c r="C4212" s="8" t="s">
        <v>10</v>
      </c>
      <c r="D4212" s="8" t="s">
        <v>30</v>
      </c>
      <c r="E4212" s="8" t="s">
        <v>31</v>
      </c>
      <c r="F4212" s="78">
        <v>6801.3922560000001</v>
      </c>
      <c r="G4212" s="78">
        <f>+IF(F4212=0," ", +F4212/INDEX(TdC_ExRate!$C$8:$R$29,MATCH(A4212,TdC_ExRate!$B$8:$B$29,0),MATCH(B4212,TdC_ExRate!$C$7:$R$7,0)))</f>
        <v>325.36060224038215</v>
      </c>
      <c r="H4212" s="78">
        <f>+IF(F4212=0,"",+G4212*100/INDEX(PBI_GDP!$C$8:$R$29,MATCH($A4212,PBI_GDP!$B$8:$B$29,0),MATCH($B4212,PBI_GDP!$C$7:$R$7,0)))</f>
        <v>0.98074771397036042</v>
      </c>
    </row>
    <row r="4213" spans="1:8" x14ac:dyDescent="0.25">
      <c r="A4213" s="8" t="s">
        <v>44</v>
      </c>
      <c r="B4213" s="8">
        <v>2008</v>
      </c>
      <c r="C4213" s="8" t="s">
        <v>10</v>
      </c>
      <c r="D4213" s="8" t="s">
        <v>30</v>
      </c>
      <c r="E4213" s="8" t="s">
        <v>32</v>
      </c>
      <c r="F4213" s="78"/>
      <c r="G4213" s="78" t="str">
        <f>+IF(F4213=0," ", +F4213/INDEX(TdC_ExRate!$C$8:$R$29,MATCH(A4213,TdC_ExRate!$B$8:$B$29,0),MATCH(B4213,TdC_ExRate!$C$7:$R$7,0)))</f>
        <v xml:space="preserve"> </v>
      </c>
      <c r="H4213" s="78" t="str">
        <f>+IF(F4213=0,"",+G4213*100/INDEX(PBI_GDP!$C$8:$R$29,MATCH($A4213,PBI_GDP!$B$8:$B$29,0),MATCH($B4213,PBI_GDP!$C$7:$R$7,0)))</f>
        <v/>
      </c>
    </row>
    <row r="4214" spans="1:8" x14ac:dyDescent="0.25">
      <c r="A4214" s="8" t="s">
        <v>44</v>
      </c>
      <c r="B4214" s="8">
        <v>2008</v>
      </c>
      <c r="C4214" s="8" t="s">
        <v>10</v>
      </c>
      <c r="D4214" s="8" t="s">
        <v>30</v>
      </c>
      <c r="E4214" s="8" t="s">
        <v>40</v>
      </c>
      <c r="F4214" s="78">
        <v>6801.3922560000001</v>
      </c>
      <c r="G4214" s="78">
        <f>+IF(F4214=0," ", +F4214/INDEX(TdC_ExRate!$C$8:$R$29,MATCH(A4214,TdC_ExRate!$B$8:$B$29,0),MATCH(B4214,TdC_ExRate!$C$7:$R$7,0)))</f>
        <v>325.36060224038215</v>
      </c>
      <c r="H4214" s="78">
        <f>+IF(F4214=0,"",+G4214*100/INDEX(PBI_GDP!$C$8:$R$29,MATCH($A4214,PBI_GDP!$B$8:$B$29,0),MATCH($B4214,PBI_GDP!$C$7:$R$7,0)))</f>
        <v>0.98074771397036042</v>
      </c>
    </row>
    <row r="4215" spans="1:8" x14ac:dyDescent="0.25">
      <c r="A4215" s="8" t="s">
        <v>44</v>
      </c>
      <c r="B4215" s="8">
        <v>2009</v>
      </c>
      <c r="C4215" s="8" t="s">
        <v>10</v>
      </c>
      <c r="D4215" s="8" t="s">
        <v>30</v>
      </c>
      <c r="E4215" s="8" t="s">
        <v>31</v>
      </c>
      <c r="F4215" s="78">
        <v>8379.5689750000001</v>
      </c>
      <c r="G4215" s="78">
        <f>+IF(F4215=0," ", +F4215/INDEX(TdC_ExRate!$C$8:$R$29,MATCH(A4215,TdC_ExRate!$B$8:$B$29,0),MATCH(B4215,TdC_ExRate!$C$7:$R$7,0)))</f>
        <v>371.8193599319622</v>
      </c>
      <c r="H4215" s="78">
        <f>+IF(F4215=0,"",+G4215*100/INDEX(PBI_GDP!$C$8:$R$29,MATCH($A4215,PBI_GDP!$B$8:$B$29,0),MATCH($B4215,PBI_GDP!$C$7:$R$7,0)))</f>
        <v>1.0675804079965079</v>
      </c>
    </row>
    <row r="4216" spans="1:8" x14ac:dyDescent="0.25">
      <c r="A4216" s="8" t="s">
        <v>44</v>
      </c>
      <c r="B4216" s="8">
        <v>2009</v>
      </c>
      <c r="C4216" s="8" t="s">
        <v>10</v>
      </c>
      <c r="D4216" s="8" t="s">
        <v>30</v>
      </c>
      <c r="E4216" s="8" t="s">
        <v>32</v>
      </c>
      <c r="F4216" s="78"/>
      <c r="G4216" s="78" t="str">
        <f>+IF(F4216=0," ", +F4216/INDEX(TdC_ExRate!$C$8:$R$29,MATCH(A4216,TdC_ExRate!$B$8:$B$29,0),MATCH(B4216,TdC_ExRate!$C$7:$R$7,0)))</f>
        <v xml:space="preserve"> </v>
      </c>
      <c r="H4216" s="78" t="str">
        <f>+IF(F4216=0,"",+G4216*100/INDEX(PBI_GDP!$C$8:$R$29,MATCH($A4216,PBI_GDP!$B$8:$B$29,0),MATCH($B4216,PBI_GDP!$C$7:$R$7,0)))</f>
        <v/>
      </c>
    </row>
    <row r="4217" spans="1:8" x14ac:dyDescent="0.25">
      <c r="A4217" s="8" t="s">
        <v>44</v>
      </c>
      <c r="B4217" s="8">
        <v>2009</v>
      </c>
      <c r="C4217" s="8" t="s">
        <v>10</v>
      </c>
      <c r="D4217" s="8" t="s">
        <v>30</v>
      </c>
      <c r="E4217" s="8" t="s">
        <v>40</v>
      </c>
      <c r="F4217" s="78">
        <v>8379.5689750000001</v>
      </c>
      <c r="G4217" s="78">
        <f>+IF(F4217=0," ", +F4217/INDEX(TdC_ExRate!$C$8:$R$29,MATCH(A4217,TdC_ExRate!$B$8:$B$29,0),MATCH(B4217,TdC_ExRate!$C$7:$R$7,0)))</f>
        <v>371.8193599319622</v>
      </c>
      <c r="H4217" s="78">
        <f>+IF(F4217=0,"",+G4217*100/INDEX(PBI_GDP!$C$8:$R$29,MATCH($A4217,PBI_GDP!$B$8:$B$29,0),MATCH($B4217,PBI_GDP!$C$7:$R$7,0)))</f>
        <v>1.0675804079965079</v>
      </c>
    </row>
    <row r="4218" spans="1:8" x14ac:dyDescent="0.25">
      <c r="A4218" s="8" t="s">
        <v>44</v>
      </c>
      <c r="B4218" s="8">
        <v>2010</v>
      </c>
      <c r="C4218" s="8" t="s">
        <v>10</v>
      </c>
      <c r="D4218" s="8" t="s">
        <v>30</v>
      </c>
      <c r="E4218" s="8" t="s">
        <v>31</v>
      </c>
      <c r="F4218" s="78">
        <v>8578.5993259999996</v>
      </c>
      <c r="G4218" s="78">
        <f>+IF(F4218=0," ", +F4218/INDEX(TdC_ExRate!$C$8:$R$29,MATCH(A4218,TdC_ExRate!$B$8:$B$29,0),MATCH(B4218,TdC_ExRate!$C$7:$R$7,0)))</f>
        <v>428.73346346257887</v>
      </c>
      <c r="H4218" s="78">
        <f>+IF(F4218=0,"",+G4218*100/INDEX(PBI_GDP!$C$8:$R$29,MATCH($A4218,PBI_GDP!$B$8:$B$29,0),MATCH($B4218,PBI_GDP!$C$7:$R$7,0)))</f>
        <v>0.9753236742709106</v>
      </c>
    </row>
    <row r="4219" spans="1:8" x14ac:dyDescent="0.25">
      <c r="A4219" s="8" t="s">
        <v>44</v>
      </c>
      <c r="B4219" s="8">
        <v>2010</v>
      </c>
      <c r="C4219" s="8" t="s">
        <v>10</v>
      </c>
      <c r="D4219" s="8" t="s">
        <v>30</v>
      </c>
      <c r="E4219" s="8" t="s">
        <v>32</v>
      </c>
      <c r="F4219" s="78"/>
      <c r="G4219" s="78" t="str">
        <f>+IF(F4219=0," ", +F4219/INDEX(TdC_ExRate!$C$8:$R$29,MATCH(A4219,TdC_ExRate!$B$8:$B$29,0),MATCH(B4219,TdC_ExRate!$C$7:$R$7,0)))</f>
        <v xml:space="preserve"> </v>
      </c>
      <c r="H4219" s="78" t="str">
        <f>+IF(F4219=0,"",+G4219*100/INDEX(PBI_GDP!$C$8:$R$29,MATCH($A4219,PBI_GDP!$B$8:$B$29,0),MATCH($B4219,PBI_GDP!$C$7:$R$7,0)))</f>
        <v/>
      </c>
    </row>
    <row r="4220" spans="1:8" x14ac:dyDescent="0.25">
      <c r="A4220" s="8" t="s">
        <v>44</v>
      </c>
      <c r="B4220" s="8">
        <v>2010</v>
      </c>
      <c r="C4220" s="8" t="s">
        <v>10</v>
      </c>
      <c r="D4220" s="8" t="s">
        <v>30</v>
      </c>
      <c r="E4220" s="8" t="s">
        <v>40</v>
      </c>
      <c r="F4220" s="78">
        <v>8578.5993259999996</v>
      </c>
      <c r="G4220" s="78">
        <f>+IF(F4220=0," ", +F4220/INDEX(TdC_ExRate!$C$8:$R$29,MATCH(A4220,TdC_ExRate!$B$8:$B$29,0),MATCH(B4220,TdC_ExRate!$C$7:$R$7,0)))</f>
        <v>428.73346346257887</v>
      </c>
      <c r="H4220" s="78">
        <f>+IF(F4220=0,"",+G4220*100/INDEX(PBI_GDP!$C$8:$R$29,MATCH($A4220,PBI_GDP!$B$8:$B$29,0),MATCH($B4220,PBI_GDP!$C$7:$R$7,0)))</f>
        <v>0.9753236742709106</v>
      </c>
    </row>
    <row r="4221" spans="1:8" x14ac:dyDescent="0.25">
      <c r="A4221" s="8" t="s">
        <v>44</v>
      </c>
      <c r="B4221" s="8">
        <v>2011</v>
      </c>
      <c r="C4221" s="8" t="s">
        <v>10</v>
      </c>
      <c r="D4221" s="8" t="s">
        <v>30</v>
      </c>
      <c r="E4221" s="8" t="s">
        <v>31</v>
      </c>
      <c r="F4221" s="78">
        <v>5032.998998</v>
      </c>
      <c r="G4221" s="78">
        <f>+IF(F4221=0," ", +F4221/INDEX(TdC_ExRate!$C$8:$R$29,MATCH(A4221,TdC_ExRate!$B$8:$B$29,0),MATCH(B4221,TdC_ExRate!$C$7:$R$7,0)))</f>
        <v>261.33005052139629</v>
      </c>
      <c r="H4221" s="78">
        <f>+IF(F4221=0,"",+G4221*100/INDEX(PBI_GDP!$C$8:$R$29,MATCH($A4221,PBI_GDP!$B$8:$B$29,0),MATCH($B4221,PBI_GDP!$C$7:$R$7,0)))</f>
        <v>0.49936588116457975</v>
      </c>
    </row>
    <row r="4222" spans="1:8" x14ac:dyDescent="0.25">
      <c r="A4222" s="8" t="s">
        <v>44</v>
      </c>
      <c r="B4222" s="8">
        <v>2011</v>
      </c>
      <c r="C4222" s="8" t="s">
        <v>10</v>
      </c>
      <c r="D4222" s="8" t="s">
        <v>30</v>
      </c>
      <c r="E4222" s="8" t="s">
        <v>32</v>
      </c>
      <c r="F4222" s="78"/>
      <c r="G4222" s="78" t="str">
        <f>+IF(F4222=0," ", +F4222/INDEX(TdC_ExRate!$C$8:$R$29,MATCH(A4222,TdC_ExRate!$B$8:$B$29,0),MATCH(B4222,TdC_ExRate!$C$7:$R$7,0)))</f>
        <v xml:space="preserve"> </v>
      </c>
      <c r="H4222" s="78" t="str">
        <f>+IF(F4222=0,"",+G4222*100/INDEX(PBI_GDP!$C$8:$R$29,MATCH($A4222,PBI_GDP!$B$8:$B$29,0),MATCH($B4222,PBI_GDP!$C$7:$R$7,0)))</f>
        <v/>
      </c>
    </row>
    <row r="4223" spans="1:8" x14ac:dyDescent="0.25">
      <c r="A4223" s="8" t="s">
        <v>44</v>
      </c>
      <c r="B4223" s="8">
        <v>2011</v>
      </c>
      <c r="C4223" s="8" t="s">
        <v>10</v>
      </c>
      <c r="D4223" s="8" t="s">
        <v>30</v>
      </c>
      <c r="E4223" s="8" t="s">
        <v>40</v>
      </c>
      <c r="F4223" s="78">
        <v>5032.998998</v>
      </c>
      <c r="G4223" s="78">
        <f>+IF(F4223=0," ", +F4223/INDEX(TdC_ExRate!$C$8:$R$29,MATCH(A4223,TdC_ExRate!$B$8:$B$29,0),MATCH(B4223,TdC_ExRate!$C$7:$R$7,0)))</f>
        <v>261.33005052139629</v>
      </c>
      <c r="H4223" s="78">
        <f>+IF(F4223=0,"",+G4223*100/INDEX(PBI_GDP!$C$8:$R$29,MATCH($A4223,PBI_GDP!$B$8:$B$29,0),MATCH($B4223,PBI_GDP!$C$7:$R$7,0)))</f>
        <v>0.49936588116457975</v>
      </c>
    </row>
    <row r="4224" spans="1:8" x14ac:dyDescent="0.25">
      <c r="A4224" s="8" t="s">
        <v>44</v>
      </c>
      <c r="B4224" s="8">
        <v>2012</v>
      </c>
      <c r="C4224" s="8" t="s">
        <v>10</v>
      </c>
      <c r="D4224" s="8" t="s">
        <v>30</v>
      </c>
      <c r="E4224" s="8" t="s">
        <v>31</v>
      </c>
      <c r="F4224" s="78">
        <v>7265.5653899999998</v>
      </c>
      <c r="G4224" s="78">
        <f>+IF(F4224=0," ", +F4224/INDEX(TdC_ExRate!$C$8:$R$29,MATCH(A4224,TdC_ExRate!$B$8:$B$29,0),MATCH(B4224,TdC_ExRate!$C$7:$R$7,0)))</f>
        <v>358.88196542356133</v>
      </c>
      <c r="H4224" s="78">
        <f>+IF(F4224=0,"",+G4224*100/INDEX(PBI_GDP!$C$8:$R$29,MATCH($A4224,PBI_GDP!$B$8:$B$29,0),MATCH($B4224,PBI_GDP!$C$7:$R$7,0)))</f>
        <v>0.64055570227381275</v>
      </c>
    </row>
    <row r="4225" spans="1:8" x14ac:dyDescent="0.25">
      <c r="A4225" s="8" t="s">
        <v>44</v>
      </c>
      <c r="B4225" s="8">
        <v>2012</v>
      </c>
      <c r="C4225" s="8" t="s">
        <v>10</v>
      </c>
      <c r="D4225" s="8" t="s">
        <v>30</v>
      </c>
      <c r="E4225" s="8" t="s">
        <v>32</v>
      </c>
      <c r="F4225" s="78"/>
      <c r="G4225" s="78" t="str">
        <f>+IF(F4225=0," ", +F4225/INDEX(TdC_ExRate!$C$8:$R$29,MATCH(A4225,TdC_ExRate!$B$8:$B$29,0),MATCH(B4225,TdC_ExRate!$C$7:$R$7,0)))</f>
        <v xml:space="preserve"> </v>
      </c>
      <c r="H4225" s="78" t="str">
        <f>+IF(F4225=0,"",+G4225*100/INDEX(PBI_GDP!$C$8:$R$29,MATCH($A4225,PBI_GDP!$B$8:$B$29,0),MATCH($B4225,PBI_GDP!$C$7:$R$7,0)))</f>
        <v/>
      </c>
    </row>
    <row r="4226" spans="1:8" x14ac:dyDescent="0.25">
      <c r="A4226" s="8" t="s">
        <v>44</v>
      </c>
      <c r="B4226" s="8">
        <v>2012</v>
      </c>
      <c r="C4226" s="8" t="s">
        <v>10</v>
      </c>
      <c r="D4226" s="8" t="s">
        <v>30</v>
      </c>
      <c r="E4226" s="8" t="s">
        <v>40</v>
      </c>
      <c r="F4226" s="78">
        <v>7265.5653899999998</v>
      </c>
      <c r="G4226" s="78">
        <f>+IF(F4226=0," ", +F4226/INDEX(TdC_ExRate!$C$8:$R$29,MATCH(A4226,TdC_ExRate!$B$8:$B$29,0),MATCH(B4226,TdC_ExRate!$C$7:$R$7,0)))</f>
        <v>358.88196542356133</v>
      </c>
      <c r="H4226" s="78">
        <f>+IF(F4226=0,"",+G4226*100/INDEX(PBI_GDP!$C$8:$R$29,MATCH($A4226,PBI_GDP!$B$8:$B$29,0),MATCH($B4226,PBI_GDP!$C$7:$R$7,0)))</f>
        <v>0.64055570227381275</v>
      </c>
    </row>
    <row r="4227" spans="1:8" x14ac:dyDescent="0.25">
      <c r="A4227" s="8" t="s">
        <v>44</v>
      </c>
      <c r="B4227" s="8">
        <v>2013</v>
      </c>
      <c r="C4227" s="8" t="s">
        <v>10</v>
      </c>
      <c r="D4227" s="8" t="s">
        <v>30</v>
      </c>
      <c r="E4227" s="8" t="s">
        <v>31</v>
      </c>
      <c r="F4227" s="78">
        <v>7627.3366669999996</v>
      </c>
      <c r="G4227" s="78">
        <f>+IF(F4227=0," ", +F4227/INDEX(TdC_ExRate!$C$8:$R$29,MATCH(A4227,TdC_ExRate!$B$8:$B$29,0),MATCH(B4227,TdC_ExRate!$C$7:$R$7,0)))</f>
        <v>372.86853792316839</v>
      </c>
      <c r="H4227" s="78">
        <f>+IF(F4227=0,"",+G4227*100/INDEX(PBI_GDP!$C$8:$R$29,MATCH($A4227,PBI_GDP!$B$8:$B$29,0),MATCH($B4227,PBI_GDP!$C$7:$R$7,0)))</f>
        <v>0.59410430847715845</v>
      </c>
    </row>
    <row r="4228" spans="1:8" x14ac:dyDescent="0.25">
      <c r="A4228" s="8" t="s">
        <v>44</v>
      </c>
      <c r="B4228" s="8">
        <v>2013</v>
      </c>
      <c r="C4228" s="8" t="s">
        <v>10</v>
      </c>
      <c r="D4228" s="8" t="s">
        <v>30</v>
      </c>
      <c r="E4228" s="8" t="s">
        <v>32</v>
      </c>
      <c r="F4228" s="78"/>
      <c r="G4228" s="78" t="str">
        <f>+IF(F4228=0," ", +F4228/INDEX(TdC_ExRate!$C$8:$R$29,MATCH(A4228,TdC_ExRate!$B$8:$B$29,0),MATCH(B4228,TdC_ExRate!$C$7:$R$7,0)))</f>
        <v xml:space="preserve"> </v>
      </c>
      <c r="H4228" s="78" t="str">
        <f>+IF(F4228=0,"",+G4228*100/INDEX(PBI_GDP!$C$8:$R$29,MATCH($A4228,PBI_GDP!$B$8:$B$29,0),MATCH($B4228,PBI_GDP!$C$7:$R$7,0)))</f>
        <v/>
      </c>
    </row>
    <row r="4229" spans="1:8" x14ac:dyDescent="0.25">
      <c r="A4229" s="8" t="s">
        <v>44</v>
      </c>
      <c r="B4229" s="8">
        <v>2013</v>
      </c>
      <c r="C4229" s="8" t="s">
        <v>10</v>
      </c>
      <c r="D4229" s="8" t="s">
        <v>30</v>
      </c>
      <c r="E4229" s="8" t="s">
        <v>40</v>
      </c>
      <c r="F4229" s="78">
        <v>7627.3366669999996</v>
      </c>
      <c r="G4229" s="78">
        <f>+IF(F4229=0," ", +F4229/INDEX(TdC_ExRate!$C$8:$R$29,MATCH(A4229,TdC_ExRate!$B$8:$B$29,0),MATCH(B4229,TdC_ExRate!$C$7:$R$7,0)))</f>
        <v>372.86853792316839</v>
      </c>
      <c r="H4229" s="78">
        <f>+IF(F4229=0,"",+G4229*100/INDEX(PBI_GDP!$C$8:$R$29,MATCH($A4229,PBI_GDP!$B$8:$B$29,0),MATCH($B4229,PBI_GDP!$C$7:$R$7,0)))</f>
        <v>0.59410430847715845</v>
      </c>
    </row>
    <row r="4230" spans="1:8" x14ac:dyDescent="0.25">
      <c r="A4230" s="8" t="s">
        <v>44</v>
      </c>
      <c r="B4230" s="8">
        <v>2014</v>
      </c>
      <c r="C4230" s="8" t="s">
        <v>10</v>
      </c>
      <c r="D4230" s="8" t="s">
        <v>30</v>
      </c>
      <c r="E4230" s="8" t="s">
        <v>31</v>
      </c>
      <c r="F4230" s="78">
        <v>12208.903615000001</v>
      </c>
      <c r="G4230" s="78">
        <f>+IF(F4230=0," ", +F4230/INDEX(TdC_ExRate!$C$8:$R$29,MATCH(A4230,TdC_ExRate!$B$8:$B$29,0),MATCH(B4230,TdC_ExRate!$C$7:$R$7,0)))</f>
        <v>526.03799999999933</v>
      </c>
      <c r="H4230" s="78">
        <f>+IF(F4230=0,"",+G4230*100/INDEX(PBI_GDP!$C$8:$R$29,MATCH($A4230,PBI_GDP!$B$8:$B$29,0),MATCH($B4230,PBI_GDP!$C$7:$R$7,0)))</f>
        <v>0.84287534966385047</v>
      </c>
    </row>
    <row r="4231" spans="1:8" x14ac:dyDescent="0.25">
      <c r="A4231" s="8" t="s">
        <v>44</v>
      </c>
      <c r="B4231" s="8">
        <v>2014</v>
      </c>
      <c r="C4231" s="8" t="s">
        <v>10</v>
      </c>
      <c r="D4231" s="8" t="s">
        <v>30</v>
      </c>
      <c r="E4231" s="8" t="s">
        <v>32</v>
      </c>
      <c r="F4231" s="78"/>
      <c r="G4231" s="78" t="str">
        <f>+IF(F4231=0," ", +F4231/INDEX(TdC_ExRate!$C$8:$R$29,MATCH(A4231,TdC_ExRate!$B$8:$B$29,0),MATCH(B4231,TdC_ExRate!$C$7:$R$7,0)))</f>
        <v xml:space="preserve"> </v>
      </c>
      <c r="H4231" s="78" t="str">
        <f>+IF(F4231=0,"",+G4231*100/INDEX(PBI_GDP!$C$8:$R$29,MATCH($A4231,PBI_GDP!$B$8:$B$29,0),MATCH($B4231,PBI_GDP!$C$7:$R$7,0)))</f>
        <v/>
      </c>
    </row>
    <row r="4232" spans="1:8" x14ac:dyDescent="0.25">
      <c r="A4232" s="8" t="s">
        <v>44</v>
      </c>
      <c r="B4232" s="8">
        <v>2014</v>
      </c>
      <c r="C4232" s="8" t="s">
        <v>10</v>
      </c>
      <c r="D4232" s="8" t="s">
        <v>30</v>
      </c>
      <c r="E4232" s="8" t="s">
        <v>40</v>
      </c>
      <c r="F4232" s="78">
        <v>12208.903615000001</v>
      </c>
      <c r="G4232" s="78">
        <f>+IF(F4232=0," ", +F4232/INDEX(TdC_ExRate!$C$8:$R$29,MATCH(A4232,TdC_ExRate!$B$8:$B$29,0),MATCH(B4232,TdC_ExRate!$C$7:$R$7,0)))</f>
        <v>526.03799999999933</v>
      </c>
      <c r="H4232" s="78">
        <f>+IF(F4232=0,"",+G4232*100/INDEX(PBI_GDP!$C$8:$R$29,MATCH($A4232,PBI_GDP!$B$8:$B$29,0),MATCH($B4232,PBI_GDP!$C$7:$R$7,0)))</f>
        <v>0.84287534966385047</v>
      </c>
    </row>
    <row r="4233" spans="1:8" x14ac:dyDescent="0.25">
      <c r="A4233" s="8" t="s">
        <v>44</v>
      </c>
      <c r="B4233" s="8">
        <v>2015</v>
      </c>
      <c r="C4233" s="8" t="s">
        <v>10</v>
      </c>
      <c r="D4233" s="8" t="s">
        <v>30</v>
      </c>
      <c r="E4233" s="8" t="s">
        <v>31</v>
      </c>
      <c r="F4233" s="78">
        <v>11350.503957000001</v>
      </c>
      <c r="G4233" s="78">
        <f>+IF(F4233=0," ", +F4233/INDEX(TdC_ExRate!$C$8:$R$29,MATCH(A4233,TdC_ExRate!$B$8:$B$29,0),MATCH(B4233,TdC_ExRate!$C$7:$R$7,0)))</f>
        <v>416.15046588450969</v>
      </c>
      <c r="H4233" s="78">
        <f>+IF(F4233=0,"",+G4233*100/INDEX(PBI_GDP!$C$8:$R$29,MATCH($A4233,PBI_GDP!$B$8:$B$29,0),MATCH($B4233,PBI_GDP!$C$7:$R$7,0)))</f>
        <v>0.71492436375755808</v>
      </c>
    </row>
    <row r="4234" spans="1:8" x14ac:dyDescent="0.25">
      <c r="A4234" s="8" t="s">
        <v>44</v>
      </c>
      <c r="B4234" s="8">
        <v>2015</v>
      </c>
      <c r="C4234" s="8" t="s">
        <v>10</v>
      </c>
      <c r="D4234" s="8" t="s">
        <v>30</v>
      </c>
      <c r="E4234" s="8" t="s">
        <v>32</v>
      </c>
      <c r="F4234" s="78"/>
      <c r="G4234" s="78" t="str">
        <f>+IF(F4234=0," ", +F4234/INDEX(TdC_ExRate!$C$8:$R$29,MATCH(A4234,TdC_ExRate!$B$8:$B$29,0),MATCH(B4234,TdC_ExRate!$C$7:$R$7,0)))</f>
        <v xml:space="preserve"> </v>
      </c>
      <c r="H4234" s="78" t="str">
        <f>+IF(F4234=0,"",+G4234*100/INDEX(PBI_GDP!$C$8:$R$29,MATCH($A4234,PBI_GDP!$B$8:$B$29,0),MATCH($B4234,PBI_GDP!$C$7:$R$7,0)))</f>
        <v/>
      </c>
    </row>
    <row r="4235" spans="1:8" x14ac:dyDescent="0.25">
      <c r="A4235" s="8" t="s">
        <v>44</v>
      </c>
      <c r="B4235" s="8">
        <v>2015</v>
      </c>
      <c r="C4235" s="8" t="s">
        <v>10</v>
      </c>
      <c r="D4235" s="8" t="s">
        <v>30</v>
      </c>
      <c r="E4235" s="8" t="s">
        <v>40</v>
      </c>
      <c r="F4235" s="78">
        <v>11350.503957000001</v>
      </c>
      <c r="G4235" s="78">
        <f>+IF(F4235=0," ", +F4235/INDEX(TdC_ExRate!$C$8:$R$29,MATCH(A4235,TdC_ExRate!$B$8:$B$29,0),MATCH(B4235,TdC_ExRate!$C$7:$R$7,0)))</f>
        <v>416.15046588450969</v>
      </c>
      <c r="H4235" s="78">
        <f>+IF(F4235=0,"",+G4235*100/INDEX(PBI_GDP!$C$8:$R$29,MATCH($A4235,PBI_GDP!$B$8:$B$29,0),MATCH($B4235,PBI_GDP!$C$7:$R$7,0)))</f>
        <v>0.71492436375755808</v>
      </c>
    </row>
    <row r="4236" spans="1:8" x14ac:dyDescent="0.25">
      <c r="A4236" s="8" t="s">
        <v>44</v>
      </c>
      <c r="B4236" s="8">
        <v>2016</v>
      </c>
      <c r="C4236" s="8" t="s">
        <v>10</v>
      </c>
      <c r="D4236" s="8" t="s">
        <v>30</v>
      </c>
      <c r="E4236" s="8" t="s">
        <v>31</v>
      </c>
      <c r="F4236" s="78">
        <v>10106.533380000001</v>
      </c>
      <c r="G4236" s="78">
        <f>+IF(F4236=0," ", +F4236/INDEX(TdC_ExRate!$C$8:$R$29,MATCH(A4236,TdC_ExRate!$B$8:$B$29,0),MATCH(B4236,TdC_ExRate!$C$7:$R$7,0)))</f>
        <v>335.76522857142857</v>
      </c>
      <c r="H4236" s="78">
        <f>+IF(F4236=0,"",+G4236*100/INDEX(PBI_GDP!$C$8:$R$29,MATCH($A4236,PBI_GDP!$B$8:$B$29,0),MATCH($B4236,PBI_GDP!$C$7:$R$7,0)))</f>
        <v>0.58278965861518206</v>
      </c>
    </row>
    <row r="4237" spans="1:8" x14ac:dyDescent="0.25">
      <c r="A4237" s="8" t="s">
        <v>44</v>
      </c>
      <c r="B4237" s="8">
        <v>2016</v>
      </c>
      <c r="C4237" s="8" t="s">
        <v>10</v>
      </c>
      <c r="D4237" s="8" t="s">
        <v>30</v>
      </c>
      <c r="E4237" s="8" t="s">
        <v>32</v>
      </c>
      <c r="F4237" s="78"/>
      <c r="G4237" s="78" t="str">
        <f>+IF(F4237=0," ", +F4237/INDEX(TdC_ExRate!$C$8:$R$29,MATCH(A4237,TdC_ExRate!$B$8:$B$29,0),MATCH(B4237,TdC_ExRate!$C$7:$R$7,0)))</f>
        <v xml:space="preserve"> </v>
      </c>
      <c r="H4237" s="78" t="str">
        <f>+IF(F4237=0,"",+G4237*100/INDEX(PBI_GDP!$C$8:$R$29,MATCH($A4237,PBI_GDP!$B$8:$B$29,0),MATCH($B4237,PBI_GDP!$C$7:$R$7,0)))</f>
        <v/>
      </c>
    </row>
    <row r="4238" spans="1:8" x14ac:dyDescent="0.25">
      <c r="A4238" s="8" t="s">
        <v>44</v>
      </c>
      <c r="B4238" s="8">
        <v>2016</v>
      </c>
      <c r="C4238" s="8" t="s">
        <v>10</v>
      </c>
      <c r="D4238" s="8" t="s">
        <v>30</v>
      </c>
      <c r="E4238" s="8" t="s">
        <v>40</v>
      </c>
      <c r="F4238" s="78">
        <v>10106.533380000001</v>
      </c>
      <c r="G4238" s="78">
        <f>+IF(F4238=0," ", +F4238/INDEX(TdC_ExRate!$C$8:$R$29,MATCH(A4238,TdC_ExRate!$B$8:$B$29,0),MATCH(B4238,TdC_ExRate!$C$7:$R$7,0)))</f>
        <v>335.76522857142857</v>
      </c>
      <c r="H4238" s="78">
        <f>+IF(F4238=0,"",+G4238*100/INDEX(PBI_GDP!$C$8:$R$29,MATCH($A4238,PBI_GDP!$B$8:$B$29,0),MATCH($B4238,PBI_GDP!$C$7:$R$7,0)))</f>
        <v>0.58278965861518206</v>
      </c>
    </row>
    <row r="4239" spans="1:8" x14ac:dyDescent="0.25">
      <c r="A4239" s="8" t="s">
        <v>44</v>
      </c>
      <c r="B4239" s="8">
        <v>2017</v>
      </c>
      <c r="C4239" s="8" t="s">
        <v>10</v>
      </c>
      <c r="D4239" s="8" t="s">
        <v>30</v>
      </c>
      <c r="E4239" s="8" t="s">
        <v>31</v>
      </c>
      <c r="F4239" s="78">
        <v>6595.4128520000004</v>
      </c>
      <c r="G4239" s="78">
        <f>+IF(F4239=0," ", +F4239/INDEX(TdC_ExRate!$C$8:$R$29,MATCH(A4239,TdC_ExRate!$B$8:$B$29,0),MATCH(B4239,TdC_ExRate!$C$7:$R$7,0)))</f>
        <v>230.1996865245342</v>
      </c>
      <c r="H4239" s="78">
        <f>+IF(F4239=0,"",+G4239*100/INDEX(PBI_GDP!$C$8:$R$29,MATCH($A4239,PBI_GDP!$B$8:$B$29,0),MATCH($B4239,PBI_GDP!$C$7:$R$7,0)))</f>
        <v>0.35417232572533758</v>
      </c>
    </row>
    <row r="4240" spans="1:8" x14ac:dyDescent="0.25">
      <c r="A4240" s="8" t="s">
        <v>44</v>
      </c>
      <c r="B4240" s="8">
        <v>2017</v>
      </c>
      <c r="C4240" s="8" t="s">
        <v>10</v>
      </c>
      <c r="D4240" s="8" t="s">
        <v>30</v>
      </c>
      <c r="E4240" s="8" t="s">
        <v>32</v>
      </c>
      <c r="F4240" s="78"/>
      <c r="G4240" s="78" t="str">
        <f>+IF(F4240=0," ", +F4240/INDEX(TdC_ExRate!$C$8:$R$29,MATCH(A4240,TdC_ExRate!$B$8:$B$29,0),MATCH(B4240,TdC_ExRate!$C$7:$R$7,0)))</f>
        <v xml:space="preserve"> </v>
      </c>
      <c r="H4240" s="78" t="str">
        <f>+IF(F4240=0,"",+G4240*100/INDEX(PBI_GDP!$C$8:$R$29,MATCH($A4240,PBI_GDP!$B$8:$B$29,0),MATCH($B4240,PBI_GDP!$C$7:$R$7,0)))</f>
        <v/>
      </c>
    </row>
    <row r="4241" spans="1:8" x14ac:dyDescent="0.25">
      <c r="A4241" s="8" t="s">
        <v>44</v>
      </c>
      <c r="B4241" s="8">
        <v>2017</v>
      </c>
      <c r="C4241" s="8" t="s">
        <v>10</v>
      </c>
      <c r="D4241" s="8" t="s">
        <v>30</v>
      </c>
      <c r="E4241" s="8" t="s">
        <v>40</v>
      </c>
      <c r="F4241" s="78">
        <v>6595.4128520000004</v>
      </c>
      <c r="G4241" s="78">
        <f>+IF(F4241=0," ", +F4241/INDEX(TdC_ExRate!$C$8:$R$29,MATCH(A4241,TdC_ExRate!$B$8:$B$29,0),MATCH(B4241,TdC_ExRate!$C$7:$R$7,0)))</f>
        <v>230.1996865245342</v>
      </c>
      <c r="H4241" s="78">
        <f>+IF(F4241=0,"",+G4241*100/INDEX(PBI_GDP!$C$8:$R$29,MATCH($A4241,PBI_GDP!$B$8:$B$29,0),MATCH($B4241,PBI_GDP!$C$7:$R$7,0)))</f>
        <v>0.35417232572533758</v>
      </c>
    </row>
    <row r="4242" spans="1:8" x14ac:dyDescent="0.25">
      <c r="A4242" s="8" t="s">
        <v>44</v>
      </c>
      <c r="B4242" s="8">
        <v>2018</v>
      </c>
      <c r="C4242" s="8" t="s">
        <v>10</v>
      </c>
      <c r="D4242" s="8" t="s">
        <v>30</v>
      </c>
      <c r="E4242" s="8" t="s">
        <v>31</v>
      </c>
      <c r="F4242" s="78">
        <v>7335.2401239999999</v>
      </c>
      <c r="G4242" s="78">
        <f>+IF(F4242=0," ", +F4242/INDEX(TdC_ExRate!$C$8:$R$29,MATCH(A4242,TdC_ExRate!$B$8:$B$29,0),MATCH(B4242,TdC_ExRate!$C$7:$R$7,0)))</f>
        <v>238.73849061025223</v>
      </c>
      <c r="H4242" s="78">
        <f>+IF(F4242=0,"",+G4242*100/INDEX(PBI_GDP!$C$8:$R$29,MATCH($A4242,PBI_GDP!$B$8:$B$29,0),MATCH($B4242,PBI_GDP!$C$7:$R$7,0)))</f>
        <v>0.36473097690779116</v>
      </c>
    </row>
    <row r="4243" spans="1:8" x14ac:dyDescent="0.25">
      <c r="A4243" s="8" t="s">
        <v>44</v>
      </c>
      <c r="B4243" s="8">
        <v>2018</v>
      </c>
      <c r="C4243" s="8" t="s">
        <v>10</v>
      </c>
      <c r="D4243" s="8" t="s">
        <v>30</v>
      </c>
      <c r="E4243" s="8" t="s">
        <v>32</v>
      </c>
      <c r="F4243" s="78"/>
      <c r="G4243" s="78" t="str">
        <f>+IF(F4243=0," ", +F4243/INDEX(TdC_ExRate!$C$8:$R$29,MATCH(A4243,TdC_ExRate!$B$8:$B$29,0),MATCH(B4243,TdC_ExRate!$C$7:$R$7,0)))</f>
        <v xml:space="preserve"> </v>
      </c>
      <c r="H4243" s="78" t="str">
        <f>+IF(F4243=0,"",+G4243*100/INDEX(PBI_GDP!$C$8:$R$29,MATCH($A4243,PBI_GDP!$B$8:$B$29,0),MATCH($B4243,PBI_GDP!$C$7:$R$7,0)))</f>
        <v/>
      </c>
    </row>
    <row r="4244" spans="1:8" x14ac:dyDescent="0.25">
      <c r="A4244" s="8" t="s">
        <v>44</v>
      </c>
      <c r="B4244" s="8">
        <v>2018</v>
      </c>
      <c r="C4244" s="8" t="s">
        <v>10</v>
      </c>
      <c r="D4244" s="8" t="s">
        <v>30</v>
      </c>
      <c r="E4244" s="8" t="s">
        <v>40</v>
      </c>
      <c r="F4244" s="78">
        <v>7335.2401239999999</v>
      </c>
      <c r="G4244" s="78">
        <f>+IF(F4244=0," ", +F4244/INDEX(TdC_ExRate!$C$8:$R$29,MATCH(A4244,TdC_ExRate!$B$8:$B$29,0),MATCH(B4244,TdC_ExRate!$C$7:$R$7,0)))</f>
        <v>238.73849061025223</v>
      </c>
      <c r="H4244" s="78">
        <f>+IF(F4244=0,"",+G4244*100/INDEX(PBI_GDP!$C$8:$R$29,MATCH($A4244,PBI_GDP!$B$8:$B$29,0),MATCH($B4244,PBI_GDP!$C$7:$R$7,0)))</f>
        <v>0.36473097690779116</v>
      </c>
    </row>
    <row r="4245" spans="1:8" x14ac:dyDescent="0.25">
      <c r="A4245" s="8" t="s">
        <v>44</v>
      </c>
      <c r="B4245" s="8">
        <v>2019</v>
      </c>
      <c r="C4245" s="8" t="s">
        <v>10</v>
      </c>
      <c r="D4245" s="8" t="s">
        <v>30</v>
      </c>
      <c r="E4245" s="8" t="s">
        <v>31</v>
      </c>
      <c r="F4245" s="78">
        <v>7358.2096019999999</v>
      </c>
      <c r="G4245" s="78">
        <f>+IF(F4245=0," ", +F4245/INDEX(TdC_ExRate!$C$8:$R$29,MATCH(A4245,TdC_ExRate!$B$8:$B$29,0),MATCH(B4245,TdC_ExRate!$C$7:$R$7,0)))</f>
        <v>208.72379733358565</v>
      </c>
      <c r="H4245" s="78">
        <f>+IF(F4245=0,"",+G4245*100/INDEX(PBI_GDP!$C$8:$R$29,MATCH($A4245,PBI_GDP!$B$8:$B$29,0),MATCH($B4245,PBI_GDP!$C$7:$R$7,0)))</f>
        <v>0.33514997629744314</v>
      </c>
    </row>
    <row r="4246" spans="1:8" x14ac:dyDescent="0.25">
      <c r="A4246" s="8" t="s">
        <v>44</v>
      </c>
      <c r="B4246" s="8">
        <v>2019</v>
      </c>
      <c r="C4246" s="8" t="s">
        <v>10</v>
      </c>
      <c r="D4246" s="8" t="s">
        <v>30</v>
      </c>
      <c r="E4246" s="8" t="s">
        <v>32</v>
      </c>
      <c r="F4246" s="78"/>
      <c r="G4246" s="78" t="str">
        <f>+IF(F4246=0," ", +F4246/INDEX(TdC_ExRate!$C$8:$R$29,MATCH(A4246,TdC_ExRate!$B$8:$B$29,0),MATCH(B4246,TdC_ExRate!$C$7:$R$7,0)))</f>
        <v xml:space="preserve"> </v>
      </c>
      <c r="H4246" s="78" t="str">
        <f>+IF(F4246=0,"",+G4246*100/INDEX(PBI_GDP!$C$8:$R$29,MATCH($A4246,PBI_GDP!$B$8:$B$29,0),MATCH($B4246,PBI_GDP!$C$7:$R$7,0)))</f>
        <v/>
      </c>
    </row>
    <row r="4247" spans="1:8" x14ac:dyDescent="0.25">
      <c r="A4247" s="8" t="s">
        <v>44</v>
      </c>
      <c r="B4247" s="8">
        <v>2019</v>
      </c>
      <c r="C4247" s="8" t="s">
        <v>10</v>
      </c>
      <c r="D4247" s="8" t="s">
        <v>30</v>
      </c>
      <c r="E4247" s="8" t="s">
        <v>40</v>
      </c>
      <c r="F4247" s="78">
        <v>7358.2096019999999</v>
      </c>
      <c r="G4247" s="78">
        <f>+IF(F4247=0," ", +F4247/INDEX(TdC_ExRate!$C$8:$R$29,MATCH(A4247,TdC_ExRate!$B$8:$B$29,0),MATCH(B4247,TdC_ExRate!$C$7:$R$7,0)))</f>
        <v>208.72379733358565</v>
      </c>
      <c r="H4247" s="78">
        <f>+IF(F4247=0,"",+G4247*100/INDEX(PBI_GDP!$C$8:$R$29,MATCH($A4247,PBI_GDP!$B$8:$B$29,0),MATCH($B4247,PBI_GDP!$C$7:$R$7,0)))</f>
        <v>0.33514997629744314</v>
      </c>
    </row>
    <row r="4248" spans="1:8" x14ac:dyDescent="0.25">
      <c r="A4248" s="8" t="s">
        <v>44</v>
      </c>
      <c r="B4248" s="8">
        <v>2020</v>
      </c>
      <c r="C4248" s="8" t="s">
        <v>10</v>
      </c>
      <c r="D4248" s="8" t="s">
        <v>30</v>
      </c>
      <c r="E4248" s="8" t="s">
        <v>31</v>
      </c>
      <c r="F4248" s="78">
        <v>8619.3138889999991</v>
      </c>
      <c r="G4248" s="78">
        <f>+IF(F4248=0," ", +F4248/INDEX(TdC_ExRate!$C$8:$R$29,MATCH(A4248,TdC_ExRate!$B$8:$B$29,0),MATCH(B4248,TdC_ExRate!$C$7:$R$7,0)))</f>
        <v>205.14849194335355</v>
      </c>
      <c r="H4248" s="78">
        <f>+IF(F4248=0,"",+G4248*100/INDEX(PBI_GDP!$C$8:$R$29,MATCH($A4248,PBI_GDP!$B$8:$B$29,0),MATCH($B4248,PBI_GDP!$C$7:$R$7,0)))</f>
        <v>0.38167985010160882</v>
      </c>
    </row>
    <row r="4249" spans="1:8" x14ac:dyDescent="0.25">
      <c r="A4249" s="8" t="s">
        <v>44</v>
      </c>
      <c r="B4249" s="8">
        <v>2020</v>
      </c>
      <c r="C4249" s="8" t="s">
        <v>10</v>
      </c>
      <c r="D4249" s="8" t="s">
        <v>30</v>
      </c>
      <c r="E4249" s="8" t="s">
        <v>32</v>
      </c>
      <c r="F4249" s="78">
        <v>0</v>
      </c>
      <c r="G4249" s="78" t="str">
        <f>+IF(F4249=0," ", +F4249/INDEX(TdC_ExRate!$C$8:$R$29,MATCH(A4249,TdC_ExRate!$B$8:$B$29,0),MATCH(B4249,TdC_ExRate!$C$7:$R$7,0)))</f>
        <v xml:space="preserve"> </v>
      </c>
      <c r="H4249" s="78" t="str">
        <f>+IF(F4249=0,"",+G4249*100/INDEX(PBI_GDP!$C$8:$R$29,MATCH($A4249,PBI_GDP!$B$8:$B$29,0),MATCH($B4249,PBI_GDP!$C$7:$R$7,0)))</f>
        <v/>
      </c>
    </row>
    <row r="4250" spans="1:8" x14ac:dyDescent="0.25">
      <c r="A4250" s="8" t="s">
        <v>44</v>
      </c>
      <c r="B4250" s="8">
        <v>2020</v>
      </c>
      <c r="C4250" s="8" t="s">
        <v>10</v>
      </c>
      <c r="D4250" s="8" t="s">
        <v>30</v>
      </c>
      <c r="E4250" s="8" t="s">
        <v>40</v>
      </c>
      <c r="F4250" s="78">
        <v>8619.3138889999991</v>
      </c>
      <c r="G4250" s="78">
        <f>+IF(F4250=0," ", +F4250/INDEX(TdC_ExRate!$C$8:$R$29,MATCH(A4250,TdC_ExRate!$B$8:$B$29,0),MATCH(B4250,TdC_ExRate!$C$7:$R$7,0)))</f>
        <v>205.14849194335355</v>
      </c>
      <c r="H4250" s="78">
        <f>+IF(F4250=0,"",+G4250*100/INDEX(PBI_GDP!$C$8:$R$29,MATCH($A4250,PBI_GDP!$B$8:$B$29,0),MATCH($B4250,PBI_GDP!$C$7:$R$7,0)))</f>
        <v>0.38167985010160882</v>
      </c>
    </row>
    <row r="4251" spans="1:8" x14ac:dyDescent="0.25">
      <c r="A4251" s="8" t="s">
        <v>44</v>
      </c>
      <c r="B4251" s="8">
        <v>2021</v>
      </c>
      <c r="C4251" s="8" t="s">
        <v>10</v>
      </c>
      <c r="D4251" s="8" t="s">
        <v>30</v>
      </c>
      <c r="E4251" s="8" t="s">
        <v>31</v>
      </c>
      <c r="F4251" s="78">
        <v>10631.518483</v>
      </c>
      <c r="G4251" s="78">
        <f>+IF(F4251=0," ", +F4251/INDEX(TdC_ExRate!$C$8:$R$29,MATCH(A4251,TdC_ExRate!$B$8:$B$29,0),MATCH(B4251,TdC_ExRate!$C$7:$R$7,0)))</f>
        <v>244.08008914653047</v>
      </c>
      <c r="H4251" s="78">
        <f>+IF(F4251=0,"",+G4251*100/INDEX(PBI_GDP!$C$8:$R$29,MATCH($A4251,PBI_GDP!$B$8:$B$29,0),MATCH($B4251,PBI_GDP!$C$7:$R$7,0)))</f>
        <v>0.40190309335274538</v>
      </c>
    </row>
    <row r="4252" spans="1:8" x14ac:dyDescent="0.25">
      <c r="A4252" s="8" t="s">
        <v>44</v>
      </c>
      <c r="B4252" s="8">
        <v>2021</v>
      </c>
      <c r="C4252" s="8" t="s">
        <v>10</v>
      </c>
      <c r="D4252" s="8" t="s">
        <v>30</v>
      </c>
      <c r="E4252" s="8" t="s">
        <v>32</v>
      </c>
      <c r="F4252" s="78">
        <v>0</v>
      </c>
      <c r="G4252" s="78" t="str">
        <f>+IF(F4252=0," ", +F4252/INDEX(TdC_ExRate!$C$8:$R$29,MATCH(A4252,TdC_ExRate!$B$8:$B$29,0),MATCH(B4252,TdC_ExRate!$C$7:$R$7,0)))</f>
        <v xml:space="preserve"> </v>
      </c>
      <c r="H4252" s="78" t="str">
        <f>+IF(F4252=0,"",+G4252*100/INDEX(PBI_GDP!$C$8:$R$29,MATCH($A4252,PBI_GDP!$B$8:$B$29,0),MATCH($B4252,PBI_GDP!$C$7:$R$7,0)))</f>
        <v/>
      </c>
    </row>
    <row r="4253" spans="1:8" x14ac:dyDescent="0.25">
      <c r="A4253" s="8" t="s">
        <v>44</v>
      </c>
      <c r="B4253" s="8">
        <v>2021</v>
      </c>
      <c r="C4253" s="8" t="s">
        <v>10</v>
      </c>
      <c r="D4253" s="8" t="s">
        <v>30</v>
      </c>
      <c r="E4253" s="8" t="s">
        <v>40</v>
      </c>
      <c r="F4253" s="78">
        <v>10631.518483</v>
      </c>
      <c r="G4253" s="78">
        <f>+IF(F4253=0," ", +F4253/INDEX(TdC_ExRate!$C$8:$R$29,MATCH(A4253,TdC_ExRate!$B$8:$B$29,0),MATCH(B4253,TdC_ExRate!$C$7:$R$7,0)))</f>
        <v>244.08008914653047</v>
      </c>
      <c r="H4253" s="78">
        <f>+IF(F4253=0,"",+G4253*100/INDEX(PBI_GDP!$C$8:$R$29,MATCH($A4253,PBI_GDP!$B$8:$B$29,0),MATCH($B4253,PBI_GDP!$C$7:$R$7,0)))</f>
        <v>0.40190309335274538</v>
      </c>
    </row>
    <row r="4254" spans="1:8" x14ac:dyDescent="0.25">
      <c r="A4254" s="8" t="s">
        <v>44</v>
      </c>
      <c r="B4254" s="8">
        <v>2008</v>
      </c>
      <c r="C4254" s="8" t="s">
        <v>10</v>
      </c>
      <c r="D4254" s="8" t="s">
        <v>33</v>
      </c>
      <c r="E4254" s="8" t="s">
        <v>34</v>
      </c>
      <c r="F4254" s="78">
        <v>0.22999</v>
      </c>
      <c r="G4254" s="78">
        <f>+IF(F4254=0," ", +F4254/INDEX(TdC_ExRate!$C$8:$R$29,MATCH(A4254,TdC_ExRate!$B$8:$B$29,0),MATCH(B4254,TdC_ExRate!$C$7:$R$7,0)))</f>
        <v>1.100211281642414E-2</v>
      </c>
      <c r="H4254" s="78">
        <f>+IF(F4254=0,"",+G4254*100/INDEX(PBI_GDP!$C$8:$R$29,MATCH($A4254,PBI_GDP!$B$8:$B$29,0),MATCH($B4254,PBI_GDP!$C$7:$R$7,0)))</f>
        <v>3.3164116734637456E-5</v>
      </c>
    </row>
    <row r="4255" spans="1:8" x14ac:dyDescent="0.25">
      <c r="A4255" s="8" t="s">
        <v>44</v>
      </c>
      <c r="B4255" s="8">
        <v>2008</v>
      </c>
      <c r="C4255" s="8" t="s">
        <v>10</v>
      </c>
      <c r="D4255" s="8" t="s">
        <v>33</v>
      </c>
      <c r="E4255" s="8" t="s">
        <v>35</v>
      </c>
      <c r="F4255" s="78">
        <v>1159.780117</v>
      </c>
      <c r="G4255" s="78">
        <f>+IF(F4255=0," ", +F4255/INDEX(TdC_ExRate!$C$8:$R$29,MATCH(A4255,TdC_ExRate!$B$8:$B$29,0),MATCH(B4255,TdC_ExRate!$C$7:$R$7,0)))</f>
        <v>55.480810859079043</v>
      </c>
      <c r="H4255" s="78">
        <f>+IF(F4255=0,"",+G4255*100/INDEX(PBI_GDP!$C$8:$R$29,MATCH($A4255,PBI_GDP!$B$8:$B$29,0),MATCH($B4255,PBI_GDP!$C$7:$R$7,0)))</f>
        <v>0.16723806768424493</v>
      </c>
    </row>
    <row r="4256" spans="1:8" x14ac:dyDescent="0.25">
      <c r="A4256" s="8" t="s">
        <v>44</v>
      </c>
      <c r="B4256" s="8">
        <v>2008</v>
      </c>
      <c r="C4256" s="8" t="s">
        <v>10</v>
      </c>
      <c r="D4256" s="8" t="s">
        <v>33</v>
      </c>
      <c r="E4256" s="8" t="s">
        <v>36</v>
      </c>
      <c r="F4256" s="78">
        <v>112.76300000000001</v>
      </c>
      <c r="G4256" s="78">
        <f>+IF(F4256=0," ", +F4256/INDEX(TdC_ExRate!$C$8:$R$29,MATCH(A4256,TdC_ExRate!$B$8:$B$29,0),MATCH(B4256,TdC_ExRate!$C$7:$R$7,0)))</f>
        <v>5.3942834363165151</v>
      </c>
      <c r="H4256" s="78">
        <f>+IF(F4256=0,"",+G4256*100/INDEX(PBI_GDP!$C$8:$R$29,MATCH($A4256,PBI_GDP!$B$8:$B$29,0),MATCH($B4256,PBI_GDP!$C$7:$R$7,0)))</f>
        <v>1.626020824969748E-2</v>
      </c>
    </row>
    <row r="4257" spans="1:8" x14ac:dyDescent="0.25">
      <c r="A4257" s="8" t="s">
        <v>44</v>
      </c>
      <c r="B4257" s="8">
        <v>2008</v>
      </c>
      <c r="C4257" s="8" t="s">
        <v>10</v>
      </c>
      <c r="D4257" s="8" t="s">
        <v>33</v>
      </c>
      <c r="E4257" s="8" t="s">
        <v>42</v>
      </c>
      <c r="F4257" s="78">
        <v>683.39792699999998</v>
      </c>
      <c r="G4257" s="78">
        <f>+IF(F4257=0," ", +F4257/INDEX(TdC_ExRate!$C$8:$R$29,MATCH(A4257,TdC_ExRate!$B$8:$B$29,0),MATCH(B4257,TdC_ExRate!$C$7:$R$7,0)))</f>
        <v>32.691947873230959</v>
      </c>
      <c r="H4257" s="78">
        <f>+IF(F4257=0,"",+G4257*100/INDEX(PBI_GDP!$C$8:$R$29,MATCH($A4257,PBI_GDP!$B$8:$B$29,0),MATCH($B4257,PBI_GDP!$C$7:$R$7,0)))</f>
        <v>9.8544669886678746E-2</v>
      </c>
    </row>
    <row r="4258" spans="1:8" x14ac:dyDescent="0.25">
      <c r="A4258" s="8" t="s">
        <v>44</v>
      </c>
      <c r="B4258" s="8">
        <v>2008</v>
      </c>
      <c r="C4258" s="8" t="s">
        <v>10</v>
      </c>
      <c r="D4258" s="8" t="s">
        <v>33</v>
      </c>
      <c r="E4258" s="8" t="s">
        <v>40</v>
      </c>
      <c r="F4258" s="78">
        <v>1956.171034</v>
      </c>
      <c r="G4258" s="78">
        <f>+IF(F4258=0," ", +F4258/INDEX(TdC_ExRate!$C$8:$R$29,MATCH(A4258,TdC_ExRate!$B$8:$B$29,0),MATCH(B4258,TdC_ExRate!$C$7:$R$7,0)))</f>
        <v>93.578044281442942</v>
      </c>
      <c r="H4258" s="78">
        <f>+IF(F4258=0,"",+G4258*100/INDEX(PBI_GDP!$C$8:$R$29,MATCH($A4258,PBI_GDP!$B$8:$B$29,0),MATCH($B4258,PBI_GDP!$C$7:$R$7,0)))</f>
        <v>0.28207610993735582</v>
      </c>
    </row>
    <row r="4259" spans="1:8" x14ac:dyDescent="0.25">
      <c r="A4259" s="8" t="s">
        <v>44</v>
      </c>
      <c r="B4259" s="8">
        <v>2009</v>
      </c>
      <c r="C4259" s="8" t="s">
        <v>10</v>
      </c>
      <c r="D4259" s="8" t="s">
        <v>33</v>
      </c>
      <c r="E4259" s="8" t="s">
        <v>34</v>
      </c>
      <c r="F4259" s="78">
        <v>0.51880199999999999</v>
      </c>
      <c r="G4259" s="78">
        <f>+IF(F4259=0," ", +F4259/INDEX(TdC_ExRate!$C$8:$R$29,MATCH(A4259,TdC_ExRate!$B$8:$B$29,0),MATCH(B4259,TdC_ExRate!$C$7:$R$7,0)))</f>
        <v>2.3020352018932076E-2</v>
      </c>
      <c r="H4259" s="78">
        <f>+IF(F4259=0,"",+G4259*100/INDEX(PBI_GDP!$C$8:$R$29,MATCH($A4259,PBI_GDP!$B$8:$B$29,0),MATCH($B4259,PBI_GDP!$C$7:$R$7,0)))</f>
        <v>6.6096818640890088E-5</v>
      </c>
    </row>
    <row r="4260" spans="1:8" x14ac:dyDescent="0.25">
      <c r="A4260" s="8" t="s">
        <v>44</v>
      </c>
      <c r="B4260" s="8">
        <v>2009</v>
      </c>
      <c r="C4260" s="8" t="s">
        <v>10</v>
      </c>
      <c r="D4260" s="8" t="s">
        <v>33</v>
      </c>
      <c r="E4260" s="8" t="s">
        <v>35</v>
      </c>
      <c r="F4260" s="78">
        <v>1589.0313779999999</v>
      </c>
      <c r="G4260" s="78">
        <f>+IF(F4260=0," ", +F4260/INDEX(TdC_ExRate!$C$8:$R$29,MATCH(A4260,TdC_ExRate!$B$8:$B$29,0),MATCH(B4260,TdC_ExRate!$C$7:$R$7,0)))</f>
        <v>70.508713710989383</v>
      </c>
      <c r="H4260" s="78">
        <f>+IF(F4260=0,"",+G4260*100/INDEX(PBI_GDP!$C$8:$R$29,MATCH($A4260,PBI_GDP!$B$8:$B$29,0),MATCH($B4260,PBI_GDP!$C$7:$R$7,0)))</f>
        <v>0.20244701987723573</v>
      </c>
    </row>
    <row r="4261" spans="1:8" x14ac:dyDescent="0.25">
      <c r="A4261" s="8" t="s">
        <v>44</v>
      </c>
      <c r="B4261" s="8">
        <v>2009</v>
      </c>
      <c r="C4261" s="8" t="s">
        <v>10</v>
      </c>
      <c r="D4261" s="8" t="s">
        <v>33</v>
      </c>
      <c r="E4261" s="8" t="s">
        <v>36</v>
      </c>
      <c r="F4261" s="78">
        <v>99.476752000000005</v>
      </c>
      <c r="G4261" s="78">
        <f>+IF(F4261=0," ", +F4261/INDEX(TdC_ExRate!$C$8:$R$29,MATCH(A4261,TdC_ExRate!$B$8:$B$29,0),MATCH(B4261,TdC_ExRate!$C$7:$R$7,0)))</f>
        <v>4.4139957994379468</v>
      </c>
      <c r="H4261" s="78">
        <f>+IF(F4261=0,"",+G4261*100/INDEX(PBI_GDP!$C$8:$R$29,MATCH($A4261,PBI_GDP!$B$8:$B$29,0),MATCH($B4261,PBI_GDP!$C$7:$R$7,0)))</f>
        <v>1.267361505146241E-2</v>
      </c>
    </row>
    <row r="4262" spans="1:8" x14ac:dyDescent="0.25">
      <c r="A4262" s="8" t="s">
        <v>44</v>
      </c>
      <c r="B4262" s="8">
        <v>2009</v>
      </c>
      <c r="C4262" s="8" t="s">
        <v>10</v>
      </c>
      <c r="D4262" s="8" t="s">
        <v>33</v>
      </c>
      <c r="E4262" s="8" t="s">
        <v>42</v>
      </c>
      <c r="F4262" s="78">
        <v>1087.5393650000001</v>
      </c>
      <c r="G4262" s="78">
        <f>+IF(F4262=0," ", +F4262/INDEX(TdC_ExRate!$C$8:$R$29,MATCH(A4262,TdC_ExRate!$B$8:$B$29,0),MATCH(B4262,TdC_ExRate!$C$7:$R$7,0)))</f>
        <v>48.256442759946687</v>
      </c>
      <c r="H4262" s="78">
        <f>+IF(F4262=0,"",+G4262*100/INDEX(PBI_GDP!$C$8:$R$29,MATCH($A4262,PBI_GDP!$B$8:$B$29,0),MATCH($B4262,PBI_GDP!$C$7:$R$7,0)))</f>
        <v>0.13855554175433746</v>
      </c>
    </row>
    <row r="4263" spans="1:8" x14ac:dyDescent="0.25">
      <c r="A4263" s="8" t="s">
        <v>44</v>
      </c>
      <c r="B4263" s="8">
        <v>2009</v>
      </c>
      <c r="C4263" s="8" t="s">
        <v>10</v>
      </c>
      <c r="D4263" s="8" t="s">
        <v>33</v>
      </c>
      <c r="E4263" s="8" t="s">
        <v>40</v>
      </c>
      <c r="F4263" s="78">
        <v>2776.5662970000003</v>
      </c>
      <c r="G4263" s="78">
        <f>+IF(F4263=0," ", +F4263/INDEX(TdC_ExRate!$C$8:$R$29,MATCH(A4263,TdC_ExRate!$B$8:$B$29,0),MATCH(B4263,TdC_ExRate!$C$7:$R$7,0)))</f>
        <v>123.20217262239296</v>
      </c>
      <c r="H4263" s="78">
        <f>+IF(F4263=0,"",+G4263*100/INDEX(PBI_GDP!$C$8:$R$29,MATCH($A4263,PBI_GDP!$B$8:$B$29,0),MATCH($B4263,PBI_GDP!$C$7:$R$7,0)))</f>
        <v>0.35374227350167653</v>
      </c>
    </row>
    <row r="4264" spans="1:8" x14ac:dyDescent="0.25">
      <c r="A4264" s="8" t="s">
        <v>44</v>
      </c>
      <c r="B4264" s="8">
        <v>2010</v>
      </c>
      <c r="C4264" s="8" t="s">
        <v>10</v>
      </c>
      <c r="D4264" s="8" t="s">
        <v>33</v>
      </c>
      <c r="E4264" s="8" t="s">
        <v>34</v>
      </c>
      <c r="F4264" s="78">
        <v>5.9021929999999996</v>
      </c>
      <c r="G4264" s="78">
        <f>+IF(F4264=0," ", +F4264/INDEX(TdC_ExRate!$C$8:$R$29,MATCH(A4264,TdC_ExRate!$B$8:$B$29,0),MATCH(B4264,TdC_ExRate!$C$7:$R$7,0)))</f>
        <v>0.29497445337553568</v>
      </c>
      <c r="H4264" s="78">
        <f>+IF(F4264=0,"",+G4264*100/INDEX(PBI_GDP!$C$8:$R$29,MATCH($A4264,PBI_GDP!$B$8:$B$29,0),MATCH($B4264,PBI_GDP!$C$7:$R$7,0)))</f>
        <v>6.710359517047397E-4</v>
      </c>
    </row>
    <row r="4265" spans="1:8" x14ac:dyDescent="0.25">
      <c r="A4265" s="8" t="s">
        <v>44</v>
      </c>
      <c r="B4265" s="8">
        <v>2010</v>
      </c>
      <c r="C4265" s="8" t="s">
        <v>10</v>
      </c>
      <c r="D4265" s="8" t="s">
        <v>33</v>
      </c>
      <c r="E4265" s="8" t="s">
        <v>35</v>
      </c>
      <c r="F4265" s="78">
        <v>3420.7860660000001</v>
      </c>
      <c r="G4265" s="78">
        <f>+IF(F4265=0," ", +F4265/INDEX(TdC_ExRate!$C$8:$R$29,MATCH(A4265,TdC_ExRate!$B$8:$B$29,0),MATCH(B4265,TdC_ExRate!$C$7:$R$7,0)))</f>
        <v>170.9609461996582</v>
      </c>
      <c r="H4265" s="78">
        <f>+IF(F4265=0,"",+G4265*100/INDEX(PBI_GDP!$C$8:$R$29,MATCH($A4265,PBI_GDP!$B$8:$B$29,0),MATCH($B4265,PBI_GDP!$C$7:$R$7,0)))</f>
        <v>0.38891822639087253</v>
      </c>
    </row>
    <row r="4266" spans="1:8" x14ac:dyDescent="0.25">
      <c r="A4266" s="8" t="s">
        <v>44</v>
      </c>
      <c r="B4266" s="8">
        <v>2010</v>
      </c>
      <c r="C4266" s="8" t="s">
        <v>10</v>
      </c>
      <c r="D4266" s="8" t="s">
        <v>33</v>
      </c>
      <c r="E4266" s="8" t="s">
        <v>36</v>
      </c>
      <c r="F4266" s="78">
        <v>43.045496</v>
      </c>
      <c r="G4266" s="78">
        <f>+IF(F4266=0," ", +F4266/INDEX(TdC_ExRate!$C$8:$R$29,MATCH(A4266,TdC_ExRate!$B$8:$B$29,0),MATCH(B4266,TdC_ExRate!$C$7:$R$7,0)))</f>
        <v>2.1512887926367044</v>
      </c>
      <c r="H4266" s="78">
        <f>+IF(F4266=0,"",+G4266*100/INDEX(PBI_GDP!$C$8:$R$29,MATCH($A4266,PBI_GDP!$B$8:$B$29,0),MATCH($B4266,PBI_GDP!$C$7:$R$7,0)))</f>
        <v>4.8939564285618185E-3</v>
      </c>
    </row>
    <row r="4267" spans="1:8" x14ac:dyDescent="0.25">
      <c r="A4267" s="8" t="s">
        <v>44</v>
      </c>
      <c r="B4267" s="8">
        <v>2010</v>
      </c>
      <c r="C4267" s="8" t="s">
        <v>10</v>
      </c>
      <c r="D4267" s="8" t="s">
        <v>33</v>
      </c>
      <c r="E4267" s="8" t="s">
        <v>42</v>
      </c>
      <c r="F4267" s="78">
        <v>1303.9033079999999</v>
      </c>
      <c r="G4267" s="78">
        <f>+IF(F4267=0," ", +F4267/INDEX(TdC_ExRate!$C$8:$R$29,MATCH(A4267,TdC_ExRate!$B$8:$B$29,0),MATCH(B4267,TdC_ExRate!$C$7:$R$7,0)))</f>
        <v>65.165297971762826</v>
      </c>
      <c r="H4267" s="78">
        <f>+IF(F4267=0,"",+G4267*100/INDEX(PBI_GDP!$C$8:$R$29,MATCH($A4267,PBI_GDP!$B$8:$B$29,0),MATCH($B4267,PBI_GDP!$C$7:$R$7,0)))</f>
        <v>0.1482442199390529</v>
      </c>
    </row>
    <row r="4268" spans="1:8" x14ac:dyDescent="0.25">
      <c r="A4268" s="8" t="s">
        <v>44</v>
      </c>
      <c r="B4268" s="8">
        <v>2010</v>
      </c>
      <c r="C4268" s="8" t="s">
        <v>10</v>
      </c>
      <c r="D4268" s="8" t="s">
        <v>33</v>
      </c>
      <c r="E4268" s="8" t="s">
        <v>40</v>
      </c>
      <c r="F4268" s="78">
        <v>4773.6370630000001</v>
      </c>
      <c r="G4268" s="78">
        <f>+IF(F4268=0," ", +F4268/INDEX(TdC_ExRate!$C$8:$R$29,MATCH(A4268,TdC_ExRate!$B$8:$B$29,0),MATCH(B4268,TdC_ExRate!$C$7:$R$7,0)))</f>
        <v>238.57250741743329</v>
      </c>
      <c r="H4268" s="78">
        <f>+IF(F4268=0,"",+G4268*100/INDEX(PBI_GDP!$C$8:$R$29,MATCH($A4268,PBI_GDP!$B$8:$B$29,0),MATCH($B4268,PBI_GDP!$C$7:$R$7,0)))</f>
        <v>0.54272743871019202</v>
      </c>
    </row>
    <row r="4269" spans="1:8" x14ac:dyDescent="0.25">
      <c r="A4269" s="8" t="s">
        <v>44</v>
      </c>
      <c r="B4269" s="8">
        <v>2011</v>
      </c>
      <c r="C4269" s="8" t="s">
        <v>10</v>
      </c>
      <c r="D4269" s="8" t="s">
        <v>33</v>
      </c>
      <c r="E4269" s="8" t="s">
        <v>34</v>
      </c>
      <c r="F4269" s="78">
        <v>216.65172000000001</v>
      </c>
      <c r="G4269" s="78">
        <f>+IF(F4269=0," ", +F4269/INDEX(TdC_ExRate!$C$8:$R$29,MATCH(A4269,TdC_ExRate!$B$8:$B$29,0),MATCH(B4269,TdC_ExRate!$C$7:$R$7,0)))</f>
        <v>11.249278006144241</v>
      </c>
      <c r="H4269" s="78">
        <f>+IF(F4269=0,"",+G4269*100/INDEX(PBI_GDP!$C$8:$R$29,MATCH($A4269,PBI_GDP!$B$8:$B$29,0),MATCH($B4269,PBI_GDP!$C$7:$R$7,0)))</f>
        <v>2.1495827260568392E-2</v>
      </c>
    </row>
    <row r="4270" spans="1:8" x14ac:dyDescent="0.25">
      <c r="A4270" s="8" t="s">
        <v>44</v>
      </c>
      <c r="B4270" s="8">
        <v>2011</v>
      </c>
      <c r="C4270" s="8" t="s">
        <v>10</v>
      </c>
      <c r="D4270" s="8" t="s">
        <v>33</v>
      </c>
      <c r="E4270" s="8" t="s">
        <v>35</v>
      </c>
      <c r="F4270" s="78">
        <v>5970.928586</v>
      </c>
      <c r="G4270" s="78">
        <f>+IF(F4270=0," ", +F4270/INDEX(TdC_ExRate!$C$8:$R$29,MATCH(A4270,TdC_ExRate!$B$8:$B$29,0),MATCH(B4270,TdC_ExRate!$C$7:$R$7,0)))</f>
        <v>310.03047480420526</v>
      </c>
      <c r="H4270" s="78">
        <f>+IF(F4270=0,"",+G4270*100/INDEX(PBI_GDP!$C$8:$R$29,MATCH($A4270,PBI_GDP!$B$8:$B$29,0),MATCH($B4270,PBI_GDP!$C$7:$R$7,0)))</f>
        <v>0.592425711966865</v>
      </c>
    </row>
    <row r="4271" spans="1:8" x14ac:dyDescent="0.25">
      <c r="A4271" s="8" t="s">
        <v>44</v>
      </c>
      <c r="B4271" s="8">
        <v>2011</v>
      </c>
      <c r="C4271" s="8" t="s">
        <v>10</v>
      </c>
      <c r="D4271" s="8" t="s">
        <v>33</v>
      </c>
      <c r="E4271" s="8" t="s">
        <v>36</v>
      </c>
      <c r="F4271" s="78">
        <v>30.318175</v>
      </c>
      <c r="G4271" s="78">
        <f>+IF(F4271=0," ", +F4271/INDEX(TdC_ExRate!$C$8:$R$29,MATCH(A4271,TdC_ExRate!$B$8:$B$29,0),MATCH(B4271,TdC_ExRate!$C$7:$R$7,0)))</f>
        <v>1.5742205010600985</v>
      </c>
      <c r="H4271" s="78">
        <f>+IF(F4271=0,"",+G4271*100/INDEX(PBI_GDP!$C$8:$R$29,MATCH($A4271,PBI_GDP!$B$8:$B$29,0),MATCH($B4271,PBI_GDP!$C$7:$R$7,0)))</f>
        <v>3.0081194492971625E-3</v>
      </c>
    </row>
    <row r="4272" spans="1:8" x14ac:dyDescent="0.25">
      <c r="A4272" s="8" t="s">
        <v>44</v>
      </c>
      <c r="B4272" s="8">
        <v>2011</v>
      </c>
      <c r="C4272" s="8" t="s">
        <v>10</v>
      </c>
      <c r="D4272" s="8" t="s">
        <v>33</v>
      </c>
      <c r="E4272" s="8" t="s">
        <v>42</v>
      </c>
      <c r="F4272" s="78">
        <v>1594.0334520000001</v>
      </c>
      <c r="G4272" s="78">
        <f>+IF(F4272=0," ", +F4272/INDEX(TdC_ExRate!$C$8:$R$29,MATCH(A4272,TdC_ExRate!$B$8:$B$29,0),MATCH(B4272,TdC_ExRate!$C$7:$R$7,0)))</f>
        <v>82.767519466920376</v>
      </c>
      <c r="H4272" s="78">
        <f>+IF(F4272=0,"",+G4272*100/INDEX(PBI_GDP!$C$8:$R$29,MATCH($A4272,PBI_GDP!$B$8:$B$29,0),MATCH($B4272,PBI_GDP!$C$7:$R$7,0)))</f>
        <v>0.15815737688008913</v>
      </c>
    </row>
    <row r="4273" spans="1:8" x14ac:dyDescent="0.25">
      <c r="A4273" s="8" t="s">
        <v>44</v>
      </c>
      <c r="B4273" s="8">
        <v>2011</v>
      </c>
      <c r="C4273" s="8" t="s">
        <v>10</v>
      </c>
      <c r="D4273" s="8" t="s">
        <v>33</v>
      </c>
      <c r="E4273" s="8" t="s">
        <v>40</v>
      </c>
      <c r="F4273" s="78">
        <v>7811.9319329999998</v>
      </c>
      <c r="G4273" s="78">
        <f>+IF(F4273=0," ", +F4273/INDEX(TdC_ExRate!$C$8:$R$29,MATCH(A4273,TdC_ExRate!$B$8:$B$29,0),MATCH(B4273,TdC_ExRate!$C$7:$R$7,0)))</f>
        <v>405.62149277832992</v>
      </c>
      <c r="H4273" s="78">
        <f>+IF(F4273=0,"",+G4273*100/INDEX(PBI_GDP!$C$8:$R$29,MATCH($A4273,PBI_GDP!$B$8:$B$29,0),MATCH($B4273,PBI_GDP!$C$7:$R$7,0)))</f>
        <v>0.77508703555681957</v>
      </c>
    </row>
    <row r="4274" spans="1:8" x14ac:dyDescent="0.25">
      <c r="A4274" s="8" t="s">
        <v>44</v>
      </c>
      <c r="B4274" s="8">
        <v>2012</v>
      </c>
      <c r="C4274" s="8" t="s">
        <v>10</v>
      </c>
      <c r="D4274" s="8" t="s">
        <v>33</v>
      </c>
      <c r="E4274" s="8" t="s">
        <v>34</v>
      </c>
      <c r="F4274" s="78">
        <v>209.24332799999999</v>
      </c>
      <c r="G4274" s="78">
        <f>+IF(F4274=0," ", +F4274/INDEX(TdC_ExRate!$C$8:$R$29,MATCH(A4274,TdC_ExRate!$B$8:$B$29,0),MATCH(B4274,TdC_ExRate!$C$7:$R$7,0)))</f>
        <v>10.335555840948381</v>
      </c>
      <c r="H4274" s="78">
        <f>+IF(F4274=0,"",+G4274*100/INDEX(PBI_GDP!$C$8:$R$29,MATCH($A4274,PBI_GDP!$B$8:$B$29,0),MATCH($B4274,PBI_GDP!$C$7:$R$7,0)))</f>
        <v>1.8447567356234297E-2</v>
      </c>
    </row>
    <row r="4275" spans="1:8" x14ac:dyDescent="0.25">
      <c r="A4275" s="8" t="s">
        <v>44</v>
      </c>
      <c r="B4275" s="8">
        <v>2012</v>
      </c>
      <c r="C4275" s="8" t="s">
        <v>10</v>
      </c>
      <c r="D4275" s="8" t="s">
        <v>33</v>
      </c>
      <c r="E4275" s="8" t="s">
        <v>35</v>
      </c>
      <c r="F4275" s="78">
        <v>6423.2096659999997</v>
      </c>
      <c r="G4275" s="78">
        <f>+IF(F4275=0," ", +F4275/INDEX(TdC_ExRate!$C$8:$R$29,MATCH(A4275,TdC_ExRate!$B$8:$B$29,0),MATCH(B4275,TdC_ExRate!$C$7:$R$7,0)))</f>
        <v>317.27387829093601</v>
      </c>
      <c r="H4275" s="78">
        <f>+IF(F4275=0,"",+G4275*100/INDEX(PBI_GDP!$C$8:$R$29,MATCH($A4275,PBI_GDP!$B$8:$B$29,0),MATCH($B4275,PBI_GDP!$C$7:$R$7,0)))</f>
        <v>0.56629090202938381</v>
      </c>
    </row>
    <row r="4276" spans="1:8" x14ac:dyDescent="0.25">
      <c r="A4276" s="8" t="s">
        <v>44</v>
      </c>
      <c r="B4276" s="8">
        <v>2012</v>
      </c>
      <c r="C4276" s="8" t="s">
        <v>10</v>
      </c>
      <c r="D4276" s="8" t="s">
        <v>33</v>
      </c>
      <c r="E4276" s="8" t="s">
        <v>36</v>
      </c>
      <c r="F4276" s="78">
        <v>6.4548139999999998</v>
      </c>
      <c r="G4276" s="78">
        <f>+IF(F4276=0," ", +F4276/INDEX(TdC_ExRate!$C$8:$R$29,MATCH(A4276,TdC_ExRate!$B$8:$B$29,0),MATCH(B4276,TdC_ExRate!$C$7:$R$7,0)))</f>
        <v>0.3188349715979254</v>
      </c>
      <c r="H4276" s="78">
        <f>+IF(F4276=0,"",+G4276*100/INDEX(PBI_GDP!$C$8:$R$29,MATCH($A4276,PBI_GDP!$B$8:$B$29,0),MATCH($B4276,PBI_GDP!$C$7:$R$7,0)))</f>
        <v>5.6907724215208503E-4</v>
      </c>
    </row>
    <row r="4277" spans="1:8" x14ac:dyDescent="0.25">
      <c r="A4277" s="8" t="s">
        <v>44</v>
      </c>
      <c r="B4277" s="8">
        <v>2012</v>
      </c>
      <c r="C4277" s="8" t="s">
        <v>10</v>
      </c>
      <c r="D4277" s="8" t="s">
        <v>33</v>
      </c>
      <c r="E4277" s="8" t="s">
        <v>42</v>
      </c>
      <c r="F4277" s="78">
        <v>2609.4467505045995</v>
      </c>
      <c r="G4277" s="78">
        <f>+IF(F4277=0," ", +F4277/INDEX(TdC_ExRate!$C$8:$R$29,MATCH(A4277,TdC_ExRate!$B$8:$B$29,0),MATCH(B4277,TdC_ExRate!$C$7:$R$7,0)))</f>
        <v>128.89339345540131</v>
      </c>
      <c r="H4277" s="78">
        <f>+IF(F4277=0,"",+G4277*100/INDEX(PBI_GDP!$C$8:$R$29,MATCH($A4277,PBI_GDP!$B$8:$B$29,0),MATCH($B4277,PBI_GDP!$C$7:$R$7,0)))</f>
        <v>0.23005725034367799</v>
      </c>
    </row>
    <row r="4278" spans="1:8" x14ac:dyDescent="0.25">
      <c r="A4278" s="8" t="s">
        <v>44</v>
      </c>
      <c r="B4278" s="8">
        <v>2012</v>
      </c>
      <c r="C4278" s="8" t="s">
        <v>10</v>
      </c>
      <c r="D4278" s="8" t="s">
        <v>33</v>
      </c>
      <c r="E4278" s="8" t="s">
        <v>40</v>
      </c>
      <c r="F4278" s="78">
        <v>9248.3545585045977</v>
      </c>
      <c r="G4278" s="78">
        <f>+IF(F4278=0," ", +F4278/INDEX(TdC_ExRate!$C$8:$R$29,MATCH(A4278,TdC_ExRate!$B$8:$B$29,0),MATCH(B4278,TdC_ExRate!$C$7:$R$7,0)))</f>
        <v>456.82166255888353</v>
      </c>
      <c r="H4278" s="78">
        <f>+IF(F4278=0,"",+G4278*100/INDEX(PBI_GDP!$C$8:$R$29,MATCH($A4278,PBI_GDP!$B$8:$B$29,0),MATCH($B4278,PBI_GDP!$C$7:$R$7,0)))</f>
        <v>0.81536479697144804</v>
      </c>
    </row>
    <row r="4279" spans="1:8" x14ac:dyDescent="0.25">
      <c r="A4279" s="8" t="s">
        <v>44</v>
      </c>
      <c r="B4279" s="8">
        <v>2013</v>
      </c>
      <c r="C4279" s="8" t="s">
        <v>10</v>
      </c>
      <c r="D4279" s="8" t="s">
        <v>33</v>
      </c>
      <c r="E4279" s="8" t="s">
        <v>34</v>
      </c>
      <c r="F4279" s="78">
        <v>276.41838799999999</v>
      </c>
      <c r="G4279" s="78">
        <f>+IF(F4279=0," ", +F4279/INDEX(TdC_ExRate!$C$8:$R$29,MATCH(A4279,TdC_ExRate!$B$8:$B$29,0),MATCH(B4279,TdC_ExRate!$C$7:$R$7,0)))</f>
        <v>13.512937043223227</v>
      </c>
      <c r="H4279" s="78">
        <f>+IF(F4279=0,"",+G4279*100/INDEX(PBI_GDP!$C$8:$R$29,MATCH($A4279,PBI_GDP!$B$8:$B$29,0),MATCH($B4279,PBI_GDP!$C$7:$R$7,0)))</f>
        <v>2.1530628897452712E-2</v>
      </c>
    </row>
    <row r="4280" spans="1:8" x14ac:dyDescent="0.25">
      <c r="A4280" s="8" t="s">
        <v>44</v>
      </c>
      <c r="B4280" s="8">
        <v>2013</v>
      </c>
      <c r="C4280" s="8" t="s">
        <v>10</v>
      </c>
      <c r="D4280" s="8" t="s">
        <v>33</v>
      </c>
      <c r="E4280" s="8" t="s">
        <v>35</v>
      </c>
      <c r="F4280" s="78">
        <v>6452.5103000000008</v>
      </c>
      <c r="G4280" s="78">
        <f>+IF(F4280=0," ", +F4280/INDEX(TdC_ExRate!$C$8:$R$29,MATCH(A4280,TdC_ExRate!$B$8:$B$29,0),MATCH(B4280,TdC_ExRate!$C$7:$R$7,0)))</f>
        <v>315.43619831344012</v>
      </c>
      <c r="H4280" s="78">
        <f>+IF(F4280=0,"",+G4280*100/INDEX(PBI_GDP!$C$8:$R$29,MATCH($A4280,PBI_GDP!$B$8:$B$29,0),MATCH($B4280,PBI_GDP!$C$7:$R$7,0)))</f>
        <v>0.50259537989307468</v>
      </c>
    </row>
    <row r="4281" spans="1:8" x14ac:dyDescent="0.25">
      <c r="A4281" s="8" t="s">
        <v>44</v>
      </c>
      <c r="B4281" s="8">
        <v>2013</v>
      </c>
      <c r="C4281" s="8" t="s">
        <v>10</v>
      </c>
      <c r="D4281" s="8" t="s">
        <v>33</v>
      </c>
      <c r="E4281" s="8" t="s">
        <v>36</v>
      </c>
      <c r="F4281" s="78">
        <v>23.132269000000001</v>
      </c>
      <c r="G4281" s="78">
        <f>+IF(F4281=0," ", +F4281/INDEX(TdC_ExRate!$C$8:$R$29,MATCH(A4281,TdC_ExRate!$B$8:$B$29,0),MATCH(B4281,TdC_ExRate!$C$7:$R$7,0)))</f>
        <v>1.1308397278689879</v>
      </c>
      <c r="H4281" s="78">
        <f>+IF(F4281=0,"",+G4281*100/INDEX(PBI_GDP!$C$8:$R$29,MATCH($A4281,PBI_GDP!$B$8:$B$29,0),MATCH($B4281,PBI_GDP!$C$7:$R$7,0)))</f>
        <v>1.8018059616028497E-3</v>
      </c>
    </row>
    <row r="4282" spans="1:8" x14ac:dyDescent="0.25">
      <c r="A4282" s="8" t="s">
        <v>44</v>
      </c>
      <c r="B4282" s="8">
        <v>2013</v>
      </c>
      <c r="C4282" s="8" t="s">
        <v>10</v>
      </c>
      <c r="D4282" s="8" t="s">
        <v>33</v>
      </c>
      <c r="E4282" s="8" t="s">
        <v>42</v>
      </c>
      <c r="F4282" s="78">
        <v>2528.1123619999998</v>
      </c>
      <c r="G4282" s="78">
        <f>+IF(F4282=0," ", +F4282/INDEX(TdC_ExRate!$C$8:$R$29,MATCH(A4282,TdC_ExRate!$B$8:$B$29,0),MATCH(B4282,TdC_ExRate!$C$7:$R$7,0)))</f>
        <v>123.58882284596916</v>
      </c>
      <c r="H4282" s="78">
        <f>+IF(F4282=0,"",+G4282*100/INDEX(PBI_GDP!$C$8:$R$29,MATCH($A4282,PBI_GDP!$B$8:$B$29,0),MATCH($B4282,PBI_GDP!$C$7:$R$7,0)))</f>
        <v>0.19691833626236413</v>
      </c>
    </row>
    <row r="4283" spans="1:8" x14ac:dyDescent="0.25">
      <c r="A4283" s="8" t="s">
        <v>44</v>
      </c>
      <c r="B4283" s="8">
        <v>2013</v>
      </c>
      <c r="C4283" s="8" t="s">
        <v>10</v>
      </c>
      <c r="D4283" s="8" t="s">
        <v>33</v>
      </c>
      <c r="E4283" s="8" t="s">
        <v>40</v>
      </c>
      <c r="F4283" s="78">
        <v>9280.1733190000014</v>
      </c>
      <c r="G4283" s="78">
        <f>+IF(F4283=0," ", +F4283/INDEX(TdC_ExRate!$C$8:$R$29,MATCH(A4283,TdC_ExRate!$B$8:$B$29,0),MATCH(B4283,TdC_ExRate!$C$7:$R$7,0)))</f>
        <v>453.66879793050151</v>
      </c>
      <c r="H4283" s="78">
        <f>+IF(F4283=0,"",+G4283*100/INDEX(PBI_GDP!$C$8:$R$29,MATCH($A4283,PBI_GDP!$B$8:$B$29,0),MATCH($B4283,PBI_GDP!$C$7:$R$7,0)))</f>
        <v>0.72284615101449445</v>
      </c>
    </row>
    <row r="4284" spans="1:8" x14ac:dyDescent="0.25">
      <c r="A4284" s="8" t="s">
        <v>44</v>
      </c>
      <c r="B4284" s="8">
        <v>2014</v>
      </c>
      <c r="C4284" s="8" t="s">
        <v>10</v>
      </c>
      <c r="D4284" s="8" t="s">
        <v>33</v>
      </c>
      <c r="E4284" s="8" t="s">
        <v>34</v>
      </c>
      <c r="F4284" s="78">
        <v>476.697226</v>
      </c>
      <c r="G4284" s="78">
        <f>+IF(F4284=0," ", +F4284/INDEX(TdC_ExRate!$C$8:$R$29,MATCH(A4284,TdC_ExRate!$B$8:$B$29,0),MATCH(B4284,TdC_ExRate!$C$7:$R$7,0)))</f>
        <v>20.53917888765212</v>
      </c>
      <c r="H4284" s="78">
        <f>+IF(F4284=0,"",+G4284*100/INDEX(PBI_GDP!$C$8:$R$29,MATCH($A4284,PBI_GDP!$B$8:$B$29,0),MATCH($B4284,PBI_GDP!$C$7:$R$7,0)))</f>
        <v>3.2910108370000225E-2</v>
      </c>
    </row>
    <row r="4285" spans="1:8" x14ac:dyDescent="0.25">
      <c r="A4285" s="8" t="s">
        <v>44</v>
      </c>
      <c r="B4285" s="8">
        <v>2014</v>
      </c>
      <c r="C4285" s="8" t="s">
        <v>10</v>
      </c>
      <c r="D4285" s="8" t="s">
        <v>33</v>
      </c>
      <c r="E4285" s="8" t="s">
        <v>35</v>
      </c>
      <c r="F4285" s="78">
        <v>6838.3930339999997</v>
      </c>
      <c r="G4285" s="78">
        <f>+IF(F4285=0," ", +F4285/INDEX(TdC_ExRate!$C$8:$R$29,MATCH(A4285,TdC_ExRate!$B$8:$B$29,0),MATCH(B4285,TdC_ExRate!$C$7:$R$7,0)))</f>
        <v>294.64190301245873</v>
      </c>
      <c r="H4285" s="78">
        <f>+IF(F4285=0,"",+G4285*100/INDEX(PBI_GDP!$C$8:$R$29,MATCH($A4285,PBI_GDP!$B$8:$B$29,0),MATCH($B4285,PBI_GDP!$C$7:$R$7,0)))</f>
        <v>0.47210733260192</v>
      </c>
    </row>
    <row r="4286" spans="1:8" x14ac:dyDescent="0.25">
      <c r="A4286" s="8" t="s">
        <v>44</v>
      </c>
      <c r="B4286" s="8">
        <v>2014</v>
      </c>
      <c r="C4286" s="8" t="s">
        <v>10</v>
      </c>
      <c r="D4286" s="8" t="s">
        <v>33</v>
      </c>
      <c r="E4286" s="8" t="s">
        <v>36</v>
      </c>
      <c r="F4286" s="78">
        <v>15.190067000000001</v>
      </c>
      <c r="G4286" s="78">
        <f>+IF(F4286=0," ", +F4286/INDEX(TdC_ExRate!$C$8:$R$29,MATCH(A4286,TdC_ExRate!$B$8:$B$29,0),MATCH(B4286,TdC_ExRate!$C$7:$R$7,0)))</f>
        <v>0.65448567017342196</v>
      </c>
      <c r="H4286" s="78">
        <f>+IF(F4286=0,"",+G4286*100/INDEX(PBI_GDP!$C$8:$R$29,MATCH($A4286,PBI_GDP!$B$8:$B$29,0),MATCH($B4286,PBI_GDP!$C$7:$R$7,0)))</f>
        <v>1.0486881900117545E-3</v>
      </c>
    </row>
    <row r="4287" spans="1:8" x14ac:dyDescent="0.25">
      <c r="A4287" s="8" t="s">
        <v>44</v>
      </c>
      <c r="B4287" s="8">
        <v>2014</v>
      </c>
      <c r="C4287" s="8" t="s">
        <v>10</v>
      </c>
      <c r="D4287" s="8" t="s">
        <v>33</v>
      </c>
      <c r="E4287" s="8" t="s">
        <v>42</v>
      </c>
      <c r="F4287" s="78">
        <v>2351.6142300000001</v>
      </c>
      <c r="G4287" s="78">
        <f>+IF(F4287=0," ", +F4287/INDEX(TdC_ExRate!$C$8:$R$29,MATCH(A4287,TdC_ExRate!$B$8:$B$29,0),MATCH(B4287,TdC_ExRate!$C$7:$R$7,0)))</f>
        <v>101.32264823525173</v>
      </c>
      <c r="H4287" s="78">
        <f>+IF(F4287=0,"",+G4287*100/INDEX(PBI_GDP!$C$8:$R$29,MATCH($A4287,PBI_GDP!$B$8:$B$29,0),MATCH($B4287,PBI_GDP!$C$7:$R$7,0)))</f>
        <v>0.16235017728786749</v>
      </c>
    </row>
    <row r="4288" spans="1:8" x14ac:dyDescent="0.25">
      <c r="A4288" s="8" t="s">
        <v>44</v>
      </c>
      <c r="B4288" s="8">
        <v>2014</v>
      </c>
      <c r="C4288" s="8" t="s">
        <v>10</v>
      </c>
      <c r="D4288" s="8" t="s">
        <v>33</v>
      </c>
      <c r="E4288" s="8" t="s">
        <v>40</v>
      </c>
      <c r="F4288" s="78">
        <v>9681.8945569999996</v>
      </c>
      <c r="G4288" s="78">
        <f>+IF(F4288=0," ", +F4288/INDEX(TdC_ExRate!$C$8:$R$29,MATCH(A4288,TdC_ExRate!$B$8:$B$29,0),MATCH(B4288,TdC_ExRate!$C$7:$R$7,0)))</f>
        <v>417.15821580553597</v>
      </c>
      <c r="H4288" s="78">
        <f>+IF(F4288=0,"",+G4288*100/INDEX(PBI_GDP!$C$8:$R$29,MATCH($A4288,PBI_GDP!$B$8:$B$29,0),MATCH($B4288,PBI_GDP!$C$7:$R$7,0)))</f>
        <v>0.66841630644979944</v>
      </c>
    </row>
    <row r="4289" spans="1:8" x14ac:dyDescent="0.25">
      <c r="A4289" s="8" t="s">
        <v>44</v>
      </c>
      <c r="B4289" s="8">
        <v>2015</v>
      </c>
      <c r="C4289" s="8" t="s">
        <v>10</v>
      </c>
      <c r="D4289" s="8" t="s">
        <v>33</v>
      </c>
      <c r="E4289" s="8" t="s">
        <v>34</v>
      </c>
      <c r="F4289" s="78">
        <v>192.95872</v>
      </c>
      <c r="G4289" s="78">
        <f>+IF(F4289=0," ", +F4289/INDEX(TdC_ExRate!$C$8:$R$29,MATCH(A4289,TdC_ExRate!$B$8:$B$29,0),MATCH(B4289,TdC_ExRate!$C$7:$R$7,0)))</f>
        <v>7.0745635197066914</v>
      </c>
      <c r="H4289" s="78">
        <f>+IF(F4289=0,"",+G4289*100/INDEX(PBI_GDP!$C$8:$R$29,MATCH($A4289,PBI_GDP!$B$8:$B$29,0),MATCH($B4289,PBI_GDP!$C$7:$R$7,0)))</f>
        <v>1.2153723803813726E-2</v>
      </c>
    </row>
    <row r="4290" spans="1:8" x14ac:dyDescent="0.25">
      <c r="A4290" s="8" t="s">
        <v>44</v>
      </c>
      <c r="B4290" s="8">
        <v>2015</v>
      </c>
      <c r="C4290" s="8" t="s">
        <v>10</v>
      </c>
      <c r="D4290" s="8" t="s">
        <v>33</v>
      </c>
      <c r="E4290" s="8" t="s">
        <v>35</v>
      </c>
      <c r="F4290" s="78">
        <v>8760.0516860000007</v>
      </c>
      <c r="G4290" s="78">
        <f>+IF(F4290=0," ", +F4290/INDEX(TdC_ExRate!$C$8:$R$29,MATCH(A4290,TdC_ExRate!$B$8:$B$29,0),MATCH(B4290,TdC_ExRate!$C$7:$R$7,0)))</f>
        <v>321.17513055912013</v>
      </c>
      <c r="H4290" s="78">
        <f>+IF(F4290=0,"",+G4290*100/INDEX(PBI_GDP!$C$8:$R$29,MATCH($A4290,PBI_GDP!$B$8:$B$29,0),MATCH($B4290,PBI_GDP!$C$7:$R$7,0)))</f>
        <v>0.55176178976921475</v>
      </c>
    </row>
    <row r="4291" spans="1:8" x14ac:dyDescent="0.25">
      <c r="A4291" s="8" t="s">
        <v>44</v>
      </c>
      <c r="B4291" s="8">
        <v>2015</v>
      </c>
      <c r="C4291" s="8" t="s">
        <v>10</v>
      </c>
      <c r="D4291" s="8" t="s">
        <v>33</v>
      </c>
      <c r="E4291" s="8" t="s">
        <v>36</v>
      </c>
      <c r="F4291" s="78">
        <v>197.537803</v>
      </c>
      <c r="G4291" s="78">
        <f>+IF(F4291=0," ", +F4291/INDEX(TdC_ExRate!$C$8:$R$29,MATCH(A4291,TdC_ExRate!$B$8:$B$29,0),MATCH(B4291,TdC_ExRate!$C$7:$R$7,0)))</f>
        <v>7.2424492392300648</v>
      </c>
      <c r="H4291" s="78">
        <f>+IF(F4291=0,"",+G4291*100/INDEX(PBI_GDP!$C$8:$R$29,MATCH($A4291,PBI_GDP!$B$8:$B$29,0),MATCH($B4291,PBI_GDP!$C$7:$R$7,0)))</f>
        <v>1.2442142539472517E-2</v>
      </c>
    </row>
    <row r="4292" spans="1:8" x14ac:dyDescent="0.25">
      <c r="A4292" s="8" t="s">
        <v>44</v>
      </c>
      <c r="B4292" s="8">
        <v>2015</v>
      </c>
      <c r="C4292" s="8" t="s">
        <v>10</v>
      </c>
      <c r="D4292" s="8" t="s">
        <v>33</v>
      </c>
      <c r="E4292" s="8" t="s">
        <v>42</v>
      </c>
      <c r="F4292" s="78">
        <v>3500.7108720000001</v>
      </c>
      <c r="G4292" s="78">
        <f>+IF(F4292=0," ", +F4292/INDEX(TdC_ExRate!$C$8:$R$29,MATCH(A4292,TdC_ExRate!$B$8:$B$29,0),MATCH(B4292,TdC_ExRate!$C$7:$R$7,0)))</f>
        <v>128.34870291475713</v>
      </c>
      <c r="H4292" s="78">
        <f>+IF(F4292=0,"",+G4292*100/INDEX(PBI_GDP!$C$8:$R$29,MATCH($A4292,PBI_GDP!$B$8:$B$29,0),MATCH($B4292,PBI_GDP!$C$7:$R$7,0)))</f>
        <v>0.2204962442500443</v>
      </c>
    </row>
    <row r="4293" spans="1:8" x14ac:dyDescent="0.25">
      <c r="A4293" s="8" t="s">
        <v>44</v>
      </c>
      <c r="B4293" s="8">
        <v>2015</v>
      </c>
      <c r="C4293" s="8" t="s">
        <v>10</v>
      </c>
      <c r="D4293" s="8" t="s">
        <v>33</v>
      </c>
      <c r="E4293" s="8" t="s">
        <v>40</v>
      </c>
      <c r="F4293" s="78">
        <v>12651.259081</v>
      </c>
      <c r="G4293" s="78">
        <f>+IF(F4293=0," ", +F4293/INDEX(TdC_ExRate!$C$8:$R$29,MATCH(A4293,TdC_ExRate!$B$8:$B$29,0),MATCH(B4293,TdC_ExRate!$C$7:$R$7,0)))</f>
        <v>463.84084623281399</v>
      </c>
      <c r="H4293" s="78">
        <f>+IF(F4293=0,"",+G4293*100/INDEX(PBI_GDP!$C$8:$R$29,MATCH($A4293,PBI_GDP!$B$8:$B$29,0),MATCH($B4293,PBI_GDP!$C$7:$R$7,0)))</f>
        <v>0.79685390036254522</v>
      </c>
    </row>
    <row r="4294" spans="1:8" x14ac:dyDescent="0.25">
      <c r="A4294" s="8" t="s">
        <v>44</v>
      </c>
      <c r="B4294" s="8">
        <v>2016</v>
      </c>
      <c r="C4294" s="8" t="s">
        <v>10</v>
      </c>
      <c r="D4294" s="8" t="s">
        <v>33</v>
      </c>
      <c r="E4294" s="8" t="s">
        <v>34</v>
      </c>
      <c r="F4294" s="78">
        <v>216.99063200000001</v>
      </c>
      <c r="G4294" s="78">
        <f>+IF(F4294=0," ", +F4294/INDEX(TdC_ExRate!$C$8:$R$29,MATCH(A4294,TdC_ExRate!$B$8:$B$29,0),MATCH(B4294,TdC_ExRate!$C$7:$R$7,0)))</f>
        <v>7.2089910963455148</v>
      </c>
      <c r="H4294" s="78">
        <f>+IF(F4294=0,"",+G4294*100/INDEX(PBI_GDP!$C$8:$R$29,MATCH($A4294,PBI_GDP!$B$8:$B$29,0),MATCH($B4294,PBI_GDP!$C$7:$R$7,0)))</f>
        <v>1.2512687742784913E-2</v>
      </c>
    </row>
    <row r="4295" spans="1:8" x14ac:dyDescent="0.25">
      <c r="A4295" s="8" t="s">
        <v>44</v>
      </c>
      <c r="B4295" s="8">
        <v>2016</v>
      </c>
      <c r="C4295" s="8" t="s">
        <v>10</v>
      </c>
      <c r="D4295" s="8" t="s">
        <v>33</v>
      </c>
      <c r="E4295" s="8" t="s">
        <v>35</v>
      </c>
      <c r="F4295" s="78">
        <v>12928.655554000001</v>
      </c>
      <c r="G4295" s="78">
        <f>+IF(F4295=0," ", +F4295/INDEX(TdC_ExRate!$C$8:$R$29,MATCH(A4295,TdC_ExRate!$B$8:$B$29,0),MATCH(B4295,TdC_ExRate!$C$7:$R$7,0)))</f>
        <v>429.5234403322259</v>
      </c>
      <c r="H4295" s="78">
        <f>+IF(F4295=0,"",+G4295*100/INDEX(PBI_GDP!$C$8:$R$29,MATCH($A4295,PBI_GDP!$B$8:$B$29,0),MATCH($B4295,PBI_GDP!$C$7:$R$7,0)))</f>
        <v>0.74552633166773707</v>
      </c>
    </row>
    <row r="4296" spans="1:8" x14ac:dyDescent="0.25">
      <c r="A4296" s="8" t="s">
        <v>44</v>
      </c>
      <c r="B4296" s="8">
        <v>2016</v>
      </c>
      <c r="C4296" s="8" t="s">
        <v>10</v>
      </c>
      <c r="D4296" s="8" t="s">
        <v>33</v>
      </c>
      <c r="E4296" s="8" t="s">
        <v>36</v>
      </c>
      <c r="F4296" s="78">
        <v>156.06947199999999</v>
      </c>
      <c r="G4296" s="78">
        <f>+IF(F4296=0," ", +F4296/INDEX(TdC_ExRate!$C$8:$R$29,MATCH(A4296,TdC_ExRate!$B$8:$B$29,0),MATCH(B4296,TdC_ExRate!$C$7:$R$7,0)))</f>
        <v>5.1850322923588035</v>
      </c>
      <c r="H4296" s="78">
        <f>+IF(F4296=0,"",+G4296*100/INDEX(PBI_GDP!$C$8:$R$29,MATCH($A4296,PBI_GDP!$B$8:$B$29,0),MATCH($B4296,PBI_GDP!$C$7:$R$7,0)))</f>
        <v>8.9996906839614772E-3</v>
      </c>
    </row>
    <row r="4297" spans="1:8" x14ac:dyDescent="0.25">
      <c r="A4297" s="8" t="s">
        <v>44</v>
      </c>
      <c r="B4297" s="8">
        <v>2016</v>
      </c>
      <c r="C4297" s="8" t="s">
        <v>10</v>
      </c>
      <c r="D4297" s="8" t="s">
        <v>33</v>
      </c>
      <c r="E4297" s="8" t="s">
        <v>42</v>
      </c>
      <c r="F4297" s="78">
        <v>2984.3812449999996</v>
      </c>
      <c r="G4297" s="78">
        <f>+IF(F4297=0," ", +F4297/INDEX(TdC_ExRate!$C$8:$R$29,MATCH(A4297,TdC_ExRate!$B$8:$B$29,0),MATCH(B4297,TdC_ExRate!$C$7:$R$7,0)))</f>
        <v>99.148878571428554</v>
      </c>
      <c r="H4297" s="78">
        <f>+IF(F4297=0,"",+G4297*100/INDEX(PBI_GDP!$C$8:$R$29,MATCH($A4297,PBI_GDP!$B$8:$B$29,0),MATCH($B4297,PBI_GDP!$C$7:$R$7,0)))</f>
        <v>0.17209328476497859</v>
      </c>
    </row>
    <row r="4298" spans="1:8" x14ac:dyDescent="0.25">
      <c r="A4298" s="8" t="s">
        <v>44</v>
      </c>
      <c r="B4298" s="8">
        <v>2016</v>
      </c>
      <c r="C4298" s="8" t="s">
        <v>10</v>
      </c>
      <c r="D4298" s="8" t="s">
        <v>33</v>
      </c>
      <c r="E4298" s="8" t="s">
        <v>40</v>
      </c>
      <c r="F4298" s="78">
        <v>16286.096903000001</v>
      </c>
      <c r="G4298" s="78">
        <f>+IF(F4298=0," ", +F4298/INDEX(TdC_ExRate!$C$8:$R$29,MATCH(A4298,TdC_ExRate!$B$8:$B$29,0),MATCH(B4298,TdC_ExRate!$C$7:$R$7,0)))</f>
        <v>541.06634229235885</v>
      </c>
      <c r="H4298" s="78">
        <f>+IF(F4298=0,"",+G4298*100/INDEX(PBI_GDP!$C$8:$R$29,MATCH($A4298,PBI_GDP!$B$8:$B$29,0),MATCH($B4298,PBI_GDP!$C$7:$R$7,0)))</f>
        <v>0.93913199485946219</v>
      </c>
    </row>
    <row r="4299" spans="1:8" x14ac:dyDescent="0.25">
      <c r="A4299" s="8" t="s">
        <v>44</v>
      </c>
      <c r="B4299" s="8">
        <v>2017</v>
      </c>
      <c r="C4299" s="8" t="s">
        <v>10</v>
      </c>
      <c r="D4299" s="8" t="s">
        <v>33</v>
      </c>
      <c r="E4299" s="8" t="s">
        <v>34</v>
      </c>
      <c r="F4299" s="78">
        <v>270.49602599999997</v>
      </c>
      <c r="G4299" s="78">
        <f>+IF(F4299=0," ", +F4299/INDEX(TdC_ExRate!$C$8:$R$29,MATCH(A4299,TdC_ExRate!$B$8:$B$29,0),MATCH(B4299,TdC_ExRate!$C$7:$R$7,0)))</f>
        <v>9.4411224571711223</v>
      </c>
      <c r="H4299" s="78">
        <f>+IF(F4299=0,"",+G4299*100/INDEX(PBI_GDP!$C$8:$R$29,MATCH($A4299,PBI_GDP!$B$8:$B$29,0),MATCH($B4299,PBI_GDP!$C$7:$R$7,0)))</f>
        <v>1.4525581457547456E-2</v>
      </c>
    </row>
    <row r="4300" spans="1:8" x14ac:dyDescent="0.25">
      <c r="A4300" s="8" t="s">
        <v>44</v>
      </c>
      <c r="B4300" s="8">
        <v>2017</v>
      </c>
      <c r="C4300" s="8" t="s">
        <v>10</v>
      </c>
      <c r="D4300" s="8" t="s">
        <v>33</v>
      </c>
      <c r="E4300" s="8" t="s">
        <v>35</v>
      </c>
      <c r="F4300" s="78">
        <v>12823.09058</v>
      </c>
      <c r="G4300" s="78">
        <f>+IF(F4300=0," ", +F4300/INDEX(TdC_ExRate!$C$8:$R$29,MATCH(A4300,TdC_ExRate!$B$8:$B$29,0),MATCH(B4300,TdC_ExRate!$C$7:$R$7,0)))</f>
        <v>447.56431447601926</v>
      </c>
      <c r="H4300" s="78">
        <f>+IF(F4300=0,"",+G4300*100/INDEX(PBI_GDP!$C$8:$R$29,MATCH($A4300,PBI_GDP!$B$8:$B$29,0),MATCH($B4300,PBI_GDP!$C$7:$R$7,0)))</f>
        <v>0.68859735025201241</v>
      </c>
    </row>
    <row r="4301" spans="1:8" x14ac:dyDescent="0.25">
      <c r="A4301" s="8" t="s">
        <v>44</v>
      </c>
      <c r="B4301" s="8">
        <v>2017</v>
      </c>
      <c r="C4301" s="8" t="s">
        <v>10</v>
      </c>
      <c r="D4301" s="8" t="s">
        <v>33</v>
      </c>
      <c r="E4301" s="8" t="s">
        <v>36</v>
      </c>
      <c r="F4301" s="78">
        <v>11.781041999999999</v>
      </c>
      <c r="G4301" s="78">
        <f>+IF(F4301=0," ", +F4301/INDEX(TdC_ExRate!$C$8:$R$29,MATCH(A4301,TdC_ExRate!$B$8:$B$29,0),MATCH(B4301,TdC_ExRate!$C$7:$R$7,0)))</f>
        <v>0.41119369419155977</v>
      </c>
      <c r="H4301" s="78">
        <f>+IF(F4301=0,"",+G4301*100/INDEX(PBI_GDP!$C$8:$R$29,MATCH($A4301,PBI_GDP!$B$8:$B$29,0),MATCH($B4301,PBI_GDP!$C$7:$R$7,0)))</f>
        <v>6.3263955392005571E-4</v>
      </c>
    </row>
    <row r="4302" spans="1:8" x14ac:dyDescent="0.25">
      <c r="A4302" s="8" t="s">
        <v>44</v>
      </c>
      <c r="B4302" s="8">
        <v>2017</v>
      </c>
      <c r="C4302" s="8" t="s">
        <v>10</v>
      </c>
      <c r="D4302" s="8" t="s">
        <v>33</v>
      </c>
      <c r="E4302" s="8" t="s">
        <v>42</v>
      </c>
      <c r="F4302" s="78">
        <v>3995.1308159999999</v>
      </c>
      <c r="G4302" s="78">
        <f>+IF(F4302=0," ", +F4302/INDEX(TdC_ExRate!$C$8:$R$29,MATCH(A4302,TdC_ExRate!$B$8:$B$29,0),MATCH(B4302,TdC_ExRate!$C$7:$R$7,0)))</f>
        <v>139.44204587417485</v>
      </c>
      <c r="H4302" s="78">
        <f>+IF(F4302=0,"",+G4302*100/INDEX(PBI_GDP!$C$8:$R$29,MATCH($A4302,PBI_GDP!$B$8:$B$29,0),MATCH($B4302,PBI_GDP!$C$7:$R$7,0)))</f>
        <v>0.21453771044076647</v>
      </c>
    </row>
    <row r="4303" spans="1:8" x14ac:dyDescent="0.25">
      <c r="A4303" s="8" t="s">
        <v>44</v>
      </c>
      <c r="B4303" s="8">
        <v>2017</v>
      </c>
      <c r="C4303" s="8" t="s">
        <v>10</v>
      </c>
      <c r="D4303" s="8" t="s">
        <v>33</v>
      </c>
      <c r="E4303" s="8" t="s">
        <v>40</v>
      </c>
      <c r="F4303" s="78">
        <v>17100.498464</v>
      </c>
      <c r="G4303" s="78">
        <f>+IF(F4303=0," ", +F4303/INDEX(TdC_ExRate!$C$8:$R$29,MATCH(A4303,TdC_ExRate!$B$8:$B$29,0),MATCH(B4303,TdC_ExRate!$C$7:$R$7,0)))</f>
        <v>596.85867650155683</v>
      </c>
      <c r="H4303" s="78">
        <f>+IF(F4303=0,"",+G4303*100/INDEX(PBI_GDP!$C$8:$R$29,MATCH($A4303,PBI_GDP!$B$8:$B$29,0),MATCH($B4303,PBI_GDP!$C$7:$R$7,0)))</f>
        <v>0.9182932817042464</v>
      </c>
    </row>
    <row r="4304" spans="1:8" x14ac:dyDescent="0.25">
      <c r="A4304" s="8" t="s">
        <v>44</v>
      </c>
      <c r="B4304" s="8">
        <v>2018</v>
      </c>
      <c r="C4304" s="8" t="s">
        <v>10</v>
      </c>
      <c r="D4304" s="8" t="s">
        <v>33</v>
      </c>
      <c r="E4304" s="8" t="s">
        <v>34</v>
      </c>
      <c r="F4304" s="78">
        <v>90.263259000000005</v>
      </c>
      <c r="G4304" s="78">
        <f>+IF(F4304=0," ", +F4304/INDEX(TdC_ExRate!$C$8:$R$29,MATCH(A4304,TdC_ExRate!$B$8:$B$29,0),MATCH(B4304,TdC_ExRate!$C$7:$R$7,0)))</f>
        <v>2.9377789747762408</v>
      </c>
      <c r="H4304" s="78">
        <f>+IF(F4304=0,"",+G4304*100/INDEX(PBI_GDP!$C$8:$R$29,MATCH($A4304,PBI_GDP!$B$8:$B$29,0),MATCH($B4304,PBI_GDP!$C$7:$R$7,0)))</f>
        <v>4.488170268105455E-3</v>
      </c>
    </row>
    <row r="4305" spans="1:8" x14ac:dyDescent="0.25">
      <c r="A4305" s="8" t="s">
        <v>44</v>
      </c>
      <c r="B4305" s="8">
        <v>2018</v>
      </c>
      <c r="C4305" s="8" t="s">
        <v>10</v>
      </c>
      <c r="D4305" s="8" t="s">
        <v>33</v>
      </c>
      <c r="E4305" s="8" t="s">
        <v>35</v>
      </c>
      <c r="F4305" s="78">
        <v>6927.5269369999996</v>
      </c>
      <c r="G4305" s="78">
        <f>+IF(F4305=0," ", +F4305/INDEX(TdC_ExRate!$C$8:$R$29,MATCH(A4305,TdC_ExRate!$B$8:$B$29,0),MATCH(B4305,TdC_ExRate!$C$7:$R$7,0)))</f>
        <v>225.46873676159478</v>
      </c>
      <c r="H4305" s="78">
        <f>+IF(F4305=0,"",+G4305*100/INDEX(PBI_GDP!$C$8:$R$29,MATCH($A4305,PBI_GDP!$B$8:$B$29,0),MATCH($B4305,PBI_GDP!$C$7:$R$7,0)))</f>
        <v>0.34445820785335313</v>
      </c>
    </row>
    <row r="4306" spans="1:8" x14ac:dyDescent="0.25">
      <c r="A4306" s="8" t="s">
        <v>44</v>
      </c>
      <c r="B4306" s="8">
        <v>2018</v>
      </c>
      <c r="C4306" s="8" t="s">
        <v>10</v>
      </c>
      <c r="D4306" s="8" t="s">
        <v>33</v>
      </c>
      <c r="E4306" s="8" t="s">
        <v>36</v>
      </c>
      <c r="F4306" s="78">
        <v>7.7379129999999998</v>
      </c>
      <c r="G4306" s="78">
        <f>+IF(F4306=0," ", +F4306/INDEX(TdC_ExRate!$C$8:$R$29,MATCH(A4306,TdC_ExRate!$B$8:$B$29,0),MATCH(B4306,TdC_ExRate!$C$7:$R$7,0)))</f>
        <v>0.25184419853539464</v>
      </c>
      <c r="H4306" s="78">
        <f>+IF(F4306=0,"",+G4306*100/INDEX(PBI_GDP!$C$8:$R$29,MATCH($A4306,PBI_GDP!$B$8:$B$29,0),MATCH($B4306,PBI_GDP!$C$7:$R$7,0)))</f>
        <v>3.8475312600652595E-4</v>
      </c>
    </row>
    <row r="4307" spans="1:8" x14ac:dyDescent="0.25">
      <c r="A4307" s="8" t="s">
        <v>44</v>
      </c>
      <c r="B4307" s="8">
        <v>2018</v>
      </c>
      <c r="C4307" s="8" t="s">
        <v>10</v>
      </c>
      <c r="D4307" s="8" t="s">
        <v>33</v>
      </c>
      <c r="E4307" s="8" t="s">
        <v>42</v>
      </c>
      <c r="F4307" s="78">
        <v>3242.7322060000006</v>
      </c>
      <c r="G4307" s="78">
        <f>+IF(F4307=0," ", +F4307/INDEX(TdC_ExRate!$C$8:$R$29,MATCH(A4307,TdC_ExRate!$B$8:$B$29,0),MATCH(B4307,TdC_ExRate!$C$7:$R$7,0)))</f>
        <v>105.54051117982101</v>
      </c>
      <c r="H4307" s="78">
        <f>+IF(F4307=0,"",+G4307*100/INDEX(PBI_GDP!$C$8:$R$29,MATCH($A4307,PBI_GDP!$B$8:$B$29,0),MATCH($B4307,PBI_GDP!$C$7:$R$7,0)))</f>
        <v>0.16123874138421276</v>
      </c>
    </row>
    <row r="4308" spans="1:8" x14ac:dyDescent="0.25">
      <c r="A4308" s="8" t="s">
        <v>44</v>
      </c>
      <c r="B4308" s="8">
        <v>2018</v>
      </c>
      <c r="C4308" s="8" t="s">
        <v>10</v>
      </c>
      <c r="D4308" s="8" t="s">
        <v>33</v>
      </c>
      <c r="E4308" s="8" t="s">
        <v>40</v>
      </c>
      <c r="F4308" s="78">
        <v>10268.260315</v>
      </c>
      <c r="G4308" s="78">
        <f>+IF(F4308=0," ", +F4308/INDEX(TdC_ExRate!$C$8:$R$29,MATCH(A4308,TdC_ExRate!$B$8:$B$29,0),MATCH(B4308,TdC_ExRate!$C$7:$R$7,0)))</f>
        <v>334.19887111472741</v>
      </c>
      <c r="H4308" s="78">
        <f>+IF(F4308=0,"",+G4308*100/INDEX(PBI_GDP!$C$8:$R$29,MATCH($A4308,PBI_GDP!$B$8:$B$29,0),MATCH($B4308,PBI_GDP!$C$7:$R$7,0)))</f>
        <v>0.51056987263167797</v>
      </c>
    </row>
    <row r="4309" spans="1:8" x14ac:dyDescent="0.25">
      <c r="A4309" s="8" t="s">
        <v>44</v>
      </c>
      <c r="B4309" s="8">
        <v>2019</v>
      </c>
      <c r="C4309" s="8" t="s">
        <v>10</v>
      </c>
      <c r="D4309" s="8" t="s">
        <v>33</v>
      </c>
      <c r="E4309" s="8" t="s">
        <v>34</v>
      </c>
      <c r="F4309" s="78">
        <v>86.480166999999994</v>
      </c>
      <c r="G4309" s="78">
        <f>+IF(F4309=0," ", +F4309/INDEX(TdC_ExRate!$C$8:$R$29,MATCH(A4309,TdC_ExRate!$B$8:$B$29,0),MATCH(B4309,TdC_ExRate!$C$7:$R$7,0)))</f>
        <v>2.4531060987140716</v>
      </c>
      <c r="H4309" s="78">
        <f>+IF(F4309=0,"",+G4309*100/INDEX(PBI_GDP!$C$8:$R$29,MATCH($A4309,PBI_GDP!$B$8:$B$29,0),MATCH($B4309,PBI_GDP!$C$7:$R$7,0)))</f>
        <v>3.9389780242697859E-3</v>
      </c>
    </row>
    <row r="4310" spans="1:8" x14ac:dyDescent="0.25">
      <c r="A4310" s="8" t="s">
        <v>44</v>
      </c>
      <c r="B4310" s="8">
        <v>2019</v>
      </c>
      <c r="C4310" s="8" t="s">
        <v>10</v>
      </c>
      <c r="D4310" s="8" t="s">
        <v>33</v>
      </c>
      <c r="E4310" s="8" t="s">
        <v>35</v>
      </c>
      <c r="F4310" s="78">
        <v>8032.1557059999996</v>
      </c>
      <c r="G4310" s="78">
        <f>+IF(F4310=0," ", +F4310/INDEX(TdC_ExRate!$C$8:$R$29,MATCH(A4310,TdC_ExRate!$B$8:$B$29,0),MATCH(B4310,TdC_ExRate!$C$7:$R$7,0)))</f>
        <v>227.84102796898657</v>
      </c>
      <c r="H4310" s="78">
        <f>+IF(F4310=0,"",+G4310*100/INDEX(PBI_GDP!$C$8:$R$29,MATCH($A4310,PBI_GDP!$B$8:$B$29,0),MATCH($B4310,PBI_GDP!$C$7:$R$7,0)))</f>
        <v>0.36584671273180086</v>
      </c>
    </row>
    <row r="4311" spans="1:8" x14ac:dyDescent="0.25">
      <c r="A4311" s="8" t="s">
        <v>44</v>
      </c>
      <c r="B4311" s="8">
        <v>2019</v>
      </c>
      <c r="C4311" s="8" t="s">
        <v>10</v>
      </c>
      <c r="D4311" s="8" t="s">
        <v>33</v>
      </c>
      <c r="E4311" s="8" t="s">
        <v>36</v>
      </c>
      <c r="F4311" s="78">
        <v>10.229545</v>
      </c>
      <c r="G4311" s="78">
        <f>+IF(F4311=0," ", +F4311/INDEX(TdC_ExRate!$C$8:$R$29,MATCH(A4311,TdC_ExRate!$B$8:$B$29,0),MATCH(B4311,TdC_ExRate!$C$7:$R$7,0)))</f>
        <v>0.29017241868381266</v>
      </c>
      <c r="H4311" s="78">
        <f>+IF(F4311=0,"",+G4311*100/INDEX(PBI_GDP!$C$8:$R$29,MATCH($A4311,PBI_GDP!$B$8:$B$29,0),MATCH($B4311,PBI_GDP!$C$7:$R$7,0)))</f>
        <v>4.6593287630074612E-4</v>
      </c>
    </row>
    <row r="4312" spans="1:8" x14ac:dyDescent="0.25">
      <c r="A4312" s="8" t="s">
        <v>44</v>
      </c>
      <c r="B4312" s="8">
        <v>2019</v>
      </c>
      <c r="C4312" s="8" t="s">
        <v>10</v>
      </c>
      <c r="D4312" s="8" t="s">
        <v>33</v>
      </c>
      <c r="E4312" s="8" t="s">
        <v>42</v>
      </c>
      <c r="F4312" s="78">
        <v>3715.6388350000002</v>
      </c>
      <c r="G4312" s="78">
        <f>+IF(F4312=0," ", +F4312/INDEX(TdC_ExRate!$C$8:$R$29,MATCH(A4312,TdC_ExRate!$B$8:$B$29,0),MATCH(B4312,TdC_ExRate!$C$7:$R$7,0)))</f>
        <v>105.39822716527998</v>
      </c>
      <c r="H4312" s="78">
        <f>+IF(F4312=0,"",+G4312*100/INDEX(PBI_GDP!$C$8:$R$29,MATCH($A4312,PBI_GDP!$B$8:$B$29,0),MATCH($B4312,PBI_GDP!$C$7:$R$7,0)))</f>
        <v>0.16923903161736942</v>
      </c>
    </row>
    <row r="4313" spans="1:8" x14ac:dyDescent="0.25">
      <c r="A4313" s="8" t="s">
        <v>44</v>
      </c>
      <c r="B4313" s="8">
        <v>2019</v>
      </c>
      <c r="C4313" s="8" t="s">
        <v>10</v>
      </c>
      <c r="D4313" s="8" t="s">
        <v>33</v>
      </c>
      <c r="E4313" s="8" t="s">
        <v>40</v>
      </c>
      <c r="F4313" s="78">
        <v>11844.504252999999</v>
      </c>
      <c r="G4313" s="78">
        <f>+IF(F4313=0," ", +F4313/INDEX(TdC_ExRate!$C$8:$R$29,MATCH(A4313,TdC_ExRate!$B$8:$B$29,0),MATCH(B4313,TdC_ExRate!$C$7:$R$7,0)))</f>
        <v>335.98253365166443</v>
      </c>
      <c r="H4313" s="78">
        <f>+IF(F4313=0,"",+G4313*100/INDEX(PBI_GDP!$C$8:$R$29,MATCH($A4313,PBI_GDP!$B$8:$B$29,0),MATCH($B4313,PBI_GDP!$C$7:$R$7,0)))</f>
        <v>0.53949065524974082</v>
      </c>
    </row>
    <row r="4314" spans="1:8" x14ac:dyDescent="0.25">
      <c r="A4314" s="8" t="s">
        <v>44</v>
      </c>
      <c r="B4314" s="8">
        <v>2020</v>
      </c>
      <c r="C4314" s="8" t="s">
        <v>10</v>
      </c>
      <c r="D4314" s="8" t="s">
        <v>33</v>
      </c>
      <c r="E4314" s="8" t="s">
        <v>34</v>
      </c>
      <c r="F4314" s="78">
        <v>108.471715</v>
      </c>
      <c r="G4314" s="78">
        <f>+IF(F4314=0," ", +F4314/INDEX(TdC_ExRate!$C$8:$R$29,MATCH(A4314,TdC_ExRate!$B$8:$B$29,0),MATCH(B4314,TdC_ExRate!$C$7:$R$7,0)))</f>
        <v>2.5817378317267643</v>
      </c>
      <c r="H4314" s="78">
        <f>+IF(F4314=0,"",+G4314*100/INDEX(PBI_GDP!$C$8:$R$29,MATCH($A4314,PBI_GDP!$B$8:$B$29,0),MATCH($B4314,PBI_GDP!$C$7:$R$7,0)))</f>
        <v>4.8033368380169033E-3</v>
      </c>
    </row>
    <row r="4315" spans="1:8" x14ac:dyDescent="0.25">
      <c r="A4315" s="8" t="s">
        <v>44</v>
      </c>
      <c r="B4315" s="8">
        <v>2020</v>
      </c>
      <c r="C4315" s="8" t="s">
        <v>10</v>
      </c>
      <c r="D4315" s="8" t="s">
        <v>33</v>
      </c>
      <c r="E4315" s="8" t="s">
        <v>35</v>
      </c>
      <c r="F4315" s="78">
        <v>7591.4961910000002</v>
      </c>
      <c r="G4315" s="78">
        <f>+IF(F4315=0," ", +F4315/INDEX(TdC_ExRate!$C$8:$R$29,MATCH(A4315,TdC_ExRate!$B$8:$B$29,0),MATCH(B4315,TdC_ExRate!$C$7:$R$7,0)))</f>
        <v>180.68537881708914</v>
      </c>
      <c r="H4315" s="78">
        <f>+IF(F4315=0,"",+G4315*100/INDEX(PBI_GDP!$C$8:$R$29,MATCH($A4315,PBI_GDP!$B$8:$B$29,0),MATCH($B4315,PBI_GDP!$C$7:$R$7,0)))</f>
        <v>0.3361660992443542</v>
      </c>
    </row>
    <row r="4316" spans="1:8" x14ac:dyDescent="0.25">
      <c r="A4316" s="8" t="s">
        <v>44</v>
      </c>
      <c r="B4316" s="8">
        <v>2020</v>
      </c>
      <c r="C4316" s="8" t="s">
        <v>10</v>
      </c>
      <c r="D4316" s="8" t="s">
        <v>33</v>
      </c>
      <c r="E4316" s="8" t="s">
        <v>36</v>
      </c>
      <c r="F4316" s="78">
        <v>4.2507999999999997E-2</v>
      </c>
      <c r="G4316" s="78">
        <f>+IF(F4316=0," ", +F4316/INDEX(TdC_ExRate!$C$8:$R$29,MATCH(A4316,TdC_ExRate!$B$8:$B$29,0),MATCH(B4316,TdC_ExRate!$C$7:$R$7,0)))</f>
        <v>1.0117339045578959E-3</v>
      </c>
      <c r="H4316" s="78">
        <f>+IF(F4316=0,"",+G4316*100/INDEX(PBI_GDP!$C$8:$R$29,MATCH($A4316,PBI_GDP!$B$8:$B$29,0),MATCH($B4316,PBI_GDP!$C$7:$R$7,0)))</f>
        <v>1.882336259829786E-6</v>
      </c>
    </row>
    <row r="4317" spans="1:8" x14ac:dyDescent="0.25">
      <c r="A4317" s="8" t="s">
        <v>44</v>
      </c>
      <c r="B4317" s="8">
        <v>2020</v>
      </c>
      <c r="C4317" s="8" t="s">
        <v>10</v>
      </c>
      <c r="D4317" s="8" t="s">
        <v>33</v>
      </c>
      <c r="E4317" s="8" t="s">
        <v>42</v>
      </c>
      <c r="F4317" s="78">
        <v>1075.7904820000001</v>
      </c>
      <c r="G4317" s="78">
        <f>+IF(F4317=0," ", +F4317/INDEX(TdC_ExRate!$C$8:$R$29,MATCH(A4317,TdC_ExRate!$B$8:$B$29,0),MATCH(B4317,TdC_ExRate!$C$7:$R$7,0)))</f>
        <v>25.604914482922769</v>
      </c>
      <c r="H4317" s="78">
        <f>+IF(F4317=0,"",+G4317*100/INDEX(PBI_GDP!$C$8:$R$29,MATCH($A4317,PBI_GDP!$B$8:$B$29,0),MATCH($B4317,PBI_GDP!$C$7:$R$7,0)))</f>
        <v>4.7638078296987935E-2</v>
      </c>
    </row>
    <row r="4318" spans="1:8" x14ac:dyDescent="0.25">
      <c r="A4318" s="8" t="s">
        <v>44</v>
      </c>
      <c r="B4318" s="8">
        <v>2020</v>
      </c>
      <c r="C4318" s="8" t="s">
        <v>10</v>
      </c>
      <c r="D4318" s="8" t="s">
        <v>33</v>
      </c>
      <c r="E4318" s="8" t="s">
        <v>40</v>
      </c>
      <c r="F4318" s="78">
        <v>8775.8008960000006</v>
      </c>
      <c r="G4318" s="78">
        <f>+IF(F4318=0," ", +F4318/INDEX(TdC_ExRate!$C$8:$R$29,MATCH(A4318,TdC_ExRate!$B$8:$B$29,0),MATCH(B4318,TdC_ExRate!$C$7:$R$7,0)))</f>
        <v>208.87304286564324</v>
      </c>
      <c r="H4318" s="78">
        <f>+IF(F4318=0,"",+G4318*100/INDEX(PBI_GDP!$C$8:$R$29,MATCH($A4318,PBI_GDP!$B$8:$B$29,0),MATCH($B4318,PBI_GDP!$C$7:$R$7,0)))</f>
        <v>0.38860939671561895</v>
      </c>
    </row>
    <row r="4319" spans="1:8" x14ac:dyDescent="0.25">
      <c r="A4319" s="8" t="s">
        <v>44</v>
      </c>
      <c r="B4319" s="8">
        <v>2021</v>
      </c>
      <c r="C4319" s="8" t="s">
        <v>10</v>
      </c>
      <c r="D4319" s="8" t="s">
        <v>33</v>
      </c>
      <c r="E4319" s="8" t="s">
        <v>34</v>
      </c>
      <c r="F4319" s="78">
        <v>132.608934</v>
      </c>
      <c r="G4319" s="78">
        <f>+IF(F4319=0," ", +F4319/INDEX(TdC_ExRate!$C$8:$R$29,MATCH(A4319,TdC_ExRate!$B$8:$B$29,0),MATCH(B4319,TdC_ExRate!$C$7:$R$7,0)))</f>
        <v>3.0444569591918733</v>
      </c>
      <c r="H4319" s="78">
        <f>+IF(F4319=0,"",+G4319*100/INDEX(PBI_GDP!$C$8:$R$29,MATCH($A4319,PBI_GDP!$B$8:$B$29,0),MATCH($B4319,PBI_GDP!$C$7:$R$7,0)))</f>
        <v>5.013013039109256E-3</v>
      </c>
    </row>
    <row r="4320" spans="1:8" x14ac:dyDescent="0.25">
      <c r="A4320" s="8" t="s">
        <v>44</v>
      </c>
      <c r="B4320" s="8">
        <v>2021</v>
      </c>
      <c r="C4320" s="8" t="s">
        <v>10</v>
      </c>
      <c r="D4320" s="8" t="s">
        <v>33</v>
      </c>
      <c r="E4320" s="8" t="s">
        <v>35</v>
      </c>
      <c r="F4320" s="78">
        <v>10731.135209</v>
      </c>
      <c r="G4320" s="78">
        <f>+IF(F4320=0," ", +F4320/INDEX(TdC_ExRate!$C$8:$R$29,MATCH(A4320,TdC_ExRate!$B$8:$B$29,0),MATCH(B4320,TdC_ExRate!$C$7:$R$7,0)))</f>
        <v>246.36710575675832</v>
      </c>
      <c r="H4320" s="78">
        <f>+IF(F4320=0,"",+G4320*100/INDEX(PBI_GDP!$C$8:$R$29,MATCH($A4320,PBI_GDP!$B$8:$B$29,0),MATCH($B4320,PBI_GDP!$C$7:$R$7,0)))</f>
        <v>0.4056689025730455</v>
      </c>
    </row>
    <row r="4321" spans="1:8" x14ac:dyDescent="0.25">
      <c r="A4321" s="8" t="s">
        <v>44</v>
      </c>
      <c r="B4321" s="8">
        <v>2021</v>
      </c>
      <c r="C4321" s="8" t="s">
        <v>10</v>
      </c>
      <c r="D4321" s="8" t="s">
        <v>33</v>
      </c>
      <c r="E4321" s="8" t="s">
        <v>36</v>
      </c>
      <c r="F4321" s="78">
        <v>17.913633000000001</v>
      </c>
      <c r="G4321" s="78">
        <f>+IF(F4321=0," ", +F4321/INDEX(TdC_ExRate!$C$8:$R$29,MATCH(A4321,TdC_ExRate!$B$8:$B$29,0),MATCH(B4321,TdC_ExRate!$C$7:$R$7,0)))</f>
        <v>0.4112640303047696</v>
      </c>
      <c r="H4321" s="78">
        <f>+IF(F4321=0,"",+G4321*100/INDEX(PBI_GDP!$C$8:$R$29,MATCH($A4321,PBI_GDP!$B$8:$B$29,0),MATCH($B4321,PBI_GDP!$C$7:$R$7,0)))</f>
        <v>6.7718873154366691E-4</v>
      </c>
    </row>
    <row r="4322" spans="1:8" x14ac:dyDescent="0.25">
      <c r="A4322" s="8" t="s">
        <v>44</v>
      </c>
      <c r="B4322" s="8">
        <v>2021</v>
      </c>
      <c r="C4322" s="8" t="s">
        <v>10</v>
      </c>
      <c r="D4322" s="8" t="s">
        <v>33</v>
      </c>
      <c r="E4322" s="8" t="s">
        <v>42</v>
      </c>
      <c r="F4322" s="78">
        <v>1532.3572019999999</v>
      </c>
      <c r="G4322" s="78">
        <f>+IF(F4322=0," ", +F4322/INDEX(TdC_ExRate!$C$8:$R$29,MATCH(A4322,TdC_ExRate!$B$8:$B$29,0),MATCH(B4322,TdC_ExRate!$C$7:$R$7,0)))</f>
        <v>35.180099913906908</v>
      </c>
      <c r="H4322" s="78">
        <f>+IF(F4322=0,"",+G4322*100/INDEX(PBI_GDP!$C$8:$R$29,MATCH($A4322,PBI_GDP!$B$8:$B$29,0),MATCH($B4322,PBI_GDP!$C$7:$R$7,0)))</f>
        <v>5.7927670500684175E-2</v>
      </c>
    </row>
    <row r="4323" spans="1:8" x14ac:dyDescent="0.25">
      <c r="A4323" s="8" t="s">
        <v>44</v>
      </c>
      <c r="B4323" s="8">
        <v>2021</v>
      </c>
      <c r="C4323" s="8" t="s">
        <v>10</v>
      </c>
      <c r="D4323" s="8" t="s">
        <v>33</v>
      </c>
      <c r="E4323" s="8" t="s">
        <v>40</v>
      </c>
      <c r="F4323" s="78">
        <v>12414.014977999999</v>
      </c>
      <c r="G4323" s="78">
        <f>+IF(F4323=0," ", +F4323/INDEX(TdC_ExRate!$C$8:$R$29,MATCH(A4323,TdC_ExRate!$B$8:$B$29,0),MATCH(B4323,TdC_ExRate!$C$7:$R$7,0)))</f>
        <v>285.00292666016185</v>
      </c>
      <c r="H4323" s="78">
        <f>+IF(F4323=0,"",+G4323*100/INDEX(PBI_GDP!$C$8:$R$29,MATCH($A4323,PBI_GDP!$B$8:$B$29,0),MATCH($B4323,PBI_GDP!$C$7:$R$7,0)))</f>
        <v>0.46928677484438253</v>
      </c>
    </row>
    <row r="4324" spans="1:8" x14ac:dyDescent="0.25">
      <c r="A4324" s="8" t="s">
        <v>44</v>
      </c>
      <c r="B4324" s="8">
        <v>2008</v>
      </c>
      <c r="C4324" s="8" t="s">
        <v>10</v>
      </c>
      <c r="D4324" s="8" t="s">
        <v>37</v>
      </c>
      <c r="E4324" s="8" t="s">
        <v>40</v>
      </c>
      <c r="F4324" s="78">
        <v>2866.745603412</v>
      </c>
      <c r="G4324" s="78">
        <f>+IF(F4324=0,0,+F4324/INDEX(TdC_ExRate!$C$8:$R$29,MATCH(A4324,TdC_ExRate!$B$8:$B$29,0),MATCH(B4324,TdC_ExRate!$C$7:$R$7,0)))</f>
        <v>137.13752139104622</v>
      </c>
      <c r="H4324" s="78">
        <f>+IF(F4324=0,0,+G4324*100/INDEX(PBI_GDP!$C$8:$R$29,MATCH($A4324,PBI_GDP!$B$8:$B$29,0),MATCH($B4324,PBI_GDP!$C$7:$R$7,0)))</f>
        <v>0.41337921579227038</v>
      </c>
    </row>
    <row r="4325" spans="1:8" x14ac:dyDescent="0.25">
      <c r="A4325" s="8" t="s">
        <v>44</v>
      </c>
      <c r="B4325" s="8">
        <v>2009</v>
      </c>
      <c r="C4325" s="8" t="s">
        <v>10</v>
      </c>
      <c r="D4325" s="8" t="s">
        <v>37</v>
      </c>
      <c r="E4325" s="8" t="s">
        <v>40</v>
      </c>
      <c r="F4325" s="78">
        <v>2637.4358299999999</v>
      </c>
      <c r="G4325" s="78">
        <f>+IF(F4325=0,0,+F4325/INDEX(TdC_ExRate!$C$8:$R$29,MATCH(A4325,TdC_ExRate!$B$8:$B$29,0),MATCH(B4325,TdC_ExRate!$C$7:$R$7,0)))</f>
        <v>117.02865685549456</v>
      </c>
      <c r="H4325" s="78">
        <f>+IF(F4325=0,0,+G4325*100/INDEX(PBI_GDP!$C$8:$R$29,MATCH($A4325,PBI_GDP!$B$8:$B$29,0),MATCH($B4325,PBI_GDP!$C$7:$R$7,0)))</f>
        <v>0.33601666480178449</v>
      </c>
    </row>
    <row r="4326" spans="1:8" x14ac:dyDescent="0.25">
      <c r="A4326" s="8" t="s">
        <v>44</v>
      </c>
      <c r="B4326" s="8">
        <v>2010</v>
      </c>
      <c r="C4326" s="8" t="s">
        <v>10</v>
      </c>
      <c r="D4326" s="8" t="s">
        <v>37</v>
      </c>
      <c r="E4326" s="8" t="s">
        <v>40</v>
      </c>
      <c r="F4326" s="78">
        <v>2317.9766970000001</v>
      </c>
      <c r="G4326" s="78">
        <f>+IF(F4326=0,0,+F4326/INDEX(TdC_ExRate!$C$8:$R$29,MATCH(A4326,TdC_ExRate!$B$8:$B$29,0),MATCH(B4326,TdC_ExRate!$C$7:$R$7,0)))</f>
        <v>115.84573888634357</v>
      </c>
      <c r="H4326" s="78">
        <f>+IF(F4326=0,0,+G4326*100/INDEX(PBI_GDP!$C$8:$R$29,MATCH($A4326,PBI_GDP!$B$8:$B$29,0),MATCH($B4326,PBI_GDP!$C$7:$R$7,0)))</f>
        <v>0.26353690889145853</v>
      </c>
    </row>
    <row r="4327" spans="1:8" x14ac:dyDescent="0.25">
      <c r="A4327" s="8" t="s">
        <v>44</v>
      </c>
      <c r="B4327" s="8">
        <v>2011</v>
      </c>
      <c r="C4327" s="8" t="s">
        <v>10</v>
      </c>
      <c r="D4327" s="8" t="s">
        <v>37</v>
      </c>
      <c r="E4327" s="8" t="s">
        <v>40</v>
      </c>
      <c r="F4327" s="78">
        <v>3585.840897</v>
      </c>
      <c r="G4327" s="78">
        <f>+IF(F4327=0,0,+F4327/INDEX(TdC_ExRate!$C$8:$R$29,MATCH(A4327,TdC_ExRate!$B$8:$B$29,0),MATCH(B4327,TdC_ExRate!$C$7:$R$7,0)))</f>
        <v>186.18878786724903</v>
      </c>
      <c r="H4327" s="78">
        <f>+IF(F4327=0,0,+G4327*100/INDEX(PBI_GDP!$C$8:$R$29,MATCH($A4327,PBI_GDP!$B$8:$B$29,0),MATCH($B4327,PBI_GDP!$C$7:$R$7,0)))</f>
        <v>0.35578123499685865</v>
      </c>
    </row>
    <row r="4328" spans="1:8" x14ac:dyDescent="0.25">
      <c r="A4328" s="8" t="s">
        <v>44</v>
      </c>
      <c r="B4328" s="8">
        <v>2012</v>
      </c>
      <c r="C4328" s="8" t="s">
        <v>10</v>
      </c>
      <c r="D4328" s="8" t="s">
        <v>37</v>
      </c>
      <c r="E4328" s="8" t="s">
        <v>40</v>
      </c>
      <c r="F4328" s="78">
        <v>4552.9598960000003</v>
      </c>
      <c r="G4328" s="78">
        <f>+IF(F4328=0,0,+F4328/INDEX(TdC_ExRate!$C$8:$R$29,MATCH(A4328,TdC_ExRate!$B$8:$B$29,0),MATCH(B4328,TdC_ExRate!$C$7:$R$7,0)))</f>
        <v>224.8930548777476</v>
      </c>
      <c r="H4328" s="78">
        <f>+IF(F4328=0,0,+G4328*100/INDEX(PBI_GDP!$C$8:$R$29,MATCH($A4328,PBI_GDP!$B$8:$B$29,0),MATCH($B4328,PBI_GDP!$C$7:$R$7,0)))</f>
        <v>0.40140364404686552</v>
      </c>
    </row>
    <row r="4329" spans="1:8" x14ac:dyDescent="0.25">
      <c r="A4329" s="8" t="s">
        <v>44</v>
      </c>
      <c r="B4329" s="8">
        <v>2013</v>
      </c>
      <c r="C4329" s="8" t="s">
        <v>10</v>
      </c>
      <c r="D4329" s="8" t="s">
        <v>37</v>
      </c>
      <c r="E4329" s="8" t="s">
        <v>40</v>
      </c>
      <c r="F4329" s="78">
        <v>8410.5105759359994</v>
      </c>
      <c r="G4329" s="78">
        <f>+IF(F4329=0,0,+F4329/INDEX(TdC_ExRate!$C$8:$R$29,MATCH(A4329,TdC_ExRate!$B$8:$B$29,0),MATCH(B4329,TdC_ExRate!$C$7:$R$7,0)))</f>
        <v>411.1546295320494</v>
      </c>
      <c r="H4329" s="78">
        <f>+IF(F4329=0,0,+G4329*100/INDEX(PBI_GDP!$C$8:$R$29,MATCH($A4329,PBI_GDP!$B$8:$B$29,0),MATCH($B4329,PBI_GDP!$C$7:$R$7,0)))</f>
        <v>0.65510685941985636</v>
      </c>
    </row>
    <row r="4330" spans="1:8" x14ac:dyDescent="0.25">
      <c r="A4330" s="8" t="s">
        <v>44</v>
      </c>
      <c r="B4330" s="8">
        <v>2014</v>
      </c>
      <c r="C4330" s="8" t="s">
        <v>10</v>
      </c>
      <c r="D4330" s="8" t="s">
        <v>37</v>
      </c>
      <c r="E4330" s="8" t="s">
        <v>40</v>
      </c>
      <c r="F4330" s="78">
        <v>10652.51816</v>
      </c>
      <c r="G4330" s="78">
        <f>+IF(F4330=0,0,+F4330/INDEX(TdC_ExRate!$C$8:$R$29,MATCH(A4330,TdC_ExRate!$B$8:$B$29,0),MATCH(B4330,TdC_ExRate!$C$7:$R$7,0)))</f>
        <v>458.9789160891882</v>
      </c>
      <c r="H4330" s="78">
        <f>+IF(F4330=0,0,+G4330*100/INDEX(PBI_GDP!$C$8:$R$29,MATCH($A4330,PBI_GDP!$B$8:$B$29,0),MATCH($B4330,PBI_GDP!$C$7:$R$7,0)))</f>
        <v>0.73542598517029212</v>
      </c>
    </row>
    <row r="4331" spans="1:8" x14ac:dyDescent="0.25">
      <c r="A4331" s="8" t="s">
        <v>44</v>
      </c>
      <c r="B4331" s="8">
        <v>2015</v>
      </c>
      <c r="C4331" s="8" t="s">
        <v>10</v>
      </c>
      <c r="D4331" s="8" t="s">
        <v>37</v>
      </c>
      <c r="E4331" s="8" t="s">
        <v>40</v>
      </c>
      <c r="F4331" s="78">
        <v>5389.7653749999999</v>
      </c>
      <c r="G4331" s="78">
        <f>+IF(F4331=0,0,+F4331/INDEX(TdC_ExRate!$C$8:$R$29,MATCH(A4331,TdC_ExRate!$B$8:$B$29,0),MATCH(B4331,TdC_ExRate!$C$7:$R$7,0)))</f>
        <v>197.60826306141155</v>
      </c>
      <c r="H4331" s="78">
        <f>+IF(F4331=0,0,+G4331*100/INDEX(PBI_GDP!$C$8:$R$29,MATCH($A4331,PBI_GDP!$B$8:$B$29,0),MATCH($B4331,PBI_GDP!$C$7:$R$7,0)))</f>
        <v>0.33948048440157824</v>
      </c>
    </row>
    <row r="4332" spans="1:8" x14ac:dyDescent="0.25">
      <c r="A4332" s="8" t="s">
        <v>44</v>
      </c>
      <c r="B4332" s="8">
        <v>2016</v>
      </c>
      <c r="C4332" s="8" t="s">
        <v>10</v>
      </c>
      <c r="D4332" s="8" t="s">
        <v>37</v>
      </c>
      <c r="E4332" s="8" t="s">
        <v>40</v>
      </c>
      <c r="F4332" s="78">
        <v>4212.8600319999996</v>
      </c>
      <c r="G4332" s="78">
        <f>+IF(F4332=0,0,+F4332/INDEX(TdC_ExRate!$C$8:$R$29,MATCH(A4332,TdC_ExRate!$B$8:$B$29,0),MATCH(B4332,TdC_ExRate!$C$7:$R$7,0)))</f>
        <v>139.96212730897008</v>
      </c>
      <c r="H4332" s="78">
        <f>+IF(F4332=0,0,+G4332*100/INDEX(PBI_GDP!$C$8:$R$29,MATCH($A4332,PBI_GDP!$B$8:$B$29,0),MATCH($B4332,PBI_GDP!$C$7:$R$7,0)))</f>
        <v>0.24293307779515042</v>
      </c>
    </row>
    <row r="4333" spans="1:8" x14ac:dyDescent="0.25">
      <c r="A4333" s="8" t="s">
        <v>44</v>
      </c>
      <c r="B4333" s="8">
        <v>2017</v>
      </c>
      <c r="C4333" s="8" t="s">
        <v>10</v>
      </c>
      <c r="D4333" s="8" t="s">
        <v>37</v>
      </c>
      <c r="E4333" s="8" t="s">
        <v>40</v>
      </c>
      <c r="F4333" s="78">
        <v>5038.463538</v>
      </c>
      <c r="G4333" s="78">
        <f>+IF(F4333=0,0,+F4333/INDEX(TdC_ExRate!$C$8:$R$29,MATCH(A4333,TdC_ExRate!$B$8:$B$29,0),MATCH(B4333,TdC_ExRate!$C$7:$R$7,0)))</f>
        <v>175.85748656525428</v>
      </c>
      <c r="H4333" s="78">
        <f>+IF(F4333=0,0,+G4333*100/INDEX(PBI_GDP!$C$8:$R$29,MATCH($A4333,PBI_GDP!$B$8:$B$29,0),MATCH($B4333,PBI_GDP!$C$7:$R$7,0)))</f>
        <v>0.27056446493636016</v>
      </c>
    </row>
    <row r="4334" spans="1:8" x14ac:dyDescent="0.25">
      <c r="A4334" s="8" t="s">
        <v>44</v>
      </c>
      <c r="B4334" s="8">
        <v>2018</v>
      </c>
      <c r="C4334" s="8" t="s">
        <v>10</v>
      </c>
      <c r="D4334" s="8" t="s">
        <v>37</v>
      </c>
      <c r="E4334" s="8" t="s">
        <v>40</v>
      </c>
      <c r="F4334" s="78">
        <v>5677.1498840000004</v>
      </c>
      <c r="G4334" s="78">
        <f>+IF(F4334=0,0,+F4334/INDEX(TdC_ExRate!$C$8:$R$29,MATCH(A4334,TdC_ExRate!$B$8:$B$29,0),MATCH(B4334,TdC_ExRate!$C$7:$R$7,0)))</f>
        <v>184.77298239218877</v>
      </c>
      <c r="H4334" s="78">
        <f>+IF(F4334=0,0,+G4334*100/INDEX(PBI_GDP!$C$8:$R$29,MATCH($A4334,PBI_GDP!$B$8:$B$29,0),MATCH($B4334,PBI_GDP!$C$7:$R$7,0)))</f>
        <v>0.2822855677850844</v>
      </c>
    </row>
    <row r="4335" spans="1:8" x14ac:dyDescent="0.25">
      <c r="A4335" s="8" t="s">
        <v>44</v>
      </c>
      <c r="B4335" s="8">
        <v>2019</v>
      </c>
      <c r="C4335" s="8" t="s">
        <v>10</v>
      </c>
      <c r="D4335" s="8" t="s">
        <v>37</v>
      </c>
      <c r="E4335" s="8" t="s">
        <v>40</v>
      </c>
      <c r="F4335" s="78">
        <v>4464.2645839999996</v>
      </c>
      <c r="G4335" s="78">
        <f>+IF(F4335=0,0,+F4335/INDEX(TdC_ExRate!$C$8:$R$29,MATCH(A4335,TdC_ExRate!$B$8:$B$29,0),MATCH(B4335,TdC_ExRate!$C$7:$R$7,0)))</f>
        <v>126.63382897125577</v>
      </c>
      <c r="H4335" s="78">
        <f>+IF(F4335=0,0,+G4335*100/INDEX(PBI_GDP!$C$8:$R$29,MATCH($A4335,PBI_GDP!$B$8:$B$29,0),MATCH($B4335,PBI_GDP!$C$7:$R$7,0)))</f>
        <v>0.20333725871391869</v>
      </c>
    </row>
    <row r="4336" spans="1:8" x14ac:dyDescent="0.25">
      <c r="A4336" s="8" t="s">
        <v>44</v>
      </c>
      <c r="B4336" s="8">
        <v>2020</v>
      </c>
      <c r="C4336" s="8" t="s">
        <v>10</v>
      </c>
      <c r="D4336" s="8" t="s">
        <v>37</v>
      </c>
      <c r="E4336" s="8" t="s">
        <v>40</v>
      </c>
      <c r="F4336" s="78">
        <v>5321.1321859999998</v>
      </c>
      <c r="G4336" s="78">
        <f>+IF(F4336=0,0,+F4336/INDEX(TdC_ExRate!$C$8:$R$29,MATCH(A4336,TdC_ExRate!$B$8:$B$29,0),MATCH(B4336,TdC_ExRate!$C$7:$R$7,0)))</f>
        <v>126.64839190765203</v>
      </c>
      <c r="H4336" s="78">
        <f>+IF(F4336=0,0,+G4336*100/INDEX(PBI_GDP!$C$8:$R$29,MATCH($A4336,PBI_GDP!$B$8:$B$29,0),MATCH($B4336,PBI_GDP!$C$7:$R$7,0)))</f>
        <v>0.23563000040122173</v>
      </c>
    </row>
    <row r="4337" spans="1:8" x14ac:dyDescent="0.25">
      <c r="A4337" s="8" t="s">
        <v>44</v>
      </c>
      <c r="B4337" s="8">
        <v>2021</v>
      </c>
      <c r="C4337" s="8" t="s">
        <v>10</v>
      </c>
      <c r="D4337" s="8" t="s">
        <v>37</v>
      </c>
      <c r="E4337" s="8" t="s">
        <v>40</v>
      </c>
      <c r="F4337" s="78">
        <v>6906.3975260000007</v>
      </c>
      <c r="G4337" s="78">
        <f>+IF(F4337=0,0,+F4337/INDEX(TdC_ExRate!$C$8:$R$29,MATCH(A4337,TdC_ExRate!$B$8:$B$29,0),MATCH(B4337,TdC_ExRate!$C$7:$R$7,0)))</f>
        <v>158.55817083165934</v>
      </c>
      <c r="H4337" s="78">
        <f>+IF(F4337=0,0,+G4337*100/INDEX(PBI_GDP!$C$8:$R$29,MATCH($A4337,PBI_GDP!$B$8:$B$29,0),MATCH($B4337,PBI_GDP!$C$7:$R$7,0)))</f>
        <v>0.26108241584318825</v>
      </c>
    </row>
    <row r="4338" spans="1:8" x14ac:dyDescent="0.25">
      <c r="A4338" s="25"/>
      <c r="B4338" s="26"/>
      <c r="C4338" s="25"/>
      <c r="D4338" s="25"/>
      <c r="E4338" s="25"/>
      <c r="F4338" s="4"/>
      <c r="G4338" s="4"/>
      <c r="H4338" s="56"/>
    </row>
    <row r="4339" spans="1:8" x14ac:dyDescent="0.25">
      <c r="A4339" s="25"/>
      <c r="B4339" s="26"/>
      <c r="C4339" s="25"/>
      <c r="D4339" s="25"/>
      <c r="E4339" s="25"/>
      <c r="F4339" s="4"/>
      <c r="G4339" s="4"/>
      <c r="H4339" s="56"/>
    </row>
    <row r="4340" spans="1:8" x14ac:dyDescent="0.25">
      <c r="A4340" s="25"/>
      <c r="B4340" s="26"/>
      <c r="C4340" s="25"/>
      <c r="D4340" s="25"/>
      <c r="E4340" s="25"/>
      <c r="F4340" s="4"/>
      <c r="G4340" s="4"/>
      <c r="H4340" s="56"/>
    </row>
    <row r="4341" spans="1:8" x14ac:dyDescent="0.25">
      <c r="A4341" s="25"/>
      <c r="B4341" s="26"/>
      <c r="C4341" s="25"/>
      <c r="D4341" s="25"/>
      <c r="E4341" s="25"/>
      <c r="F4341" s="4"/>
      <c r="G4341" s="4"/>
      <c r="H4341" s="56"/>
    </row>
    <row r="4342" spans="1:8" x14ac:dyDescent="0.25">
      <c r="A4342" s="25"/>
      <c r="B4342" s="26"/>
      <c r="C4342" s="25"/>
      <c r="D4342" s="25"/>
      <c r="E4342" s="25"/>
      <c r="F4342" s="4"/>
      <c r="G4342" s="4"/>
      <c r="H4342" s="56"/>
    </row>
    <row r="4343" spans="1:8" x14ac:dyDescent="0.25">
      <c r="A4343" s="25"/>
      <c r="B4343" s="26"/>
      <c r="C4343" s="25"/>
      <c r="D4343" s="25"/>
      <c r="E4343" s="25"/>
      <c r="F4343" s="4"/>
      <c r="G4343" s="4"/>
      <c r="H4343" s="56"/>
    </row>
    <row r="4344" spans="1:8" x14ac:dyDescent="0.25">
      <c r="A4344" s="25"/>
      <c r="B4344" s="26"/>
      <c r="C4344" s="25"/>
      <c r="D4344" s="25"/>
      <c r="E4344" s="25"/>
      <c r="F4344" s="4"/>
      <c r="G4344" s="4"/>
      <c r="H4344" s="56"/>
    </row>
    <row r="4345" spans="1:8" x14ac:dyDescent="0.25">
      <c r="A4345" s="25"/>
      <c r="B4345" s="26"/>
      <c r="C4345" s="25"/>
      <c r="D4345" s="25"/>
      <c r="E4345" s="25"/>
      <c r="F4345" s="4"/>
      <c r="G4345" s="4"/>
      <c r="H4345" s="56"/>
    </row>
    <row r="4346" spans="1:8" x14ac:dyDescent="0.25">
      <c r="A4346" s="25"/>
      <c r="B4346" s="26"/>
      <c r="C4346" s="25"/>
      <c r="D4346" s="25"/>
      <c r="E4346" s="25"/>
      <c r="F4346" s="4"/>
      <c r="G4346" s="4"/>
      <c r="H4346" s="56"/>
    </row>
    <row r="4347" spans="1:8" x14ac:dyDescent="0.25">
      <c r="A4347" s="25"/>
      <c r="B4347" s="26"/>
      <c r="C4347" s="25"/>
      <c r="D4347" s="25"/>
      <c r="E4347" s="25"/>
      <c r="F4347" s="4"/>
      <c r="G4347" s="4"/>
      <c r="H4347" s="56"/>
    </row>
    <row r="4348" spans="1:8" x14ac:dyDescent="0.25">
      <c r="A4348" s="25"/>
      <c r="B4348" s="26"/>
      <c r="C4348" s="25"/>
      <c r="D4348" s="25"/>
      <c r="E4348" s="25"/>
      <c r="F4348" s="4"/>
      <c r="G4348" s="4"/>
      <c r="H4348" s="56"/>
    </row>
    <row r="4349" spans="1:8" x14ac:dyDescent="0.25">
      <c r="A4349" s="25"/>
      <c r="B4349" s="26"/>
      <c r="C4349" s="25"/>
      <c r="D4349" s="25"/>
      <c r="E4349" s="25"/>
      <c r="F4349" s="4"/>
      <c r="G4349" s="4"/>
      <c r="H4349" s="56"/>
    </row>
    <row r="4350" spans="1:8" x14ac:dyDescent="0.25">
      <c r="A4350" s="25"/>
      <c r="B4350" s="26"/>
      <c r="C4350" s="25"/>
      <c r="D4350" s="25"/>
      <c r="E4350" s="25"/>
      <c r="F4350" s="4"/>
      <c r="G4350" s="4"/>
      <c r="H4350" s="56"/>
    </row>
    <row r="4351" spans="1:8" x14ac:dyDescent="0.25">
      <c r="A4351" s="25"/>
      <c r="B4351" s="26"/>
      <c r="C4351" s="25"/>
      <c r="D4351" s="25"/>
      <c r="E4351" s="25"/>
      <c r="F4351" s="4"/>
      <c r="G4351" s="4"/>
      <c r="H4351" s="56"/>
    </row>
    <row r="4352" spans="1:8" x14ac:dyDescent="0.25">
      <c r="A4352" s="25"/>
      <c r="B4352" s="26"/>
      <c r="C4352" s="25"/>
      <c r="D4352" s="25"/>
      <c r="E4352" s="25"/>
      <c r="F4352" s="4"/>
      <c r="G4352" s="5"/>
      <c r="H4352" s="27"/>
    </row>
    <row r="4353" spans="1:8" x14ac:dyDescent="0.25">
      <c r="A4353" s="25"/>
      <c r="B4353" s="26"/>
      <c r="C4353" s="25"/>
      <c r="D4353" s="25"/>
      <c r="E4353" s="25"/>
      <c r="F4353" s="4"/>
      <c r="G4353" s="5"/>
      <c r="H4353" s="27"/>
    </row>
    <row r="4354" spans="1:8" x14ac:dyDescent="0.25">
      <c r="A4354" s="25"/>
      <c r="B4354" s="26"/>
      <c r="C4354" s="25"/>
      <c r="D4354" s="25"/>
      <c r="E4354" s="25"/>
      <c r="F4354" s="4"/>
      <c r="G4354" s="5"/>
      <c r="H4354" s="27"/>
    </row>
    <row r="4355" spans="1:8" x14ac:dyDescent="0.25">
      <c r="A4355" s="25"/>
      <c r="B4355" s="26"/>
      <c r="C4355" s="25"/>
      <c r="D4355" s="25"/>
      <c r="E4355" s="25"/>
      <c r="F4355" s="4"/>
      <c r="G4355" s="5"/>
      <c r="H4355" s="27"/>
    </row>
    <row r="4356" spans="1:8" x14ac:dyDescent="0.25">
      <c r="A4356" s="25"/>
      <c r="B4356" s="26"/>
      <c r="C4356" s="25"/>
      <c r="D4356" s="25"/>
      <c r="E4356" s="25"/>
      <c r="F4356" s="4"/>
      <c r="G4356" s="5"/>
      <c r="H4356" s="27"/>
    </row>
    <row r="4357" spans="1:8" x14ac:dyDescent="0.25">
      <c r="A4357" s="25"/>
      <c r="B4357" s="26"/>
      <c r="C4357" s="25"/>
      <c r="D4357" s="25"/>
      <c r="E4357" s="25"/>
      <c r="F4357" s="4"/>
      <c r="G4357" s="5"/>
      <c r="H4357" s="27"/>
    </row>
    <row r="4358" spans="1:8" x14ac:dyDescent="0.25">
      <c r="A4358" s="25"/>
      <c r="B4358" s="26"/>
      <c r="C4358" s="25"/>
      <c r="D4358" s="25"/>
      <c r="E4358" s="25"/>
      <c r="F4358" s="4"/>
      <c r="G4358" s="5"/>
      <c r="H4358" s="27"/>
    </row>
    <row r="4359" spans="1:8" x14ac:dyDescent="0.25">
      <c r="A4359" s="25"/>
      <c r="B4359" s="26"/>
      <c r="C4359" s="25"/>
      <c r="D4359" s="25"/>
      <c r="E4359" s="25"/>
      <c r="F4359" s="4"/>
      <c r="G4359" s="5"/>
      <c r="H4359" s="27"/>
    </row>
    <row r="4360" spans="1:8" x14ac:dyDescent="0.25">
      <c r="A4360" s="25"/>
      <c r="B4360" s="26"/>
      <c r="C4360" s="25"/>
      <c r="D4360" s="25"/>
      <c r="E4360" s="25"/>
      <c r="F4360" s="4"/>
      <c r="G4360" s="5"/>
      <c r="H4360" s="27"/>
    </row>
    <row r="4361" spans="1:8" x14ac:dyDescent="0.25">
      <c r="A4361" s="25"/>
      <c r="B4361" s="26"/>
      <c r="C4361" s="25"/>
      <c r="D4361" s="25"/>
      <c r="E4361" s="25"/>
      <c r="F4361" s="4"/>
      <c r="G4361" s="5"/>
      <c r="H4361" s="27"/>
    </row>
    <row r="4362" spans="1:8" x14ac:dyDescent="0.25">
      <c r="A4362" s="25"/>
      <c r="B4362" s="26"/>
      <c r="C4362" s="25"/>
      <c r="D4362" s="25"/>
      <c r="E4362" s="25"/>
      <c r="F4362" s="4"/>
      <c r="G4362" s="5"/>
      <c r="H4362" s="27"/>
    </row>
    <row r="4363" spans="1:8" x14ac:dyDescent="0.25">
      <c r="A4363" s="25"/>
      <c r="B4363" s="26"/>
      <c r="C4363" s="25"/>
      <c r="D4363" s="25"/>
      <c r="E4363" s="25"/>
      <c r="F4363" s="4"/>
      <c r="G4363" s="5"/>
      <c r="H4363" s="27"/>
    </row>
    <row r="4364" spans="1:8" x14ac:dyDescent="0.25">
      <c r="A4364" s="25"/>
      <c r="B4364" s="26"/>
      <c r="C4364" s="25"/>
      <c r="D4364" s="25"/>
      <c r="E4364" s="25"/>
      <c r="F4364" s="4"/>
      <c r="G4364" s="5"/>
      <c r="H4364" s="27"/>
    </row>
    <row r="4365" spans="1:8" x14ac:dyDescent="0.25">
      <c r="A4365" s="25"/>
      <c r="B4365" s="26"/>
      <c r="C4365" s="25"/>
      <c r="D4365" s="25"/>
      <c r="E4365" s="25"/>
      <c r="F4365" s="4"/>
      <c r="G4365" s="5"/>
      <c r="H4365" s="27"/>
    </row>
    <row r="4366" spans="1:8" x14ac:dyDescent="0.25">
      <c r="A4366" s="25"/>
      <c r="B4366" s="26"/>
      <c r="C4366" s="25"/>
      <c r="D4366" s="25"/>
      <c r="E4366" s="25"/>
      <c r="F4366" s="4"/>
      <c r="G4366" s="5"/>
      <c r="H4366" s="27"/>
    </row>
    <row r="4367" spans="1:8" x14ac:dyDescent="0.25">
      <c r="A4367" s="25"/>
      <c r="B4367" s="26"/>
      <c r="C4367" s="25"/>
      <c r="D4367" s="25"/>
      <c r="E4367" s="25"/>
      <c r="F4367" s="4"/>
      <c r="G4367" s="5"/>
      <c r="H4367" s="27"/>
    </row>
    <row r="4368" spans="1:8" x14ac:dyDescent="0.25">
      <c r="A4368" s="25"/>
      <c r="B4368" s="26"/>
      <c r="C4368" s="25"/>
      <c r="D4368" s="25"/>
      <c r="E4368" s="25"/>
      <c r="F4368" s="4"/>
      <c r="G4368" s="5"/>
      <c r="H4368" s="27"/>
    </row>
    <row r="4369" spans="1:8" x14ac:dyDescent="0.25">
      <c r="A4369" s="25"/>
      <c r="B4369" s="26"/>
      <c r="C4369" s="25"/>
      <c r="D4369" s="25"/>
      <c r="E4369" s="25"/>
      <c r="F4369" s="4"/>
      <c r="G4369" s="5"/>
      <c r="H4369" s="27"/>
    </row>
    <row r="4370" spans="1:8" x14ac:dyDescent="0.25">
      <c r="A4370" s="25"/>
      <c r="B4370" s="26"/>
      <c r="C4370" s="25"/>
      <c r="D4370" s="25"/>
      <c r="E4370" s="25"/>
      <c r="F4370" s="4"/>
      <c r="G4370" s="5"/>
      <c r="H4370" s="27"/>
    </row>
    <row r="4371" spans="1:8" x14ac:dyDescent="0.25">
      <c r="A4371" s="25"/>
      <c r="B4371" s="26"/>
      <c r="C4371" s="25"/>
      <c r="D4371" s="25"/>
      <c r="E4371" s="25"/>
      <c r="F4371" s="4"/>
      <c r="G4371" s="5"/>
      <c r="H4371" s="27"/>
    </row>
    <row r="4372" spans="1:8" x14ac:dyDescent="0.25">
      <c r="A4372" s="25"/>
      <c r="B4372" s="26"/>
      <c r="C4372" s="25"/>
      <c r="D4372" s="25"/>
      <c r="E4372" s="25"/>
      <c r="F4372" s="4"/>
      <c r="G4372" s="5"/>
      <c r="H4372" s="27"/>
    </row>
    <row r="4373" spans="1:8" x14ac:dyDescent="0.25">
      <c r="A4373" s="25"/>
      <c r="B4373" s="26"/>
      <c r="C4373" s="25"/>
      <c r="D4373" s="25"/>
      <c r="E4373" s="25"/>
      <c r="F4373" s="4"/>
      <c r="G4373" s="5"/>
      <c r="H4373" s="27"/>
    </row>
    <row r="4374" spans="1:8" x14ac:dyDescent="0.25">
      <c r="A4374" s="25"/>
      <c r="B4374" s="26"/>
      <c r="C4374" s="25"/>
      <c r="D4374" s="25"/>
      <c r="E4374" s="25"/>
      <c r="F4374" s="4"/>
      <c r="G4374" s="5"/>
      <c r="H4374" s="27"/>
    </row>
    <row r="4375" spans="1:8" x14ac:dyDescent="0.25">
      <c r="A4375" s="25"/>
      <c r="B4375" s="26"/>
      <c r="C4375" s="25"/>
      <c r="D4375" s="25"/>
      <c r="E4375" s="25"/>
      <c r="F4375" s="4"/>
      <c r="G4375" s="5"/>
      <c r="H4375" s="27"/>
    </row>
    <row r="4376" spans="1:8" x14ac:dyDescent="0.25">
      <c r="A4376" s="25"/>
      <c r="B4376" s="26"/>
      <c r="C4376" s="25"/>
      <c r="D4376" s="25"/>
      <c r="E4376" s="25"/>
      <c r="F4376" s="4"/>
      <c r="G4376" s="5"/>
      <c r="H4376" s="27"/>
    </row>
    <row r="4377" spans="1:8" x14ac:dyDescent="0.25">
      <c r="A4377" s="25"/>
      <c r="B4377" s="26"/>
      <c r="C4377" s="25"/>
      <c r="D4377" s="25"/>
      <c r="E4377" s="25"/>
      <c r="F4377" s="4"/>
      <c r="G4377" s="5"/>
      <c r="H4377" s="27"/>
    </row>
    <row r="4378" spans="1:8" x14ac:dyDescent="0.25">
      <c r="A4378" s="25"/>
      <c r="B4378" s="26"/>
      <c r="C4378" s="25"/>
      <c r="D4378" s="25"/>
      <c r="E4378" s="25"/>
      <c r="F4378" s="4"/>
      <c r="G4378" s="5"/>
      <c r="H4378" s="27"/>
    </row>
    <row r="4379" spans="1:8" x14ac:dyDescent="0.25">
      <c r="A4379" s="25"/>
      <c r="B4379" s="26"/>
      <c r="C4379" s="25"/>
      <c r="D4379" s="25"/>
      <c r="E4379" s="25"/>
      <c r="F4379" s="4"/>
      <c r="G4379" s="5"/>
      <c r="H4379" s="27"/>
    </row>
    <row r="4380" spans="1:8" x14ac:dyDescent="0.25">
      <c r="A4380" s="25"/>
      <c r="B4380" s="26"/>
      <c r="C4380" s="25"/>
      <c r="D4380" s="25"/>
      <c r="E4380" s="25"/>
      <c r="F4380" s="4"/>
      <c r="G4380" s="5"/>
      <c r="H4380" s="27"/>
    </row>
    <row r="4381" spans="1:8" x14ac:dyDescent="0.25">
      <c r="A4381" s="25"/>
      <c r="B4381" s="26"/>
      <c r="C4381" s="25"/>
      <c r="D4381" s="25"/>
      <c r="E4381" s="25"/>
      <c r="F4381" s="4"/>
      <c r="G4381" s="5"/>
      <c r="H4381" s="27"/>
    </row>
    <row r="4382" spans="1:8" x14ac:dyDescent="0.25">
      <c r="A4382" s="25"/>
      <c r="B4382" s="26"/>
      <c r="C4382" s="25"/>
      <c r="D4382" s="25"/>
      <c r="E4382" s="25"/>
      <c r="F4382" s="4"/>
      <c r="G4382" s="5"/>
      <c r="H4382" s="27"/>
    </row>
    <row r="4383" spans="1:8" x14ac:dyDescent="0.25">
      <c r="A4383" s="25"/>
      <c r="B4383" s="26"/>
      <c r="C4383" s="25"/>
      <c r="D4383" s="25"/>
      <c r="E4383" s="25"/>
      <c r="F4383" s="4"/>
      <c r="G4383" s="5"/>
      <c r="H4383" s="27"/>
    </row>
    <row r="4384" spans="1:8" x14ac:dyDescent="0.25">
      <c r="A4384" s="25"/>
      <c r="B4384" s="26"/>
      <c r="C4384" s="25"/>
      <c r="D4384" s="25"/>
      <c r="E4384" s="25"/>
      <c r="F4384" s="4"/>
      <c r="G4384" s="5"/>
      <c r="H4384" s="27"/>
    </row>
    <row r="4385" spans="1:8" x14ac:dyDescent="0.25">
      <c r="A4385" s="25"/>
      <c r="B4385" s="26"/>
      <c r="C4385" s="25"/>
      <c r="D4385" s="25"/>
      <c r="E4385" s="25"/>
      <c r="F4385" s="4"/>
      <c r="G4385" s="5"/>
      <c r="H4385" s="27"/>
    </row>
    <row r="4386" spans="1:8" x14ac:dyDescent="0.25">
      <c r="A4386" s="25"/>
      <c r="B4386" s="26"/>
      <c r="C4386" s="25"/>
      <c r="D4386" s="25"/>
      <c r="E4386" s="25"/>
      <c r="F4386" s="4"/>
      <c r="G4386" s="5"/>
      <c r="H4386" s="27"/>
    </row>
    <row r="4387" spans="1:8" x14ac:dyDescent="0.25">
      <c r="A4387" s="25"/>
      <c r="B4387" s="26"/>
      <c r="C4387" s="25"/>
      <c r="D4387" s="25"/>
      <c r="E4387" s="25"/>
      <c r="F4387" s="4"/>
      <c r="G4387" s="5"/>
      <c r="H4387" s="27"/>
    </row>
    <row r="4388" spans="1:8" x14ac:dyDescent="0.25">
      <c r="A4388" s="25"/>
      <c r="B4388" s="26"/>
      <c r="C4388" s="25"/>
      <c r="D4388" s="25"/>
      <c r="E4388" s="25"/>
      <c r="F4388" s="4"/>
      <c r="G4388" s="5"/>
      <c r="H4388" s="27"/>
    </row>
    <row r="4389" spans="1:8" x14ac:dyDescent="0.25">
      <c r="A4389" s="25"/>
      <c r="B4389" s="26"/>
      <c r="C4389" s="25"/>
      <c r="D4389" s="25"/>
      <c r="E4389" s="25"/>
      <c r="F4389" s="4"/>
      <c r="G4389" s="5"/>
      <c r="H4389" s="27"/>
    </row>
    <row r="4390" spans="1:8" x14ac:dyDescent="0.25">
      <c r="A4390" s="25"/>
      <c r="B4390" s="26"/>
      <c r="C4390" s="25"/>
      <c r="D4390" s="25"/>
      <c r="E4390" s="25"/>
      <c r="F4390" s="4"/>
      <c r="G4390" s="5"/>
      <c r="H4390" s="27"/>
    </row>
    <row r="4391" spans="1:8" x14ac:dyDescent="0.25">
      <c r="A4391" s="25"/>
      <c r="B4391" s="26"/>
      <c r="C4391" s="25"/>
      <c r="D4391" s="25"/>
      <c r="E4391" s="25"/>
      <c r="F4391" s="4"/>
      <c r="G4391" s="5"/>
      <c r="H4391" s="27"/>
    </row>
    <row r="4392" spans="1:8" x14ac:dyDescent="0.25">
      <c r="A4392" s="25"/>
      <c r="B4392" s="26"/>
      <c r="C4392" s="25"/>
      <c r="D4392" s="25"/>
      <c r="E4392" s="25"/>
      <c r="F4392" s="4"/>
      <c r="G4392" s="5"/>
      <c r="H4392" s="27"/>
    </row>
    <row r="4393" spans="1:8" x14ac:dyDescent="0.25">
      <c r="A4393" s="25"/>
      <c r="B4393" s="26"/>
      <c r="C4393" s="25"/>
      <c r="D4393" s="25"/>
      <c r="E4393" s="25"/>
      <c r="F4393" s="4"/>
      <c r="G4393" s="5"/>
      <c r="H4393" s="27"/>
    </row>
    <row r="4394" spans="1:8" x14ac:dyDescent="0.25">
      <c r="A4394" s="25"/>
      <c r="B4394" s="26"/>
      <c r="C4394" s="25"/>
      <c r="D4394" s="25"/>
      <c r="E4394" s="25"/>
      <c r="F4394" s="4"/>
      <c r="G4394" s="5"/>
      <c r="H4394" s="27"/>
    </row>
    <row r="4395" spans="1:8" x14ac:dyDescent="0.25">
      <c r="A4395" s="25"/>
      <c r="B4395" s="26"/>
      <c r="C4395" s="25"/>
      <c r="D4395" s="25"/>
      <c r="E4395" s="25"/>
      <c r="F4395" s="4"/>
      <c r="G4395" s="5"/>
      <c r="H4395" s="27"/>
    </row>
    <row r="4396" spans="1:8" x14ac:dyDescent="0.25">
      <c r="A4396" s="25"/>
      <c r="B4396" s="26"/>
      <c r="C4396" s="25"/>
      <c r="D4396" s="25"/>
      <c r="E4396" s="25"/>
      <c r="F4396" s="4"/>
      <c r="G4396" s="5"/>
      <c r="H4396" s="27"/>
    </row>
    <row r="4397" spans="1:8" x14ac:dyDescent="0.25">
      <c r="A4397" s="25"/>
      <c r="B4397" s="26"/>
      <c r="C4397" s="25"/>
      <c r="D4397" s="25"/>
      <c r="E4397" s="25"/>
      <c r="F4397" s="4"/>
      <c r="G4397" s="5"/>
      <c r="H4397" s="27"/>
    </row>
    <row r="4398" spans="1:8" x14ac:dyDescent="0.25">
      <c r="A4398" s="25"/>
      <c r="B4398" s="26"/>
      <c r="C4398" s="25"/>
      <c r="D4398" s="25"/>
      <c r="E4398" s="25"/>
      <c r="F4398" s="4"/>
      <c r="G4398" s="5"/>
      <c r="H4398" s="27"/>
    </row>
    <row r="4399" spans="1:8" x14ac:dyDescent="0.25">
      <c r="A4399" s="25"/>
      <c r="B4399" s="26"/>
      <c r="C4399" s="25"/>
      <c r="D4399" s="25"/>
      <c r="E4399" s="25"/>
      <c r="F4399" s="4"/>
      <c r="G4399" s="5"/>
      <c r="H4399" s="27"/>
    </row>
    <row r="4400" spans="1:8" x14ac:dyDescent="0.25">
      <c r="A4400" s="25"/>
      <c r="B4400" s="26"/>
      <c r="C4400" s="25"/>
      <c r="D4400" s="25"/>
      <c r="E4400" s="25"/>
      <c r="F4400" s="4"/>
      <c r="G4400" s="5"/>
      <c r="H4400" s="27"/>
    </row>
    <row r="4401" spans="1:8" x14ac:dyDescent="0.25">
      <c r="A4401" s="25"/>
      <c r="B4401" s="26"/>
      <c r="C4401" s="25"/>
      <c r="D4401" s="25"/>
      <c r="E4401" s="25"/>
      <c r="F4401" s="4"/>
      <c r="G4401" s="5"/>
      <c r="H4401" s="27"/>
    </row>
    <row r="4402" spans="1:8" x14ac:dyDescent="0.25">
      <c r="A4402" s="25"/>
      <c r="B4402" s="26"/>
      <c r="C4402" s="25"/>
      <c r="D4402" s="25"/>
      <c r="E4402" s="25"/>
      <c r="F4402" s="4"/>
      <c r="G4402" s="5"/>
      <c r="H4402" s="27"/>
    </row>
    <row r="4403" spans="1:8" x14ac:dyDescent="0.25">
      <c r="A4403" s="25"/>
      <c r="B4403" s="26"/>
      <c r="C4403" s="25"/>
      <c r="D4403" s="25"/>
      <c r="E4403" s="25"/>
      <c r="F4403" s="4"/>
      <c r="G4403" s="5"/>
      <c r="H4403" s="27"/>
    </row>
    <row r="4404" spans="1:8" x14ac:dyDescent="0.25">
      <c r="A4404" s="25"/>
      <c r="B4404" s="26"/>
      <c r="C4404" s="25"/>
      <c r="D4404" s="25"/>
      <c r="E4404" s="25"/>
      <c r="F4404" s="4"/>
      <c r="G4404" s="5"/>
      <c r="H4404" s="27"/>
    </row>
    <row r="4405" spans="1:8" x14ac:dyDescent="0.25">
      <c r="A4405" s="25"/>
      <c r="B4405" s="26"/>
      <c r="C4405" s="25"/>
      <c r="D4405" s="25"/>
      <c r="E4405" s="25"/>
      <c r="F4405" s="4"/>
      <c r="G4405" s="5"/>
      <c r="H4405" s="27"/>
    </row>
    <row r="4406" spans="1:8" x14ac:dyDescent="0.25">
      <c r="A4406" s="25"/>
      <c r="B4406" s="26"/>
      <c r="C4406" s="25"/>
      <c r="D4406" s="25"/>
      <c r="E4406" s="25"/>
      <c r="F4406" s="4"/>
      <c r="G4406" s="5"/>
      <c r="H4406" s="27"/>
    </row>
    <row r="4407" spans="1:8" x14ac:dyDescent="0.25">
      <c r="A4407" s="25"/>
      <c r="B4407" s="26"/>
      <c r="C4407" s="25"/>
      <c r="D4407" s="25"/>
      <c r="E4407" s="25"/>
      <c r="F4407" s="4"/>
      <c r="G4407" s="5"/>
      <c r="H4407" s="27"/>
    </row>
    <row r="4408" spans="1:8" x14ac:dyDescent="0.25">
      <c r="A4408" s="25"/>
      <c r="B4408" s="26"/>
      <c r="C4408" s="25"/>
      <c r="D4408" s="25"/>
      <c r="E4408" s="25"/>
      <c r="F4408" s="4"/>
      <c r="G4408" s="5"/>
      <c r="H4408" s="27"/>
    </row>
    <row r="4409" spans="1:8" x14ac:dyDescent="0.25">
      <c r="A4409" s="25"/>
      <c r="B4409" s="26"/>
      <c r="C4409" s="25"/>
      <c r="D4409" s="25"/>
      <c r="E4409" s="25"/>
      <c r="F4409" s="4"/>
      <c r="G4409" s="5"/>
      <c r="H4409" s="27"/>
    </row>
    <row r="4410" spans="1:8" x14ac:dyDescent="0.25">
      <c r="A4410" s="25"/>
      <c r="B4410" s="26"/>
      <c r="C4410" s="25"/>
      <c r="D4410" s="25"/>
      <c r="E4410" s="25"/>
      <c r="F4410" s="4"/>
      <c r="G4410" s="5"/>
      <c r="H4410" s="27"/>
    </row>
    <row r="4411" spans="1:8" x14ac:dyDescent="0.25">
      <c r="A4411" s="25"/>
      <c r="B4411" s="26"/>
      <c r="C4411" s="25"/>
      <c r="D4411" s="25"/>
      <c r="E4411" s="25"/>
      <c r="F4411" s="4"/>
      <c r="G4411" s="5"/>
      <c r="H4411" s="27"/>
    </row>
    <row r="4412" spans="1:8" x14ac:dyDescent="0.25">
      <c r="A4412" s="25"/>
      <c r="B4412" s="26"/>
      <c r="C4412" s="25"/>
      <c r="D4412" s="25"/>
      <c r="E4412" s="25"/>
      <c r="F4412" s="4"/>
      <c r="G4412" s="5"/>
      <c r="H4412" s="27"/>
    </row>
    <row r="4413" spans="1:8" x14ac:dyDescent="0.25">
      <c r="A4413" s="25"/>
      <c r="B4413" s="26"/>
      <c r="C4413" s="25"/>
      <c r="D4413" s="25"/>
      <c r="E4413" s="25"/>
      <c r="F4413" s="4"/>
      <c r="G4413" s="5"/>
      <c r="H4413" s="27"/>
    </row>
    <row r="4414" spans="1:8" x14ac:dyDescent="0.25">
      <c r="A4414" s="25"/>
      <c r="B4414" s="26"/>
      <c r="C4414" s="25"/>
      <c r="D4414" s="25"/>
      <c r="E4414" s="25"/>
      <c r="F4414" s="4"/>
      <c r="G4414" s="5"/>
      <c r="H4414" s="27"/>
    </row>
    <row r="4415" spans="1:8" x14ac:dyDescent="0.25">
      <c r="A4415" s="25"/>
      <c r="B4415" s="26"/>
      <c r="C4415" s="25"/>
      <c r="D4415" s="25"/>
      <c r="E4415" s="25"/>
      <c r="F4415" s="4"/>
      <c r="G4415" s="5"/>
      <c r="H4415" s="27"/>
    </row>
    <row r="4416" spans="1:8" x14ac:dyDescent="0.25">
      <c r="A4416" s="25"/>
      <c r="B4416" s="26"/>
      <c r="C4416" s="25"/>
      <c r="D4416" s="25"/>
      <c r="E4416" s="25"/>
      <c r="F4416" s="4"/>
      <c r="G4416" s="5"/>
      <c r="H4416" s="27"/>
    </row>
    <row r="4417" spans="1:8" x14ac:dyDescent="0.25">
      <c r="A4417" s="25"/>
      <c r="B4417" s="26"/>
      <c r="C4417" s="25"/>
      <c r="D4417" s="25"/>
      <c r="E4417" s="25"/>
      <c r="F4417" s="4"/>
      <c r="G4417" s="5"/>
      <c r="H4417" s="27"/>
    </row>
    <row r="4418" spans="1:8" x14ac:dyDescent="0.25">
      <c r="A4418" s="25"/>
      <c r="B4418" s="26"/>
      <c r="C4418" s="25"/>
      <c r="D4418" s="25"/>
      <c r="E4418" s="25"/>
      <c r="F4418" s="4"/>
      <c r="G4418" s="5"/>
      <c r="H4418" s="27"/>
    </row>
    <row r="4419" spans="1:8" x14ac:dyDescent="0.25">
      <c r="A4419" s="25"/>
      <c r="B4419" s="26"/>
      <c r="C4419" s="25"/>
      <c r="D4419" s="25"/>
      <c r="E4419" s="25"/>
      <c r="F4419" s="4"/>
      <c r="G4419" s="5"/>
      <c r="H4419" s="27"/>
    </row>
    <row r="4420" spans="1:8" x14ac:dyDescent="0.25">
      <c r="A4420" s="25"/>
      <c r="B4420" s="26"/>
      <c r="C4420" s="25"/>
      <c r="D4420" s="25"/>
      <c r="E4420" s="25"/>
      <c r="F4420" s="4"/>
      <c r="G4420" s="5"/>
      <c r="H4420" s="27"/>
    </row>
    <row r="4421" spans="1:8" x14ac:dyDescent="0.25">
      <c r="A4421" s="25"/>
      <c r="B4421" s="26"/>
      <c r="C4421" s="25"/>
      <c r="D4421" s="25"/>
      <c r="E4421" s="25"/>
      <c r="F4421" s="4"/>
      <c r="G4421" s="5"/>
      <c r="H4421" s="27"/>
    </row>
    <row r="4422" spans="1:8" x14ac:dyDescent="0.25">
      <c r="A4422" s="25"/>
      <c r="B4422" s="26"/>
      <c r="C4422" s="25"/>
      <c r="D4422" s="25"/>
      <c r="E4422" s="25"/>
      <c r="F4422" s="4"/>
      <c r="G4422" s="5"/>
      <c r="H4422" s="27"/>
    </row>
    <row r="4423" spans="1:8" x14ac:dyDescent="0.25">
      <c r="A4423" s="25"/>
      <c r="B4423" s="26"/>
      <c r="C4423" s="25"/>
      <c r="D4423" s="25"/>
      <c r="E4423" s="25"/>
      <c r="F4423" s="4"/>
      <c r="G4423" s="5"/>
      <c r="H4423" s="27"/>
    </row>
    <row r="4424" spans="1:8" x14ac:dyDescent="0.25">
      <c r="A4424" s="25"/>
      <c r="B4424" s="26"/>
      <c r="C4424" s="25"/>
      <c r="D4424" s="25"/>
      <c r="E4424" s="25"/>
      <c r="F4424" s="4"/>
      <c r="G4424" s="5"/>
      <c r="H4424" s="27"/>
    </row>
    <row r="4425" spans="1:8" x14ac:dyDescent="0.25">
      <c r="A4425" s="25"/>
      <c r="B4425" s="26"/>
      <c r="C4425" s="25"/>
      <c r="D4425" s="25"/>
      <c r="E4425" s="25"/>
      <c r="F4425" s="4"/>
      <c r="G4425" s="5"/>
      <c r="H4425" s="27"/>
    </row>
    <row r="4426" spans="1:8" x14ac:dyDescent="0.25">
      <c r="A4426" s="25"/>
      <c r="B4426" s="26"/>
      <c r="C4426" s="25"/>
      <c r="D4426" s="25"/>
      <c r="E4426" s="25"/>
      <c r="F4426" s="4"/>
      <c r="G4426" s="5"/>
      <c r="H4426" s="27"/>
    </row>
    <row r="4427" spans="1:8" x14ac:dyDescent="0.25">
      <c r="A4427" s="25"/>
      <c r="B4427" s="26"/>
      <c r="C4427" s="25"/>
      <c r="D4427" s="25"/>
      <c r="E4427" s="25"/>
      <c r="F4427" s="4"/>
      <c r="G4427" s="5"/>
      <c r="H4427" s="27"/>
    </row>
    <row r="4428" spans="1:8" x14ac:dyDescent="0.25">
      <c r="A4428" s="25"/>
      <c r="B4428" s="26"/>
      <c r="C4428" s="25"/>
      <c r="D4428" s="25"/>
      <c r="E4428" s="25"/>
      <c r="F4428" s="4"/>
      <c r="G4428" s="5"/>
      <c r="H4428" s="27"/>
    </row>
    <row r="4429" spans="1:8" x14ac:dyDescent="0.25">
      <c r="A4429" s="25"/>
      <c r="B4429" s="26"/>
      <c r="C4429" s="25"/>
      <c r="D4429" s="25"/>
      <c r="E4429" s="25"/>
      <c r="F4429" s="4"/>
      <c r="G4429" s="5"/>
      <c r="H4429" s="27"/>
    </row>
    <row r="4430" spans="1:8" x14ac:dyDescent="0.25">
      <c r="A4430" s="25"/>
      <c r="B4430" s="26"/>
      <c r="C4430" s="25"/>
      <c r="D4430" s="25"/>
      <c r="E4430" s="25"/>
      <c r="F4430" s="4"/>
      <c r="G4430" s="5"/>
      <c r="H4430" s="27"/>
    </row>
    <row r="4431" spans="1:8" x14ac:dyDescent="0.25">
      <c r="A4431" s="25"/>
      <c r="B4431" s="26"/>
      <c r="C4431" s="25"/>
      <c r="D4431" s="25"/>
      <c r="E4431" s="25"/>
      <c r="F4431" s="4"/>
      <c r="G4431" s="5"/>
      <c r="H4431" s="27"/>
    </row>
    <row r="4432" spans="1:8" x14ac:dyDescent="0.25">
      <c r="A4432" s="25"/>
      <c r="B4432" s="26"/>
      <c r="C4432" s="25"/>
      <c r="D4432" s="25"/>
      <c r="E4432" s="25"/>
      <c r="F4432" s="4"/>
      <c r="G4432" s="5"/>
      <c r="H4432" s="27"/>
    </row>
    <row r="4433" spans="1:8" x14ac:dyDescent="0.25">
      <c r="A4433" s="25"/>
      <c r="B4433" s="26"/>
      <c r="C4433" s="25"/>
      <c r="D4433" s="25"/>
      <c r="E4433" s="25"/>
      <c r="F4433" s="4"/>
      <c r="G4433" s="5"/>
      <c r="H4433" s="27"/>
    </row>
    <row r="4434" spans="1:8" x14ac:dyDescent="0.25">
      <c r="A4434" s="25"/>
      <c r="B4434" s="26"/>
      <c r="C4434" s="25"/>
      <c r="D4434" s="25"/>
      <c r="E4434" s="25"/>
      <c r="F4434" s="4"/>
      <c r="G4434" s="5"/>
      <c r="H4434" s="27"/>
    </row>
    <row r="4435" spans="1:8" x14ac:dyDescent="0.25">
      <c r="A4435" s="25"/>
      <c r="B4435" s="26"/>
      <c r="C4435" s="25"/>
      <c r="D4435" s="25"/>
      <c r="E4435" s="25"/>
      <c r="F4435" s="4"/>
      <c r="G4435" s="5"/>
      <c r="H4435" s="27"/>
    </row>
    <row r="4436" spans="1:8" x14ac:dyDescent="0.25">
      <c r="A4436" s="25"/>
      <c r="B4436" s="26"/>
      <c r="C4436" s="25"/>
      <c r="D4436" s="25"/>
      <c r="E4436" s="25"/>
      <c r="F4436" s="4"/>
      <c r="G4436" s="5"/>
      <c r="H4436" s="27"/>
    </row>
    <row r="4437" spans="1:8" x14ac:dyDescent="0.25">
      <c r="A4437" s="25"/>
      <c r="B4437" s="26"/>
      <c r="C4437" s="25"/>
      <c r="D4437" s="25"/>
      <c r="E4437" s="25"/>
      <c r="F4437" s="4"/>
      <c r="G4437" s="5"/>
      <c r="H4437" s="27"/>
    </row>
    <row r="4438" spans="1:8" x14ac:dyDescent="0.25">
      <c r="A4438" s="25"/>
      <c r="B4438" s="26"/>
      <c r="C4438" s="25"/>
      <c r="D4438" s="25"/>
      <c r="E4438" s="25"/>
      <c r="F4438" s="4"/>
      <c r="G4438" s="5"/>
      <c r="H4438" s="27"/>
    </row>
    <row r="4439" spans="1:8" x14ac:dyDescent="0.25">
      <c r="A4439" s="25"/>
      <c r="B4439" s="26"/>
      <c r="C4439" s="25"/>
      <c r="D4439" s="25"/>
      <c r="E4439" s="25"/>
      <c r="F4439" s="4"/>
      <c r="G4439" s="5"/>
      <c r="H4439" s="27"/>
    </row>
    <row r="4440" spans="1:8" x14ac:dyDescent="0.25">
      <c r="A4440" s="25"/>
      <c r="B4440" s="26"/>
      <c r="C4440" s="25"/>
      <c r="D4440" s="25"/>
      <c r="E4440" s="25"/>
      <c r="F4440" s="4"/>
      <c r="G4440" s="5"/>
      <c r="H4440" s="27"/>
    </row>
    <row r="4441" spans="1:8" x14ac:dyDescent="0.25">
      <c r="A4441" s="25"/>
      <c r="B4441" s="26"/>
      <c r="C4441" s="25"/>
      <c r="D4441" s="25"/>
      <c r="E4441" s="25"/>
      <c r="F4441" s="4"/>
      <c r="G4441" s="5"/>
      <c r="H4441" s="27"/>
    </row>
    <row r="4442" spans="1:8" x14ac:dyDescent="0.25">
      <c r="A4442" s="25"/>
      <c r="B4442" s="26"/>
      <c r="C4442" s="25"/>
      <c r="D4442" s="25"/>
      <c r="E4442" s="25"/>
      <c r="F4442" s="4"/>
      <c r="G4442" s="5"/>
      <c r="H4442" s="27"/>
    </row>
    <row r="4443" spans="1:8" x14ac:dyDescent="0.25">
      <c r="A4443" s="25"/>
      <c r="B4443" s="26"/>
      <c r="C4443" s="25"/>
      <c r="D4443" s="25"/>
      <c r="E4443" s="25"/>
      <c r="F4443" s="4"/>
      <c r="G4443" s="5"/>
      <c r="H4443" s="27"/>
    </row>
    <row r="4444" spans="1:8" x14ac:dyDescent="0.25">
      <c r="A4444" s="25"/>
      <c r="B4444" s="26"/>
      <c r="C4444" s="25"/>
      <c r="D4444" s="25"/>
      <c r="E4444" s="25"/>
      <c r="F4444" s="4"/>
      <c r="G4444" s="5"/>
      <c r="H4444" s="27"/>
    </row>
    <row r="4445" spans="1:8" x14ac:dyDescent="0.25">
      <c r="A4445" s="25"/>
      <c r="B4445" s="26"/>
      <c r="C4445" s="25"/>
      <c r="D4445" s="25"/>
      <c r="E4445" s="25"/>
      <c r="F4445" s="4"/>
      <c r="G4445" s="5"/>
      <c r="H4445" s="27"/>
    </row>
    <row r="4446" spans="1:8" x14ac:dyDescent="0.25">
      <c r="A4446" s="25"/>
      <c r="B4446" s="26"/>
      <c r="C4446" s="25"/>
      <c r="D4446" s="25"/>
      <c r="E4446" s="25"/>
      <c r="F4446" s="4"/>
      <c r="G4446" s="5"/>
      <c r="H4446" s="27"/>
    </row>
    <row r="4447" spans="1:8" x14ac:dyDescent="0.25">
      <c r="A4447" s="25"/>
      <c r="B4447" s="26"/>
      <c r="C4447" s="25"/>
      <c r="D4447" s="25"/>
      <c r="E4447" s="25"/>
      <c r="F4447" s="4"/>
      <c r="G4447" s="5"/>
      <c r="H4447" s="27"/>
    </row>
    <row r="4448" spans="1:8" x14ac:dyDescent="0.25">
      <c r="A4448" s="25"/>
      <c r="B4448" s="26"/>
      <c r="C4448" s="25"/>
      <c r="D4448" s="25"/>
      <c r="E4448" s="25"/>
      <c r="F4448" s="4"/>
      <c r="G4448" s="5"/>
      <c r="H4448" s="27"/>
    </row>
    <row r="4449" spans="1:8" x14ac:dyDescent="0.25">
      <c r="A4449" s="25"/>
      <c r="B4449" s="26"/>
      <c r="C4449" s="25"/>
      <c r="D4449" s="25"/>
      <c r="E4449" s="25"/>
      <c r="F4449" s="4"/>
      <c r="G4449" s="5"/>
      <c r="H4449" s="27"/>
    </row>
    <row r="4450" spans="1:8" x14ac:dyDescent="0.25">
      <c r="A4450" s="25"/>
      <c r="B4450" s="26"/>
      <c r="C4450" s="25"/>
      <c r="D4450" s="25"/>
      <c r="E4450" s="25"/>
      <c r="F4450" s="4"/>
      <c r="G4450" s="5"/>
      <c r="H4450" s="27"/>
    </row>
    <row r="4451" spans="1:8" x14ac:dyDescent="0.25">
      <c r="A4451" s="25"/>
      <c r="B4451" s="26"/>
      <c r="C4451" s="25"/>
      <c r="D4451" s="25"/>
      <c r="E4451" s="25"/>
      <c r="F4451" s="4"/>
      <c r="G4451" s="5"/>
      <c r="H4451" s="27"/>
    </row>
    <row r="4452" spans="1:8" x14ac:dyDescent="0.25">
      <c r="A4452" s="25"/>
      <c r="B4452" s="26"/>
      <c r="C4452" s="25"/>
      <c r="D4452" s="25"/>
      <c r="E4452" s="25"/>
      <c r="F4452" s="4"/>
      <c r="G4452" s="5"/>
      <c r="H4452" s="27"/>
    </row>
    <row r="4453" spans="1:8" x14ac:dyDescent="0.25">
      <c r="A4453" s="25"/>
      <c r="B4453" s="26"/>
      <c r="C4453" s="25"/>
      <c r="D4453" s="25"/>
      <c r="E4453" s="25"/>
      <c r="F4453" s="4"/>
      <c r="G4453" s="5"/>
      <c r="H4453" s="27"/>
    </row>
    <row r="4454" spans="1:8" x14ac:dyDescent="0.25">
      <c r="A4454" s="25"/>
      <c r="B4454" s="26"/>
      <c r="C4454" s="25"/>
      <c r="D4454" s="25"/>
      <c r="E4454" s="25"/>
      <c r="F4454" s="4"/>
      <c r="G4454" s="5"/>
      <c r="H4454" s="27"/>
    </row>
    <row r="4455" spans="1:8" x14ac:dyDescent="0.25">
      <c r="A4455" s="25"/>
      <c r="B4455" s="26"/>
      <c r="C4455" s="25"/>
      <c r="D4455" s="25"/>
      <c r="E4455" s="25"/>
      <c r="F4455" s="4"/>
      <c r="G4455" s="5"/>
      <c r="H4455" s="27"/>
    </row>
    <row r="4456" spans="1:8" x14ac:dyDescent="0.25">
      <c r="A4456" s="25"/>
      <c r="B4456" s="26"/>
      <c r="C4456" s="25"/>
      <c r="D4456" s="25"/>
      <c r="E4456" s="25"/>
      <c r="F4456" s="4"/>
      <c r="G4456" s="5"/>
      <c r="H4456" s="27"/>
    </row>
    <row r="4457" spans="1:8" x14ac:dyDescent="0.25">
      <c r="A4457" s="25"/>
      <c r="B4457" s="26"/>
      <c r="C4457" s="25"/>
      <c r="D4457" s="25"/>
      <c r="E4457" s="25"/>
      <c r="F4457" s="4"/>
      <c r="G4457" s="5"/>
      <c r="H4457" s="27"/>
    </row>
    <row r="4458" spans="1:8" x14ac:dyDescent="0.25">
      <c r="A4458" s="25"/>
      <c r="B4458" s="26"/>
      <c r="C4458" s="25"/>
      <c r="D4458" s="25"/>
      <c r="E4458" s="25"/>
      <c r="F4458" s="4"/>
      <c r="G4458" s="5"/>
      <c r="H4458" s="27"/>
    </row>
    <row r="4459" spans="1:8" x14ac:dyDescent="0.25">
      <c r="A4459" s="25"/>
      <c r="B4459" s="26"/>
      <c r="C4459" s="25"/>
      <c r="D4459" s="25"/>
      <c r="E4459" s="25"/>
      <c r="F4459" s="4"/>
      <c r="G4459" s="5"/>
      <c r="H4459" s="27"/>
    </row>
    <row r="4460" spans="1:8" x14ac:dyDescent="0.25">
      <c r="A4460" s="25"/>
      <c r="B4460" s="26"/>
      <c r="C4460" s="25"/>
      <c r="D4460" s="25"/>
      <c r="E4460" s="25"/>
      <c r="F4460" s="4"/>
      <c r="G4460" s="5"/>
      <c r="H4460" s="27"/>
    </row>
    <row r="4461" spans="1:8" x14ac:dyDescent="0.25">
      <c r="A4461" s="25"/>
      <c r="B4461" s="26"/>
      <c r="C4461" s="25"/>
      <c r="D4461" s="25"/>
      <c r="E4461" s="25"/>
      <c r="F4461" s="4"/>
      <c r="G4461" s="5"/>
      <c r="H4461" s="27"/>
    </row>
    <row r="4462" spans="1:8" x14ac:dyDescent="0.25">
      <c r="A4462" s="25"/>
      <c r="B4462" s="26"/>
      <c r="C4462" s="25"/>
      <c r="D4462" s="25"/>
      <c r="E4462" s="25"/>
      <c r="F4462" s="4"/>
      <c r="G4462" s="5"/>
      <c r="H4462" s="27"/>
    </row>
    <row r="4463" spans="1:8" x14ac:dyDescent="0.25">
      <c r="A4463" s="25"/>
      <c r="B4463" s="26"/>
      <c r="C4463" s="25"/>
      <c r="D4463" s="25"/>
      <c r="E4463" s="25"/>
      <c r="F4463" s="4"/>
      <c r="G4463" s="5"/>
      <c r="H4463" s="27"/>
    </row>
    <row r="4464" spans="1:8" x14ac:dyDescent="0.25">
      <c r="A4464" s="25"/>
      <c r="B4464" s="26"/>
      <c r="C4464" s="25"/>
      <c r="D4464" s="25"/>
      <c r="E4464" s="25"/>
      <c r="F4464" s="4"/>
      <c r="G4464" s="5"/>
      <c r="H4464" s="27"/>
    </row>
    <row r="4465" spans="1:8" x14ac:dyDescent="0.25">
      <c r="A4465" s="25"/>
      <c r="B4465" s="26"/>
      <c r="C4465" s="25"/>
      <c r="D4465" s="25"/>
      <c r="E4465" s="25"/>
      <c r="F4465" s="4"/>
      <c r="G4465" s="5"/>
      <c r="H4465" s="27"/>
    </row>
    <row r="4466" spans="1:8" x14ac:dyDescent="0.25">
      <c r="A4466" s="25"/>
      <c r="B4466" s="26"/>
      <c r="C4466" s="25"/>
      <c r="D4466" s="25"/>
      <c r="E4466" s="25"/>
      <c r="F4466" s="4"/>
      <c r="G4466" s="5"/>
      <c r="H4466" s="27"/>
    </row>
    <row r="4467" spans="1:8" x14ac:dyDescent="0.25">
      <c r="A4467" s="25"/>
      <c r="B4467" s="26"/>
      <c r="C4467" s="25"/>
      <c r="D4467" s="25"/>
      <c r="E4467" s="25"/>
      <c r="F4467" s="4"/>
      <c r="G4467" s="5"/>
      <c r="H4467" s="27"/>
    </row>
    <row r="4468" spans="1:8" x14ac:dyDescent="0.25">
      <c r="A4468" s="25"/>
      <c r="B4468" s="26"/>
      <c r="C4468" s="25"/>
      <c r="D4468" s="25"/>
      <c r="E4468" s="25"/>
      <c r="F4468" s="4"/>
      <c r="G4468" s="5"/>
      <c r="H4468" s="27"/>
    </row>
    <row r="4469" spans="1:8" x14ac:dyDescent="0.25">
      <c r="A4469" s="25"/>
      <c r="B4469" s="26"/>
      <c r="C4469" s="25"/>
      <c r="D4469" s="25"/>
      <c r="E4469" s="25"/>
      <c r="F4469" s="4"/>
      <c r="G4469" s="5"/>
      <c r="H4469" s="27"/>
    </row>
    <row r="4470" spans="1:8" x14ac:dyDescent="0.25">
      <c r="A4470" s="25"/>
      <c r="B4470" s="26"/>
      <c r="C4470" s="25"/>
      <c r="D4470" s="25"/>
      <c r="E4470" s="25"/>
      <c r="F4470" s="4"/>
      <c r="G4470" s="5"/>
      <c r="H4470" s="27"/>
    </row>
    <row r="4471" spans="1:8" x14ac:dyDescent="0.25">
      <c r="A4471" s="25"/>
      <c r="B4471" s="26"/>
      <c r="C4471" s="25"/>
      <c r="D4471" s="25"/>
      <c r="E4471" s="25"/>
      <c r="F4471" s="4"/>
      <c r="G4471" s="5"/>
      <c r="H4471" s="27"/>
    </row>
    <row r="4472" spans="1:8" x14ac:dyDescent="0.25">
      <c r="A4472" s="25"/>
      <c r="B4472" s="26"/>
      <c r="C4472" s="25"/>
      <c r="D4472" s="25"/>
      <c r="E4472" s="25"/>
      <c r="F4472" s="4"/>
      <c r="G4472" s="5"/>
      <c r="H4472" s="27"/>
    </row>
    <row r="4473" spans="1:8" x14ac:dyDescent="0.25">
      <c r="A4473" s="25"/>
      <c r="B4473" s="26"/>
      <c r="C4473" s="25"/>
      <c r="D4473" s="25"/>
      <c r="E4473" s="25"/>
      <c r="F4473" s="4"/>
      <c r="G4473" s="5"/>
      <c r="H4473" s="27"/>
    </row>
    <row r="4474" spans="1:8" x14ac:dyDescent="0.25">
      <c r="A4474" s="25"/>
      <c r="B4474" s="26"/>
      <c r="C4474" s="25"/>
      <c r="D4474" s="25"/>
      <c r="E4474" s="25"/>
      <c r="F4474" s="4"/>
      <c r="G4474" s="5"/>
      <c r="H4474" s="27"/>
    </row>
    <row r="4475" spans="1:8" x14ac:dyDescent="0.25">
      <c r="A4475" s="25"/>
      <c r="B4475" s="26"/>
      <c r="C4475" s="25"/>
      <c r="D4475" s="25"/>
      <c r="E4475" s="25"/>
      <c r="F4475" s="4"/>
      <c r="G4475" s="5"/>
      <c r="H4475" s="27"/>
    </row>
    <row r="4476" spans="1:8" x14ac:dyDescent="0.25">
      <c r="A4476" s="25"/>
      <c r="B4476" s="26"/>
      <c r="C4476" s="25"/>
      <c r="D4476" s="25"/>
      <c r="E4476" s="25"/>
      <c r="F4476" s="4"/>
      <c r="G4476" s="5"/>
      <c r="H4476" s="27"/>
    </row>
    <row r="4477" spans="1:8" x14ac:dyDescent="0.25">
      <c r="A4477" s="25"/>
      <c r="B4477" s="26"/>
      <c r="C4477" s="25"/>
      <c r="D4477" s="25"/>
      <c r="E4477" s="25"/>
      <c r="F4477" s="4"/>
      <c r="G4477" s="5"/>
      <c r="H4477" s="27"/>
    </row>
    <row r="4478" spans="1:8" x14ac:dyDescent="0.25">
      <c r="A4478" s="25"/>
      <c r="B4478" s="26"/>
      <c r="C4478" s="25"/>
      <c r="D4478" s="25"/>
      <c r="E4478" s="25"/>
      <c r="F4478" s="4"/>
      <c r="G4478" s="5"/>
      <c r="H4478" s="27"/>
    </row>
    <row r="4479" spans="1:8" x14ac:dyDescent="0.25">
      <c r="A4479" s="25"/>
      <c r="B4479" s="26"/>
      <c r="C4479" s="25"/>
      <c r="D4479" s="25"/>
      <c r="E4479" s="25"/>
      <c r="F4479" s="4"/>
      <c r="G4479" s="5"/>
      <c r="H4479" s="27"/>
    </row>
    <row r="4480" spans="1:8" x14ac:dyDescent="0.25">
      <c r="A4480" s="25"/>
      <c r="B4480" s="26"/>
      <c r="C4480" s="25"/>
      <c r="D4480" s="25"/>
      <c r="E4480" s="25"/>
      <c r="F4480" s="4"/>
      <c r="G4480" s="5"/>
      <c r="H4480" s="27"/>
    </row>
    <row r="4481" spans="1:8" x14ac:dyDescent="0.25">
      <c r="A4481" s="25"/>
      <c r="B4481" s="26"/>
      <c r="C4481" s="25"/>
      <c r="D4481" s="25"/>
      <c r="E4481" s="25"/>
      <c r="F4481" s="4"/>
      <c r="G4481" s="5"/>
      <c r="H4481" s="27"/>
    </row>
    <row r="4482" spans="1:8" x14ac:dyDescent="0.25">
      <c r="A4482" s="25"/>
      <c r="B4482" s="26"/>
      <c r="C4482" s="25"/>
      <c r="D4482" s="25"/>
      <c r="E4482" s="25"/>
      <c r="F4482" s="4"/>
      <c r="G4482" s="5"/>
      <c r="H4482" s="27"/>
    </row>
    <row r="4483" spans="1:8" x14ac:dyDescent="0.25">
      <c r="A4483" s="25"/>
      <c r="B4483" s="26"/>
      <c r="C4483" s="25"/>
      <c r="D4483" s="25"/>
      <c r="E4483" s="25"/>
      <c r="F4483" s="4"/>
      <c r="G4483" s="5"/>
      <c r="H4483" s="27"/>
    </row>
    <row r="4484" spans="1:8" x14ac:dyDescent="0.25">
      <c r="A4484" s="25"/>
      <c r="B4484" s="26"/>
      <c r="C4484" s="25"/>
      <c r="D4484" s="25"/>
      <c r="E4484" s="25"/>
      <c r="F4484" s="4"/>
      <c r="G4484" s="5"/>
      <c r="H4484" s="27"/>
    </row>
    <row r="4485" spans="1:8" x14ac:dyDescent="0.25">
      <c r="A4485" s="25"/>
      <c r="B4485" s="26"/>
      <c r="C4485" s="25"/>
      <c r="D4485" s="25"/>
      <c r="E4485" s="25"/>
      <c r="F4485" s="4"/>
      <c r="G4485" s="5"/>
      <c r="H4485" s="27"/>
    </row>
    <row r="4486" spans="1:8" x14ac:dyDescent="0.25">
      <c r="A4486" s="25"/>
      <c r="B4486" s="26"/>
      <c r="C4486" s="25"/>
      <c r="D4486" s="25"/>
      <c r="E4486" s="25"/>
      <c r="F4486" s="4"/>
      <c r="G4486" s="5"/>
      <c r="H4486" s="27"/>
    </row>
    <row r="4487" spans="1:8" x14ac:dyDescent="0.25">
      <c r="A4487" s="25"/>
      <c r="B4487" s="26"/>
      <c r="C4487" s="25"/>
      <c r="D4487" s="25"/>
      <c r="E4487" s="25"/>
      <c r="F4487" s="4"/>
      <c r="G4487" s="5"/>
      <c r="H4487" s="27"/>
    </row>
    <row r="4488" spans="1:8" x14ac:dyDescent="0.25">
      <c r="A4488" s="25"/>
      <c r="B4488" s="26"/>
      <c r="C4488" s="25"/>
      <c r="D4488" s="25"/>
      <c r="E4488" s="25"/>
      <c r="F4488" s="4"/>
      <c r="G4488" s="5"/>
      <c r="H4488" s="27"/>
    </row>
    <row r="4489" spans="1:8" x14ac:dyDescent="0.25">
      <c r="A4489" s="25"/>
      <c r="B4489" s="26"/>
      <c r="C4489" s="25"/>
      <c r="D4489" s="25"/>
      <c r="E4489" s="25"/>
      <c r="F4489" s="4"/>
      <c r="G4489" s="5"/>
      <c r="H4489" s="27"/>
    </row>
    <row r="4490" spans="1:8" x14ac:dyDescent="0.25">
      <c r="A4490" s="25"/>
      <c r="B4490" s="26"/>
      <c r="C4490" s="25"/>
      <c r="D4490" s="25"/>
      <c r="E4490" s="25"/>
      <c r="F4490" s="4"/>
      <c r="G4490" s="5"/>
      <c r="H4490" s="27"/>
    </row>
    <row r="4491" spans="1:8" x14ac:dyDescent="0.25">
      <c r="A4491" s="25"/>
      <c r="B4491" s="26"/>
      <c r="C4491" s="25"/>
      <c r="D4491" s="25"/>
      <c r="E4491" s="25"/>
      <c r="F4491" s="4"/>
      <c r="G4491" s="5"/>
      <c r="H4491" s="27"/>
    </row>
    <row r="4492" spans="1:8" x14ac:dyDescent="0.25">
      <c r="A4492" s="25"/>
      <c r="B4492" s="26"/>
      <c r="C4492" s="25"/>
      <c r="D4492" s="25"/>
      <c r="E4492" s="25"/>
      <c r="F4492" s="4"/>
      <c r="G4492" s="5"/>
      <c r="H4492" s="27"/>
    </row>
    <row r="4493" spans="1:8" x14ac:dyDescent="0.25">
      <c r="A4493" s="25"/>
      <c r="B4493" s="26"/>
      <c r="C4493" s="25"/>
      <c r="D4493" s="25"/>
      <c r="E4493" s="25"/>
      <c r="F4493" s="4"/>
      <c r="G4493" s="5"/>
      <c r="H4493" s="27"/>
    </row>
    <row r="4494" spans="1:8" x14ac:dyDescent="0.25">
      <c r="A4494" s="25"/>
      <c r="B4494" s="26"/>
      <c r="C4494" s="25"/>
      <c r="D4494" s="25"/>
      <c r="E4494" s="25"/>
      <c r="F4494" s="4"/>
      <c r="G4494" s="5"/>
      <c r="H4494" s="27"/>
    </row>
    <row r="4495" spans="1:8" x14ac:dyDescent="0.25">
      <c r="A4495" s="25"/>
      <c r="B4495" s="26"/>
      <c r="C4495" s="25"/>
      <c r="D4495" s="25"/>
      <c r="E4495" s="25"/>
      <c r="F4495" s="4"/>
      <c r="G4495" s="5"/>
      <c r="H4495" s="27"/>
    </row>
    <row r="4496" spans="1:8" x14ac:dyDescent="0.25">
      <c r="A4496" s="25"/>
      <c r="B4496" s="26"/>
      <c r="C4496" s="25"/>
      <c r="D4496" s="25"/>
      <c r="E4496" s="25"/>
      <c r="F4496" s="4"/>
      <c r="G4496" s="5"/>
      <c r="H4496" s="27"/>
    </row>
    <row r="4497" spans="1:8" x14ac:dyDescent="0.25">
      <c r="A4497" s="25"/>
      <c r="B4497" s="26"/>
      <c r="C4497" s="25"/>
      <c r="D4497" s="25"/>
      <c r="E4497" s="25"/>
      <c r="F4497" s="4"/>
      <c r="G4497" s="5"/>
      <c r="H4497" s="27"/>
    </row>
    <row r="4498" spans="1:8" x14ac:dyDescent="0.25">
      <c r="A4498" s="25"/>
      <c r="B4498" s="26"/>
      <c r="C4498" s="25"/>
      <c r="D4498" s="25"/>
      <c r="E4498" s="25"/>
      <c r="F4498" s="4"/>
      <c r="G4498" s="5"/>
      <c r="H4498" s="27"/>
    </row>
    <row r="4499" spans="1:8" x14ac:dyDescent="0.25">
      <c r="A4499" s="25"/>
      <c r="B4499" s="26"/>
      <c r="C4499" s="25"/>
      <c r="D4499" s="25"/>
      <c r="E4499" s="25"/>
      <c r="F4499" s="4"/>
      <c r="G4499" s="5"/>
      <c r="H4499" s="27"/>
    </row>
    <row r="4500" spans="1:8" x14ac:dyDescent="0.25">
      <c r="A4500" s="25"/>
      <c r="B4500" s="26"/>
      <c r="C4500" s="25"/>
      <c r="D4500" s="25"/>
      <c r="E4500" s="25"/>
      <c r="F4500" s="4"/>
      <c r="G4500" s="5"/>
      <c r="H4500" s="27"/>
    </row>
    <row r="4501" spans="1:8" x14ac:dyDescent="0.25">
      <c r="A4501" s="25"/>
      <c r="B4501" s="26"/>
      <c r="C4501" s="25"/>
      <c r="D4501" s="25"/>
      <c r="E4501" s="25"/>
      <c r="F4501" s="4"/>
      <c r="G4501" s="5"/>
      <c r="H4501" s="27"/>
    </row>
    <row r="4502" spans="1:8" x14ac:dyDescent="0.25">
      <c r="A4502" s="25"/>
      <c r="B4502" s="26"/>
      <c r="C4502" s="25"/>
      <c r="D4502" s="25"/>
      <c r="E4502" s="25"/>
      <c r="F4502" s="4"/>
      <c r="G4502" s="5"/>
      <c r="H4502" s="27"/>
    </row>
    <row r="4503" spans="1:8" x14ac:dyDescent="0.25">
      <c r="A4503" s="25"/>
      <c r="B4503" s="26"/>
      <c r="C4503" s="25"/>
      <c r="D4503" s="25"/>
      <c r="E4503" s="25"/>
      <c r="F4503" s="4"/>
      <c r="G4503" s="5"/>
      <c r="H4503" s="27"/>
    </row>
    <row r="4504" spans="1:8" x14ac:dyDescent="0.25">
      <c r="A4504" s="25"/>
      <c r="B4504" s="26"/>
      <c r="C4504" s="25"/>
      <c r="D4504" s="25"/>
      <c r="E4504" s="25"/>
      <c r="F4504" s="4"/>
      <c r="G4504" s="5"/>
      <c r="H4504" s="27"/>
    </row>
    <row r="4505" spans="1:8" x14ac:dyDescent="0.25">
      <c r="A4505" s="25"/>
      <c r="B4505" s="26"/>
      <c r="C4505" s="25"/>
      <c r="D4505" s="25"/>
      <c r="E4505" s="25"/>
      <c r="F4505" s="4"/>
      <c r="G4505" s="5"/>
      <c r="H4505" s="27"/>
    </row>
    <row r="4506" spans="1:8" x14ac:dyDescent="0.25">
      <c r="A4506" s="25"/>
      <c r="B4506" s="26"/>
      <c r="C4506" s="25"/>
      <c r="D4506" s="25"/>
      <c r="E4506" s="25"/>
      <c r="F4506" s="4"/>
      <c r="G4506" s="5"/>
      <c r="H4506" s="27"/>
    </row>
    <row r="4507" spans="1:8" x14ac:dyDescent="0.25">
      <c r="A4507" s="25"/>
      <c r="B4507" s="26"/>
      <c r="C4507" s="25"/>
      <c r="D4507" s="25"/>
      <c r="E4507" s="25"/>
      <c r="F4507" s="4"/>
      <c r="G4507" s="5"/>
      <c r="H4507" s="27"/>
    </row>
    <row r="4508" spans="1:8" x14ac:dyDescent="0.25">
      <c r="A4508" s="25"/>
      <c r="B4508" s="26"/>
      <c r="C4508" s="25"/>
      <c r="D4508" s="25"/>
      <c r="E4508" s="25"/>
      <c r="F4508" s="4"/>
      <c r="G4508" s="5"/>
      <c r="H4508" s="27"/>
    </row>
    <row r="4509" spans="1:8" x14ac:dyDescent="0.25">
      <c r="A4509" s="25"/>
      <c r="B4509" s="26"/>
      <c r="C4509" s="25"/>
      <c r="D4509" s="25"/>
      <c r="E4509" s="25"/>
      <c r="F4509" s="4"/>
      <c r="G4509" s="5"/>
      <c r="H4509" s="27"/>
    </row>
    <row r="4510" spans="1:8" x14ac:dyDescent="0.25">
      <c r="A4510" s="25"/>
      <c r="B4510" s="26"/>
      <c r="C4510" s="25"/>
      <c r="D4510" s="25"/>
      <c r="E4510" s="25"/>
      <c r="F4510" s="4"/>
      <c r="G4510" s="5"/>
      <c r="H4510" s="27"/>
    </row>
    <row r="4511" spans="1:8" x14ac:dyDescent="0.25">
      <c r="A4511" s="25"/>
      <c r="B4511" s="26"/>
      <c r="C4511" s="25"/>
      <c r="D4511" s="25"/>
      <c r="E4511" s="25"/>
      <c r="F4511" s="4"/>
      <c r="G4511" s="5"/>
      <c r="H4511" s="27"/>
    </row>
    <row r="4512" spans="1:8" x14ac:dyDescent="0.25">
      <c r="A4512" s="25"/>
      <c r="B4512" s="26"/>
      <c r="C4512" s="25"/>
      <c r="D4512" s="25"/>
      <c r="E4512" s="25"/>
      <c r="F4512" s="4"/>
      <c r="G4512" s="5"/>
      <c r="H4512" s="27"/>
    </row>
    <row r="4513" spans="1:8" x14ac:dyDescent="0.25">
      <c r="A4513" s="25"/>
      <c r="B4513" s="26"/>
      <c r="C4513" s="25"/>
      <c r="D4513" s="25"/>
      <c r="E4513" s="25"/>
      <c r="F4513" s="4"/>
      <c r="G4513" s="5"/>
      <c r="H4513" s="27"/>
    </row>
    <row r="4514" spans="1:8" x14ac:dyDescent="0.25">
      <c r="A4514" s="25"/>
      <c r="B4514" s="26"/>
      <c r="C4514" s="25"/>
      <c r="D4514" s="25"/>
      <c r="E4514" s="25"/>
      <c r="F4514" s="4"/>
      <c r="G4514" s="5"/>
      <c r="H4514" s="27"/>
    </row>
    <row r="4515" spans="1:8" x14ac:dyDescent="0.25">
      <c r="A4515" s="25"/>
      <c r="B4515" s="26"/>
      <c r="C4515" s="25"/>
      <c r="D4515" s="25"/>
      <c r="E4515" s="25"/>
      <c r="F4515" s="4"/>
      <c r="G4515" s="5"/>
      <c r="H4515" s="27"/>
    </row>
    <row r="4516" spans="1:8" x14ac:dyDescent="0.25">
      <c r="A4516" s="25"/>
      <c r="B4516" s="26"/>
      <c r="C4516" s="25"/>
      <c r="D4516" s="25"/>
      <c r="E4516" s="25"/>
      <c r="F4516" s="4"/>
      <c r="G4516" s="5"/>
      <c r="H4516" s="27"/>
    </row>
    <row r="4517" spans="1:8" x14ac:dyDescent="0.25">
      <c r="A4517" s="25"/>
      <c r="B4517" s="26"/>
      <c r="C4517" s="25"/>
      <c r="D4517" s="25"/>
      <c r="E4517" s="25"/>
      <c r="F4517" s="4"/>
      <c r="G4517" s="5"/>
      <c r="H4517" s="27"/>
    </row>
    <row r="4518" spans="1:8" x14ac:dyDescent="0.25">
      <c r="A4518" s="25"/>
      <c r="B4518" s="26"/>
      <c r="C4518" s="25"/>
      <c r="D4518" s="25"/>
      <c r="E4518" s="25"/>
      <c r="F4518" s="4"/>
      <c r="G4518" s="5"/>
      <c r="H4518" s="27"/>
    </row>
    <row r="4519" spans="1:8" x14ac:dyDescent="0.25">
      <c r="A4519" s="25"/>
      <c r="B4519" s="26"/>
      <c r="C4519" s="25"/>
      <c r="D4519" s="25"/>
      <c r="E4519" s="25"/>
      <c r="F4519" s="4"/>
      <c r="G4519" s="5"/>
      <c r="H4519" s="27"/>
    </row>
    <row r="4520" spans="1:8" x14ac:dyDescent="0.25">
      <c r="A4520" s="25"/>
      <c r="B4520" s="26"/>
      <c r="C4520" s="25"/>
      <c r="D4520" s="25"/>
      <c r="E4520" s="25"/>
      <c r="F4520" s="4"/>
      <c r="G4520" s="5"/>
      <c r="H4520" s="27"/>
    </row>
    <row r="4521" spans="1:8" x14ac:dyDescent="0.25">
      <c r="A4521" s="25"/>
      <c r="B4521" s="26"/>
      <c r="C4521" s="25"/>
      <c r="D4521" s="25"/>
      <c r="E4521" s="25"/>
      <c r="F4521" s="4"/>
      <c r="G4521" s="5"/>
      <c r="H4521" s="27"/>
    </row>
    <row r="4522" spans="1:8" x14ac:dyDescent="0.25">
      <c r="A4522" s="25"/>
      <c r="B4522" s="26"/>
      <c r="C4522" s="25"/>
      <c r="D4522" s="25"/>
      <c r="E4522" s="25"/>
      <c r="F4522" s="4"/>
      <c r="G4522" s="5"/>
      <c r="H4522" s="27"/>
    </row>
    <row r="4523" spans="1:8" x14ac:dyDescent="0.25">
      <c r="A4523" s="25"/>
      <c r="B4523" s="26"/>
      <c r="C4523" s="25"/>
      <c r="D4523" s="25"/>
      <c r="E4523" s="25"/>
      <c r="F4523" s="4"/>
      <c r="G4523" s="5"/>
      <c r="H4523" s="27"/>
    </row>
    <row r="4524" spans="1:8" x14ac:dyDescent="0.25">
      <c r="A4524" s="25"/>
      <c r="B4524" s="26"/>
      <c r="C4524" s="25"/>
      <c r="D4524" s="25"/>
      <c r="E4524" s="25"/>
      <c r="F4524" s="4"/>
      <c r="G4524" s="5"/>
      <c r="H4524" s="27"/>
    </row>
    <row r="4525" spans="1:8" x14ac:dyDescent="0.25">
      <c r="A4525" s="25"/>
      <c r="B4525" s="26"/>
      <c r="C4525" s="25"/>
      <c r="D4525" s="25"/>
      <c r="E4525" s="25"/>
      <c r="F4525" s="4"/>
      <c r="G4525" s="5"/>
      <c r="H4525" s="27"/>
    </row>
    <row r="4526" spans="1:8" x14ac:dyDescent="0.25">
      <c r="A4526" s="25"/>
      <c r="B4526" s="26"/>
      <c r="C4526" s="25"/>
      <c r="D4526" s="25"/>
      <c r="E4526" s="25"/>
      <c r="F4526" s="4"/>
      <c r="G4526" s="5"/>
      <c r="H4526" s="27"/>
    </row>
    <row r="4527" spans="1:8" x14ac:dyDescent="0.25">
      <c r="A4527" s="25"/>
      <c r="B4527" s="26"/>
      <c r="C4527" s="25"/>
      <c r="D4527" s="25"/>
      <c r="E4527" s="25"/>
      <c r="F4527" s="4"/>
      <c r="G4527" s="5"/>
      <c r="H4527" s="27"/>
    </row>
    <row r="4528" spans="1:8" x14ac:dyDescent="0.25">
      <c r="A4528" s="25"/>
      <c r="B4528" s="26"/>
      <c r="C4528" s="25"/>
      <c r="D4528" s="25"/>
      <c r="E4528" s="25"/>
      <c r="F4528" s="4"/>
      <c r="G4528" s="5"/>
      <c r="H4528" s="27"/>
    </row>
    <row r="4529" spans="1:8" x14ac:dyDescent="0.25">
      <c r="A4529" s="25"/>
      <c r="B4529" s="26"/>
      <c r="C4529" s="25"/>
      <c r="D4529" s="25"/>
      <c r="E4529" s="25"/>
      <c r="F4529" s="4"/>
      <c r="G4529" s="5"/>
      <c r="H4529" s="27"/>
    </row>
    <row r="4530" spans="1:8" x14ac:dyDescent="0.25">
      <c r="A4530" s="25"/>
      <c r="B4530" s="26"/>
      <c r="C4530" s="25"/>
      <c r="D4530" s="25"/>
      <c r="E4530" s="25"/>
      <c r="F4530" s="4"/>
      <c r="G4530" s="5"/>
      <c r="H4530" s="27"/>
    </row>
    <row r="4531" spans="1:8" x14ac:dyDescent="0.25">
      <c r="A4531" s="25"/>
      <c r="B4531" s="26"/>
      <c r="C4531" s="25"/>
      <c r="D4531" s="25"/>
      <c r="E4531" s="25"/>
      <c r="F4531" s="4"/>
      <c r="G4531" s="5"/>
      <c r="H4531" s="27"/>
    </row>
    <row r="4532" spans="1:8" x14ac:dyDescent="0.25">
      <c r="A4532" s="25"/>
      <c r="B4532" s="26"/>
      <c r="C4532" s="25"/>
      <c r="D4532" s="25"/>
      <c r="E4532" s="25"/>
      <c r="F4532" s="4"/>
      <c r="G4532" s="5"/>
      <c r="H4532" s="27"/>
    </row>
    <row r="4533" spans="1:8" x14ac:dyDescent="0.25">
      <c r="A4533" s="25"/>
      <c r="B4533" s="26"/>
      <c r="C4533" s="25"/>
      <c r="D4533" s="25"/>
      <c r="E4533" s="25"/>
      <c r="F4533" s="4"/>
      <c r="G4533" s="5"/>
      <c r="H4533" s="27"/>
    </row>
    <row r="4534" spans="1:8" x14ac:dyDescent="0.25">
      <c r="A4534" s="25"/>
      <c r="B4534" s="26"/>
      <c r="C4534" s="25"/>
      <c r="D4534" s="25"/>
      <c r="E4534" s="25"/>
      <c r="F4534" s="4"/>
      <c r="G4534" s="5"/>
      <c r="H4534" s="27"/>
    </row>
    <row r="4535" spans="1:8" x14ac:dyDescent="0.25">
      <c r="A4535" s="25"/>
      <c r="B4535" s="26"/>
      <c r="C4535" s="25"/>
      <c r="D4535" s="25"/>
      <c r="E4535" s="25"/>
      <c r="F4535" s="4"/>
      <c r="G4535" s="5"/>
      <c r="H4535" s="27"/>
    </row>
    <row r="4536" spans="1:8" x14ac:dyDescent="0.25">
      <c r="A4536" s="25"/>
      <c r="B4536" s="26"/>
      <c r="C4536" s="25"/>
      <c r="D4536" s="25"/>
      <c r="E4536" s="25"/>
      <c r="F4536" s="4"/>
      <c r="G4536" s="5"/>
      <c r="H4536" s="27"/>
    </row>
    <row r="4537" spans="1:8" x14ac:dyDescent="0.25">
      <c r="A4537" s="25"/>
      <c r="B4537" s="26"/>
      <c r="C4537" s="25"/>
      <c r="D4537" s="25"/>
      <c r="E4537" s="25"/>
      <c r="F4537" s="4"/>
      <c r="G4537" s="5"/>
      <c r="H4537" s="27"/>
    </row>
    <row r="4538" spans="1:8" x14ac:dyDescent="0.25">
      <c r="A4538" s="25"/>
      <c r="B4538" s="26"/>
      <c r="C4538" s="25"/>
      <c r="D4538" s="25"/>
      <c r="E4538" s="25"/>
      <c r="F4538" s="4"/>
      <c r="G4538" s="5"/>
      <c r="H4538" s="27"/>
    </row>
    <row r="4539" spans="1:8" x14ac:dyDescent="0.25">
      <c r="A4539" s="25"/>
      <c r="B4539" s="26"/>
      <c r="C4539" s="25"/>
      <c r="D4539" s="25"/>
      <c r="E4539" s="25"/>
      <c r="F4539" s="4"/>
      <c r="G4539" s="5"/>
      <c r="H4539" s="27"/>
    </row>
    <row r="4540" spans="1:8" x14ac:dyDescent="0.25">
      <c r="A4540" s="25"/>
      <c r="B4540" s="26"/>
      <c r="C4540" s="25"/>
      <c r="D4540" s="25"/>
      <c r="E4540" s="25"/>
      <c r="F4540" s="4"/>
      <c r="G4540" s="5"/>
      <c r="H4540" s="27"/>
    </row>
    <row r="4541" spans="1:8" x14ac:dyDescent="0.25">
      <c r="A4541" s="25"/>
      <c r="B4541" s="26"/>
      <c r="C4541" s="25"/>
      <c r="D4541" s="25"/>
      <c r="E4541" s="25"/>
      <c r="F4541" s="4"/>
      <c r="G4541" s="5"/>
      <c r="H4541" s="27"/>
    </row>
    <row r="4542" spans="1:8" x14ac:dyDescent="0.25">
      <c r="A4542" s="25"/>
      <c r="B4542" s="26"/>
      <c r="C4542" s="25"/>
      <c r="D4542" s="25"/>
      <c r="E4542" s="25"/>
      <c r="F4542" s="4"/>
      <c r="G4542" s="5"/>
      <c r="H4542" s="27"/>
    </row>
    <row r="4543" spans="1:8" x14ac:dyDescent="0.25">
      <c r="A4543" s="25"/>
      <c r="B4543" s="26"/>
      <c r="C4543" s="25"/>
      <c r="D4543" s="25"/>
      <c r="E4543" s="25"/>
      <c r="F4543" s="4"/>
      <c r="G4543" s="5"/>
      <c r="H4543" s="27"/>
    </row>
    <row r="4544" spans="1:8" x14ac:dyDescent="0.25">
      <c r="A4544" s="25"/>
      <c r="B4544" s="26"/>
      <c r="C4544" s="25"/>
      <c r="D4544" s="25"/>
      <c r="E4544" s="25"/>
      <c r="F4544" s="4"/>
      <c r="G4544" s="5"/>
      <c r="H4544" s="27"/>
    </row>
    <row r="4545" spans="1:8" x14ac:dyDescent="0.25">
      <c r="A4545" s="25"/>
      <c r="B4545" s="26"/>
      <c r="C4545" s="25"/>
      <c r="D4545" s="25"/>
      <c r="E4545" s="25"/>
      <c r="F4545" s="4"/>
      <c r="G4545" s="5"/>
      <c r="H4545" s="27"/>
    </row>
    <row r="4546" spans="1:8" x14ac:dyDescent="0.25">
      <c r="A4546" s="25"/>
      <c r="B4546" s="26"/>
      <c r="C4546" s="25"/>
      <c r="D4546" s="25"/>
      <c r="E4546" s="25"/>
      <c r="F4546" s="4"/>
      <c r="G4546" s="5"/>
      <c r="H4546" s="27"/>
    </row>
    <row r="4547" spans="1:8" x14ac:dyDescent="0.25">
      <c r="A4547" s="25"/>
      <c r="B4547" s="26"/>
      <c r="C4547" s="25"/>
      <c r="D4547" s="25"/>
      <c r="E4547" s="25"/>
      <c r="F4547" s="4"/>
      <c r="G4547" s="5"/>
      <c r="H4547" s="27"/>
    </row>
    <row r="4548" spans="1:8" x14ac:dyDescent="0.25">
      <c r="A4548" s="25"/>
      <c r="B4548" s="26"/>
      <c r="C4548" s="25"/>
      <c r="D4548" s="25"/>
      <c r="E4548" s="25"/>
      <c r="F4548" s="4"/>
      <c r="G4548" s="5"/>
      <c r="H4548" s="27"/>
    </row>
    <row r="4549" spans="1:8" x14ac:dyDescent="0.25">
      <c r="A4549" s="25"/>
      <c r="B4549" s="26"/>
      <c r="C4549" s="25"/>
      <c r="D4549" s="25"/>
      <c r="E4549" s="25"/>
      <c r="F4549" s="4"/>
      <c r="G4549" s="5"/>
      <c r="H4549" s="27"/>
    </row>
    <row r="4550" spans="1:8" x14ac:dyDescent="0.25">
      <c r="A4550" s="25"/>
      <c r="B4550" s="26"/>
      <c r="C4550" s="25"/>
      <c r="D4550" s="25"/>
      <c r="E4550" s="25"/>
      <c r="F4550" s="4"/>
      <c r="G4550" s="5"/>
      <c r="H4550" s="27"/>
    </row>
    <row r="4551" spans="1:8" x14ac:dyDescent="0.25">
      <c r="A4551" s="25"/>
      <c r="B4551" s="26"/>
      <c r="C4551" s="25"/>
      <c r="D4551" s="25"/>
      <c r="E4551" s="25"/>
      <c r="F4551" s="4"/>
      <c r="G4551" s="5"/>
      <c r="H4551" s="27"/>
    </row>
    <row r="4552" spans="1:8" x14ac:dyDescent="0.25">
      <c r="A4552" s="25"/>
      <c r="B4552" s="26"/>
      <c r="C4552" s="25"/>
      <c r="D4552" s="25"/>
      <c r="E4552" s="25"/>
      <c r="F4552" s="4"/>
      <c r="G4552" s="5"/>
      <c r="H4552" s="27"/>
    </row>
    <row r="4553" spans="1:8" x14ac:dyDescent="0.25">
      <c r="A4553" s="25"/>
      <c r="B4553" s="26"/>
      <c r="C4553" s="25"/>
      <c r="D4553" s="25"/>
      <c r="E4553" s="25"/>
      <c r="F4553" s="4"/>
      <c r="G4553" s="5"/>
      <c r="H4553" s="27"/>
    </row>
    <row r="4554" spans="1:8" x14ac:dyDescent="0.25">
      <c r="A4554" s="25"/>
      <c r="B4554" s="26"/>
      <c r="C4554" s="25"/>
      <c r="D4554" s="25"/>
      <c r="E4554" s="25"/>
      <c r="F4554" s="4"/>
      <c r="G4554" s="5"/>
      <c r="H4554" s="27"/>
    </row>
    <row r="4555" spans="1:8" x14ac:dyDescent="0.25">
      <c r="A4555" s="25"/>
      <c r="B4555" s="26"/>
      <c r="C4555" s="25"/>
      <c r="D4555" s="25"/>
      <c r="E4555" s="25"/>
      <c r="F4555" s="4"/>
      <c r="G4555" s="5"/>
      <c r="H4555" s="27"/>
    </row>
    <row r="4556" spans="1:8" x14ac:dyDescent="0.25">
      <c r="A4556" s="25"/>
      <c r="B4556" s="26"/>
      <c r="C4556" s="25"/>
      <c r="D4556" s="25"/>
      <c r="E4556" s="25"/>
      <c r="F4556" s="4"/>
      <c r="G4556" s="5"/>
      <c r="H4556" s="27"/>
    </row>
    <row r="4557" spans="1:8" x14ac:dyDescent="0.25">
      <c r="A4557" s="25"/>
      <c r="B4557" s="26"/>
      <c r="C4557" s="25"/>
      <c r="D4557" s="25"/>
      <c r="E4557" s="25"/>
      <c r="F4557" s="4"/>
      <c r="G4557" s="5"/>
      <c r="H4557" s="27"/>
    </row>
    <row r="4558" spans="1:8" x14ac:dyDescent="0.25">
      <c r="A4558" s="25"/>
      <c r="B4558" s="26"/>
      <c r="C4558" s="25"/>
      <c r="D4558" s="25"/>
      <c r="E4558" s="25"/>
      <c r="F4558" s="4"/>
      <c r="G4558" s="5"/>
      <c r="H4558" s="27"/>
    </row>
    <row r="4559" spans="1:8" x14ac:dyDescent="0.25">
      <c r="A4559" s="25"/>
      <c r="B4559" s="26"/>
      <c r="C4559" s="25"/>
      <c r="D4559" s="25"/>
      <c r="E4559" s="25"/>
      <c r="F4559" s="4"/>
      <c r="G4559" s="5"/>
      <c r="H4559" s="27"/>
    </row>
    <row r="4560" spans="1:8" x14ac:dyDescent="0.25">
      <c r="A4560" s="25"/>
      <c r="B4560" s="26"/>
      <c r="C4560" s="25"/>
      <c r="D4560" s="25"/>
      <c r="E4560" s="25"/>
      <c r="F4560" s="4"/>
      <c r="G4560" s="5"/>
      <c r="H4560" s="27"/>
    </row>
    <row r="4561" spans="1:8" x14ac:dyDescent="0.25">
      <c r="A4561" s="25"/>
      <c r="B4561" s="26"/>
      <c r="C4561" s="25"/>
      <c r="D4561" s="25"/>
      <c r="E4561" s="25"/>
      <c r="F4561" s="4"/>
      <c r="G4561" s="5"/>
      <c r="H4561" s="27"/>
    </row>
    <row r="4562" spans="1:8" x14ac:dyDescent="0.25">
      <c r="A4562" s="25"/>
      <c r="B4562" s="26"/>
      <c r="C4562" s="25"/>
      <c r="D4562" s="25"/>
      <c r="E4562" s="25"/>
      <c r="F4562" s="4"/>
      <c r="G4562" s="5"/>
      <c r="H4562" s="27"/>
    </row>
    <row r="4563" spans="1:8" x14ac:dyDescent="0.25">
      <c r="A4563" s="25"/>
      <c r="B4563" s="26"/>
      <c r="C4563" s="25"/>
      <c r="D4563" s="25"/>
      <c r="E4563" s="25"/>
      <c r="F4563" s="4"/>
      <c r="G4563" s="5"/>
      <c r="H4563" s="27"/>
    </row>
    <row r="4564" spans="1:8" x14ac:dyDescent="0.25">
      <c r="A4564" s="25"/>
      <c r="B4564" s="26"/>
      <c r="C4564" s="25"/>
      <c r="D4564" s="25"/>
      <c r="E4564" s="25"/>
      <c r="F4564" s="4"/>
      <c r="G4564" s="5"/>
      <c r="H4564" s="27"/>
    </row>
    <row r="4565" spans="1:8" x14ac:dyDescent="0.25">
      <c r="A4565" s="25"/>
      <c r="B4565" s="26"/>
      <c r="C4565" s="25"/>
      <c r="D4565" s="25"/>
      <c r="E4565" s="25"/>
      <c r="F4565" s="4"/>
      <c r="G4565" s="5"/>
      <c r="H4565" s="27"/>
    </row>
    <row r="4566" spans="1:8" x14ac:dyDescent="0.25">
      <c r="A4566" s="25"/>
      <c r="B4566" s="26"/>
      <c r="C4566" s="25"/>
      <c r="D4566" s="25"/>
      <c r="E4566" s="25"/>
      <c r="F4566" s="4"/>
      <c r="G4566" s="5"/>
      <c r="H4566" s="27"/>
    </row>
    <row r="4567" spans="1:8" x14ac:dyDescent="0.25">
      <c r="A4567" s="25"/>
      <c r="B4567" s="26"/>
      <c r="C4567" s="25"/>
      <c r="D4567" s="25"/>
      <c r="E4567" s="25"/>
      <c r="F4567" s="4"/>
      <c r="G4567" s="5"/>
      <c r="H4567" s="27"/>
    </row>
    <row r="4568" spans="1:8" x14ac:dyDescent="0.25">
      <c r="A4568" s="25"/>
      <c r="B4568" s="26"/>
      <c r="C4568" s="25"/>
      <c r="D4568" s="25"/>
      <c r="E4568" s="25"/>
      <c r="F4568" s="4"/>
      <c r="G4568" s="5"/>
      <c r="H4568" s="27"/>
    </row>
    <row r="4569" spans="1:8" x14ac:dyDescent="0.25">
      <c r="A4569" s="25"/>
      <c r="B4569" s="26"/>
      <c r="C4569" s="25"/>
      <c r="D4569" s="25"/>
      <c r="E4569" s="25"/>
      <c r="F4569" s="4"/>
      <c r="G4569" s="5"/>
      <c r="H4569" s="27"/>
    </row>
    <row r="4570" spans="1:8" x14ac:dyDescent="0.25">
      <c r="A4570" s="25"/>
      <c r="B4570" s="26"/>
      <c r="C4570" s="25"/>
      <c r="D4570" s="25"/>
      <c r="E4570" s="25"/>
      <c r="F4570" s="4"/>
      <c r="G4570" s="5"/>
      <c r="H4570" s="27"/>
    </row>
    <row r="4571" spans="1:8" x14ac:dyDescent="0.25">
      <c r="A4571" s="25"/>
      <c r="B4571" s="26"/>
      <c r="C4571" s="25"/>
      <c r="D4571" s="25"/>
      <c r="E4571" s="25"/>
      <c r="F4571" s="4"/>
      <c r="G4571" s="5"/>
      <c r="H4571" s="27"/>
    </row>
    <row r="4572" spans="1:8" x14ac:dyDescent="0.25">
      <c r="A4572" s="25"/>
      <c r="B4572" s="26"/>
      <c r="C4572" s="25"/>
      <c r="D4572" s="25"/>
      <c r="E4572" s="25"/>
      <c r="F4572" s="4"/>
      <c r="G4572" s="5"/>
      <c r="H4572" s="27"/>
    </row>
    <row r="4573" spans="1:8" x14ac:dyDescent="0.25">
      <c r="A4573" s="25"/>
      <c r="B4573" s="26"/>
      <c r="C4573" s="25"/>
      <c r="D4573" s="25"/>
      <c r="E4573" s="25"/>
      <c r="F4573" s="4"/>
      <c r="G4573" s="5"/>
      <c r="H4573" s="27"/>
    </row>
    <row r="4574" spans="1:8" x14ac:dyDescent="0.25">
      <c r="A4574" s="25"/>
      <c r="B4574" s="26"/>
      <c r="C4574" s="25"/>
      <c r="D4574" s="25"/>
      <c r="E4574" s="25"/>
      <c r="F4574" s="4"/>
      <c r="G4574" s="5"/>
      <c r="H4574" s="27"/>
    </row>
    <row r="4575" spans="1:8" x14ac:dyDescent="0.25">
      <c r="A4575" s="25"/>
      <c r="B4575" s="26"/>
      <c r="C4575" s="25"/>
      <c r="D4575" s="25"/>
      <c r="E4575" s="25"/>
      <c r="F4575" s="4"/>
      <c r="G4575" s="5"/>
      <c r="H4575" s="27"/>
    </row>
    <row r="4576" spans="1:8" x14ac:dyDescent="0.25">
      <c r="A4576" s="25"/>
      <c r="B4576" s="26"/>
      <c r="C4576" s="25"/>
      <c r="D4576" s="25"/>
      <c r="E4576" s="25"/>
      <c r="F4576" s="4"/>
      <c r="G4576" s="5"/>
      <c r="H4576" s="27"/>
    </row>
    <row r="4577" spans="1:8" x14ac:dyDescent="0.25">
      <c r="A4577" s="25"/>
      <c r="B4577" s="26"/>
      <c r="C4577" s="25"/>
      <c r="D4577" s="25"/>
      <c r="E4577" s="25"/>
      <c r="F4577" s="4"/>
      <c r="G4577" s="5"/>
      <c r="H4577" s="27"/>
    </row>
    <row r="4578" spans="1:8" x14ac:dyDescent="0.25">
      <c r="A4578" s="25"/>
      <c r="B4578" s="26"/>
      <c r="C4578" s="25"/>
      <c r="D4578" s="25"/>
      <c r="E4578" s="25"/>
      <c r="F4578" s="4"/>
      <c r="G4578" s="5"/>
      <c r="H4578" s="27"/>
    </row>
    <row r="4579" spans="1:8" x14ac:dyDescent="0.25">
      <c r="A4579" s="25"/>
      <c r="B4579" s="26"/>
      <c r="C4579" s="25"/>
      <c r="D4579" s="25"/>
      <c r="E4579" s="25"/>
      <c r="F4579" s="4"/>
      <c r="G4579" s="5"/>
      <c r="H4579" s="27"/>
    </row>
    <row r="4580" spans="1:8" x14ac:dyDescent="0.25">
      <c r="A4580" s="25"/>
      <c r="B4580" s="26"/>
      <c r="C4580" s="25"/>
      <c r="D4580" s="25"/>
      <c r="E4580" s="25"/>
      <c r="F4580" s="4"/>
      <c r="G4580" s="5"/>
      <c r="H4580" s="27"/>
    </row>
    <row r="4581" spans="1:8" x14ac:dyDescent="0.25">
      <c r="A4581" s="25"/>
      <c r="B4581" s="26"/>
      <c r="C4581" s="25"/>
      <c r="D4581" s="25"/>
      <c r="E4581" s="25"/>
      <c r="F4581" s="4"/>
      <c r="G4581" s="5"/>
      <c r="H4581" s="27"/>
    </row>
    <row r="4582" spans="1:8" x14ac:dyDescent="0.25">
      <c r="A4582" s="25"/>
      <c r="B4582" s="26"/>
      <c r="C4582" s="25"/>
      <c r="D4582" s="25"/>
      <c r="E4582" s="25"/>
      <c r="F4582" s="4"/>
      <c r="G4582" s="5"/>
      <c r="H4582" s="27"/>
    </row>
    <row r="4583" spans="1:8" x14ac:dyDescent="0.25">
      <c r="A4583" s="25"/>
      <c r="B4583" s="26"/>
      <c r="C4583" s="25"/>
      <c r="D4583" s="25"/>
      <c r="E4583" s="25"/>
      <c r="F4583" s="4"/>
      <c r="G4583" s="5"/>
      <c r="H4583" s="27"/>
    </row>
    <row r="4584" spans="1:8" x14ac:dyDescent="0.25">
      <c r="A4584" s="25"/>
      <c r="B4584" s="26"/>
      <c r="C4584" s="25"/>
      <c r="D4584" s="25"/>
      <c r="E4584" s="25"/>
      <c r="F4584" s="4"/>
      <c r="G4584" s="5"/>
      <c r="H4584" s="27"/>
    </row>
    <row r="4585" spans="1:8" x14ac:dyDescent="0.25">
      <c r="A4585" s="25"/>
      <c r="B4585" s="26"/>
      <c r="C4585" s="25"/>
      <c r="D4585" s="25"/>
      <c r="E4585" s="25"/>
      <c r="F4585" s="4"/>
      <c r="G4585" s="5"/>
      <c r="H4585" s="27"/>
    </row>
    <row r="4586" spans="1:8" x14ac:dyDescent="0.25">
      <c r="A4586" s="25"/>
      <c r="B4586" s="26"/>
      <c r="C4586" s="25"/>
      <c r="D4586" s="25"/>
      <c r="E4586" s="25"/>
      <c r="F4586" s="4"/>
      <c r="G4586" s="5"/>
      <c r="H4586" s="27"/>
    </row>
    <row r="4587" spans="1:8" x14ac:dyDescent="0.25">
      <c r="A4587" s="25"/>
      <c r="B4587" s="26"/>
      <c r="C4587" s="25"/>
      <c r="D4587" s="25"/>
      <c r="E4587" s="25"/>
      <c r="F4587" s="4"/>
      <c r="G4587" s="5"/>
      <c r="H4587" s="27"/>
    </row>
    <row r="4588" spans="1:8" x14ac:dyDescent="0.25">
      <c r="A4588" s="25"/>
      <c r="B4588" s="26"/>
      <c r="C4588" s="25"/>
      <c r="D4588" s="25"/>
      <c r="E4588" s="25"/>
      <c r="F4588" s="4"/>
      <c r="G4588" s="5"/>
      <c r="H4588" s="27"/>
    </row>
    <row r="4589" spans="1:8" x14ac:dyDescent="0.25">
      <c r="A4589" s="25"/>
      <c r="B4589" s="26"/>
      <c r="C4589" s="25"/>
      <c r="D4589" s="25"/>
      <c r="E4589" s="25"/>
      <c r="F4589" s="4"/>
      <c r="G4589" s="5"/>
      <c r="H4589" s="27"/>
    </row>
    <row r="4590" spans="1:8" x14ac:dyDescent="0.25">
      <c r="A4590" s="25"/>
      <c r="B4590" s="26"/>
      <c r="C4590" s="25"/>
      <c r="D4590" s="25"/>
      <c r="E4590" s="25"/>
      <c r="F4590" s="4"/>
      <c r="G4590" s="5"/>
      <c r="H4590" s="27"/>
    </row>
    <row r="4591" spans="1:8" x14ac:dyDescent="0.25">
      <c r="A4591" s="25"/>
      <c r="B4591" s="26"/>
      <c r="C4591" s="25"/>
      <c r="D4591" s="25"/>
      <c r="E4591" s="25"/>
      <c r="F4591" s="4"/>
      <c r="G4591" s="5"/>
      <c r="H4591" s="27"/>
    </row>
    <row r="4592" spans="1:8" x14ac:dyDescent="0.25">
      <c r="A4592" s="25"/>
      <c r="B4592" s="26"/>
      <c r="C4592" s="25"/>
      <c r="D4592" s="25"/>
      <c r="E4592" s="25"/>
      <c r="F4592" s="4"/>
      <c r="G4592" s="5"/>
      <c r="H4592" s="27"/>
    </row>
    <row r="4593" spans="1:8" x14ac:dyDescent="0.25">
      <c r="A4593" s="25"/>
      <c r="B4593" s="26"/>
      <c r="C4593" s="25"/>
      <c r="D4593" s="25"/>
      <c r="E4593" s="25"/>
      <c r="F4593" s="4"/>
      <c r="G4593" s="5"/>
      <c r="H4593" s="27"/>
    </row>
    <row r="4594" spans="1:8" x14ac:dyDescent="0.25">
      <c r="A4594" s="25"/>
      <c r="B4594" s="26"/>
      <c r="C4594" s="25"/>
      <c r="D4594" s="25"/>
      <c r="E4594" s="25"/>
      <c r="F4594" s="4"/>
      <c r="G4594" s="5"/>
      <c r="H4594" s="27"/>
    </row>
    <row r="4595" spans="1:8" x14ac:dyDescent="0.25">
      <c r="A4595" s="25"/>
      <c r="B4595" s="26"/>
      <c r="C4595" s="25"/>
      <c r="D4595" s="25"/>
      <c r="E4595" s="25"/>
      <c r="F4595" s="4"/>
      <c r="G4595" s="5"/>
      <c r="H4595" s="27"/>
    </row>
    <row r="4596" spans="1:8" x14ac:dyDescent="0.25">
      <c r="A4596" s="25"/>
      <c r="B4596" s="26"/>
      <c r="C4596" s="25"/>
      <c r="D4596" s="25"/>
      <c r="E4596" s="25"/>
      <c r="F4596" s="4"/>
      <c r="G4596" s="5"/>
      <c r="H4596" s="27"/>
    </row>
    <row r="4597" spans="1:8" x14ac:dyDescent="0.25">
      <c r="A4597" s="25"/>
      <c r="B4597" s="26"/>
      <c r="C4597" s="25"/>
      <c r="D4597" s="25"/>
      <c r="E4597" s="25"/>
      <c r="F4597" s="4"/>
      <c r="G4597" s="5"/>
      <c r="H4597" s="27"/>
    </row>
    <row r="4598" spans="1:8" x14ac:dyDescent="0.25">
      <c r="A4598" s="25"/>
      <c r="B4598" s="26"/>
      <c r="C4598" s="25"/>
      <c r="D4598" s="25"/>
      <c r="E4598" s="25"/>
      <c r="F4598" s="4"/>
      <c r="G4598" s="5"/>
      <c r="H4598" s="27"/>
    </row>
    <row r="4599" spans="1:8" x14ac:dyDescent="0.25">
      <c r="A4599" s="25"/>
      <c r="B4599" s="26"/>
      <c r="C4599" s="25"/>
      <c r="D4599" s="25"/>
      <c r="E4599" s="25"/>
      <c r="F4599" s="4"/>
      <c r="G4599" s="5"/>
      <c r="H4599" s="27"/>
    </row>
    <row r="4600" spans="1:8" x14ac:dyDescent="0.25">
      <c r="A4600" s="25"/>
      <c r="B4600" s="26"/>
      <c r="C4600" s="25"/>
      <c r="D4600" s="25"/>
      <c r="E4600" s="25"/>
      <c r="F4600" s="4"/>
      <c r="G4600" s="5"/>
      <c r="H4600" s="27"/>
    </row>
    <row r="4601" spans="1:8" x14ac:dyDescent="0.25">
      <c r="A4601" s="25"/>
      <c r="B4601" s="26"/>
      <c r="C4601" s="25"/>
      <c r="D4601" s="25"/>
      <c r="E4601" s="25"/>
      <c r="F4601" s="4"/>
      <c r="G4601" s="5"/>
      <c r="H4601" s="27"/>
    </row>
    <row r="4602" spans="1:8" x14ac:dyDescent="0.25">
      <c r="A4602" s="25"/>
      <c r="B4602" s="26"/>
      <c r="C4602" s="25"/>
      <c r="D4602" s="25"/>
      <c r="E4602" s="25"/>
      <c r="F4602" s="4"/>
      <c r="G4602" s="5"/>
      <c r="H4602" s="27"/>
    </row>
    <row r="4603" spans="1:8" x14ac:dyDescent="0.25">
      <c r="A4603" s="25"/>
      <c r="B4603" s="26"/>
      <c r="C4603" s="25"/>
      <c r="D4603" s="25"/>
      <c r="E4603" s="25"/>
      <c r="F4603" s="4"/>
      <c r="G4603" s="5"/>
      <c r="H4603" s="27"/>
    </row>
    <row r="4604" spans="1:8" x14ac:dyDescent="0.25">
      <c r="A4604" s="25"/>
      <c r="B4604" s="26"/>
      <c r="C4604" s="25"/>
      <c r="D4604" s="25"/>
      <c r="E4604" s="25"/>
      <c r="F4604" s="4"/>
      <c r="G4604" s="5"/>
      <c r="H4604" s="27"/>
    </row>
    <row r="4605" spans="1:8" x14ac:dyDescent="0.25">
      <c r="A4605" s="25"/>
      <c r="B4605" s="26"/>
      <c r="C4605" s="25"/>
      <c r="D4605" s="25"/>
      <c r="E4605" s="25"/>
      <c r="F4605" s="4"/>
      <c r="G4605" s="5"/>
      <c r="H4605" s="27"/>
    </row>
    <row r="4606" spans="1:8" x14ac:dyDescent="0.25">
      <c r="A4606" s="25"/>
      <c r="B4606" s="26"/>
      <c r="C4606" s="25"/>
      <c r="D4606" s="25"/>
      <c r="E4606" s="25"/>
      <c r="F4606" s="4"/>
      <c r="G4606" s="5"/>
      <c r="H4606" s="27"/>
    </row>
    <row r="4607" spans="1:8" x14ac:dyDescent="0.25">
      <c r="A4607" s="25"/>
      <c r="B4607" s="26"/>
      <c r="C4607" s="25"/>
      <c r="D4607" s="25"/>
      <c r="E4607" s="25"/>
      <c r="F4607" s="4"/>
      <c r="G4607" s="5"/>
      <c r="H4607" s="27"/>
    </row>
    <row r="4608" spans="1:8" x14ac:dyDescent="0.25">
      <c r="A4608" s="25"/>
      <c r="B4608" s="26"/>
      <c r="C4608" s="25"/>
      <c r="D4608" s="25"/>
      <c r="E4608" s="25"/>
      <c r="F4608" s="4"/>
      <c r="G4608" s="5"/>
      <c r="H4608" s="27"/>
    </row>
    <row r="4609" spans="1:8" x14ac:dyDescent="0.25">
      <c r="A4609" s="25"/>
      <c r="B4609" s="26"/>
      <c r="C4609" s="25"/>
      <c r="D4609" s="25"/>
      <c r="E4609" s="25"/>
      <c r="F4609" s="4"/>
      <c r="G4609" s="5"/>
      <c r="H4609" s="27"/>
    </row>
    <row r="4610" spans="1:8" x14ac:dyDescent="0.25">
      <c r="A4610" s="25"/>
      <c r="B4610" s="26"/>
      <c r="C4610" s="25"/>
      <c r="D4610" s="25"/>
      <c r="E4610" s="25"/>
      <c r="F4610" s="4"/>
      <c r="G4610" s="5"/>
      <c r="H4610" s="27"/>
    </row>
    <row r="4611" spans="1:8" x14ac:dyDescent="0.25">
      <c r="A4611" s="25"/>
      <c r="B4611" s="26"/>
      <c r="C4611" s="25"/>
      <c r="D4611" s="25"/>
      <c r="E4611" s="25"/>
      <c r="F4611" s="4"/>
      <c r="G4611" s="5"/>
      <c r="H4611" s="27"/>
    </row>
    <row r="4612" spans="1:8" x14ac:dyDescent="0.25">
      <c r="A4612" s="25"/>
      <c r="B4612" s="26"/>
      <c r="C4612" s="25"/>
      <c r="D4612" s="25"/>
      <c r="E4612" s="25"/>
      <c r="F4612" s="4"/>
      <c r="G4612" s="5"/>
      <c r="H4612" s="27"/>
    </row>
    <row r="4613" spans="1:8" x14ac:dyDescent="0.25">
      <c r="A4613" s="25"/>
      <c r="B4613" s="26"/>
      <c r="C4613" s="25"/>
      <c r="D4613" s="25"/>
      <c r="E4613" s="25"/>
      <c r="F4613" s="4"/>
      <c r="G4613" s="5"/>
      <c r="H4613" s="27"/>
    </row>
    <row r="4614" spans="1:8" x14ac:dyDescent="0.25">
      <c r="A4614" s="25"/>
      <c r="B4614" s="26"/>
      <c r="C4614" s="25"/>
      <c r="D4614" s="25"/>
      <c r="E4614" s="25"/>
      <c r="F4614" s="4"/>
      <c r="G4614" s="5"/>
      <c r="H4614" s="27"/>
    </row>
    <row r="4615" spans="1:8" x14ac:dyDescent="0.25">
      <c r="A4615" s="25"/>
      <c r="B4615" s="26"/>
      <c r="C4615" s="25"/>
      <c r="D4615" s="25"/>
      <c r="E4615" s="25"/>
      <c r="F4615" s="4"/>
      <c r="G4615" s="5"/>
      <c r="H4615" s="27"/>
    </row>
    <row r="4616" spans="1:8" x14ac:dyDescent="0.25">
      <c r="A4616" s="25"/>
      <c r="B4616" s="26"/>
      <c r="C4616" s="25"/>
      <c r="D4616" s="25"/>
      <c r="E4616" s="25"/>
      <c r="F4616" s="4"/>
      <c r="G4616" s="5"/>
      <c r="H4616" s="27"/>
    </row>
    <row r="4617" spans="1:8" x14ac:dyDescent="0.25">
      <c r="A4617" s="25"/>
      <c r="B4617" s="26"/>
      <c r="C4617" s="25"/>
      <c r="D4617" s="25"/>
      <c r="E4617" s="25"/>
      <c r="F4617" s="4"/>
      <c r="G4617" s="5"/>
      <c r="H4617" s="27"/>
    </row>
    <row r="4618" spans="1:8" x14ac:dyDescent="0.25">
      <c r="A4618" s="25"/>
      <c r="B4618" s="26"/>
      <c r="C4618" s="25"/>
      <c r="D4618" s="25"/>
      <c r="E4618" s="25"/>
      <c r="F4618" s="4"/>
      <c r="G4618" s="5"/>
      <c r="H4618" s="27"/>
    </row>
    <row r="4619" spans="1:8" x14ac:dyDescent="0.25">
      <c r="A4619" s="25"/>
      <c r="B4619" s="26"/>
      <c r="C4619" s="25"/>
      <c r="D4619" s="25"/>
      <c r="E4619" s="25"/>
      <c r="F4619" s="4"/>
      <c r="G4619" s="5"/>
      <c r="H4619" s="27"/>
    </row>
    <row r="4620" spans="1:8" x14ac:dyDescent="0.25">
      <c r="A4620" s="25"/>
      <c r="B4620" s="26"/>
      <c r="C4620" s="25"/>
      <c r="D4620" s="25"/>
      <c r="E4620" s="25"/>
      <c r="F4620" s="4"/>
      <c r="G4620" s="5"/>
      <c r="H4620" s="27"/>
    </row>
    <row r="4621" spans="1:8" x14ac:dyDescent="0.25">
      <c r="A4621" s="25"/>
      <c r="B4621" s="26"/>
      <c r="C4621" s="25"/>
      <c r="D4621" s="25"/>
      <c r="E4621" s="25"/>
      <c r="F4621" s="4"/>
      <c r="G4621" s="5"/>
      <c r="H4621" s="27"/>
    </row>
    <row r="4622" spans="1:8" x14ac:dyDescent="0.25">
      <c r="A4622" s="25"/>
      <c r="B4622" s="26"/>
      <c r="C4622" s="25"/>
      <c r="D4622" s="25"/>
      <c r="E4622" s="25"/>
      <c r="F4622" s="4"/>
      <c r="G4622" s="5"/>
      <c r="H4622" s="27"/>
    </row>
    <row r="4623" spans="1:8" x14ac:dyDescent="0.25">
      <c r="A4623" s="25"/>
      <c r="B4623" s="26"/>
      <c r="C4623" s="25"/>
      <c r="D4623" s="25"/>
      <c r="E4623" s="25"/>
      <c r="F4623" s="4"/>
      <c r="G4623" s="5"/>
      <c r="H4623" s="27"/>
    </row>
    <row r="4624" spans="1:8" x14ac:dyDescent="0.25">
      <c r="A4624" s="25"/>
      <c r="B4624" s="26"/>
      <c r="C4624" s="25"/>
      <c r="D4624" s="25"/>
      <c r="E4624" s="25"/>
      <c r="F4624" s="4"/>
      <c r="G4624" s="5"/>
      <c r="H4624" s="27"/>
    </row>
    <row r="4625" spans="1:8" x14ac:dyDescent="0.25">
      <c r="A4625" s="25"/>
      <c r="B4625" s="26"/>
      <c r="C4625" s="25"/>
      <c r="D4625" s="25"/>
      <c r="E4625" s="25"/>
      <c r="F4625" s="4"/>
      <c r="G4625" s="5"/>
      <c r="H4625" s="27"/>
    </row>
    <row r="4626" spans="1:8" x14ac:dyDescent="0.25">
      <c r="A4626" s="25"/>
      <c r="B4626" s="26"/>
      <c r="C4626" s="25"/>
      <c r="D4626" s="25"/>
      <c r="E4626" s="25"/>
      <c r="F4626" s="4"/>
      <c r="G4626" s="5"/>
      <c r="H4626" s="27"/>
    </row>
    <row r="4627" spans="1:8" x14ac:dyDescent="0.25">
      <c r="A4627" s="25"/>
      <c r="B4627" s="26"/>
      <c r="C4627" s="25"/>
      <c r="D4627" s="25"/>
      <c r="E4627" s="25"/>
      <c r="F4627" s="4"/>
      <c r="G4627" s="5"/>
      <c r="H4627" s="27"/>
    </row>
    <row r="4628" spans="1:8" x14ac:dyDescent="0.25">
      <c r="A4628" s="25"/>
      <c r="B4628" s="26"/>
      <c r="C4628" s="25"/>
      <c r="D4628" s="25"/>
      <c r="E4628" s="25"/>
      <c r="F4628" s="4"/>
      <c r="G4628" s="5"/>
      <c r="H4628" s="27"/>
    </row>
    <row r="4629" spans="1:8" x14ac:dyDescent="0.25">
      <c r="A4629" s="25"/>
      <c r="B4629" s="26"/>
      <c r="C4629" s="25"/>
      <c r="D4629" s="25"/>
      <c r="E4629" s="25"/>
      <c r="F4629" s="4"/>
      <c r="G4629" s="5"/>
      <c r="H4629" s="27"/>
    </row>
    <row r="4630" spans="1:8" x14ac:dyDescent="0.25">
      <c r="A4630" s="25"/>
      <c r="B4630" s="26"/>
      <c r="C4630" s="25"/>
      <c r="D4630" s="25"/>
      <c r="E4630" s="25"/>
      <c r="F4630" s="4"/>
      <c r="G4630" s="5"/>
      <c r="H4630" s="27"/>
    </row>
    <row r="4631" spans="1:8" x14ac:dyDescent="0.25">
      <c r="A4631" s="25"/>
      <c r="B4631" s="26"/>
      <c r="C4631" s="25"/>
      <c r="D4631" s="25"/>
      <c r="E4631" s="25"/>
      <c r="F4631" s="4"/>
      <c r="G4631" s="5"/>
      <c r="H4631" s="27"/>
    </row>
    <row r="4632" spans="1:8" x14ac:dyDescent="0.25">
      <c r="A4632" s="25"/>
      <c r="B4632" s="26"/>
      <c r="C4632" s="25"/>
      <c r="D4632" s="25"/>
      <c r="E4632" s="25"/>
      <c r="F4632" s="4"/>
      <c r="G4632" s="5"/>
      <c r="H4632" s="27"/>
    </row>
    <row r="4633" spans="1:8" x14ac:dyDescent="0.25">
      <c r="A4633" s="25"/>
      <c r="B4633" s="26"/>
      <c r="C4633" s="25"/>
      <c r="D4633" s="25"/>
      <c r="E4633" s="25"/>
      <c r="F4633" s="4"/>
      <c r="G4633" s="5"/>
      <c r="H4633" s="27"/>
    </row>
    <row r="4634" spans="1:8" x14ac:dyDescent="0.25">
      <c r="A4634" s="25"/>
      <c r="B4634" s="26"/>
      <c r="C4634" s="25"/>
      <c r="D4634" s="25"/>
      <c r="E4634" s="25"/>
      <c r="F4634" s="4"/>
      <c r="G4634" s="5"/>
      <c r="H4634" s="27"/>
    </row>
    <row r="4635" spans="1:8" x14ac:dyDescent="0.25">
      <c r="A4635" s="25"/>
      <c r="B4635" s="26"/>
      <c r="C4635" s="25"/>
      <c r="D4635" s="25"/>
      <c r="E4635" s="25"/>
      <c r="F4635" s="4"/>
      <c r="G4635" s="5"/>
      <c r="H4635" s="27"/>
    </row>
    <row r="4636" spans="1:8" x14ac:dyDescent="0.25">
      <c r="A4636" s="25"/>
      <c r="B4636" s="26"/>
      <c r="C4636" s="25"/>
      <c r="D4636" s="25"/>
      <c r="E4636" s="25"/>
      <c r="F4636" s="4"/>
      <c r="G4636" s="5"/>
      <c r="H4636" s="27"/>
    </row>
    <row r="4637" spans="1:8" x14ac:dyDescent="0.25">
      <c r="A4637" s="25"/>
      <c r="B4637" s="26"/>
      <c r="C4637" s="25"/>
      <c r="D4637" s="25"/>
      <c r="E4637" s="25"/>
      <c r="F4637" s="4"/>
      <c r="G4637" s="5"/>
      <c r="H4637" s="27"/>
    </row>
    <row r="4638" spans="1:8" x14ac:dyDescent="0.25">
      <c r="A4638" s="25"/>
      <c r="B4638" s="26"/>
      <c r="C4638" s="25"/>
      <c r="D4638" s="25"/>
      <c r="E4638" s="25"/>
      <c r="F4638" s="4"/>
      <c r="G4638" s="5"/>
      <c r="H4638" s="27"/>
    </row>
    <row r="4639" spans="1:8" x14ac:dyDescent="0.25">
      <c r="A4639" s="25"/>
      <c r="B4639" s="26"/>
      <c r="C4639" s="25"/>
      <c r="D4639" s="25"/>
      <c r="E4639" s="25"/>
      <c r="F4639" s="4"/>
      <c r="G4639" s="5"/>
      <c r="H4639" s="27"/>
    </row>
    <row r="4640" spans="1:8" x14ac:dyDescent="0.25">
      <c r="A4640" s="25"/>
      <c r="B4640" s="26"/>
      <c r="C4640" s="25"/>
      <c r="D4640" s="25"/>
      <c r="E4640" s="25"/>
      <c r="F4640" s="4"/>
      <c r="G4640" s="5"/>
      <c r="H4640" s="27"/>
    </row>
    <row r="4641" spans="1:8" x14ac:dyDescent="0.25">
      <c r="A4641" s="25"/>
      <c r="B4641" s="26"/>
      <c r="C4641" s="25"/>
      <c r="D4641" s="25"/>
      <c r="E4641" s="25"/>
      <c r="F4641" s="4"/>
      <c r="G4641" s="5"/>
      <c r="H4641" s="27"/>
    </row>
    <row r="4642" spans="1:8" x14ac:dyDescent="0.25">
      <c r="A4642" s="25"/>
      <c r="B4642" s="26"/>
      <c r="C4642" s="25"/>
      <c r="D4642" s="25"/>
      <c r="E4642" s="25"/>
      <c r="F4642" s="4"/>
      <c r="G4642" s="5"/>
      <c r="H4642" s="27"/>
    </row>
    <row r="4643" spans="1:8" x14ac:dyDescent="0.25">
      <c r="A4643" s="25"/>
      <c r="B4643" s="26"/>
      <c r="C4643" s="25"/>
      <c r="D4643" s="25"/>
      <c r="E4643" s="25"/>
      <c r="F4643" s="4"/>
      <c r="G4643" s="5"/>
      <c r="H4643" s="27"/>
    </row>
    <row r="4644" spans="1:8" x14ac:dyDescent="0.25">
      <c r="A4644" s="25"/>
      <c r="B4644" s="26"/>
      <c r="C4644" s="25"/>
      <c r="D4644" s="25"/>
      <c r="E4644" s="25"/>
      <c r="F4644" s="4"/>
      <c r="G4644" s="5"/>
      <c r="H4644" s="27"/>
    </row>
    <row r="4645" spans="1:8" x14ac:dyDescent="0.25">
      <c r="A4645" s="25"/>
      <c r="B4645" s="26"/>
      <c r="C4645" s="25"/>
      <c r="D4645" s="25"/>
      <c r="E4645" s="25"/>
      <c r="F4645" s="4"/>
      <c r="G4645" s="5"/>
      <c r="H4645" s="27"/>
    </row>
    <row r="4646" spans="1:8" x14ac:dyDescent="0.25">
      <c r="A4646" s="25"/>
      <c r="B4646" s="26"/>
      <c r="C4646" s="25"/>
      <c r="D4646" s="25"/>
      <c r="E4646" s="25"/>
      <c r="F4646" s="4"/>
      <c r="G4646" s="5"/>
      <c r="H4646" s="27"/>
    </row>
    <row r="4647" spans="1:8" x14ac:dyDescent="0.25">
      <c r="A4647" s="25"/>
      <c r="B4647" s="26"/>
      <c r="C4647" s="25"/>
      <c r="D4647" s="25"/>
      <c r="E4647" s="25"/>
      <c r="F4647" s="4"/>
      <c r="G4647" s="5"/>
      <c r="H4647" s="27"/>
    </row>
    <row r="4648" spans="1:8" x14ac:dyDescent="0.25">
      <c r="A4648" s="25"/>
      <c r="B4648" s="26"/>
      <c r="C4648" s="25"/>
      <c r="D4648" s="25"/>
      <c r="E4648" s="25"/>
      <c r="F4648" s="4"/>
      <c r="G4648" s="5"/>
      <c r="H4648" s="27"/>
    </row>
    <row r="4649" spans="1:8" x14ac:dyDescent="0.25">
      <c r="A4649" s="25"/>
      <c r="B4649" s="26"/>
      <c r="C4649" s="25"/>
      <c r="D4649" s="25"/>
      <c r="E4649" s="25"/>
      <c r="F4649" s="4"/>
      <c r="G4649" s="5"/>
      <c r="H4649" s="27"/>
    </row>
    <row r="4650" spans="1:8" x14ac:dyDescent="0.25">
      <c r="A4650" s="25"/>
      <c r="B4650" s="26"/>
      <c r="C4650" s="25"/>
      <c r="D4650" s="25"/>
      <c r="E4650" s="25"/>
      <c r="F4650" s="4"/>
      <c r="G4650" s="5"/>
      <c r="H4650" s="27"/>
    </row>
    <row r="4651" spans="1:8" x14ac:dyDescent="0.25">
      <c r="A4651" s="25"/>
      <c r="B4651" s="26"/>
      <c r="C4651" s="25"/>
      <c r="D4651" s="25"/>
      <c r="E4651" s="25"/>
      <c r="F4651" s="4"/>
      <c r="G4651" s="5"/>
      <c r="H4651" s="27"/>
    </row>
    <row r="4652" spans="1:8" x14ac:dyDescent="0.25">
      <c r="A4652" s="25"/>
      <c r="B4652" s="26"/>
      <c r="C4652" s="25"/>
      <c r="D4652" s="25"/>
      <c r="E4652" s="25"/>
      <c r="F4652" s="4"/>
      <c r="G4652" s="5"/>
      <c r="H4652" s="27"/>
    </row>
    <row r="4653" spans="1:8" x14ac:dyDescent="0.25">
      <c r="A4653" s="25"/>
      <c r="B4653" s="26"/>
      <c r="C4653" s="25"/>
      <c r="D4653" s="25"/>
      <c r="E4653" s="25"/>
      <c r="F4653" s="4"/>
      <c r="G4653" s="5"/>
      <c r="H4653" s="27"/>
    </row>
    <row r="4654" spans="1:8" x14ac:dyDescent="0.25">
      <c r="A4654" s="25"/>
      <c r="B4654" s="26"/>
      <c r="C4654" s="25"/>
      <c r="D4654" s="25"/>
      <c r="E4654" s="25"/>
      <c r="F4654" s="4"/>
      <c r="G4654" s="5"/>
      <c r="H4654" s="27"/>
    </row>
    <row r="4655" spans="1:8" x14ac:dyDescent="0.25">
      <c r="A4655" s="25"/>
      <c r="B4655" s="26"/>
      <c r="C4655" s="25"/>
      <c r="D4655" s="25"/>
      <c r="E4655" s="25"/>
      <c r="F4655" s="4"/>
      <c r="G4655" s="5"/>
      <c r="H4655" s="27"/>
    </row>
    <row r="4656" spans="1:8" x14ac:dyDescent="0.25">
      <c r="A4656" s="25"/>
      <c r="B4656" s="26"/>
      <c r="C4656" s="25"/>
      <c r="D4656" s="25"/>
      <c r="E4656" s="25"/>
      <c r="F4656" s="4"/>
      <c r="G4656" s="5"/>
      <c r="H4656" s="27"/>
    </row>
    <row r="4657" spans="1:8" x14ac:dyDescent="0.25">
      <c r="A4657" s="25"/>
      <c r="B4657" s="26"/>
      <c r="C4657" s="25"/>
      <c r="D4657" s="25"/>
      <c r="E4657" s="25"/>
      <c r="F4657" s="4"/>
      <c r="G4657" s="5"/>
      <c r="H4657" s="27"/>
    </row>
    <row r="4658" spans="1:8" x14ac:dyDescent="0.25">
      <c r="A4658" s="25"/>
      <c r="B4658" s="26"/>
      <c r="C4658" s="25"/>
      <c r="D4658" s="25"/>
      <c r="E4658" s="25"/>
      <c r="F4658" s="4"/>
      <c r="G4658" s="5"/>
      <c r="H4658" s="27"/>
    </row>
    <row r="4659" spans="1:8" x14ac:dyDescent="0.25">
      <c r="A4659" s="25"/>
      <c r="B4659" s="26"/>
      <c r="C4659" s="25"/>
      <c r="D4659" s="25"/>
      <c r="E4659" s="25"/>
      <c r="F4659" s="4"/>
      <c r="G4659" s="5"/>
      <c r="H4659" s="27"/>
    </row>
    <row r="4660" spans="1:8" x14ac:dyDescent="0.25">
      <c r="A4660" s="25"/>
      <c r="B4660" s="26"/>
      <c r="C4660" s="25"/>
      <c r="D4660" s="25"/>
      <c r="E4660" s="25"/>
      <c r="F4660" s="4"/>
      <c r="G4660" s="5"/>
      <c r="H4660" s="27"/>
    </row>
    <row r="4661" spans="1:8" x14ac:dyDescent="0.25">
      <c r="A4661" s="25"/>
      <c r="B4661" s="26"/>
      <c r="C4661" s="25"/>
      <c r="D4661" s="25"/>
      <c r="E4661" s="25"/>
      <c r="F4661" s="4"/>
      <c r="G4661" s="5"/>
      <c r="H4661" s="27"/>
    </row>
    <row r="4662" spans="1:8" x14ac:dyDescent="0.25">
      <c r="A4662" s="25"/>
      <c r="B4662" s="26"/>
      <c r="C4662" s="25"/>
      <c r="D4662" s="25"/>
      <c r="E4662" s="25"/>
      <c r="F4662" s="4"/>
      <c r="G4662" s="5"/>
      <c r="H4662" s="27"/>
    </row>
    <row r="4663" spans="1:8" x14ac:dyDescent="0.25">
      <c r="A4663" s="25"/>
      <c r="B4663" s="26"/>
      <c r="C4663" s="25"/>
      <c r="D4663" s="25"/>
      <c r="E4663" s="25"/>
      <c r="F4663" s="4"/>
      <c r="G4663" s="5"/>
      <c r="H4663" s="27"/>
    </row>
    <row r="4664" spans="1:8" x14ac:dyDescent="0.25">
      <c r="A4664" s="25"/>
      <c r="B4664" s="26"/>
      <c r="C4664" s="25"/>
      <c r="D4664" s="25"/>
      <c r="E4664" s="25"/>
      <c r="F4664" s="4"/>
      <c r="G4664" s="5"/>
      <c r="H4664" s="27"/>
    </row>
    <row r="4665" spans="1:8" x14ac:dyDescent="0.25">
      <c r="A4665" s="25"/>
      <c r="B4665" s="26"/>
      <c r="C4665" s="25"/>
      <c r="D4665" s="25"/>
      <c r="E4665" s="25"/>
      <c r="F4665" s="4"/>
      <c r="G4665" s="5"/>
      <c r="H4665" s="27"/>
    </row>
    <row r="4666" spans="1:8" x14ac:dyDescent="0.25">
      <c r="A4666" s="25"/>
      <c r="B4666" s="26"/>
      <c r="C4666" s="25"/>
      <c r="D4666" s="25"/>
      <c r="E4666" s="25"/>
      <c r="F4666" s="4"/>
      <c r="G4666" s="5"/>
      <c r="H4666" s="27"/>
    </row>
    <row r="4667" spans="1:8" x14ac:dyDescent="0.25">
      <c r="A4667" s="25"/>
      <c r="B4667" s="26"/>
      <c r="C4667" s="25"/>
      <c r="D4667" s="25"/>
      <c r="E4667" s="25"/>
      <c r="F4667" s="4"/>
      <c r="G4667" s="5"/>
      <c r="H4667" s="27"/>
    </row>
    <row r="4668" spans="1:8" x14ac:dyDescent="0.25">
      <c r="A4668" s="25"/>
      <c r="B4668" s="26"/>
      <c r="C4668" s="25"/>
      <c r="D4668" s="25"/>
      <c r="E4668" s="25"/>
      <c r="F4668" s="4"/>
      <c r="G4668" s="5"/>
      <c r="H4668" s="27"/>
    </row>
    <row r="4669" spans="1:8" x14ac:dyDescent="0.25">
      <c r="A4669" s="25"/>
      <c r="B4669" s="26"/>
      <c r="C4669" s="25"/>
      <c r="D4669" s="25"/>
      <c r="E4669" s="25"/>
      <c r="F4669" s="4"/>
      <c r="G4669" s="5"/>
      <c r="H4669" s="27"/>
    </row>
    <row r="4670" spans="1:8" x14ac:dyDescent="0.25">
      <c r="A4670" s="25"/>
      <c r="B4670" s="26"/>
      <c r="C4670" s="25"/>
      <c r="D4670" s="25"/>
      <c r="E4670" s="25"/>
      <c r="F4670" s="4"/>
      <c r="G4670" s="5"/>
      <c r="H4670" s="27"/>
    </row>
    <row r="4671" spans="1:8" x14ac:dyDescent="0.25">
      <c r="A4671" s="25"/>
      <c r="B4671" s="26"/>
      <c r="C4671" s="25"/>
      <c r="D4671" s="25"/>
      <c r="E4671" s="25"/>
      <c r="F4671" s="4"/>
      <c r="G4671" s="5"/>
      <c r="H4671" s="27"/>
    </row>
    <row r="4672" spans="1:8" x14ac:dyDescent="0.25">
      <c r="A4672" s="25"/>
      <c r="B4672" s="26"/>
      <c r="C4672" s="25"/>
      <c r="D4672" s="25"/>
      <c r="E4672" s="25"/>
      <c r="F4672" s="4"/>
      <c r="G4672" s="5"/>
      <c r="H4672" s="27"/>
    </row>
    <row r="4673" spans="1:8" x14ac:dyDescent="0.25">
      <c r="A4673" s="25"/>
      <c r="B4673" s="26"/>
      <c r="C4673" s="25"/>
      <c r="D4673" s="25"/>
      <c r="E4673" s="25"/>
      <c r="F4673" s="4"/>
      <c r="G4673" s="5"/>
      <c r="H4673" s="27"/>
    </row>
    <row r="4674" spans="1:8" x14ac:dyDescent="0.25">
      <c r="A4674" s="25"/>
      <c r="B4674" s="26"/>
      <c r="C4674" s="25"/>
      <c r="D4674" s="25"/>
      <c r="E4674" s="25"/>
      <c r="F4674" s="4"/>
      <c r="G4674" s="5"/>
      <c r="H4674" s="27"/>
    </row>
    <row r="4675" spans="1:8" x14ac:dyDescent="0.25">
      <c r="A4675" s="25"/>
      <c r="B4675" s="26"/>
      <c r="C4675" s="25"/>
      <c r="D4675" s="25"/>
      <c r="E4675" s="25"/>
      <c r="F4675" s="4"/>
      <c r="G4675" s="5"/>
      <c r="H4675" s="27"/>
    </row>
    <row r="4676" spans="1:8" x14ac:dyDescent="0.25">
      <c r="A4676" s="25"/>
      <c r="B4676" s="26"/>
      <c r="C4676" s="25"/>
      <c r="D4676" s="25"/>
      <c r="E4676" s="25"/>
      <c r="F4676" s="4"/>
      <c r="G4676" s="5"/>
      <c r="H4676" s="27"/>
    </row>
    <row r="4677" spans="1:8" x14ac:dyDescent="0.25">
      <c r="A4677" s="25"/>
      <c r="B4677" s="26"/>
      <c r="C4677" s="25"/>
      <c r="D4677" s="25"/>
      <c r="E4677" s="25"/>
      <c r="F4677" s="4"/>
      <c r="G4677" s="5"/>
      <c r="H4677" s="27"/>
    </row>
    <row r="4678" spans="1:8" x14ac:dyDescent="0.25">
      <c r="A4678" s="25"/>
      <c r="B4678" s="26"/>
      <c r="C4678" s="25"/>
      <c r="D4678" s="25"/>
      <c r="E4678" s="25"/>
      <c r="F4678" s="4"/>
      <c r="G4678" s="5"/>
      <c r="H4678" s="27"/>
    </row>
    <row r="4679" spans="1:8" x14ac:dyDescent="0.25">
      <c r="A4679" s="25"/>
      <c r="B4679" s="26"/>
      <c r="C4679" s="25"/>
      <c r="D4679" s="25"/>
      <c r="E4679" s="25"/>
      <c r="F4679" s="4"/>
      <c r="G4679" s="5"/>
      <c r="H4679" s="27"/>
    </row>
    <row r="4680" spans="1:8" x14ac:dyDescent="0.25">
      <c r="A4680" s="25"/>
      <c r="B4680" s="26"/>
      <c r="C4680" s="25"/>
      <c r="D4680" s="25"/>
      <c r="E4680" s="25"/>
      <c r="F4680" s="4"/>
      <c r="G4680" s="5"/>
      <c r="H4680" s="27"/>
    </row>
    <row r="4681" spans="1:8" x14ac:dyDescent="0.25">
      <c r="A4681" s="25"/>
      <c r="B4681" s="26"/>
      <c r="C4681" s="25"/>
      <c r="D4681" s="25"/>
      <c r="E4681" s="25"/>
      <c r="F4681" s="4"/>
      <c r="G4681" s="5"/>
      <c r="H4681" s="27"/>
    </row>
    <row r="4682" spans="1:8" x14ac:dyDescent="0.25">
      <c r="A4682" s="25"/>
      <c r="B4682" s="26"/>
      <c r="C4682" s="25"/>
      <c r="D4682" s="25"/>
      <c r="E4682" s="25"/>
      <c r="F4682" s="4"/>
      <c r="G4682" s="5"/>
      <c r="H4682" s="27"/>
    </row>
    <row r="4683" spans="1:8" x14ac:dyDescent="0.25">
      <c r="A4683" s="25"/>
      <c r="B4683" s="26"/>
      <c r="C4683" s="25"/>
      <c r="D4683" s="25"/>
      <c r="E4683" s="25"/>
      <c r="F4683" s="4"/>
      <c r="G4683" s="5"/>
      <c r="H4683" s="27"/>
    </row>
    <row r="4684" spans="1:8" x14ac:dyDescent="0.25">
      <c r="A4684" s="25"/>
      <c r="B4684" s="26"/>
      <c r="C4684" s="25"/>
      <c r="D4684" s="25"/>
      <c r="E4684" s="25"/>
      <c r="F4684" s="4"/>
      <c r="G4684" s="5"/>
      <c r="H4684" s="27"/>
    </row>
    <row r="4685" spans="1:8" x14ac:dyDescent="0.25">
      <c r="A4685" s="25"/>
      <c r="B4685" s="26"/>
      <c r="C4685" s="25"/>
      <c r="D4685" s="25"/>
      <c r="E4685" s="25"/>
      <c r="F4685" s="4"/>
      <c r="G4685" s="5"/>
      <c r="H4685" s="27"/>
    </row>
    <row r="4686" spans="1:8" x14ac:dyDescent="0.25">
      <c r="A4686" s="25"/>
      <c r="B4686" s="26"/>
      <c r="C4686" s="25"/>
      <c r="D4686" s="25"/>
      <c r="E4686" s="25"/>
      <c r="F4686" s="4"/>
      <c r="G4686" s="5"/>
      <c r="H4686" s="27"/>
    </row>
    <row r="4687" spans="1:8" x14ac:dyDescent="0.25">
      <c r="A4687" s="25"/>
      <c r="B4687" s="26"/>
      <c r="C4687" s="25"/>
      <c r="D4687" s="25"/>
      <c r="E4687" s="25"/>
      <c r="F4687" s="4"/>
      <c r="G4687" s="5"/>
      <c r="H4687" s="27"/>
    </row>
    <row r="4688" spans="1:8" x14ac:dyDescent="0.25">
      <c r="A4688" s="25"/>
      <c r="B4688" s="26"/>
      <c r="C4688" s="25"/>
      <c r="D4688" s="25"/>
      <c r="E4688" s="25"/>
      <c r="F4688" s="4"/>
      <c r="G4688" s="5"/>
      <c r="H4688" s="27"/>
    </row>
    <row r="4689" spans="1:8" x14ac:dyDescent="0.25">
      <c r="A4689" s="25"/>
      <c r="B4689" s="26"/>
      <c r="C4689" s="25"/>
      <c r="D4689" s="25"/>
      <c r="E4689" s="25"/>
      <c r="F4689" s="4"/>
      <c r="G4689" s="5"/>
      <c r="H4689" s="27"/>
    </row>
    <row r="4690" spans="1:8" x14ac:dyDescent="0.25">
      <c r="A4690" s="25"/>
      <c r="B4690" s="26"/>
      <c r="C4690" s="25"/>
      <c r="D4690" s="25"/>
      <c r="E4690" s="25"/>
      <c r="F4690" s="4"/>
      <c r="G4690" s="5"/>
      <c r="H4690" s="27"/>
    </row>
    <row r="4691" spans="1:8" x14ac:dyDescent="0.25">
      <c r="A4691" s="25"/>
      <c r="B4691" s="26"/>
      <c r="C4691" s="25"/>
      <c r="D4691" s="25"/>
      <c r="E4691" s="25"/>
      <c r="F4691" s="4"/>
      <c r="G4691" s="5"/>
      <c r="H4691" s="27"/>
    </row>
    <row r="4692" spans="1:8" x14ac:dyDescent="0.25">
      <c r="A4692" s="25"/>
      <c r="B4692" s="26"/>
      <c r="C4692" s="25"/>
      <c r="D4692" s="25"/>
      <c r="E4692" s="25"/>
      <c r="F4692" s="4"/>
      <c r="G4692" s="5"/>
      <c r="H4692" s="27"/>
    </row>
    <row r="4693" spans="1:8" x14ac:dyDescent="0.25">
      <c r="A4693" s="25"/>
      <c r="B4693" s="26"/>
      <c r="C4693" s="25"/>
      <c r="D4693" s="25"/>
      <c r="E4693" s="25"/>
      <c r="F4693" s="4"/>
      <c r="G4693" s="5"/>
      <c r="H4693" s="27"/>
    </row>
    <row r="4694" spans="1:8" x14ac:dyDescent="0.25">
      <c r="A4694" s="25"/>
      <c r="B4694" s="26"/>
      <c r="C4694" s="25"/>
      <c r="D4694" s="25"/>
      <c r="E4694" s="25"/>
      <c r="F4694" s="4"/>
      <c r="G4694" s="5"/>
      <c r="H4694" s="27"/>
    </row>
    <row r="4695" spans="1:8" x14ac:dyDescent="0.25">
      <c r="A4695" s="25"/>
      <c r="B4695" s="26"/>
      <c r="C4695" s="25"/>
      <c r="D4695" s="25"/>
      <c r="E4695" s="25"/>
      <c r="F4695" s="4"/>
      <c r="G4695" s="5"/>
      <c r="H4695" s="27"/>
    </row>
    <row r="4696" spans="1:8" x14ac:dyDescent="0.25">
      <c r="A4696" s="25"/>
      <c r="B4696" s="26"/>
      <c r="C4696" s="25"/>
      <c r="D4696" s="25"/>
      <c r="E4696" s="25"/>
      <c r="F4696" s="4"/>
      <c r="G4696" s="5"/>
      <c r="H4696" s="27"/>
    </row>
    <row r="4697" spans="1:8" x14ac:dyDescent="0.25">
      <c r="A4697" s="25"/>
      <c r="B4697" s="26"/>
      <c r="C4697" s="25"/>
      <c r="D4697" s="25"/>
      <c r="E4697" s="25"/>
      <c r="F4697" s="4"/>
      <c r="G4697" s="5"/>
      <c r="H4697" s="27"/>
    </row>
    <row r="4698" spans="1:8" x14ac:dyDescent="0.25">
      <c r="A4698" s="25"/>
      <c r="B4698" s="26"/>
      <c r="C4698" s="25"/>
      <c r="D4698" s="25"/>
      <c r="E4698" s="25"/>
      <c r="F4698" s="4"/>
      <c r="G4698" s="5"/>
      <c r="H4698" s="27"/>
    </row>
    <row r="4699" spans="1:8" x14ac:dyDescent="0.25">
      <c r="A4699" s="25"/>
      <c r="B4699" s="26"/>
      <c r="C4699" s="25"/>
      <c r="D4699" s="25"/>
      <c r="E4699" s="25"/>
      <c r="F4699" s="4"/>
      <c r="G4699" s="5"/>
      <c r="H4699" s="27"/>
    </row>
    <row r="4700" spans="1:8" x14ac:dyDescent="0.25">
      <c r="A4700" s="25"/>
      <c r="B4700" s="26"/>
      <c r="C4700" s="25"/>
      <c r="D4700" s="25"/>
      <c r="E4700" s="25"/>
      <c r="F4700" s="4"/>
      <c r="G4700" s="5"/>
      <c r="H4700" s="27"/>
    </row>
    <row r="4701" spans="1:8" x14ac:dyDescent="0.25">
      <c r="A4701" s="25"/>
      <c r="B4701" s="26"/>
      <c r="C4701" s="25"/>
      <c r="D4701" s="25"/>
      <c r="E4701" s="25"/>
      <c r="F4701" s="4"/>
      <c r="G4701" s="5"/>
      <c r="H4701" s="27"/>
    </row>
    <row r="4702" spans="1:8" x14ac:dyDescent="0.25">
      <c r="A4702" s="25"/>
      <c r="B4702" s="26"/>
      <c r="C4702" s="25"/>
      <c r="D4702" s="25"/>
      <c r="E4702" s="25"/>
      <c r="F4702" s="4"/>
      <c r="G4702" s="5"/>
      <c r="H4702" s="27"/>
    </row>
    <row r="4703" spans="1:8" x14ac:dyDescent="0.25">
      <c r="A4703" s="25"/>
      <c r="B4703" s="26"/>
      <c r="C4703" s="25"/>
      <c r="D4703" s="25"/>
      <c r="E4703" s="25"/>
      <c r="F4703" s="4"/>
      <c r="G4703" s="5"/>
      <c r="H4703" s="27"/>
    </row>
    <row r="4704" spans="1:8" x14ac:dyDescent="0.25">
      <c r="A4704" s="25"/>
      <c r="B4704" s="26"/>
      <c r="C4704" s="25"/>
      <c r="D4704" s="25"/>
      <c r="E4704" s="25"/>
      <c r="F4704" s="4"/>
      <c r="G4704" s="5"/>
      <c r="H4704" s="27"/>
    </row>
    <row r="4705" spans="1:8" x14ac:dyDescent="0.25">
      <c r="A4705" s="25"/>
      <c r="B4705" s="26"/>
      <c r="C4705" s="25"/>
      <c r="D4705" s="25"/>
      <c r="E4705" s="25"/>
      <c r="F4705" s="4"/>
      <c r="G4705" s="5"/>
      <c r="H4705" s="27"/>
    </row>
    <row r="4706" spans="1:8" x14ac:dyDescent="0.25">
      <c r="A4706" s="25"/>
      <c r="B4706" s="26"/>
      <c r="C4706" s="25"/>
      <c r="D4706" s="25"/>
      <c r="E4706" s="25"/>
      <c r="F4706" s="4"/>
      <c r="G4706" s="5"/>
      <c r="H4706" s="27"/>
    </row>
    <row r="4707" spans="1:8" x14ac:dyDescent="0.25">
      <c r="A4707" s="25"/>
      <c r="B4707" s="26"/>
      <c r="C4707" s="25"/>
      <c r="D4707" s="25"/>
      <c r="E4707" s="25"/>
      <c r="F4707" s="4"/>
      <c r="G4707" s="5"/>
      <c r="H4707" s="27"/>
    </row>
    <row r="4708" spans="1:8" x14ac:dyDescent="0.25">
      <c r="A4708" s="25"/>
      <c r="B4708" s="26"/>
      <c r="C4708" s="25"/>
      <c r="D4708" s="25"/>
      <c r="E4708" s="25"/>
      <c r="F4708" s="4"/>
      <c r="G4708" s="5"/>
      <c r="H4708" s="27"/>
    </row>
    <row r="4709" spans="1:8" x14ac:dyDescent="0.25">
      <c r="A4709" s="25"/>
      <c r="B4709" s="26"/>
      <c r="C4709" s="25"/>
      <c r="D4709" s="25"/>
      <c r="E4709" s="25"/>
      <c r="F4709" s="4"/>
      <c r="G4709" s="5"/>
      <c r="H4709" s="27"/>
    </row>
    <row r="4710" spans="1:8" x14ac:dyDescent="0.25">
      <c r="A4710" s="25"/>
      <c r="B4710" s="26"/>
      <c r="C4710" s="25"/>
      <c r="D4710" s="25"/>
      <c r="E4710" s="25"/>
      <c r="F4710" s="4"/>
      <c r="G4710" s="5"/>
      <c r="H4710" s="27"/>
    </row>
    <row r="4711" spans="1:8" x14ac:dyDescent="0.25">
      <c r="A4711" s="25"/>
      <c r="B4711" s="26"/>
      <c r="C4711" s="25"/>
      <c r="D4711" s="25"/>
      <c r="E4711" s="25"/>
      <c r="F4711" s="4"/>
      <c r="G4711" s="5"/>
      <c r="H4711" s="27"/>
    </row>
    <row r="4712" spans="1:8" x14ac:dyDescent="0.25">
      <c r="A4712" s="25"/>
      <c r="B4712" s="26"/>
      <c r="C4712" s="25"/>
      <c r="D4712" s="25"/>
      <c r="E4712" s="25"/>
      <c r="F4712" s="4"/>
      <c r="G4712" s="5"/>
      <c r="H4712" s="27"/>
    </row>
    <row r="4713" spans="1:8" x14ac:dyDescent="0.25">
      <c r="A4713" s="25"/>
      <c r="B4713" s="26"/>
      <c r="C4713" s="25"/>
      <c r="D4713" s="25"/>
      <c r="E4713" s="25"/>
      <c r="F4713" s="4"/>
      <c r="G4713" s="5"/>
      <c r="H4713" s="27"/>
    </row>
    <row r="4714" spans="1:8" x14ac:dyDescent="0.25">
      <c r="A4714" s="25"/>
      <c r="B4714" s="26"/>
      <c r="C4714" s="25"/>
      <c r="D4714" s="25"/>
      <c r="E4714" s="25"/>
      <c r="F4714" s="4"/>
      <c r="G4714" s="5"/>
      <c r="H4714" s="27"/>
    </row>
    <row r="4715" spans="1:8" x14ac:dyDescent="0.25">
      <c r="A4715" s="25"/>
      <c r="B4715" s="26"/>
      <c r="C4715" s="25"/>
      <c r="D4715" s="25"/>
      <c r="E4715" s="25"/>
      <c r="F4715" s="4"/>
      <c r="G4715" s="5"/>
      <c r="H4715" s="27"/>
    </row>
    <row r="4716" spans="1:8" x14ac:dyDescent="0.25">
      <c r="A4716" s="25"/>
      <c r="B4716" s="26"/>
      <c r="C4716" s="25"/>
      <c r="D4716" s="25"/>
      <c r="E4716" s="25"/>
      <c r="F4716" s="4"/>
      <c r="G4716" s="5"/>
      <c r="H4716" s="27"/>
    </row>
    <row r="4717" spans="1:8" x14ac:dyDescent="0.25">
      <c r="A4717" s="25"/>
      <c r="B4717" s="26"/>
      <c r="C4717" s="25"/>
      <c r="D4717" s="25"/>
      <c r="E4717" s="25"/>
      <c r="F4717" s="4"/>
      <c r="G4717" s="5"/>
      <c r="H4717" s="27"/>
    </row>
    <row r="4718" spans="1:8" x14ac:dyDescent="0.25">
      <c r="A4718" s="25"/>
      <c r="B4718" s="26"/>
      <c r="C4718" s="25"/>
      <c r="D4718" s="25"/>
      <c r="E4718" s="25"/>
      <c r="F4718" s="4"/>
      <c r="G4718" s="5"/>
      <c r="H4718" s="27"/>
    </row>
    <row r="4719" spans="1:8" x14ac:dyDescent="0.25">
      <c r="A4719" s="25"/>
      <c r="B4719" s="26"/>
      <c r="C4719" s="25"/>
      <c r="D4719" s="25"/>
      <c r="E4719" s="25"/>
      <c r="F4719" s="4"/>
      <c r="G4719" s="5"/>
      <c r="H4719" s="27"/>
    </row>
    <row r="4720" spans="1:8" x14ac:dyDescent="0.25">
      <c r="A4720" s="25"/>
      <c r="B4720" s="26"/>
      <c r="C4720" s="25"/>
      <c r="D4720" s="25"/>
      <c r="E4720" s="25"/>
      <c r="F4720" s="4"/>
      <c r="G4720" s="5"/>
      <c r="H4720" s="27"/>
    </row>
    <row r="4721" spans="1:8" x14ac:dyDescent="0.25">
      <c r="A4721" s="25"/>
      <c r="B4721" s="26"/>
      <c r="C4721" s="25"/>
      <c r="D4721" s="25"/>
      <c r="E4721" s="25"/>
      <c r="F4721" s="4"/>
      <c r="G4721" s="5"/>
      <c r="H4721" s="27"/>
    </row>
    <row r="4722" spans="1:8" x14ac:dyDescent="0.25">
      <c r="A4722" s="25"/>
      <c r="B4722" s="26"/>
      <c r="C4722" s="25"/>
      <c r="D4722" s="25"/>
      <c r="E4722" s="25"/>
      <c r="F4722" s="4"/>
      <c r="G4722" s="5"/>
      <c r="H4722" s="27"/>
    </row>
    <row r="4723" spans="1:8" x14ac:dyDescent="0.25">
      <c r="A4723" s="25"/>
      <c r="B4723" s="26"/>
      <c r="C4723" s="25"/>
      <c r="D4723" s="25"/>
      <c r="E4723" s="25"/>
      <c r="F4723" s="4"/>
      <c r="G4723" s="5"/>
      <c r="H4723" s="27"/>
    </row>
    <row r="4724" spans="1:8" x14ac:dyDescent="0.25">
      <c r="A4724" s="25"/>
      <c r="B4724" s="26"/>
      <c r="C4724" s="25"/>
      <c r="D4724" s="25"/>
      <c r="E4724" s="25"/>
      <c r="F4724" s="4"/>
      <c r="G4724" s="5"/>
      <c r="H4724" s="27"/>
    </row>
    <row r="4725" spans="1:8" x14ac:dyDescent="0.25">
      <c r="A4725" s="25"/>
      <c r="B4725" s="26"/>
      <c r="C4725" s="25"/>
      <c r="D4725" s="25"/>
      <c r="E4725" s="25"/>
      <c r="F4725" s="4"/>
      <c r="G4725" s="5"/>
      <c r="H4725" s="27"/>
    </row>
    <row r="4726" spans="1:8" x14ac:dyDescent="0.25">
      <c r="A4726" s="25"/>
      <c r="B4726" s="26"/>
      <c r="C4726" s="25"/>
      <c r="D4726" s="25"/>
      <c r="E4726" s="25"/>
      <c r="F4726" s="4"/>
      <c r="G4726" s="5"/>
      <c r="H4726" s="27"/>
    </row>
    <row r="4727" spans="1:8" x14ac:dyDescent="0.25">
      <c r="A4727" s="25"/>
      <c r="B4727" s="26"/>
      <c r="C4727" s="25"/>
      <c r="D4727" s="25"/>
      <c r="E4727" s="25"/>
      <c r="F4727" s="4"/>
      <c r="G4727" s="5"/>
      <c r="H4727" s="27"/>
    </row>
    <row r="4728" spans="1:8" x14ac:dyDescent="0.25">
      <c r="A4728" s="25"/>
      <c r="B4728" s="26"/>
      <c r="C4728" s="25"/>
      <c r="D4728" s="25"/>
      <c r="E4728" s="25"/>
      <c r="F4728" s="4"/>
      <c r="G4728" s="5"/>
      <c r="H4728" s="27"/>
    </row>
    <row r="4729" spans="1:8" x14ac:dyDescent="0.25">
      <c r="A4729" s="25"/>
      <c r="B4729" s="26"/>
      <c r="C4729" s="25"/>
      <c r="D4729" s="25"/>
      <c r="E4729" s="25"/>
      <c r="F4729" s="4"/>
      <c r="G4729" s="5"/>
      <c r="H4729" s="27"/>
    </row>
    <row r="4730" spans="1:8" x14ac:dyDescent="0.25">
      <c r="A4730" s="25"/>
      <c r="B4730" s="26"/>
      <c r="C4730" s="25"/>
      <c r="D4730" s="25"/>
      <c r="E4730" s="25"/>
      <c r="F4730" s="4"/>
      <c r="G4730" s="5"/>
      <c r="H4730" s="27"/>
    </row>
    <row r="4731" spans="1:8" x14ac:dyDescent="0.25">
      <c r="A4731" s="25"/>
      <c r="B4731" s="26"/>
      <c r="C4731" s="25"/>
      <c r="D4731" s="25"/>
      <c r="E4731" s="25"/>
      <c r="F4731" s="4"/>
      <c r="G4731" s="5"/>
      <c r="H4731" s="27"/>
    </row>
    <row r="4732" spans="1:8" x14ac:dyDescent="0.25">
      <c r="A4732" s="25"/>
      <c r="B4732" s="26"/>
      <c r="C4732" s="25"/>
      <c r="D4732" s="25"/>
      <c r="E4732" s="25"/>
      <c r="F4732" s="4"/>
      <c r="G4732" s="5"/>
      <c r="H4732" s="27"/>
    </row>
    <row r="4733" spans="1:8" x14ac:dyDescent="0.25">
      <c r="A4733" s="25"/>
      <c r="B4733" s="26"/>
      <c r="C4733" s="25"/>
      <c r="D4733" s="25"/>
      <c r="E4733" s="25"/>
      <c r="F4733" s="4"/>
      <c r="G4733" s="5"/>
      <c r="H4733" s="27"/>
    </row>
    <row r="4734" spans="1:8" x14ac:dyDescent="0.25">
      <c r="A4734" s="25"/>
      <c r="B4734" s="26"/>
      <c r="C4734" s="25"/>
      <c r="D4734" s="25"/>
      <c r="E4734" s="25"/>
      <c r="F4734" s="4"/>
      <c r="G4734" s="5"/>
      <c r="H4734" s="27"/>
    </row>
    <row r="4735" spans="1:8" x14ac:dyDescent="0.25">
      <c r="A4735" s="25"/>
      <c r="B4735" s="26"/>
      <c r="C4735" s="25"/>
      <c r="D4735" s="25"/>
      <c r="E4735" s="25"/>
      <c r="F4735" s="4"/>
      <c r="G4735" s="5"/>
      <c r="H4735" s="27"/>
    </row>
    <row r="4736" spans="1:8" x14ac:dyDescent="0.25">
      <c r="A4736" s="25"/>
      <c r="B4736" s="26"/>
      <c r="C4736" s="25"/>
      <c r="D4736" s="25"/>
      <c r="E4736" s="25"/>
      <c r="F4736" s="4"/>
      <c r="G4736" s="5"/>
      <c r="H4736" s="27"/>
    </row>
    <row r="4737" spans="1:8" x14ac:dyDescent="0.25">
      <c r="A4737" s="25"/>
      <c r="B4737" s="26"/>
      <c r="C4737" s="25"/>
      <c r="D4737" s="25"/>
      <c r="E4737" s="25"/>
      <c r="F4737" s="4"/>
      <c r="G4737" s="5"/>
      <c r="H4737" s="27"/>
    </row>
    <row r="4738" spans="1:8" x14ac:dyDescent="0.25">
      <c r="A4738" s="25"/>
      <c r="B4738" s="26"/>
      <c r="C4738" s="25"/>
      <c r="D4738" s="25"/>
      <c r="E4738" s="25"/>
      <c r="F4738" s="4"/>
      <c r="G4738" s="5"/>
      <c r="H4738" s="27"/>
    </row>
    <row r="4739" spans="1:8" x14ac:dyDescent="0.25">
      <c r="A4739" s="25"/>
      <c r="B4739" s="26"/>
      <c r="C4739" s="25"/>
      <c r="D4739" s="25"/>
      <c r="E4739" s="25"/>
      <c r="F4739" s="4"/>
      <c r="G4739" s="5"/>
      <c r="H4739" s="27"/>
    </row>
    <row r="4740" spans="1:8" x14ac:dyDescent="0.25">
      <c r="A4740" s="25"/>
      <c r="B4740" s="26"/>
      <c r="C4740" s="25"/>
      <c r="D4740" s="25"/>
      <c r="E4740" s="25"/>
      <c r="F4740" s="4"/>
      <c r="G4740" s="5"/>
      <c r="H4740" s="27"/>
    </row>
    <row r="4741" spans="1:8" x14ac:dyDescent="0.25">
      <c r="A4741" s="25"/>
      <c r="B4741" s="26"/>
      <c r="C4741" s="25"/>
      <c r="D4741" s="25"/>
      <c r="E4741" s="25"/>
      <c r="F4741" s="4"/>
      <c r="G4741" s="5"/>
      <c r="H4741" s="27"/>
    </row>
    <row r="4742" spans="1:8" x14ac:dyDescent="0.25">
      <c r="A4742" s="25"/>
      <c r="B4742" s="26"/>
      <c r="C4742" s="25"/>
      <c r="D4742" s="25"/>
      <c r="E4742" s="25"/>
      <c r="F4742" s="4"/>
      <c r="G4742" s="5"/>
      <c r="H4742" s="27"/>
    </row>
    <row r="4743" spans="1:8" x14ac:dyDescent="0.25">
      <c r="A4743" s="25"/>
      <c r="B4743" s="26"/>
      <c r="C4743" s="25"/>
      <c r="D4743" s="25"/>
      <c r="E4743" s="25"/>
      <c r="F4743" s="4"/>
      <c r="G4743" s="5"/>
      <c r="H4743" s="27"/>
    </row>
    <row r="4744" spans="1:8" x14ac:dyDescent="0.25">
      <c r="A4744" s="25"/>
      <c r="B4744" s="26"/>
      <c r="C4744" s="25"/>
      <c r="D4744" s="25"/>
      <c r="E4744" s="25"/>
      <c r="F4744" s="4"/>
      <c r="G4744" s="5"/>
      <c r="H4744" s="27"/>
    </row>
    <row r="4745" spans="1:8" x14ac:dyDescent="0.25">
      <c r="A4745" s="25"/>
      <c r="B4745" s="26"/>
      <c r="C4745" s="25"/>
      <c r="D4745" s="25"/>
      <c r="E4745" s="25"/>
      <c r="F4745" s="4"/>
      <c r="G4745" s="5"/>
      <c r="H4745" s="27"/>
    </row>
    <row r="4746" spans="1:8" x14ac:dyDescent="0.25">
      <c r="A4746" s="25"/>
      <c r="B4746" s="26"/>
      <c r="C4746" s="25"/>
      <c r="D4746" s="25"/>
      <c r="E4746" s="25"/>
      <c r="F4746" s="4"/>
      <c r="G4746" s="5"/>
      <c r="H4746" s="27"/>
    </row>
    <row r="4747" spans="1:8" x14ac:dyDescent="0.25">
      <c r="A4747" s="25"/>
      <c r="B4747" s="26"/>
      <c r="C4747" s="25"/>
      <c r="D4747" s="25"/>
      <c r="E4747" s="25"/>
      <c r="F4747" s="4"/>
      <c r="G4747" s="5"/>
      <c r="H4747" s="27"/>
    </row>
    <row r="4748" spans="1:8" x14ac:dyDescent="0.25">
      <c r="A4748" s="25"/>
      <c r="B4748" s="26"/>
      <c r="C4748" s="25"/>
      <c r="D4748" s="25"/>
      <c r="E4748" s="25"/>
      <c r="F4748" s="4"/>
      <c r="G4748" s="5"/>
      <c r="H4748" s="27"/>
    </row>
    <row r="4749" spans="1:8" x14ac:dyDescent="0.25">
      <c r="A4749" s="25"/>
      <c r="B4749" s="26"/>
      <c r="C4749" s="25"/>
      <c r="D4749" s="25"/>
      <c r="E4749" s="25"/>
      <c r="F4749" s="4"/>
      <c r="G4749" s="5"/>
      <c r="H4749" s="27"/>
    </row>
    <row r="4750" spans="1:8" x14ac:dyDescent="0.25">
      <c r="A4750" s="25"/>
      <c r="B4750" s="26"/>
      <c r="C4750" s="25"/>
      <c r="D4750" s="25"/>
      <c r="E4750" s="25"/>
      <c r="F4750" s="4"/>
      <c r="G4750" s="5"/>
      <c r="H4750" s="27"/>
    </row>
    <row r="4751" spans="1:8" x14ac:dyDescent="0.25">
      <c r="A4751" s="25"/>
      <c r="B4751" s="26"/>
      <c r="C4751" s="25"/>
      <c r="D4751" s="25"/>
      <c r="E4751" s="25"/>
      <c r="F4751" s="4"/>
      <c r="G4751" s="5"/>
      <c r="H4751" s="27"/>
    </row>
    <row r="4752" spans="1:8" x14ac:dyDescent="0.25">
      <c r="A4752" s="25"/>
      <c r="B4752" s="26"/>
      <c r="C4752" s="25"/>
      <c r="D4752" s="25"/>
      <c r="E4752" s="25"/>
      <c r="F4752" s="4"/>
      <c r="G4752" s="5"/>
      <c r="H4752" s="27"/>
    </row>
    <row r="4753" spans="1:8" x14ac:dyDescent="0.25">
      <c r="A4753" s="25"/>
      <c r="B4753" s="26"/>
      <c r="C4753" s="25"/>
      <c r="D4753" s="25"/>
      <c r="E4753" s="25"/>
      <c r="F4753" s="4"/>
      <c r="G4753" s="5"/>
      <c r="H4753" s="27"/>
    </row>
    <row r="4754" spans="1:8" x14ac:dyDescent="0.25">
      <c r="A4754" s="25"/>
      <c r="B4754" s="26"/>
      <c r="C4754" s="25"/>
      <c r="D4754" s="25"/>
      <c r="E4754" s="25"/>
      <c r="F4754" s="4"/>
      <c r="G4754" s="5"/>
      <c r="H4754" s="27"/>
    </row>
    <row r="4755" spans="1:8" x14ac:dyDescent="0.25">
      <c r="A4755" s="25"/>
      <c r="B4755" s="26"/>
      <c r="C4755" s="25"/>
      <c r="D4755" s="25"/>
      <c r="E4755" s="25"/>
      <c r="F4755" s="4"/>
      <c r="G4755" s="5"/>
      <c r="H4755" s="27"/>
    </row>
    <row r="4756" spans="1:8" x14ac:dyDescent="0.25">
      <c r="A4756" s="25"/>
      <c r="B4756" s="26"/>
      <c r="C4756" s="25"/>
      <c r="D4756" s="25"/>
      <c r="E4756" s="25"/>
      <c r="F4756" s="4"/>
      <c r="G4756" s="5"/>
      <c r="H4756" s="27"/>
    </row>
    <row r="4757" spans="1:8" x14ac:dyDescent="0.25">
      <c r="A4757" s="25"/>
      <c r="B4757" s="26"/>
      <c r="C4757" s="25"/>
      <c r="D4757" s="25"/>
      <c r="E4757" s="25"/>
      <c r="F4757" s="4"/>
      <c r="G4757" s="5"/>
      <c r="H4757" s="27"/>
    </row>
    <row r="4758" spans="1:8" x14ac:dyDescent="0.25">
      <c r="A4758" s="25"/>
      <c r="B4758" s="26"/>
      <c r="C4758" s="25"/>
      <c r="D4758" s="25"/>
      <c r="E4758" s="25"/>
      <c r="F4758" s="4"/>
      <c r="G4758" s="5"/>
      <c r="H4758" s="27"/>
    </row>
    <row r="4759" spans="1:8" x14ac:dyDescent="0.25">
      <c r="A4759" s="25"/>
      <c r="B4759" s="26"/>
      <c r="C4759" s="25"/>
      <c r="D4759" s="25"/>
      <c r="E4759" s="25"/>
      <c r="F4759" s="4"/>
      <c r="G4759" s="5"/>
      <c r="H4759" s="27"/>
    </row>
    <row r="4760" spans="1:8" x14ac:dyDescent="0.25">
      <c r="A4760" s="25"/>
      <c r="B4760" s="26"/>
      <c r="C4760" s="25"/>
      <c r="D4760" s="25"/>
      <c r="E4760" s="25"/>
      <c r="F4760" s="4"/>
      <c r="G4760" s="5"/>
      <c r="H4760" s="27"/>
    </row>
    <row r="4761" spans="1:8" x14ac:dyDescent="0.25">
      <c r="A4761" s="25"/>
      <c r="B4761" s="26"/>
      <c r="C4761" s="25"/>
      <c r="D4761" s="25"/>
      <c r="E4761" s="25"/>
      <c r="F4761" s="4"/>
      <c r="G4761" s="5"/>
      <c r="H4761" s="27"/>
    </row>
    <row r="4762" spans="1:8" x14ac:dyDescent="0.25">
      <c r="A4762" s="25"/>
      <c r="B4762" s="26"/>
      <c r="C4762" s="25"/>
      <c r="D4762" s="25"/>
      <c r="E4762" s="25"/>
      <c r="F4762" s="4"/>
      <c r="G4762" s="5"/>
      <c r="H4762" s="27"/>
    </row>
    <row r="4763" spans="1:8" x14ac:dyDescent="0.25">
      <c r="A4763" s="25"/>
      <c r="B4763" s="26"/>
      <c r="C4763" s="25"/>
      <c r="D4763" s="25"/>
      <c r="E4763" s="25"/>
      <c r="F4763" s="4"/>
      <c r="G4763" s="5"/>
      <c r="H4763" s="27"/>
    </row>
    <row r="4764" spans="1:8" x14ac:dyDescent="0.25">
      <c r="A4764" s="25"/>
      <c r="B4764" s="26"/>
      <c r="C4764" s="25"/>
      <c r="D4764" s="25"/>
      <c r="E4764" s="25"/>
      <c r="F4764" s="4"/>
      <c r="G4764" s="5"/>
      <c r="H4764" s="27"/>
    </row>
    <row r="4765" spans="1:8" x14ac:dyDescent="0.25">
      <c r="A4765" s="25"/>
      <c r="B4765" s="26"/>
      <c r="C4765" s="25"/>
      <c r="D4765" s="25"/>
      <c r="E4765" s="25"/>
      <c r="F4765" s="4"/>
      <c r="G4765" s="5"/>
      <c r="H4765" s="27"/>
    </row>
    <row r="4766" spans="1:8" x14ac:dyDescent="0.25">
      <c r="A4766" s="25"/>
      <c r="B4766" s="26"/>
      <c r="C4766" s="25"/>
      <c r="D4766" s="25"/>
      <c r="E4766" s="25"/>
      <c r="F4766" s="4"/>
      <c r="G4766" s="5"/>
      <c r="H4766" s="27"/>
    </row>
    <row r="4767" spans="1:8" x14ac:dyDescent="0.25">
      <c r="A4767" s="25"/>
      <c r="B4767" s="26"/>
      <c r="C4767" s="25"/>
      <c r="D4767" s="25"/>
      <c r="E4767" s="25"/>
      <c r="F4767" s="4"/>
      <c r="G4767" s="5"/>
      <c r="H4767" s="27"/>
    </row>
    <row r="4768" spans="1:8" x14ac:dyDescent="0.25">
      <c r="A4768" s="25"/>
      <c r="B4768" s="26"/>
      <c r="C4768" s="25"/>
      <c r="D4768" s="25"/>
      <c r="E4768" s="25"/>
      <c r="F4768" s="4"/>
      <c r="G4768" s="5"/>
      <c r="H4768" s="27"/>
    </row>
    <row r="4769" spans="1:8" x14ac:dyDescent="0.25">
      <c r="A4769" s="25"/>
      <c r="B4769" s="26"/>
      <c r="C4769" s="25"/>
      <c r="D4769" s="25"/>
      <c r="E4769" s="25"/>
      <c r="F4769" s="4"/>
      <c r="G4769" s="5"/>
      <c r="H4769" s="27"/>
    </row>
    <row r="4770" spans="1:8" x14ac:dyDescent="0.25">
      <c r="A4770" s="25"/>
      <c r="B4770" s="26"/>
      <c r="C4770" s="25"/>
      <c r="D4770" s="25"/>
      <c r="E4770" s="25"/>
      <c r="F4770" s="4"/>
      <c r="G4770" s="5"/>
      <c r="H4770" s="27"/>
    </row>
    <row r="4771" spans="1:8" x14ac:dyDescent="0.25">
      <c r="A4771" s="25"/>
      <c r="B4771" s="26"/>
      <c r="C4771" s="25"/>
      <c r="D4771" s="25"/>
      <c r="E4771" s="25"/>
      <c r="F4771" s="4"/>
      <c r="G4771" s="5"/>
      <c r="H4771" s="27"/>
    </row>
    <row r="4772" spans="1:8" x14ac:dyDescent="0.25">
      <c r="A4772" s="25"/>
      <c r="B4772" s="26"/>
      <c r="C4772" s="25"/>
      <c r="D4772" s="25"/>
      <c r="E4772" s="25"/>
      <c r="F4772" s="4"/>
      <c r="G4772" s="5"/>
      <c r="H4772" s="27"/>
    </row>
    <row r="4773" spans="1:8" x14ac:dyDescent="0.25">
      <c r="A4773" s="25"/>
      <c r="B4773" s="26"/>
      <c r="C4773" s="25"/>
      <c r="D4773" s="25"/>
      <c r="E4773" s="25"/>
      <c r="F4773" s="4"/>
      <c r="G4773" s="5"/>
      <c r="H4773" s="27"/>
    </row>
    <row r="4774" spans="1:8" x14ac:dyDescent="0.25">
      <c r="A4774" s="25"/>
      <c r="B4774" s="26"/>
      <c r="C4774" s="25"/>
      <c r="D4774" s="25"/>
      <c r="E4774" s="25"/>
      <c r="F4774" s="4"/>
      <c r="G4774" s="5"/>
      <c r="H4774" s="27"/>
    </row>
    <row r="4775" spans="1:8" x14ac:dyDescent="0.25">
      <c r="A4775" s="25"/>
      <c r="B4775" s="26"/>
      <c r="C4775" s="25"/>
      <c r="D4775" s="25"/>
      <c r="E4775" s="25"/>
      <c r="F4775" s="4"/>
      <c r="G4775" s="5"/>
      <c r="H4775" s="27"/>
    </row>
    <row r="4776" spans="1:8" x14ac:dyDescent="0.25">
      <c r="A4776" s="25"/>
      <c r="B4776" s="26"/>
      <c r="C4776" s="25"/>
      <c r="D4776" s="25"/>
      <c r="E4776" s="25"/>
      <c r="F4776" s="4"/>
      <c r="G4776" s="5"/>
      <c r="H4776" s="27"/>
    </row>
    <row r="4777" spans="1:8" x14ac:dyDescent="0.25">
      <c r="A4777" s="25"/>
      <c r="B4777" s="26"/>
      <c r="C4777" s="25"/>
      <c r="D4777" s="25"/>
      <c r="E4777" s="25"/>
      <c r="F4777" s="4"/>
      <c r="G4777" s="5"/>
      <c r="H4777" s="27"/>
    </row>
    <row r="4778" spans="1:8" x14ac:dyDescent="0.25">
      <c r="A4778" s="25"/>
      <c r="B4778" s="26"/>
      <c r="C4778" s="25"/>
      <c r="D4778" s="25"/>
      <c r="E4778" s="25"/>
      <c r="F4778" s="4"/>
      <c r="G4778" s="5"/>
      <c r="H4778" s="27"/>
    </row>
    <row r="4779" spans="1:8" x14ac:dyDescent="0.25">
      <c r="A4779" s="25"/>
      <c r="B4779" s="26"/>
      <c r="C4779" s="25"/>
      <c r="D4779" s="25"/>
      <c r="E4779" s="25"/>
      <c r="F4779" s="4"/>
      <c r="G4779" s="5"/>
      <c r="H4779" s="27"/>
    </row>
    <row r="4780" spans="1:8" x14ac:dyDescent="0.25">
      <c r="A4780" s="25"/>
      <c r="B4780" s="26"/>
      <c r="C4780" s="25"/>
      <c r="D4780" s="25"/>
      <c r="E4780" s="25"/>
      <c r="F4780" s="4"/>
      <c r="G4780" s="5"/>
      <c r="H4780" s="27"/>
    </row>
    <row r="4781" spans="1:8" x14ac:dyDescent="0.25">
      <c r="A4781" s="25"/>
      <c r="B4781" s="26"/>
      <c r="C4781" s="25"/>
      <c r="D4781" s="25"/>
      <c r="E4781" s="25"/>
      <c r="F4781" s="4"/>
      <c r="G4781" s="5"/>
      <c r="H4781" s="27"/>
    </row>
    <row r="4782" spans="1:8" x14ac:dyDescent="0.25">
      <c r="A4782" s="25"/>
      <c r="B4782" s="26"/>
      <c r="C4782" s="25"/>
      <c r="D4782" s="25"/>
      <c r="E4782" s="25"/>
      <c r="F4782" s="4"/>
      <c r="G4782" s="5"/>
      <c r="H4782" s="27"/>
    </row>
    <row r="4783" spans="1:8" x14ac:dyDescent="0.25">
      <c r="A4783" s="25"/>
      <c r="B4783" s="26"/>
      <c r="C4783" s="25"/>
      <c r="D4783" s="25"/>
      <c r="E4783" s="25"/>
      <c r="F4783" s="4"/>
      <c r="G4783" s="5"/>
      <c r="H4783" s="27"/>
    </row>
    <row r="4784" spans="1:8" x14ac:dyDescent="0.25">
      <c r="A4784" s="25"/>
      <c r="B4784" s="26"/>
      <c r="C4784" s="25"/>
      <c r="D4784" s="25"/>
      <c r="E4784" s="25"/>
      <c r="F4784" s="4"/>
      <c r="G4784" s="5"/>
      <c r="H4784" s="27"/>
    </row>
    <row r="4785" spans="1:8" x14ac:dyDescent="0.25">
      <c r="A4785" s="25"/>
      <c r="B4785" s="26"/>
      <c r="C4785" s="25"/>
      <c r="D4785" s="25"/>
      <c r="E4785" s="25"/>
      <c r="F4785" s="4"/>
      <c r="G4785" s="5"/>
      <c r="H4785" s="27"/>
    </row>
    <row r="4786" spans="1:8" x14ac:dyDescent="0.25">
      <c r="A4786" s="25"/>
      <c r="B4786" s="26"/>
      <c r="C4786" s="25"/>
      <c r="D4786" s="25"/>
      <c r="E4786" s="25"/>
      <c r="F4786" s="4"/>
      <c r="G4786" s="5"/>
      <c r="H4786" s="27"/>
    </row>
    <row r="4787" spans="1:8" x14ac:dyDescent="0.25">
      <c r="A4787" s="25"/>
      <c r="B4787" s="26"/>
      <c r="C4787" s="25"/>
      <c r="D4787" s="25"/>
      <c r="E4787" s="25"/>
      <c r="F4787" s="4"/>
      <c r="G4787" s="5"/>
      <c r="H4787" s="27"/>
    </row>
    <row r="4788" spans="1:8" x14ac:dyDescent="0.25">
      <c r="A4788" s="25"/>
      <c r="B4788" s="26"/>
      <c r="C4788" s="25"/>
      <c r="D4788" s="25"/>
      <c r="E4788" s="25"/>
      <c r="F4788" s="4"/>
      <c r="G4788" s="5"/>
      <c r="H4788" s="27"/>
    </row>
    <row r="4789" spans="1:8" x14ac:dyDescent="0.25">
      <c r="A4789" s="25"/>
      <c r="B4789" s="26"/>
      <c r="C4789" s="25"/>
      <c r="D4789" s="25"/>
      <c r="E4789" s="25"/>
      <c r="F4789" s="4"/>
      <c r="G4789" s="5"/>
      <c r="H4789" s="27"/>
    </row>
    <row r="4790" spans="1:8" x14ac:dyDescent="0.25">
      <c r="A4790" s="25"/>
      <c r="B4790" s="26"/>
      <c r="C4790" s="25"/>
      <c r="D4790" s="25"/>
      <c r="E4790" s="25"/>
      <c r="F4790" s="4"/>
      <c r="G4790" s="5"/>
      <c r="H4790" s="27"/>
    </row>
    <row r="4791" spans="1:8" x14ac:dyDescent="0.25">
      <c r="A4791" s="25"/>
      <c r="B4791" s="26"/>
      <c r="C4791" s="25"/>
      <c r="D4791" s="25"/>
      <c r="E4791" s="25"/>
      <c r="F4791" s="4"/>
      <c r="G4791" s="5"/>
      <c r="H4791" s="27"/>
    </row>
    <row r="4792" spans="1:8" x14ac:dyDescent="0.25">
      <c r="A4792" s="25"/>
      <c r="B4792" s="26"/>
      <c r="C4792" s="25"/>
      <c r="D4792" s="25"/>
      <c r="E4792" s="25"/>
      <c r="F4792" s="4"/>
      <c r="G4792" s="5"/>
      <c r="H4792" s="27"/>
    </row>
    <row r="4793" spans="1:8" x14ac:dyDescent="0.25">
      <c r="A4793" s="25"/>
      <c r="B4793" s="26"/>
      <c r="C4793" s="25"/>
      <c r="D4793" s="25"/>
      <c r="E4793" s="25"/>
      <c r="F4793" s="4"/>
      <c r="G4793" s="5"/>
      <c r="H4793" s="27"/>
    </row>
    <row r="4794" spans="1:8" x14ac:dyDescent="0.25">
      <c r="A4794" s="25"/>
      <c r="B4794" s="26"/>
      <c r="C4794" s="25"/>
      <c r="D4794" s="25"/>
      <c r="E4794" s="25"/>
      <c r="F4794" s="4"/>
      <c r="G4794" s="5"/>
      <c r="H4794" s="27"/>
    </row>
    <row r="4795" spans="1:8" x14ac:dyDescent="0.25">
      <c r="A4795" s="25"/>
      <c r="B4795" s="26"/>
      <c r="C4795" s="25"/>
      <c r="D4795" s="25"/>
      <c r="E4795" s="25"/>
      <c r="F4795" s="4"/>
      <c r="G4795" s="5"/>
      <c r="H4795" s="27"/>
    </row>
    <row r="4796" spans="1:8" x14ac:dyDescent="0.25">
      <c r="A4796" s="25"/>
      <c r="B4796" s="26"/>
      <c r="C4796" s="25"/>
      <c r="D4796" s="25"/>
      <c r="E4796" s="25"/>
      <c r="F4796" s="4"/>
      <c r="G4796" s="5"/>
      <c r="H4796" s="27"/>
    </row>
    <row r="4797" spans="1:8" x14ac:dyDescent="0.25">
      <c r="A4797" s="25"/>
      <c r="B4797" s="26"/>
      <c r="C4797" s="25"/>
      <c r="D4797" s="25"/>
      <c r="E4797" s="25"/>
      <c r="F4797" s="4"/>
      <c r="G4797" s="5"/>
      <c r="H4797" s="27"/>
    </row>
    <row r="4798" spans="1:8" x14ac:dyDescent="0.25">
      <c r="A4798" s="25"/>
      <c r="B4798" s="26"/>
      <c r="C4798" s="25"/>
      <c r="D4798" s="25"/>
      <c r="E4798" s="25"/>
      <c r="F4798" s="4"/>
      <c r="G4798" s="5"/>
      <c r="H4798" s="27"/>
    </row>
    <row r="4799" spans="1:8" x14ac:dyDescent="0.25">
      <c r="A4799" s="25"/>
      <c r="B4799" s="26"/>
      <c r="C4799" s="25"/>
      <c r="D4799" s="25"/>
      <c r="E4799" s="25"/>
      <c r="F4799" s="4"/>
      <c r="G4799" s="5"/>
      <c r="H4799" s="27"/>
    </row>
    <row r="4800" spans="1:8" x14ac:dyDescent="0.25">
      <c r="A4800" s="25"/>
      <c r="B4800" s="26"/>
      <c r="C4800" s="25"/>
      <c r="D4800" s="25"/>
      <c r="E4800" s="25"/>
      <c r="F4800" s="4"/>
      <c r="G4800" s="5"/>
      <c r="H4800" s="27"/>
    </row>
    <row r="4801" spans="1:8" x14ac:dyDescent="0.25">
      <c r="A4801" s="25"/>
      <c r="B4801" s="26"/>
      <c r="C4801" s="25"/>
      <c r="D4801" s="25"/>
      <c r="E4801" s="25"/>
      <c r="F4801" s="4"/>
      <c r="G4801" s="5"/>
      <c r="H4801" s="27"/>
    </row>
    <row r="4802" spans="1:8" x14ac:dyDescent="0.25">
      <c r="A4802" s="25"/>
      <c r="B4802" s="26"/>
      <c r="C4802" s="25"/>
      <c r="D4802" s="25"/>
      <c r="E4802" s="25"/>
      <c r="F4802" s="4"/>
      <c r="G4802" s="5"/>
      <c r="H4802" s="27"/>
    </row>
    <row r="4803" spans="1:8" x14ac:dyDescent="0.25">
      <c r="A4803" s="25"/>
      <c r="B4803" s="26"/>
      <c r="C4803" s="25"/>
      <c r="D4803" s="25"/>
      <c r="E4803" s="25"/>
      <c r="F4803" s="4"/>
      <c r="G4803" s="5"/>
      <c r="H4803" s="27"/>
    </row>
    <row r="4804" spans="1:8" x14ac:dyDescent="0.25">
      <c r="A4804" s="25"/>
      <c r="B4804" s="26"/>
      <c r="C4804" s="25"/>
      <c r="D4804" s="25"/>
      <c r="E4804" s="25"/>
      <c r="F4804" s="4"/>
      <c r="G4804" s="5"/>
      <c r="H4804" s="27"/>
    </row>
    <row r="4805" spans="1:8" x14ac:dyDescent="0.25">
      <c r="A4805" s="25"/>
      <c r="B4805" s="26"/>
      <c r="C4805" s="25"/>
      <c r="D4805" s="25"/>
      <c r="E4805" s="25"/>
      <c r="F4805" s="4"/>
      <c r="G4805" s="5"/>
      <c r="H4805" s="27"/>
    </row>
    <row r="4806" spans="1:8" x14ac:dyDescent="0.25">
      <c r="A4806" s="25"/>
      <c r="B4806" s="26"/>
      <c r="C4806" s="25"/>
      <c r="D4806" s="25"/>
      <c r="E4806" s="25"/>
      <c r="F4806" s="4"/>
      <c r="G4806" s="5"/>
      <c r="H4806" s="27"/>
    </row>
    <row r="4807" spans="1:8" x14ac:dyDescent="0.25">
      <c r="A4807" s="25"/>
      <c r="B4807" s="26"/>
      <c r="C4807" s="25"/>
      <c r="D4807" s="25"/>
      <c r="E4807" s="25"/>
      <c r="F4807" s="4"/>
      <c r="G4807" s="5"/>
      <c r="H4807" s="27"/>
    </row>
    <row r="4808" spans="1:8" x14ac:dyDescent="0.25">
      <c r="A4808" s="25"/>
      <c r="B4808" s="26"/>
      <c r="C4808" s="25"/>
      <c r="D4808" s="25"/>
      <c r="E4808" s="25"/>
      <c r="F4808" s="4"/>
      <c r="G4808" s="5"/>
      <c r="H4808" s="27"/>
    </row>
    <row r="4809" spans="1:8" x14ac:dyDescent="0.25">
      <c r="A4809" s="25"/>
      <c r="B4809" s="26"/>
      <c r="C4809" s="25"/>
      <c r="D4809" s="25"/>
      <c r="E4809" s="25"/>
      <c r="F4809" s="4"/>
      <c r="G4809" s="5"/>
      <c r="H4809" s="27"/>
    </row>
    <row r="4810" spans="1:8" x14ac:dyDescent="0.25">
      <c r="A4810" s="25"/>
      <c r="B4810" s="26"/>
      <c r="C4810" s="25"/>
      <c r="D4810" s="25"/>
      <c r="E4810" s="25"/>
      <c r="F4810" s="4"/>
      <c r="G4810" s="5"/>
      <c r="H4810" s="27"/>
    </row>
    <row r="4811" spans="1:8" x14ac:dyDescent="0.25">
      <c r="A4811" s="25"/>
      <c r="B4811" s="26"/>
      <c r="C4811" s="25"/>
      <c r="D4811" s="25"/>
      <c r="E4811" s="25"/>
      <c r="F4811" s="4"/>
      <c r="G4811" s="5"/>
      <c r="H4811" s="27"/>
    </row>
    <row r="4812" spans="1:8" x14ac:dyDescent="0.25">
      <c r="A4812" s="25"/>
      <c r="B4812" s="26"/>
      <c r="C4812" s="25"/>
      <c r="D4812" s="25"/>
      <c r="E4812" s="25"/>
      <c r="F4812" s="4"/>
      <c r="G4812" s="5"/>
      <c r="H4812" s="27"/>
    </row>
    <row r="4813" spans="1:8" x14ac:dyDescent="0.25">
      <c r="A4813" s="25"/>
      <c r="B4813" s="26"/>
      <c r="C4813" s="25"/>
      <c r="D4813" s="25"/>
      <c r="E4813" s="25"/>
      <c r="F4813" s="4"/>
      <c r="G4813" s="5"/>
      <c r="H4813" s="27"/>
    </row>
    <row r="4814" spans="1:8" x14ac:dyDescent="0.25">
      <c r="A4814" s="25"/>
      <c r="B4814" s="26"/>
      <c r="C4814" s="25"/>
      <c r="D4814" s="25"/>
      <c r="E4814" s="25"/>
      <c r="F4814" s="4"/>
      <c r="G4814" s="5"/>
      <c r="H4814" s="27"/>
    </row>
    <row r="4815" spans="1:8" x14ac:dyDescent="0.25">
      <c r="A4815" s="25"/>
      <c r="B4815" s="26"/>
      <c r="C4815" s="25"/>
      <c r="D4815" s="25"/>
      <c r="E4815" s="25"/>
      <c r="F4815" s="4"/>
      <c r="G4815" s="5"/>
      <c r="H4815" s="27"/>
    </row>
    <row r="4816" spans="1:8" x14ac:dyDescent="0.25">
      <c r="A4816" s="25"/>
      <c r="B4816" s="26"/>
      <c r="C4816" s="25"/>
      <c r="D4816" s="25"/>
      <c r="E4816" s="25"/>
      <c r="F4816" s="4"/>
      <c r="G4816" s="5"/>
      <c r="H4816" s="27"/>
    </row>
    <row r="4817" spans="1:8" x14ac:dyDescent="0.25">
      <c r="A4817" s="25"/>
      <c r="B4817" s="26"/>
      <c r="C4817" s="25"/>
      <c r="D4817" s="25"/>
      <c r="E4817" s="25"/>
      <c r="F4817" s="4"/>
      <c r="G4817" s="5"/>
      <c r="H4817" s="27"/>
    </row>
    <row r="4818" spans="1:8" x14ac:dyDescent="0.25">
      <c r="A4818" s="25"/>
      <c r="B4818" s="26"/>
      <c r="C4818" s="25"/>
      <c r="D4818" s="25"/>
      <c r="E4818" s="25"/>
      <c r="F4818" s="4"/>
      <c r="G4818" s="5"/>
      <c r="H4818" s="27"/>
    </row>
    <row r="4819" spans="1:8" x14ac:dyDescent="0.25">
      <c r="A4819" s="25"/>
      <c r="B4819" s="26"/>
      <c r="C4819" s="25"/>
      <c r="D4819" s="25"/>
      <c r="E4819" s="25"/>
      <c r="F4819" s="4"/>
      <c r="G4819" s="5"/>
      <c r="H4819" s="27"/>
    </row>
    <row r="4820" spans="1:8" x14ac:dyDescent="0.25">
      <c r="A4820" s="25"/>
      <c r="B4820" s="26"/>
      <c r="C4820" s="25"/>
      <c r="D4820" s="25"/>
      <c r="E4820" s="25"/>
      <c r="F4820" s="4"/>
      <c r="G4820" s="5"/>
      <c r="H4820" s="27"/>
    </row>
    <row r="4821" spans="1:8" x14ac:dyDescent="0.25">
      <c r="A4821" s="25"/>
      <c r="B4821" s="26"/>
      <c r="C4821" s="25"/>
      <c r="D4821" s="25"/>
      <c r="E4821" s="25"/>
      <c r="F4821" s="4"/>
      <c r="G4821" s="5"/>
      <c r="H4821" s="27"/>
    </row>
    <row r="4822" spans="1:8" x14ac:dyDescent="0.25">
      <c r="A4822" s="25"/>
      <c r="B4822" s="26"/>
      <c r="C4822" s="25"/>
      <c r="D4822" s="25"/>
      <c r="E4822" s="25"/>
      <c r="F4822" s="4"/>
      <c r="G4822" s="5"/>
      <c r="H4822" s="27"/>
    </row>
    <row r="4823" spans="1:8" x14ac:dyDescent="0.25">
      <c r="A4823" s="25"/>
      <c r="B4823" s="26"/>
      <c r="C4823" s="25"/>
      <c r="D4823" s="25"/>
      <c r="E4823" s="25"/>
      <c r="F4823" s="4"/>
      <c r="G4823" s="5"/>
      <c r="H4823" s="27"/>
    </row>
    <row r="4824" spans="1:8" x14ac:dyDescent="0.25">
      <c r="A4824" s="25"/>
      <c r="B4824" s="26"/>
      <c r="C4824" s="25"/>
      <c r="D4824" s="25"/>
      <c r="E4824" s="25"/>
      <c r="F4824" s="4"/>
      <c r="G4824" s="5"/>
      <c r="H4824" s="27"/>
    </row>
    <row r="4825" spans="1:8" x14ac:dyDescent="0.25">
      <c r="A4825" s="25"/>
      <c r="B4825" s="26"/>
      <c r="C4825" s="25"/>
      <c r="D4825" s="25"/>
      <c r="E4825" s="25"/>
      <c r="F4825" s="4"/>
      <c r="G4825" s="5"/>
      <c r="H4825" s="27"/>
    </row>
    <row r="4826" spans="1:8" x14ac:dyDescent="0.25">
      <c r="A4826" s="25"/>
      <c r="B4826" s="26"/>
      <c r="C4826" s="25"/>
      <c r="D4826" s="25"/>
      <c r="E4826" s="25"/>
      <c r="F4826" s="4"/>
      <c r="G4826" s="5"/>
      <c r="H4826" s="27"/>
    </row>
    <row r="4827" spans="1:8" x14ac:dyDescent="0.25">
      <c r="A4827" s="25"/>
      <c r="B4827" s="26"/>
      <c r="C4827" s="25"/>
      <c r="D4827" s="25"/>
      <c r="E4827" s="25"/>
      <c r="F4827" s="4"/>
      <c r="G4827" s="5"/>
      <c r="H4827" s="27"/>
    </row>
    <row r="4828" spans="1:8" x14ac:dyDescent="0.25">
      <c r="A4828" s="25"/>
      <c r="B4828" s="26"/>
      <c r="C4828" s="25"/>
      <c r="D4828" s="25"/>
      <c r="E4828" s="25"/>
      <c r="F4828" s="4"/>
      <c r="G4828" s="5"/>
      <c r="H4828" s="27"/>
    </row>
    <row r="4829" spans="1:8" x14ac:dyDescent="0.25">
      <c r="A4829" s="25"/>
      <c r="B4829" s="26"/>
      <c r="C4829" s="25"/>
      <c r="D4829" s="25"/>
      <c r="E4829" s="25"/>
      <c r="F4829" s="4"/>
      <c r="G4829" s="5"/>
      <c r="H4829" s="27"/>
    </row>
    <row r="4830" spans="1:8" x14ac:dyDescent="0.25">
      <c r="A4830" s="25"/>
      <c r="B4830" s="26"/>
      <c r="C4830" s="25"/>
      <c r="D4830" s="25"/>
      <c r="E4830" s="25"/>
      <c r="F4830" s="4"/>
      <c r="G4830" s="5"/>
      <c r="H4830" s="27"/>
    </row>
    <row r="4831" spans="1:8" x14ac:dyDescent="0.25">
      <c r="A4831" s="25"/>
      <c r="B4831" s="26"/>
      <c r="C4831" s="25"/>
      <c r="D4831" s="25"/>
      <c r="E4831" s="25"/>
      <c r="F4831" s="4"/>
      <c r="G4831" s="5"/>
      <c r="H4831" s="27"/>
    </row>
    <row r="4832" spans="1:8" x14ac:dyDescent="0.25">
      <c r="A4832" s="25"/>
      <c r="B4832" s="26"/>
      <c r="C4832" s="25"/>
      <c r="D4832" s="25"/>
      <c r="E4832" s="25"/>
      <c r="F4832" s="4"/>
      <c r="G4832" s="5"/>
      <c r="H4832" s="27"/>
    </row>
    <row r="4833" spans="1:8" x14ac:dyDescent="0.25">
      <c r="A4833" s="25"/>
      <c r="B4833" s="26"/>
      <c r="C4833" s="25"/>
      <c r="D4833" s="25"/>
      <c r="E4833" s="25"/>
      <c r="F4833" s="4"/>
      <c r="G4833" s="5"/>
      <c r="H4833" s="27"/>
    </row>
    <row r="4834" spans="1:8" x14ac:dyDescent="0.25">
      <c r="A4834" s="25"/>
      <c r="B4834" s="26"/>
      <c r="C4834" s="25"/>
      <c r="D4834" s="25"/>
      <c r="E4834" s="25"/>
      <c r="F4834" s="4"/>
      <c r="G4834" s="5"/>
      <c r="H4834" s="27"/>
    </row>
    <row r="4835" spans="1:8" x14ac:dyDescent="0.25">
      <c r="A4835" s="25"/>
      <c r="B4835" s="26"/>
      <c r="C4835" s="25"/>
      <c r="D4835" s="25"/>
      <c r="E4835" s="25"/>
      <c r="F4835" s="4"/>
      <c r="G4835" s="5"/>
      <c r="H4835" s="27"/>
    </row>
    <row r="4836" spans="1:8" x14ac:dyDescent="0.25">
      <c r="A4836" s="25"/>
      <c r="B4836" s="26"/>
      <c r="C4836" s="25"/>
      <c r="D4836" s="25"/>
      <c r="E4836" s="25"/>
      <c r="F4836" s="4"/>
      <c r="G4836" s="5"/>
      <c r="H4836" s="27"/>
    </row>
    <row r="4837" spans="1:8" x14ac:dyDescent="0.25">
      <c r="A4837" s="25"/>
      <c r="B4837" s="26"/>
      <c r="C4837" s="25"/>
      <c r="D4837" s="25"/>
      <c r="E4837" s="25"/>
      <c r="F4837" s="4"/>
      <c r="G4837" s="5"/>
      <c r="H4837" s="27"/>
    </row>
    <row r="4838" spans="1:8" x14ac:dyDescent="0.25">
      <c r="A4838" s="25"/>
      <c r="B4838" s="26"/>
      <c r="C4838" s="25"/>
      <c r="D4838" s="25"/>
      <c r="E4838" s="25"/>
      <c r="F4838" s="4"/>
      <c r="G4838" s="5"/>
      <c r="H4838" s="27"/>
    </row>
    <row r="4839" spans="1:8" x14ac:dyDescent="0.25">
      <c r="A4839" s="25"/>
      <c r="B4839" s="26"/>
      <c r="C4839" s="25"/>
      <c r="D4839" s="25"/>
      <c r="E4839" s="25"/>
      <c r="F4839" s="4"/>
      <c r="G4839" s="5"/>
      <c r="H4839" s="27"/>
    </row>
    <row r="4840" spans="1:8" x14ac:dyDescent="0.25">
      <c r="A4840" s="25"/>
      <c r="B4840" s="26"/>
      <c r="C4840" s="25"/>
      <c r="D4840" s="25"/>
      <c r="E4840" s="25"/>
      <c r="F4840" s="4"/>
      <c r="G4840" s="5"/>
      <c r="H4840" s="27"/>
    </row>
    <row r="4841" spans="1:8" x14ac:dyDescent="0.25">
      <c r="A4841" s="25"/>
      <c r="B4841" s="26"/>
      <c r="C4841" s="25"/>
      <c r="D4841" s="25"/>
      <c r="E4841" s="25"/>
      <c r="F4841" s="4"/>
      <c r="G4841" s="5"/>
      <c r="H4841" s="27"/>
    </row>
    <row r="4842" spans="1:8" x14ac:dyDescent="0.25">
      <c r="A4842" s="25"/>
      <c r="B4842" s="26"/>
      <c r="C4842" s="25"/>
      <c r="D4842" s="25"/>
      <c r="E4842" s="25"/>
      <c r="F4842" s="4"/>
      <c r="G4842" s="5"/>
      <c r="H4842" s="27"/>
    </row>
    <row r="4843" spans="1:8" x14ac:dyDescent="0.25">
      <c r="A4843" s="25"/>
      <c r="B4843" s="26"/>
      <c r="C4843" s="25"/>
      <c r="D4843" s="25"/>
      <c r="E4843" s="25"/>
      <c r="F4843" s="4"/>
      <c r="G4843" s="5"/>
      <c r="H4843" s="27"/>
    </row>
    <row r="4844" spans="1:8" x14ac:dyDescent="0.25">
      <c r="A4844" s="25"/>
      <c r="B4844" s="26"/>
      <c r="C4844" s="25"/>
      <c r="D4844" s="25"/>
      <c r="E4844" s="25"/>
      <c r="F4844" s="4"/>
      <c r="G4844" s="5"/>
      <c r="H4844" s="27"/>
    </row>
    <row r="4845" spans="1:8" x14ac:dyDescent="0.25">
      <c r="A4845" s="25"/>
      <c r="B4845" s="26"/>
      <c r="C4845" s="25"/>
      <c r="D4845" s="25"/>
      <c r="E4845" s="25"/>
      <c r="F4845" s="4"/>
      <c r="G4845" s="5"/>
      <c r="H4845" s="27"/>
    </row>
    <row r="4846" spans="1:8" x14ac:dyDescent="0.25">
      <c r="A4846" s="25"/>
      <c r="B4846" s="26"/>
      <c r="C4846" s="25"/>
      <c r="D4846" s="25"/>
      <c r="E4846" s="25"/>
      <c r="F4846" s="4"/>
      <c r="G4846" s="5"/>
      <c r="H4846" s="27"/>
    </row>
    <row r="4847" spans="1:8" x14ac:dyDescent="0.25">
      <c r="A4847" s="25"/>
      <c r="B4847" s="26"/>
      <c r="C4847" s="25"/>
      <c r="D4847" s="25"/>
      <c r="E4847" s="25"/>
      <c r="F4847" s="4"/>
      <c r="G4847" s="5"/>
      <c r="H4847" s="27"/>
    </row>
    <row r="4848" spans="1:8" x14ac:dyDescent="0.25">
      <c r="A4848" s="25"/>
      <c r="B4848" s="26"/>
      <c r="C4848" s="25"/>
      <c r="D4848" s="25"/>
      <c r="E4848" s="25"/>
      <c r="F4848" s="4"/>
      <c r="G4848" s="5"/>
      <c r="H4848" s="27"/>
    </row>
    <row r="4849" spans="1:8" x14ac:dyDescent="0.25">
      <c r="A4849" s="25"/>
      <c r="B4849" s="26"/>
      <c r="C4849" s="25"/>
      <c r="D4849" s="25"/>
      <c r="E4849" s="25"/>
      <c r="F4849" s="4"/>
      <c r="G4849" s="5"/>
      <c r="H4849" s="27"/>
    </row>
    <row r="4850" spans="1:8" x14ac:dyDescent="0.25">
      <c r="A4850" s="25"/>
      <c r="B4850" s="26"/>
      <c r="C4850" s="25"/>
      <c r="D4850" s="25"/>
      <c r="E4850" s="25"/>
      <c r="F4850" s="4"/>
      <c r="G4850" s="5"/>
      <c r="H4850" s="27"/>
    </row>
    <row r="4851" spans="1:8" x14ac:dyDescent="0.25">
      <c r="A4851" s="25"/>
      <c r="B4851" s="26"/>
      <c r="C4851" s="25"/>
      <c r="D4851" s="25"/>
      <c r="E4851" s="25"/>
      <c r="F4851" s="4"/>
      <c r="G4851" s="5"/>
      <c r="H4851" s="27"/>
    </row>
    <row r="4852" spans="1:8" x14ac:dyDescent="0.25">
      <c r="A4852" s="25"/>
      <c r="B4852" s="26"/>
      <c r="C4852" s="25"/>
      <c r="D4852" s="25"/>
      <c r="E4852" s="25"/>
      <c r="F4852" s="4"/>
      <c r="G4852" s="5"/>
      <c r="H4852" s="27"/>
    </row>
    <row r="4853" spans="1:8" x14ac:dyDescent="0.25">
      <c r="A4853" s="25"/>
      <c r="B4853" s="26"/>
      <c r="C4853" s="25"/>
      <c r="D4853" s="25"/>
      <c r="E4853" s="25"/>
      <c r="F4853" s="4"/>
      <c r="G4853" s="5"/>
      <c r="H4853" s="27"/>
    </row>
    <row r="4854" spans="1:8" x14ac:dyDescent="0.25">
      <c r="A4854" s="25"/>
      <c r="B4854" s="26"/>
      <c r="C4854" s="25"/>
      <c r="D4854" s="25"/>
      <c r="E4854" s="25"/>
      <c r="F4854" s="4"/>
      <c r="G4854" s="5"/>
      <c r="H4854" s="27"/>
    </row>
    <row r="4855" spans="1:8" x14ac:dyDescent="0.25">
      <c r="A4855" s="25"/>
      <c r="B4855" s="26"/>
      <c r="C4855" s="25"/>
      <c r="D4855" s="25"/>
      <c r="E4855" s="25"/>
      <c r="F4855" s="4"/>
      <c r="G4855" s="5"/>
      <c r="H4855" s="27"/>
    </row>
    <row r="4856" spans="1:8" x14ac:dyDescent="0.25">
      <c r="A4856" s="25"/>
      <c r="B4856" s="26"/>
      <c r="C4856" s="25"/>
      <c r="D4856" s="25"/>
      <c r="E4856" s="25"/>
      <c r="F4856" s="4"/>
      <c r="G4856" s="5"/>
      <c r="H4856" s="27"/>
    </row>
    <row r="4857" spans="1:8" x14ac:dyDescent="0.25">
      <c r="A4857" s="25"/>
      <c r="B4857" s="26"/>
      <c r="C4857" s="25"/>
      <c r="D4857" s="25"/>
      <c r="E4857" s="25"/>
      <c r="F4857" s="4"/>
      <c r="G4857" s="5"/>
      <c r="H4857" s="27"/>
    </row>
    <row r="4858" spans="1:8" x14ac:dyDescent="0.25">
      <c r="A4858" s="25"/>
      <c r="B4858" s="26"/>
      <c r="C4858" s="25"/>
      <c r="D4858" s="25"/>
      <c r="E4858" s="25"/>
      <c r="F4858" s="4"/>
      <c r="G4858" s="5"/>
      <c r="H4858" s="27"/>
    </row>
    <row r="4859" spans="1:8" x14ac:dyDescent="0.25">
      <c r="A4859" s="25"/>
      <c r="B4859" s="26"/>
      <c r="C4859" s="25"/>
      <c r="D4859" s="25"/>
      <c r="E4859" s="25"/>
      <c r="F4859" s="4"/>
      <c r="G4859" s="5"/>
      <c r="H4859" s="27"/>
    </row>
    <row r="4860" spans="1:8" x14ac:dyDescent="0.25">
      <c r="A4860" s="25"/>
      <c r="B4860" s="26"/>
      <c r="C4860" s="25"/>
      <c r="D4860" s="25"/>
      <c r="E4860" s="25"/>
      <c r="F4860" s="4"/>
      <c r="G4860" s="5"/>
      <c r="H4860" s="27"/>
    </row>
    <row r="4861" spans="1:8" x14ac:dyDescent="0.25">
      <c r="A4861" s="25"/>
      <c r="B4861" s="26"/>
      <c r="C4861" s="25"/>
      <c r="D4861" s="25"/>
      <c r="E4861" s="25"/>
      <c r="F4861" s="4"/>
      <c r="G4861" s="5"/>
      <c r="H4861" s="27"/>
    </row>
    <row r="4862" spans="1:8" x14ac:dyDescent="0.25">
      <c r="A4862" s="25"/>
      <c r="B4862" s="26"/>
      <c r="C4862" s="25"/>
      <c r="D4862" s="25"/>
      <c r="E4862" s="25"/>
      <c r="F4862" s="4"/>
      <c r="G4862" s="5"/>
      <c r="H4862" s="27"/>
    </row>
    <row r="4863" spans="1:8" x14ac:dyDescent="0.25">
      <c r="A4863" s="25"/>
      <c r="B4863" s="26"/>
      <c r="C4863" s="25"/>
      <c r="D4863" s="25"/>
      <c r="E4863" s="25"/>
      <c r="F4863" s="4"/>
      <c r="G4863" s="5"/>
      <c r="H4863" s="27"/>
    </row>
    <row r="4864" spans="1:8" x14ac:dyDescent="0.25">
      <c r="A4864" s="25"/>
      <c r="B4864" s="26"/>
      <c r="C4864" s="25"/>
      <c r="D4864" s="25"/>
      <c r="E4864" s="25"/>
      <c r="F4864" s="4"/>
      <c r="G4864" s="5"/>
      <c r="H4864" s="27"/>
    </row>
    <row r="4865" spans="1:8" x14ac:dyDescent="0.25">
      <c r="A4865" s="25"/>
      <c r="B4865" s="26"/>
      <c r="C4865" s="25"/>
      <c r="D4865" s="25"/>
      <c r="E4865" s="25"/>
      <c r="F4865" s="4"/>
      <c r="G4865" s="5"/>
      <c r="H4865" s="27"/>
    </row>
    <row r="4866" spans="1:8" x14ac:dyDescent="0.25">
      <c r="A4866" s="25"/>
      <c r="B4866" s="26"/>
      <c r="C4866" s="25"/>
      <c r="D4866" s="25"/>
      <c r="E4866" s="25"/>
      <c r="F4866" s="4"/>
      <c r="G4866" s="5"/>
      <c r="H4866" s="27"/>
    </row>
    <row r="4867" spans="1:8" x14ac:dyDescent="0.25">
      <c r="A4867" s="25"/>
      <c r="B4867" s="26"/>
      <c r="C4867" s="25"/>
      <c r="D4867" s="25"/>
      <c r="E4867" s="25"/>
      <c r="F4867" s="4"/>
      <c r="G4867" s="5"/>
      <c r="H4867" s="27"/>
    </row>
    <row r="4868" spans="1:8" x14ac:dyDescent="0.25">
      <c r="A4868" s="25"/>
      <c r="B4868" s="26"/>
      <c r="C4868" s="25"/>
      <c r="D4868" s="25"/>
      <c r="E4868" s="25"/>
      <c r="F4868" s="4"/>
      <c r="G4868" s="5"/>
      <c r="H4868" s="27"/>
    </row>
    <row r="4869" spans="1:8" x14ac:dyDescent="0.25">
      <c r="A4869" s="25"/>
      <c r="B4869" s="26"/>
      <c r="C4869" s="25"/>
      <c r="D4869" s="25"/>
      <c r="E4869" s="25"/>
      <c r="F4869" s="4"/>
      <c r="G4869" s="5"/>
      <c r="H4869" s="27"/>
    </row>
    <row r="4870" spans="1:8" x14ac:dyDescent="0.25">
      <c r="A4870" s="25"/>
      <c r="B4870" s="26"/>
      <c r="C4870" s="25"/>
      <c r="D4870" s="25"/>
      <c r="E4870" s="25"/>
      <c r="F4870" s="4"/>
      <c r="G4870" s="5"/>
      <c r="H4870" s="27"/>
    </row>
    <row r="4871" spans="1:8" x14ac:dyDescent="0.25">
      <c r="A4871" s="25"/>
      <c r="B4871" s="26"/>
      <c r="C4871" s="25"/>
      <c r="D4871" s="25"/>
      <c r="E4871" s="25"/>
      <c r="F4871" s="4"/>
      <c r="G4871" s="5"/>
      <c r="H4871" s="27"/>
    </row>
    <row r="4872" spans="1:8" x14ac:dyDescent="0.25">
      <c r="A4872" s="25"/>
      <c r="B4872" s="26"/>
      <c r="C4872" s="25"/>
      <c r="D4872" s="25"/>
      <c r="E4872" s="25"/>
      <c r="F4872" s="4"/>
      <c r="G4872" s="5"/>
      <c r="H4872" s="27"/>
    </row>
    <row r="4873" spans="1:8" x14ac:dyDescent="0.25">
      <c r="A4873" s="25"/>
      <c r="B4873" s="26"/>
      <c r="C4873" s="25"/>
      <c r="D4873" s="25"/>
      <c r="E4873" s="25"/>
      <c r="F4873" s="4"/>
      <c r="G4873" s="5"/>
      <c r="H4873" s="27"/>
    </row>
    <row r="4874" spans="1:8" x14ac:dyDescent="0.25">
      <c r="A4874" s="25"/>
      <c r="B4874" s="26"/>
      <c r="C4874" s="25"/>
      <c r="D4874" s="25"/>
      <c r="E4874" s="25"/>
      <c r="F4874" s="4"/>
      <c r="G4874" s="5"/>
      <c r="H4874" s="27"/>
    </row>
    <row r="4875" spans="1:8" x14ac:dyDescent="0.25">
      <c r="A4875" s="25"/>
      <c r="B4875" s="26"/>
      <c r="C4875" s="25"/>
      <c r="D4875" s="25"/>
      <c r="E4875" s="25"/>
      <c r="F4875" s="4"/>
      <c r="G4875" s="5"/>
      <c r="H4875" s="27"/>
    </row>
    <row r="4876" spans="1:8" x14ac:dyDescent="0.25">
      <c r="A4876" s="25"/>
      <c r="B4876" s="26"/>
      <c r="C4876" s="25"/>
      <c r="D4876" s="25"/>
      <c r="E4876" s="25"/>
      <c r="F4876" s="4"/>
      <c r="G4876" s="5"/>
      <c r="H4876" s="27"/>
    </row>
    <row r="4877" spans="1:8" x14ac:dyDescent="0.25">
      <c r="A4877" s="25"/>
      <c r="B4877" s="26"/>
      <c r="C4877" s="25"/>
      <c r="D4877" s="25"/>
      <c r="E4877" s="25"/>
      <c r="F4877" s="4"/>
      <c r="G4877" s="5"/>
      <c r="H4877" s="27"/>
    </row>
    <row r="4878" spans="1:8" x14ac:dyDescent="0.25">
      <c r="A4878" s="25"/>
      <c r="B4878" s="26"/>
      <c r="C4878" s="25"/>
      <c r="D4878" s="25"/>
      <c r="E4878" s="25"/>
      <c r="F4878" s="4"/>
      <c r="G4878" s="5"/>
      <c r="H4878" s="27"/>
    </row>
    <row r="4879" spans="1:8" x14ac:dyDescent="0.25">
      <c r="A4879" s="25"/>
      <c r="B4879" s="26"/>
      <c r="C4879" s="25"/>
      <c r="D4879" s="25"/>
      <c r="E4879" s="25"/>
      <c r="F4879" s="4"/>
      <c r="G4879" s="5"/>
      <c r="H4879" s="27"/>
    </row>
    <row r="4880" spans="1:8" x14ac:dyDescent="0.25">
      <c r="A4880" s="25"/>
      <c r="B4880" s="26"/>
      <c r="C4880" s="25"/>
      <c r="D4880" s="25"/>
      <c r="E4880" s="25"/>
      <c r="F4880" s="4"/>
      <c r="G4880" s="5"/>
      <c r="H4880" s="27"/>
    </row>
    <row r="4881" spans="1:8" x14ac:dyDescent="0.25">
      <c r="A4881" s="25"/>
      <c r="B4881" s="26"/>
      <c r="C4881" s="25"/>
      <c r="D4881" s="25"/>
      <c r="E4881" s="25"/>
      <c r="F4881" s="4"/>
      <c r="G4881" s="5"/>
      <c r="H4881" s="27"/>
    </row>
    <row r="4882" spans="1:8" x14ac:dyDescent="0.25">
      <c r="A4882" s="25"/>
      <c r="B4882" s="26"/>
      <c r="C4882" s="25"/>
      <c r="D4882" s="25"/>
      <c r="E4882" s="25"/>
      <c r="F4882" s="4"/>
      <c r="G4882" s="5"/>
      <c r="H4882" s="27"/>
    </row>
    <row r="4883" spans="1:8" x14ac:dyDescent="0.25">
      <c r="A4883" s="25"/>
      <c r="B4883" s="26"/>
      <c r="C4883" s="25"/>
      <c r="D4883" s="25"/>
      <c r="E4883" s="25"/>
      <c r="F4883" s="4"/>
      <c r="G4883" s="5"/>
      <c r="H4883" s="27"/>
    </row>
    <row r="4884" spans="1:8" x14ac:dyDescent="0.25">
      <c r="A4884" s="25"/>
      <c r="B4884" s="26"/>
      <c r="C4884" s="25"/>
      <c r="D4884" s="25"/>
      <c r="E4884" s="25"/>
      <c r="F4884" s="4"/>
      <c r="G4884" s="5"/>
      <c r="H4884" s="27"/>
    </row>
    <row r="4885" spans="1:8" x14ac:dyDescent="0.25">
      <c r="A4885" s="25"/>
      <c r="B4885" s="26"/>
      <c r="C4885" s="25"/>
      <c r="D4885" s="25"/>
      <c r="E4885" s="25"/>
      <c r="F4885" s="4"/>
      <c r="G4885" s="5"/>
      <c r="H4885" s="27"/>
    </row>
    <row r="4886" spans="1:8" x14ac:dyDescent="0.25">
      <c r="A4886" s="25"/>
      <c r="B4886" s="26"/>
      <c r="C4886" s="25"/>
      <c r="D4886" s="25"/>
      <c r="E4886" s="25"/>
      <c r="F4886" s="4"/>
      <c r="G4886" s="5"/>
      <c r="H4886" s="27"/>
    </row>
    <row r="4887" spans="1:8" x14ac:dyDescent="0.25">
      <c r="A4887" s="25"/>
      <c r="B4887" s="26"/>
      <c r="C4887" s="25"/>
      <c r="D4887" s="25"/>
      <c r="E4887" s="25"/>
      <c r="F4887" s="4"/>
      <c r="G4887" s="5"/>
      <c r="H4887" s="27"/>
    </row>
    <row r="4888" spans="1:8" x14ac:dyDescent="0.25">
      <c r="A4888" s="25"/>
      <c r="B4888" s="26"/>
      <c r="C4888" s="25"/>
      <c r="D4888" s="25"/>
      <c r="E4888" s="25"/>
      <c r="F4888" s="4"/>
      <c r="G4888" s="5"/>
      <c r="H4888" s="27"/>
    </row>
    <row r="4889" spans="1:8" x14ac:dyDescent="0.25">
      <c r="A4889" s="25"/>
      <c r="B4889" s="26"/>
      <c r="C4889" s="25"/>
      <c r="D4889" s="25"/>
      <c r="E4889" s="25"/>
      <c r="F4889" s="4"/>
      <c r="G4889" s="5"/>
      <c r="H4889" s="27"/>
    </row>
    <row r="4890" spans="1:8" x14ac:dyDescent="0.25">
      <c r="A4890" s="25"/>
      <c r="B4890" s="26"/>
      <c r="C4890" s="25"/>
      <c r="D4890" s="25"/>
      <c r="E4890" s="25"/>
      <c r="F4890" s="4"/>
      <c r="G4890" s="5"/>
      <c r="H4890" s="27"/>
    </row>
    <row r="4891" spans="1:8" x14ac:dyDescent="0.25">
      <c r="A4891" s="25"/>
      <c r="B4891" s="26"/>
      <c r="C4891" s="25"/>
      <c r="D4891" s="25"/>
      <c r="E4891" s="25"/>
      <c r="F4891" s="4"/>
      <c r="G4891" s="5"/>
      <c r="H4891" s="27"/>
    </row>
    <row r="4892" spans="1:8" x14ac:dyDescent="0.25">
      <c r="A4892" s="25"/>
      <c r="B4892" s="26"/>
      <c r="C4892" s="25"/>
      <c r="D4892" s="25"/>
      <c r="E4892" s="25"/>
      <c r="F4892" s="4"/>
      <c r="G4892" s="5"/>
      <c r="H4892" s="27"/>
    </row>
    <row r="4893" spans="1:8" x14ac:dyDescent="0.25">
      <c r="A4893" s="25"/>
      <c r="B4893" s="26"/>
      <c r="C4893" s="25"/>
      <c r="D4893" s="25"/>
      <c r="E4893" s="25"/>
      <c r="F4893" s="4"/>
      <c r="G4893" s="5"/>
      <c r="H4893" s="27"/>
    </row>
    <row r="4894" spans="1:8" x14ac:dyDescent="0.25">
      <c r="A4894" s="25"/>
      <c r="B4894" s="26"/>
      <c r="C4894" s="25"/>
      <c r="D4894" s="25"/>
      <c r="E4894" s="25"/>
      <c r="F4894" s="4"/>
      <c r="G4894" s="5"/>
      <c r="H4894" s="27"/>
    </row>
    <row r="4895" spans="1:8" x14ac:dyDescent="0.25">
      <c r="A4895" s="25"/>
      <c r="B4895" s="26"/>
      <c r="C4895" s="25"/>
      <c r="D4895" s="25"/>
      <c r="E4895" s="25"/>
      <c r="F4895" s="4"/>
      <c r="G4895" s="5"/>
      <c r="H4895" s="27"/>
    </row>
    <row r="4896" spans="1:8" x14ac:dyDescent="0.25">
      <c r="A4896" s="25"/>
      <c r="B4896" s="26"/>
      <c r="C4896" s="25"/>
      <c r="D4896" s="25"/>
      <c r="E4896" s="25"/>
      <c r="F4896" s="4"/>
      <c r="G4896" s="5"/>
      <c r="H4896" s="27"/>
    </row>
    <row r="4897" spans="1:8" x14ac:dyDescent="0.25">
      <c r="A4897" s="25"/>
      <c r="B4897" s="26"/>
      <c r="C4897" s="25"/>
      <c r="D4897" s="25"/>
      <c r="E4897" s="25"/>
      <c r="F4897" s="4"/>
      <c r="G4897" s="5"/>
      <c r="H4897" s="27"/>
    </row>
    <row r="4898" spans="1:8" x14ac:dyDescent="0.25">
      <c r="A4898" s="25"/>
      <c r="B4898" s="26"/>
      <c r="C4898" s="25"/>
      <c r="D4898" s="25"/>
      <c r="E4898" s="25"/>
      <c r="F4898" s="4"/>
      <c r="G4898" s="5"/>
      <c r="H4898" s="27"/>
    </row>
    <row r="4899" spans="1:8" x14ac:dyDescent="0.25">
      <c r="A4899" s="25"/>
      <c r="B4899" s="26"/>
      <c r="C4899" s="25"/>
      <c r="D4899" s="25"/>
      <c r="E4899" s="25"/>
      <c r="F4899" s="4"/>
      <c r="G4899" s="5"/>
      <c r="H4899" s="27"/>
    </row>
    <row r="4900" spans="1:8" x14ac:dyDescent="0.25">
      <c r="A4900" s="25"/>
      <c r="B4900" s="26"/>
      <c r="C4900" s="25"/>
      <c r="D4900" s="25"/>
      <c r="E4900" s="25"/>
      <c r="F4900" s="4"/>
      <c r="G4900" s="5"/>
      <c r="H4900" s="27"/>
    </row>
    <row r="4901" spans="1:8" x14ac:dyDescent="0.25">
      <c r="A4901" s="25"/>
      <c r="B4901" s="26"/>
      <c r="C4901" s="25"/>
      <c r="D4901" s="25"/>
      <c r="E4901" s="25"/>
      <c r="F4901" s="4"/>
      <c r="G4901" s="5"/>
      <c r="H4901" s="27"/>
    </row>
    <row r="4902" spans="1:8" x14ac:dyDescent="0.25">
      <c r="A4902" s="25"/>
      <c r="B4902" s="26"/>
      <c r="C4902" s="25"/>
      <c r="D4902" s="25"/>
      <c r="E4902" s="25"/>
      <c r="F4902" s="4"/>
      <c r="G4902" s="5"/>
      <c r="H4902" s="27"/>
    </row>
    <row r="4903" spans="1:8" x14ac:dyDescent="0.25">
      <c r="A4903" s="25"/>
      <c r="B4903" s="26"/>
      <c r="C4903" s="25"/>
      <c r="D4903" s="25"/>
      <c r="E4903" s="25"/>
      <c r="F4903" s="4"/>
      <c r="G4903" s="5"/>
      <c r="H4903" s="27"/>
    </row>
    <row r="4904" spans="1:8" x14ac:dyDescent="0.25">
      <c r="A4904" s="25"/>
      <c r="B4904" s="26"/>
      <c r="C4904" s="25"/>
      <c r="D4904" s="25"/>
      <c r="E4904" s="25"/>
      <c r="F4904" s="4"/>
      <c r="G4904" s="5"/>
      <c r="H4904" s="27"/>
    </row>
    <row r="4905" spans="1:8" x14ac:dyDescent="0.25">
      <c r="A4905" s="25"/>
      <c r="B4905" s="26"/>
      <c r="C4905" s="25"/>
      <c r="D4905" s="25"/>
      <c r="E4905" s="25"/>
      <c r="F4905" s="4"/>
      <c r="G4905" s="5"/>
      <c r="H4905" s="27"/>
    </row>
    <row r="4906" spans="1:8" x14ac:dyDescent="0.25">
      <c r="A4906" s="25"/>
      <c r="B4906" s="26"/>
      <c r="C4906" s="25"/>
      <c r="D4906" s="25"/>
      <c r="E4906" s="25"/>
      <c r="F4906" s="4"/>
      <c r="G4906" s="5"/>
      <c r="H4906" s="27"/>
    </row>
    <row r="4907" spans="1:8" x14ac:dyDescent="0.25">
      <c r="A4907" s="25"/>
      <c r="B4907" s="26"/>
      <c r="C4907" s="25"/>
      <c r="D4907" s="25"/>
      <c r="E4907" s="25"/>
      <c r="F4907" s="4"/>
      <c r="G4907" s="5"/>
      <c r="H4907" s="27"/>
    </row>
    <row r="4908" spans="1:8" x14ac:dyDescent="0.25">
      <c r="A4908" s="25"/>
      <c r="B4908" s="26"/>
      <c r="C4908" s="25"/>
      <c r="D4908" s="25"/>
      <c r="E4908" s="25"/>
      <c r="F4908" s="4"/>
      <c r="G4908" s="5"/>
      <c r="H4908" s="27"/>
    </row>
    <row r="4909" spans="1:8" x14ac:dyDescent="0.25">
      <c r="A4909" s="25"/>
      <c r="B4909" s="26"/>
      <c r="C4909" s="25"/>
      <c r="D4909" s="25"/>
      <c r="E4909" s="25"/>
      <c r="F4909" s="4"/>
      <c r="G4909" s="5"/>
      <c r="H4909" s="27"/>
    </row>
    <row r="4910" spans="1:8" x14ac:dyDescent="0.25">
      <c r="A4910" s="25"/>
      <c r="B4910" s="26"/>
      <c r="C4910" s="25"/>
      <c r="D4910" s="25"/>
      <c r="E4910" s="25"/>
      <c r="F4910" s="4"/>
      <c r="G4910" s="5"/>
      <c r="H4910" s="27"/>
    </row>
    <row r="4911" spans="1:8" x14ac:dyDescent="0.25">
      <c r="A4911" s="25"/>
      <c r="B4911" s="26"/>
      <c r="C4911" s="25"/>
      <c r="D4911" s="25"/>
      <c r="E4911" s="25"/>
      <c r="F4911" s="4"/>
      <c r="G4911" s="5"/>
      <c r="H4911" s="27"/>
    </row>
    <row r="4912" spans="1:8" x14ac:dyDescent="0.25">
      <c r="A4912" s="25"/>
      <c r="B4912" s="26"/>
      <c r="C4912" s="25"/>
      <c r="D4912" s="25"/>
      <c r="E4912" s="25"/>
      <c r="F4912" s="4"/>
      <c r="G4912" s="5"/>
      <c r="H4912" s="27"/>
    </row>
    <row r="4913" spans="1:8" x14ac:dyDescent="0.25">
      <c r="A4913" s="25"/>
      <c r="B4913" s="26"/>
      <c r="C4913" s="25"/>
      <c r="D4913" s="25"/>
      <c r="E4913" s="25"/>
      <c r="F4913" s="4"/>
      <c r="G4913" s="5"/>
      <c r="H4913" s="27"/>
    </row>
    <row r="4914" spans="1:8" x14ac:dyDescent="0.25">
      <c r="A4914" s="25"/>
      <c r="B4914" s="26"/>
      <c r="C4914" s="25"/>
      <c r="D4914" s="25"/>
      <c r="E4914" s="25"/>
      <c r="F4914" s="4"/>
      <c r="G4914" s="5"/>
      <c r="H4914" s="27"/>
    </row>
    <row r="4915" spans="1:8" x14ac:dyDescent="0.25">
      <c r="A4915" s="25"/>
      <c r="B4915" s="26"/>
      <c r="C4915" s="25"/>
      <c r="D4915" s="25"/>
      <c r="E4915" s="25"/>
      <c r="F4915" s="4"/>
      <c r="G4915" s="5"/>
      <c r="H4915" s="27"/>
    </row>
    <row r="4916" spans="1:8" x14ac:dyDescent="0.25">
      <c r="A4916" s="25"/>
      <c r="B4916" s="26"/>
      <c r="C4916" s="25"/>
      <c r="D4916" s="25"/>
      <c r="E4916" s="25"/>
      <c r="F4916" s="4"/>
      <c r="G4916" s="5"/>
      <c r="H4916" s="27"/>
    </row>
    <row r="4917" spans="1:8" x14ac:dyDescent="0.25">
      <c r="A4917" s="25"/>
      <c r="B4917" s="26"/>
      <c r="C4917" s="25"/>
      <c r="D4917" s="25"/>
      <c r="E4917" s="25"/>
      <c r="F4917" s="4"/>
      <c r="G4917" s="5"/>
      <c r="H4917" s="27"/>
    </row>
    <row r="4918" spans="1:8" x14ac:dyDescent="0.25">
      <c r="A4918" s="25"/>
      <c r="B4918" s="26"/>
      <c r="C4918" s="25"/>
      <c r="D4918" s="25"/>
      <c r="E4918" s="25"/>
      <c r="F4918" s="4"/>
      <c r="G4918" s="5"/>
      <c r="H4918" s="27"/>
    </row>
    <row r="4919" spans="1:8" x14ac:dyDescent="0.25">
      <c r="A4919" s="25"/>
      <c r="B4919" s="26"/>
      <c r="C4919" s="25"/>
      <c r="D4919" s="25"/>
      <c r="E4919" s="25"/>
      <c r="F4919" s="4"/>
      <c r="G4919" s="5"/>
      <c r="H4919" s="27"/>
    </row>
    <row r="4920" spans="1:8" x14ac:dyDescent="0.25">
      <c r="A4920" s="25"/>
      <c r="B4920" s="26"/>
      <c r="C4920" s="25"/>
      <c r="D4920" s="25"/>
      <c r="E4920" s="25"/>
      <c r="F4920" s="4"/>
      <c r="G4920" s="5"/>
      <c r="H4920" s="27"/>
    </row>
    <row r="4921" spans="1:8" x14ac:dyDescent="0.25">
      <c r="A4921" s="25"/>
      <c r="B4921" s="26"/>
      <c r="C4921" s="25"/>
      <c r="D4921" s="25"/>
      <c r="E4921" s="25"/>
      <c r="F4921" s="4"/>
      <c r="G4921" s="5"/>
      <c r="H4921" s="27"/>
    </row>
    <row r="4922" spans="1:8" x14ac:dyDescent="0.25">
      <c r="A4922" s="25"/>
      <c r="B4922" s="26"/>
      <c r="C4922" s="25"/>
      <c r="D4922" s="25"/>
      <c r="E4922" s="25"/>
      <c r="F4922" s="4"/>
      <c r="G4922" s="5"/>
      <c r="H4922" s="27"/>
    </row>
    <row r="4923" spans="1:8" x14ac:dyDescent="0.25">
      <c r="A4923" s="25"/>
      <c r="B4923" s="26"/>
      <c r="C4923" s="25"/>
      <c r="D4923" s="25"/>
      <c r="E4923" s="25"/>
      <c r="F4923" s="4"/>
      <c r="G4923" s="5"/>
      <c r="H4923" s="27"/>
    </row>
    <row r="4924" spans="1:8" x14ac:dyDescent="0.25">
      <c r="A4924" s="25"/>
      <c r="B4924" s="26"/>
      <c r="C4924" s="25"/>
      <c r="D4924" s="25"/>
      <c r="E4924" s="25"/>
      <c r="F4924" s="4"/>
      <c r="G4924" s="5"/>
      <c r="H4924" s="27"/>
    </row>
    <row r="4925" spans="1:8" x14ac:dyDescent="0.25">
      <c r="A4925" s="25"/>
      <c r="B4925" s="26"/>
      <c r="C4925" s="25"/>
      <c r="D4925" s="25"/>
      <c r="E4925" s="25"/>
      <c r="F4925" s="4"/>
      <c r="G4925" s="5"/>
      <c r="H4925" s="27"/>
    </row>
    <row r="4926" spans="1:8" x14ac:dyDescent="0.25">
      <c r="A4926" s="25"/>
      <c r="B4926" s="26"/>
      <c r="C4926" s="25"/>
      <c r="D4926" s="25"/>
      <c r="E4926" s="25"/>
      <c r="F4926" s="4"/>
      <c r="G4926" s="5"/>
      <c r="H4926" s="27"/>
    </row>
    <row r="4927" spans="1:8" x14ac:dyDescent="0.25">
      <c r="A4927" s="25"/>
      <c r="B4927" s="26"/>
      <c r="C4927" s="25"/>
      <c r="D4927" s="25"/>
      <c r="E4927" s="25"/>
      <c r="F4927" s="4"/>
      <c r="G4927" s="5"/>
      <c r="H4927" s="27"/>
    </row>
    <row r="4928" spans="1:8" x14ac:dyDescent="0.25">
      <c r="A4928" s="25"/>
      <c r="B4928" s="26"/>
      <c r="C4928" s="25"/>
      <c r="D4928" s="25"/>
      <c r="E4928" s="25"/>
      <c r="F4928" s="4"/>
      <c r="G4928" s="5"/>
      <c r="H4928" s="27"/>
    </row>
    <row r="4929" spans="1:8" x14ac:dyDescent="0.25">
      <c r="A4929" s="25"/>
      <c r="B4929" s="26"/>
      <c r="C4929" s="25"/>
      <c r="D4929" s="25"/>
      <c r="E4929" s="25"/>
      <c r="F4929" s="4"/>
      <c r="G4929" s="5"/>
      <c r="H4929" s="27"/>
    </row>
    <row r="4930" spans="1:8" x14ac:dyDescent="0.25">
      <c r="A4930" s="25"/>
      <c r="B4930" s="26"/>
      <c r="C4930" s="25"/>
      <c r="D4930" s="25"/>
      <c r="E4930" s="25"/>
      <c r="F4930" s="4"/>
      <c r="G4930" s="5"/>
      <c r="H4930" s="27"/>
    </row>
    <row r="4931" spans="1:8" x14ac:dyDescent="0.25">
      <c r="A4931" s="25"/>
      <c r="B4931" s="26"/>
      <c r="C4931" s="25"/>
      <c r="D4931" s="25"/>
      <c r="E4931" s="25"/>
      <c r="F4931" s="4"/>
      <c r="G4931" s="5"/>
      <c r="H4931" s="27"/>
    </row>
    <row r="4932" spans="1:8" x14ac:dyDescent="0.25">
      <c r="A4932" s="25"/>
      <c r="B4932" s="26"/>
      <c r="C4932" s="25"/>
      <c r="D4932" s="25"/>
      <c r="E4932" s="25"/>
      <c r="F4932" s="4"/>
      <c r="G4932" s="5"/>
      <c r="H4932" s="27"/>
    </row>
    <row r="4933" spans="1:8" x14ac:dyDescent="0.25">
      <c r="A4933" s="25"/>
      <c r="B4933" s="26"/>
      <c r="C4933" s="25"/>
      <c r="D4933" s="25"/>
      <c r="E4933" s="25"/>
      <c r="F4933" s="4"/>
      <c r="G4933" s="5"/>
      <c r="H4933" s="27"/>
    </row>
    <row r="4934" spans="1:8" x14ac:dyDescent="0.25">
      <c r="A4934" s="25"/>
      <c r="B4934" s="26"/>
      <c r="C4934" s="25"/>
      <c r="D4934" s="25"/>
      <c r="E4934" s="25"/>
      <c r="F4934" s="4"/>
      <c r="G4934" s="5"/>
      <c r="H4934" s="27"/>
    </row>
    <row r="4935" spans="1:8" x14ac:dyDescent="0.25">
      <c r="A4935" s="25"/>
      <c r="B4935" s="26"/>
      <c r="C4935" s="25"/>
      <c r="D4935" s="25"/>
      <c r="E4935" s="25"/>
      <c r="F4935" s="4"/>
      <c r="G4935" s="5"/>
      <c r="H4935" s="27"/>
    </row>
    <row r="4936" spans="1:8" x14ac:dyDescent="0.25">
      <c r="A4936" s="25"/>
      <c r="B4936" s="26"/>
      <c r="C4936" s="25"/>
      <c r="D4936" s="25"/>
      <c r="E4936" s="25"/>
      <c r="F4936" s="4"/>
      <c r="G4936" s="5"/>
      <c r="H4936" s="27"/>
    </row>
    <row r="4937" spans="1:8" x14ac:dyDescent="0.25">
      <c r="A4937" s="25"/>
      <c r="B4937" s="26"/>
      <c r="C4937" s="25"/>
      <c r="D4937" s="25"/>
      <c r="E4937" s="25"/>
      <c r="F4937" s="4"/>
      <c r="G4937" s="5"/>
      <c r="H4937" s="27"/>
    </row>
    <row r="4938" spans="1:8" x14ac:dyDescent="0.25">
      <c r="A4938" s="25"/>
      <c r="B4938" s="26"/>
      <c r="C4938" s="25"/>
      <c r="D4938" s="25"/>
      <c r="E4938" s="25"/>
      <c r="F4938" s="4"/>
      <c r="G4938" s="5"/>
      <c r="H4938" s="27"/>
    </row>
    <row r="4939" spans="1:8" x14ac:dyDescent="0.25">
      <c r="A4939" s="25"/>
      <c r="B4939" s="26"/>
      <c r="C4939" s="25"/>
      <c r="D4939" s="25"/>
      <c r="E4939" s="25"/>
      <c r="F4939" s="4"/>
      <c r="G4939" s="5"/>
      <c r="H4939" s="27"/>
    </row>
    <row r="4940" spans="1:8" x14ac:dyDescent="0.25">
      <c r="A4940" s="25"/>
      <c r="B4940" s="26"/>
      <c r="C4940" s="25"/>
      <c r="D4940" s="25"/>
      <c r="E4940" s="25"/>
      <c r="F4940" s="4"/>
      <c r="G4940" s="5"/>
      <c r="H4940" s="27"/>
    </row>
    <row r="4941" spans="1:8" x14ac:dyDescent="0.25">
      <c r="A4941" s="25"/>
      <c r="B4941" s="26"/>
      <c r="C4941" s="25"/>
      <c r="D4941" s="25"/>
      <c r="E4941" s="25"/>
      <c r="F4941" s="4"/>
      <c r="G4941" s="5"/>
      <c r="H4941" s="27"/>
    </row>
    <row r="4942" spans="1:8" x14ac:dyDescent="0.25">
      <c r="A4942" s="25"/>
      <c r="B4942" s="26"/>
      <c r="C4942" s="25"/>
      <c r="D4942" s="25"/>
      <c r="E4942" s="25"/>
      <c r="F4942" s="4"/>
      <c r="G4942" s="5"/>
      <c r="H4942" s="27"/>
    </row>
    <row r="4943" spans="1:8" x14ac:dyDescent="0.25">
      <c r="A4943" s="25"/>
      <c r="B4943" s="26"/>
      <c r="C4943" s="25"/>
      <c r="D4943" s="25"/>
      <c r="E4943" s="25"/>
      <c r="F4943" s="4"/>
      <c r="G4943" s="5"/>
      <c r="H4943" s="27"/>
    </row>
    <row r="4944" spans="1:8" x14ac:dyDescent="0.25">
      <c r="A4944" s="25"/>
      <c r="B4944" s="26"/>
      <c r="C4944" s="25"/>
      <c r="D4944" s="25"/>
      <c r="E4944" s="25"/>
      <c r="F4944" s="4"/>
      <c r="G4944" s="5"/>
      <c r="H4944" s="27"/>
    </row>
    <row r="4945" spans="1:8" x14ac:dyDescent="0.25">
      <c r="A4945" s="25"/>
      <c r="B4945" s="26"/>
      <c r="C4945" s="25"/>
      <c r="D4945" s="25"/>
      <c r="E4945" s="25"/>
      <c r="F4945" s="4"/>
      <c r="G4945" s="5"/>
      <c r="H4945" s="27"/>
    </row>
    <row r="4946" spans="1:8" x14ac:dyDescent="0.25">
      <c r="A4946" s="25"/>
      <c r="B4946" s="26"/>
      <c r="C4946" s="25"/>
      <c r="D4946" s="25"/>
      <c r="E4946" s="25"/>
      <c r="F4946" s="4"/>
      <c r="G4946" s="5"/>
      <c r="H4946" s="27"/>
    </row>
    <row r="4947" spans="1:8" x14ac:dyDescent="0.25">
      <c r="A4947" s="25"/>
      <c r="B4947" s="26"/>
      <c r="C4947" s="25"/>
      <c r="D4947" s="25"/>
      <c r="E4947" s="25"/>
      <c r="F4947" s="4"/>
      <c r="G4947" s="5"/>
      <c r="H4947" s="27"/>
    </row>
    <row r="4948" spans="1:8" x14ac:dyDescent="0.25">
      <c r="A4948" s="25"/>
      <c r="B4948" s="26"/>
      <c r="C4948" s="25"/>
      <c r="D4948" s="25"/>
      <c r="E4948" s="25"/>
      <c r="F4948" s="4"/>
      <c r="G4948" s="5"/>
      <c r="H4948" s="27"/>
    </row>
    <row r="4949" spans="1:8" x14ac:dyDescent="0.25">
      <c r="A4949" s="25"/>
      <c r="B4949" s="26"/>
      <c r="C4949" s="25"/>
      <c r="D4949" s="25"/>
      <c r="E4949" s="25"/>
      <c r="F4949" s="4"/>
      <c r="G4949" s="5"/>
      <c r="H4949" s="27"/>
    </row>
    <row r="4950" spans="1:8" x14ac:dyDescent="0.25">
      <c r="A4950" s="25"/>
      <c r="B4950" s="26"/>
      <c r="C4950" s="25"/>
      <c r="D4950" s="25"/>
      <c r="E4950" s="25"/>
      <c r="F4950" s="4"/>
      <c r="G4950" s="5"/>
      <c r="H4950" s="27"/>
    </row>
    <row r="4951" spans="1:8" x14ac:dyDescent="0.25">
      <c r="A4951" s="25"/>
      <c r="B4951" s="26"/>
      <c r="C4951" s="25"/>
      <c r="D4951" s="25"/>
      <c r="E4951" s="25"/>
      <c r="F4951" s="4"/>
      <c r="G4951" s="5"/>
      <c r="H4951" s="27"/>
    </row>
    <row r="4952" spans="1:8" x14ac:dyDescent="0.25">
      <c r="A4952" s="25"/>
      <c r="B4952" s="26"/>
      <c r="C4952" s="25"/>
      <c r="D4952" s="25"/>
      <c r="E4952" s="25"/>
      <c r="F4952" s="4"/>
      <c r="G4952" s="5"/>
      <c r="H4952" s="27"/>
    </row>
    <row r="4953" spans="1:8" x14ac:dyDescent="0.25">
      <c r="A4953" s="25"/>
      <c r="B4953" s="26"/>
      <c r="C4953" s="25"/>
      <c r="D4953" s="25"/>
      <c r="E4953" s="25"/>
      <c r="F4953" s="4"/>
      <c r="G4953" s="5"/>
      <c r="H4953" s="27"/>
    </row>
    <row r="4954" spans="1:8" x14ac:dyDescent="0.25">
      <c r="A4954" s="25"/>
      <c r="B4954" s="26"/>
      <c r="C4954" s="25"/>
      <c r="D4954" s="25"/>
      <c r="E4954" s="25"/>
      <c r="F4954" s="4"/>
      <c r="G4954" s="5"/>
      <c r="H4954" s="27"/>
    </row>
    <row r="4955" spans="1:8" x14ac:dyDescent="0.25">
      <c r="A4955" s="25"/>
      <c r="B4955" s="26"/>
      <c r="C4955" s="25"/>
      <c r="D4955" s="25"/>
      <c r="E4955" s="25"/>
      <c r="F4955" s="4"/>
      <c r="G4955" s="5"/>
      <c r="H4955" s="27"/>
    </row>
    <row r="4956" spans="1:8" x14ac:dyDescent="0.25">
      <c r="A4956" s="25"/>
      <c r="B4956" s="26"/>
      <c r="C4956" s="25"/>
      <c r="D4956" s="25"/>
      <c r="E4956" s="25"/>
      <c r="F4956" s="4"/>
      <c r="G4956" s="5"/>
      <c r="H4956" s="27"/>
    </row>
    <row r="4957" spans="1:8" x14ac:dyDescent="0.25">
      <c r="A4957" s="25"/>
      <c r="B4957" s="26"/>
      <c r="C4957" s="25"/>
      <c r="D4957" s="25"/>
      <c r="E4957" s="25"/>
      <c r="F4957" s="4"/>
      <c r="G4957" s="5"/>
      <c r="H4957" s="27"/>
    </row>
    <row r="4958" spans="1:8" x14ac:dyDescent="0.25">
      <c r="A4958" s="25"/>
      <c r="B4958" s="26"/>
      <c r="C4958" s="25"/>
      <c r="D4958" s="25"/>
      <c r="E4958" s="25"/>
      <c r="F4958" s="4"/>
      <c r="G4958" s="5"/>
      <c r="H4958" s="27"/>
    </row>
    <row r="4959" spans="1:8" x14ac:dyDescent="0.25">
      <c r="A4959" s="25"/>
      <c r="B4959" s="26"/>
      <c r="C4959" s="25"/>
      <c r="D4959" s="25"/>
      <c r="E4959" s="25"/>
      <c r="F4959" s="4"/>
      <c r="G4959" s="5"/>
      <c r="H4959" s="27"/>
    </row>
    <row r="4960" spans="1:8" x14ac:dyDescent="0.25">
      <c r="A4960" s="25"/>
      <c r="B4960" s="26"/>
      <c r="C4960" s="25"/>
      <c r="D4960" s="25"/>
      <c r="E4960" s="25"/>
      <c r="F4960" s="4"/>
      <c r="G4960" s="5"/>
      <c r="H4960" s="27"/>
    </row>
    <row r="4961" spans="1:8" x14ac:dyDescent="0.25">
      <c r="A4961" s="25"/>
      <c r="B4961" s="26"/>
      <c r="C4961" s="25"/>
      <c r="D4961" s="25"/>
      <c r="E4961" s="25"/>
      <c r="F4961" s="4"/>
      <c r="G4961" s="5"/>
      <c r="H4961" s="27"/>
    </row>
    <row r="4962" spans="1:8" x14ac:dyDescent="0.25">
      <c r="A4962" s="25"/>
      <c r="B4962" s="26"/>
      <c r="C4962" s="25"/>
      <c r="D4962" s="25"/>
      <c r="E4962" s="25"/>
      <c r="F4962" s="4"/>
      <c r="G4962" s="5"/>
      <c r="H4962" s="27"/>
    </row>
    <row r="4963" spans="1:8" x14ac:dyDescent="0.25">
      <c r="A4963" s="25"/>
      <c r="B4963" s="26"/>
      <c r="C4963" s="25"/>
      <c r="D4963" s="25"/>
      <c r="E4963" s="25"/>
      <c r="F4963" s="4"/>
      <c r="G4963" s="5"/>
      <c r="H4963" s="27"/>
    </row>
    <row r="4964" spans="1:8" x14ac:dyDescent="0.25">
      <c r="A4964" s="25"/>
      <c r="B4964" s="26"/>
      <c r="C4964" s="25"/>
      <c r="D4964" s="25"/>
      <c r="E4964" s="25"/>
      <c r="F4964" s="4"/>
      <c r="G4964" s="5"/>
      <c r="H4964" s="27"/>
    </row>
    <row r="4965" spans="1:8" x14ac:dyDescent="0.25">
      <c r="A4965" s="25"/>
      <c r="B4965" s="26"/>
      <c r="C4965" s="25"/>
      <c r="D4965" s="25"/>
      <c r="E4965" s="25"/>
      <c r="F4965" s="4"/>
      <c r="G4965" s="5"/>
      <c r="H4965" s="27"/>
    </row>
    <row r="4966" spans="1:8" x14ac:dyDescent="0.25">
      <c r="A4966" s="25"/>
      <c r="B4966" s="26"/>
      <c r="C4966" s="25"/>
      <c r="D4966" s="25"/>
      <c r="E4966" s="25"/>
      <c r="F4966" s="4"/>
      <c r="G4966" s="5"/>
      <c r="H4966" s="27"/>
    </row>
    <row r="4967" spans="1:8" x14ac:dyDescent="0.25">
      <c r="A4967" s="25"/>
      <c r="B4967" s="26"/>
      <c r="C4967" s="25"/>
      <c r="D4967" s="25"/>
      <c r="E4967" s="25"/>
      <c r="F4967" s="4"/>
      <c r="G4967" s="5"/>
      <c r="H4967" s="27"/>
    </row>
    <row r="4968" spans="1:8" x14ac:dyDescent="0.25">
      <c r="A4968" s="25"/>
      <c r="B4968" s="26"/>
      <c r="C4968" s="25"/>
      <c r="D4968" s="25"/>
      <c r="E4968" s="25"/>
      <c r="F4968" s="4"/>
      <c r="G4968" s="5"/>
      <c r="H4968" s="27"/>
    </row>
    <row r="4969" spans="1:8" x14ac:dyDescent="0.25">
      <c r="A4969" s="25"/>
      <c r="B4969" s="26"/>
      <c r="C4969" s="25"/>
      <c r="D4969" s="25"/>
      <c r="E4969" s="25"/>
      <c r="F4969" s="4"/>
      <c r="G4969" s="5"/>
      <c r="H4969" s="27"/>
    </row>
    <row r="4970" spans="1:8" x14ac:dyDescent="0.25">
      <c r="A4970" s="25"/>
      <c r="B4970" s="26"/>
      <c r="C4970" s="25"/>
      <c r="D4970" s="25"/>
      <c r="E4970" s="25"/>
      <c r="F4970" s="4"/>
      <c r="G4970" s="5"/>
      <c r="H4970" s="27"/>
    </row>
    <row r="4971" spans="1:8" x14ac:dyDescent="0.25">
      <c r="A4971" s="25"/>
      <c r="B4971" s="26"/>
      <c r="C4971" s="25"/>
      <c r="D4971" s="25"/>
      <c r="E4971" s="25"/>
      <c r="F4971" s="4"/>
      <c r="G4971" s="5"/>
      <c r="H4971" s="27"/>
    </row>
    <row r="4972" spans="1:8" x14ac:dyDescent="0.25">
      <c r="A4972" s="25"/>
      <c r="B4972" s="26"/>
      <c r="C4972" s="25"/>
      <c r="D4972" s="25"/>
      <c r="E4972" s="25"/>
      <c r="F4972" s="4"/>
      <c r="G4972" s="5"/>
      <c r="H4972" s="27"/>
    </row>
    <row r="4973" spans="1:8" x14ac:dyDescent="0.25">
      <c r="A4973" s="25"/>
      <c r="B4973" s="26"/>
      <c r="C4973" s="25"/>
      <c r="D4973" s="25"/>
      <c r="E4973" s="25"/>
      <c r="F4973" s="4"/>
      <c r="G4973" s="5"/>
      <c r="H4973" s="27"/>
    </row>
    <row r="4974" spans="1:8" x14ac:dyDescent="0.25">
      <c r="A4974" s="25"/>
      <c r="B4974" s="26"/>
      <c r="C4974" s="25"/>
      <c r="D4974" s="25"/>
      <c r="E4974" s="25"/>
      <c r="F4974" s="4"/>
      <c r="G4974" s="5"/>
      <c r="H4974" s="27"/>
    </row>
    <row r="4975" spans="1:8" x14ac:dyDescent="0.25">
      <c r="A4975" s="25"/>
      <c r="B4975" s="26"/>
      <c r="C4975" s="25"/>
      <c r="D4975" s="25"/>
      <c r="E4975" s="25"/>
      <c r="F4975" s="4"/>
      <c r="G4975" s="5"/>
      <c r="H4975" s="27"/>
    </row>
    <row r="4976" spans="1:8" x14ac:dyDescent="0.25">
      <c r="A4976" s="25"/>
      <c r="B4976" s="26"/>
      <c r="C4976" s="25"/>
      <c r="D4976" s="25"/>
      <c r="E4976" s="25"/>
      <c r="F4976" s="4"/>
      <c r="G4976" s="5"/>
      <c r="H4976" s="27"/>
    </row>
    <row r="4977" spans="1:8" x14ac:dyDescent="0.25">
      <c r="A4977" s="25"/>
      <c r="B4977" s="26"/>
      <c r="C4977" s="25"/>
      <c r="D4977" s="25"/>
      <c r="E4977" s="25"/>
      <c r="F4977" s="4"/>
      <c r="G4977" s="5"/>
      <c r="H4977" s="27"/>
    </row>
    <row r="4978" spans="1:8" x14ac:dyDescent="0.25">
      <c r="A4978" s="25"/>
      <c r="B4978" s="26"/>
      <c r="C4978" s="25"/>
      <c r="D4978" s="25"/>
      <c r="E4978" s="25"/>
      <c r="F4978" s="4"/>
      <c r="G4978" s="5"/>
      <c r="H4978" s="27"/>
    </row>
    <row r="4979" spans="1:8" x14ac:dyDescent="0.25">
      <c r="A4979" s="25"/>
      <c r="B4979" s="26"/>
      <c r="C4979" s="25"/>
      <c r="D4979" s="25"/>
      <c r="E4979" s="25"/>
      <c r="F4979" s="4"/>
      <c r="G4979" s="5"/>
      <c r="H4979" s="27"/>
    </row>
    <row r="4980" spans="1:8" x14ac:dyDescent="0.25">
      <c r="A4980" s="25"/>
      <c r="B4980" s="26"/>
      <c r="C4980" s="25"/>
      <c r="D4980" s="25"/>
      <c r="E4980" s="25"/>
      <c r="F4980" s="4"/>
      <c r="G4980" s="5"/>
      <c r="H4980" s="27"/>
    </row>
    <row r="4981" spans="1:8" x14ac:dyDescent="0.25">
      <c r="A4981" s="25"/>
      <c r="B4981" s="26"/>
      <c r="C4981" s="25"/>
      <c r="D4981" s="25"/>
      <c r="E4981" s="25"/>
      <c r="F4981" s="4"/>
      <c r="G4981" s="5"/>
      <c r="H4981" s="27"/>
    </row>
    <row r="4982" spans="1:8" x14ac:dyDescent="0.25">
      <c r="A4982" s="25"/>
      <c r="B4982" s="26"/>
      <c r="C4982" s="25"/>
      <c r="D4982" s="25"/>
      <c r="E4982" s="25"/>
      <c r="F4982" s="4"/>
      <c r="G4982" s="5"/>
      <c r="H4982" s="27"/>
    </row>
    <row r="4983" spans="1:8" x14ac:dyDescent="0.25">
      <c r="A4983" s="25"/>
      <c r="B4983" s="26"/>
      <c r="C4983" s="25"/>
      <c r="D4983" s="25"/>
      <c r="E4983" s="25"/>
      <c r="F4983" s="4"/>
      <c r="G4983" s="5"/>
      <c r="H4983" s="27"/>
    </row>
    <row r="4984" spans="1:8" x14ac:dyDescent="0.25">
      <c r="A4984" s="25"/>
      <c r="B4984" s="26"/>
      <c r="C4984" s="25"/>
      <c r="D4984" s="25"/>
      <c r="E4984" s="25"/>
      <c r="F4984" s="4"/>
      <c r="G4984" s="5"/>
      <c r="H4984" s="27"/>
    </row>
    <row r="4985" spans="1:8" x14ac:dyDescent="0.25">
      <c r="A4985" s="25"/>
      <c r="B4985" s="26"/>
      <c r="C4985" s="25"/>
      <c r="D4985" s="25"/>
      <c r="E4985" s="25"/>
      <c r="F4985" s="4"/>
      <c r="G4985" s="5"/>
      <c r="H4985" s="27"/>
    </row>
    <row r="4986" spans="1:8" x14ac:dyDescent="0.25">
      <c r="A4986" s="25"/>
      <c r="B4986" s="26"/>
      <c r="C4986" s="25"/>
      <c r="D4986" s="25"/>
      <c r="E4986" s="25"/>
      <c r="F4986" s="4"/>
      <c r="G4986" s="5"/>
      <c r="H4986" s="27"/>
    </row>
    <row r="4987" spans="1:8" x14ac:dyDescent="0.25">
      <c r="A4987" s="25"/>
      <c r="B4987" s="26"/>
      <c r="C4987" s="25"/>
      <c r="D4987" s="25"/>
      <c r="E4987" s="25"/>
      <c r="F4987" s="4"/>
      <c r="G4987" s="5"/>
      <c r="H4987" s="27"/>
    </row>
    <row r="4988" spans="1:8" x14ac:dyDescent="0.25">
      <c r="A4988" s="25"/>
      <c r="B4988" s="26"/>
      <c r="C4988" s="25"/>
      <c r="D4988" s="25"/>
      <c r="E4988" s="25"/>
      <c r="F4988" s="4"/>
      <c r="G4988" s="5"/>
      <c r="H4988" s="27"/>
    </row>
    <row r="4989" spans="1:8" x14ac:dyDescent="0.25">
      <c r="A4989" s="25"/>
      <c r="B4989" s="26"/>
      <c r="C4989" s="25"/>
      <c r="D4989" s="25"/>
      <c r="E4989" s="25"/>
      <c r="F4989" s="4"/>
      <c r="G4989" s="5"/>
      <c r="H4989" s="27"/>
    </row>
    <row r="4990" spans="1:8" x14ac:dyDescent="0.25">
      <c r="A4990" s="25"/>
      <c r="B4990" s="26"/>
      <c r="C4990" s="25"/>
      <c r="D4990" s="25"/>
      <c r="E4990" s="25"/>
      <c r="F4990" s="4"/>
      <c r="G4990" s="5"/>
      <c r="H4990" s="27"/>
    </row>
    <row r="4991" spans="1:8" x14ac:dyDescent="0.25">
      <c r="A4991" s="25"/>
      <c r="B4991" s="26"/>
      <c r="C4991" s="25"/>
      <c r="D4991" s="25"/>
      <c r="E4991" s="25"/>
      <c r="F4991" s="4"/>
      <c r="G4991" s="5"/>
      <c r="H4991" s="27"/>
    </row>
    <row r="4992" spans="1:8" x14ac:dyDescent="0.25">
      <c r="A4992" s="25"/>
      <c r="B4992" s="26"/>
      <c r="C4992" s="25"/>
      <c r="D4992" s="25"/>
      <c r="E4992" s="25"/>
      <c r="F4992" s="4"/>
      <c r="G4992" s="5"/>
      <c r="H4992" s="27"/>
    </row>
    <row r="4993" spans="1:8" x14ac:dyDescent="0.25">
      <c r="A4993" s="25"/>
      <c r="B4993" s="26"/>
      <c r="C4993" s="25"/>
      <c r="D4993" s="25"/>
      <c r="E4993" s="25"/>
      <c r="F4993" s="4"/>
      <c r="G4993" s="5"/>
      <c r="H4993" s="27"/>
    </row>
    <row r="4994" spans="1:8" x14ac:dyDescent="0.25">
      <c r="A4994" s="25"/>
      <c r="B4994" s="26"/>
      <c r="C4994" s="25"/>
      <c r="D4994" s="25"/>
      <c r="E4994" s="25"/>
      <c r="F4994" s="4"/>
      <c r="G4994" s="5"/>
      <c r="H4994" s="27"/>
    </row>
    <row r="4995" spans="1:8" x14ac:dyDescent="0.25">
      <c r="A4995" s="25"/>
      <c r="B4995" s="26"/>
      <c r="C4995" s="25"/>
      <c r="D4995" s="25"/>
      <c r="E4995" s="25"/>
      <c r="F4995" s="4"/>
      <c r="G4995" s="5"/>
      <c r="H4995" s="27"/>
    </row>
    <row r="4996" spans="1:8" x14ac:dyDescent="0.25">
      <c r="A4996" s="25"/>
      <c r="B4996" s="26"/>
      <c r="C4996" s="25"/>
      <c r="D4996" s="25"/>
      <c r="E4996" s="25"/>
      <c r="F4996" s="4"/>
      <c r="G4996" s="5"/>
      <c r="H4996" s="27"/>
    </row>
    <row r="4997" spans="1:8" x14ac:dyDescent="0.25">
      <c r="A4997" s="25"/>
      <c r="B4997" s="26"/>
      <c r="C4997" s="25"/>
      <c r="D4997" s="25"/>
      <c r="E4997" s="25"/>
      <c r="F4997" s="4"/>
      <c r="G4997" s="5"/>
      <c r="H4997" s="27"/>
    </row>
    <row r="4998" spans="1:8" x14ac:dyDescent="0.25">
      <c r="A4998" s="25"/>
      <c r="B4998" s="26"/>
      <c r="C4998" s="25"/>
      <c r="D4998" s="25"/>
      <c r="E4998" s="25"/>
      <c r="F4998" s="4"/>
      <c r="G4998" s="5"/>
      <c r="H4998" s="27"/>
    </row>
    <row r="4999" spans="1:8" x14ac:dyDescent="0.25">
      <c r="A4999" s="25"/>
      <c r="B4999" s="26"/>
      <c r="C4999" s="25"/>
      <c r="D4999" s="25"/>
      <c r="E4999" s="25"/>
      <c r="F4999" s="4"/>
      <c r="G4999" s="5"/>
      <c r="H4999" s="27"/>
    </row>
    <row r="5000" spans="1:8" x14ac:dyDescent="0.25">
      <c r="A5000" s="25"/>
      <c r="B5000" s="26"/>
      <c r="C5000" s="25"/>
      <c r="D5000" s="25"/>
      <c r="E5000" s="25"/>
      <c r="F5000" s="4"/>
      <c r="G5000" s="5"/>
      <c r="H5000" s="27"/>
    </row>
    <row r="5001" spans="1:8" x14ac:dyDescent="0.25">
      <c r="A5001" s="25"/>
      <c r="B5001" s="26"/>
      <c r="C5001" s="25"/>
      <c r="D5001" s="25"/>
      <c r="E5001" s="25"/>
      <c r="F5001" s="4"/>
      <c r="G5001" s="5"/>
      <c r="H5001" s="27"/>
    </row>
    <row r="5002" spans="1:8" x14ac:dyDescent="0.25">
      <c r="A5002" s="25"/>
      <c r="B5002" s="26"/>
      <c r="C5002" s="25"/>
      <c r="D5002" s="25"/>
      <c r="E5002" s="25"/>
      <c r="F5002" s="4"/>
      <c r="G5002" s="5"/>
      <c r="H5002" s="27"/>
    </row>
    <row r="5003" spans="1:8" x14ac:dyDescent="0.25">
      <c r="A5003" s="25"/>
      <c r="B5003" s="26"/>
      <c r="C5003" s="25"/>
      <c r="D5003" s="25"/>
      <c r="E5003" s="25"/>
      <c r="F5003" s="4"/>
      <c r="G5003" s="5"/>
      <c r="H5003" s="27"/>
    </row>
    <row r="5004" spans="1:8" x14ac:dyDescent="0.25">
      <c r="A5004" s="25"/>
      <c r="B5004" s="26"/>
      <c r="C5004" s="25"/>
      <c r="D5004" s="25"/>
      <c r="E5004" s="25"/>
      <c r="F5004" s="4"/>
      <c r="G5004" s="5"/>
      <c r="H5004" s="27"/>
    </row>
    <row r="5005" spans="1:8" x14ac:dyDescent="0.25">
      <c r="A5005" s="25"/>
      <c r="B5005" s="26"/>
      <c r="C5005" s="25"/>
      <c r="D5005" s="25"/>
      <c r="E5005" s="25"/>
      <c r="F5005" s="4"/>
      <c r="G5005" s="5"/>
      <c r="H5005" s="27"/>
    </row>
    <row r="5006" spans="1:8" x14ac:dyDescent="0.25">
      <c r="A5006" s="25"/>
      <c r="B5006" s="26"/>
      <c r="C5006" s="25"/>
      <c r="D5006" s="25"/>
      <c r="E5006" s="25"/>
      <c r="F5006" s="4"/>
      <c r="G5006" s="5"/>
      <c r="H5006" s="27"/>
    </row>
    <row r="5007" spans="1:8" x14ac:dyDescent="0.25">
      <c r="A5007" s="25"/>
      <c r="B5007" s="26"/>
      <c r="C5007" s="25"/>
      <c r="D5007" s="25"/>
      <c r="E5007" s="25"/>
      <c r="F5007" s="4"/>
      <c r="G5007" s="5"/>
      <c r="H5007" s="27"/>
    </row>
    <row r="5008" spans="1:8" x14ac:dyDescent="0.25">
      <c r="A5008" s="25"/>
      <c r="B5008" s="26"/>
      <c r="C5008" s="25"/>
      <c r="D5008" s="25"/>
      <c r="E5008" s="25"/>
      <c r="F5008" s="4"/>
      <c r="G5008" s="5"/>
      <c r="H5008" s="27"/>
    </row>
    <row r="5009" spans="1:8" x14ac:dyDescent="0.25">
      <c r="A5009" s="25"/>
      <c r="B5009" s="26"/>
      <c r="C5009" s="25"/>
      <c r="D5009" s="25"/>
      <c r="E5009" s="25"/>
      <c r="F5009" s="4"/>
      <c r="G5009" s="5"/>
      <c r="H5009" s="27"/>
    </row>
    <row r="5010" spans="1:8" x14ac:dyDescent="0.25">
      <c r="A5010" s="25"/>
      <c r="B5010" s="26"/>
      <c r="C5010" s="25"/>
      <c r="D5010" s="25"/>
      <c r="E5010" s="25"/>
      <c r="F5010" s="4"/>
      <c r="G5010" s="5"/>
      <c r="H5010" s="27"/>
    </row>
    <row r="5011" spans="1:8" x14ac:dyDescent="0.25">
      <c r="A5011" s="25"/>
      <c r="B5011" s="26"/>
      <c r="C5011" s="25"/>
      <c r="D5011" s="25"/>
      <c r="E5011" s="25"/>
      <c r="F5011" s="4"/>
      <c r="G5011" s="5"/>
      <c r="H5011" s="27"/>
    </row>
    <row r="5012" spans="1:8" x14ac:dyDescent="0.25">
      <c r="A5012" s="25"/>
      <c r="B5012" s="26"/>
      <c r="C5012" s="25"/>
      <c r="D5012" s="25"/>
      <c r="E5012" s="25"/>
      <c r="F5012" s="4"/>
      <c r="G5012" s="5"/>
      <c r="H5012" s="27"/>
    </row>
    <row r="5013" spans="1:8" x14ac:dyDescent="0.25">
      <c r="A5013" s="25"/>
      <c r="B5013" s="26"/>
      <c r="C5013" s="25"/>
      <c r="D5013" s="25"/>
      <c r="E5013" s="25"/>
      <c r="F5013" s="4"/>
      <c r="G5013" s="5"/>
      <c r="H5013" s="27"/>
    </row>
    <row r="5014" spans="1:8" x14ac:dyDescent="0.25">
      <c r="A5014" s="25"/>
      <c r="B5014" s="26"/>
      <c r="C5014" s="25"/>
      <c r="D5014" s="25"/>
      <c r="E5014" s="25"/>
      <c r="F5014" s="4"/>
      <c r="G5014" s="5"/>
      <c r="H5014" s="27"/>
    </row>
    <row r="5015" spans="1:8" x14ac:dyDescent="0.25">
      <c r="A5015" s="25"/>
      <c r="B5015" s="26"/>
      <c r="C5015" s="25"/>
      <c r="D5015" s="25"/>
      <c r="E5015" s="25"/>
      <c r="F5015" s="4"/>
      <c r="G5015" s="5"/>
      <c r="H5015" s="27"/>
    </row>
    <row r="5016" spans="1:8" x14ac:dyDescent="0.25">
      <c r="A5016" s="25"/>
      <c r="B5016" s="26"/>
      <c r="C5016" s="25"/>
      <c r="D5016" s="25"/>
      <c r="E5016" s="25"/>
      <c r="F5016" s="4"/>
      <c r="G5016" s="5"/>
      <c r="H5016" s="27"/>
    </row>
    <row r="5017" spans="1:8" x14ac:dyDescent="0.25">
      <c r="A5017" s="25"/>
      <c r="B5017" s="26"/>
      <c r="C5017" s="25"/>
      <c r="D5017" s="25"/>
      <c r="E5017" s="25"/>
      <c r="F5017" s="4"/>
      <c r="G5017" s="5"/>
      <c r="H5017" s="27"/>
    </row>
    <row r="5018" spans="1:8" x14ac:dyDescent="0.25">
      <c r="A5018" s="25"/>
      <c r="B5018" s="26"/>
      <c r="C5018" s="25"/>
      <c r="D5018" s="25"/>
      <c r="E5018" s="25"/>
      <c r="F5018" s="4"/>
      <c r="G5018" s="5"/>
      <c r="H5018" s="27"/>
    </row>
    <row r="5019" spans="1:8" x14ac:dyDescent="0.25">
      <c r="A5019" s="25"/>
      <c r="B5019" s="26"/>
      <c r="C5019" s="25"/>
      <c r="D5019" s="25"/>
      <c r="E5019" s="25"/>
      <c r="F5019" s="4"/>
      <c r="G5019" s="5"/>
      <c r="H5019" s="27"/>
    </row>
    <row r="5020" spans="1:8" x14ac:dyDescent="0.25">
      <c r="A5020" s="25"/>
      <c r="B5020" s="26"/>
      <c r="C5020" s="25"/>
      <c r="D5020" s="25"/>
      <c r="E5020" s="25"/>
      <c r="F5020" s="4"/>
      <c r="G5020" s="5"/>
      <c r="H5020" s="27"/>
    </row>
    <row r="5021" spans="1:8" x14ac:dyDescent="0.25">
      <c r="A5021" s="25"/>
      <c r="B5021" s="26"/>
      <c r="C5021" s="25"/>
      <c r="D5021" s="25"/>
      <c r="E5021" s="25"/>
      <c r="F5021" s="4"/>
      <c r="G5021" s="5"/>
      <c r="H5021" s="27"/>
    </row>
    <row r="5022" spans="1:8" x14ac:dyDescent="0.25">
      <c r="A5022" s="25"/>
      <c r="B5022" s="26"/>
      <c r="C5022" s="25"/>
      <c r="D5022" s="25"/>
      <c r="E5022" s="25"/>
      <c r="F5022" s="4"/>
      <c r="G5022" s="5"/>
      <c r="H5022" s="27"/>
    </row>
    <row r="5023" spans="1:8" x14ac:dyDescent="0.25">
      <c r="A5023" s="25"/>
      <c r="B5023" s="26"/>
      <c r="C5023" s="25"/>
      <c r="D5023" s="25"/>
      <c r="E5023" s="25"/>
      <c r="F5023" s="4"/>
      <c r="G5023" s="5"/>
      <c r="H5023" s="27"/>
    </row>
    <row r="5024" spans="1:8" x14ac:dyDescent="0.25">
      <c r="A5024" s="25"/>
      <c r="B5024" s="26"/>
      <c r="C5024" s="25"/>
      <c r="D5024" s="25"/>
      <c r="E5024" s="25"/>
      <c r="F5024" s="4"/>
      <c r="G5024" s="5"/>
      <c r="H5024" s="27"/>
    </row>
    <row r="5025" spans="1:8" x14ac:dyDescent="0.25">
      <c r="A5025" s="25"/>
      <c r="B5025" s="26"/>
      <c r="C5025" s="25"/>
      <c r="D5025" s="25"/>
      <c r="E5025" s="25"/>
      <c r="F5025" s="4"/>
      <c r="G5025" s="5"/>
      <c r="H5025" s="27"/>
    </row>
    <row r="5026" spans="1:8" x14ac:dyDescent="0.25">
      <c r="A5026" s="25"/>
      <c r="B5026" s="26"/>
      <c r="C5026" s="25"/>
      <c r="D5026" s="25"/>
      <c r="E5026" s="25"/>
      <c r="F5026" s="4"/>
      <c r="G5026" s="5"/>
      <c r="H5026" s="27"/>
    </row>
    <row r="5027" spans="1:8" x14ac:dyDescent="0.25">
      <c r="A5027" s="25"/>
      <c r="B5027" s="26"/>
      <c r="C5027" s="25"/>
      <c r="D5027" s="25"/>
      <c r="E5027" s="25"/>
      <c r="F5027" s="4"/>
      <c r="G5027" s="5"/>
      <c r="H5027" s="27"/>
    </row>
    <row r="5028" spans="1:8" x14ac:dyDescent="0.25">
      <c r="A5028" s="25"/>
      <c r="B5028" s="26"/>
      <c r="C5028" s="25"/>
      <c r="D5028" s="25"/>
      <c r="E5028" s="25"/>
      <c r="F5028" s="4"/>
      <c r="G5028" s="5"/>
      <c r="H5028" s="27"/>
    </row>
    <row r="5029" spans="1:8" x14ac:dyDescent="0.25">
      <c r="A5029" s="25"/>
      <c r="B5029" s="26"/>
      <c r="C5029" s="25"/>
      <c r="D5029" s="25"/>
      <c r="E5029" s="25"/>
      <c r="F5029" s="4"/>
      <c r="G5029" s="5"/>
      <c r="H5029" s="27"/>
    </row>
    <row r="5030" spans="1:8" x14ac:dyDescent="0.25">
      <c r="A5030" s="25"/>
      <c r="B5030" s="26"/>
      <c r="C5030" s="25"/>
      <c r="D5030" s="25"/>
      <c r="E5030" s="25"/>
      <c r="F5030" s="4"/>
      <c r="G5030" s="5"/>
      <c r="H5030" s="27"/>
    </row>
    <row r="5031" spans="1:8" x14ac:dyDescent="0.25">
      <c r="A5031" s="25"/>
      <c r="B5031" s="26"/>
      <c r="C5031" s="25"/>
      <c r="D5031" s="25"/>
      <c r="E5031" s="25"/>
      <c r="F5031" s="4"/>
      <c r="G5031" s="5"/>
      <c r="H5031" s="27"/>
    </row>
    <row r="5032" spans="1:8" x14ac:dyDescent="0.25">
      <c r="A5032" s="25"/>
      <c r="B5032" s="26"/>
      <c r="C5032" s="25"/>
      <c r="D5032" s="25"/>
      <c r="E5032" s="25"/>
      <c r="F5032" s="4"/>
      <c r="G5032" s="5"/>
      <c r="H5032" s="27"/>
    </row>
    <row r="5033" spans="1:8" x14ac:dyDescent="0.25">
      <c r="A5033" s="25"/>
      <c r="B5033" s="26"/>
      <c r="C5033" s="25"/>
      <c r="D5033" s="25"/>
      <c r="E5033" s="25"/>
      <c r="F5033" s="4"/>
      <c r="G5033" s="5"/>
      <c r="H5033" s="27"/>
    </row>
    <row r="5034" spans="1:8" x14ac:dyDescent="0.25">
      <c r="A5034" s="25"/>
      <c r="B5034" s="26"/>
      <c r="C5034" s="25"/>
      <c r="D5034" s="25"/>
      <c r="E5034" s="25"/>
      <c r="F5034" s="4"/>
      <c r="G5034" s="5"/>
      <c r="H5034" s="27"/>
    </row>
    <row r="5035" spans="1:8" x14ac:dyDescent="0.25">
      <c r="A5035" s="25"/>
      <c r="B5035" s="26"/>
      <c r="C5035" s="25"/>
      <c r="D5035" s="25"/>
      <c r="E5035" s="25"/>
      <c r="F5035" s="4"/>
      <c r="G5035" s="5"/>
      <c r="H5035" s="27"/>
    </row>
    <row r="5036" spans="1:8" x14ac:dyDescent="0.25">
      <c r="A5036" s="25"/>
      <c r="B5036" s="26"/>
      <c r="C5036" s="25"/>
      <c r="D5036" s="25"/>
      <c r="E5036" s="25"/>
      <c r="F5036" s="4"/>
      <c r="G5036" s="5"/>
      <c r="H5036" s="27"/>
    </row>
    <row r="5037" spans="1:8" x14ac:dyDescent="0.25">
      <c r="A5037" s="25"/>
      <c r="B5037" s="26"/>
      <c r="C5037" s="25"/>
      <c r="D5037" s="25"/>
      <c r="E5037" s="25"/>
      <c r="F5037" s="4"/>
      <c r="G5037" s="5"/>
      <c r="H5037" s="27"/>
    </row>
    <row r="5038" spans="1:8" x14ac:dyDescent="0.25">
      <c r="A5038" s="25"/>
      <c r="B5038" s="26"/>
      <c r="C5038" s="25"/>
      <c r="D5038" s="25"/>
      <c r="E5038" s="25"/>
      <c r="F5038" s="4"/>
      <c r="G5038" s="5"/>
      <c r="H5038" s="27"/>
    </row>
    <row r="5039" spans="1:8" x14ac:dyDescent="0.25">
      <c r="A5039" s="25"/>
      <c r="B5039" s="26"/>
      <c r="C5039" s="25"/>
      <c r="D5039" s="25"/>
      <c r="E5039" s="25"/>
      <c r="F5039" s="4"/>
      <c r="G5039" s="5"/>
      <c r="H5039" s="27"/>
    </row>
    <row r="5040" spans="1:8" x14ac:dyDescent="0.25">
      <c r="A5040" s="25"/>
      <c r="B5040" s="26"/>
      <c r="C5040" s="25"/>
      <c r="D5040" s="25"/>
      <c r="E5040" s="25"/>
      <c r="F5040" s="4"/>
      <c r="G5040" s="5"/>
      <c r="H5040" s="27"/>
    </row>
    <row r="5041" spans="1:8" x14ac:dyDescent="0.25">
      <c r="A5041" s="25"/>
      <c r="B5041" s="26"/>
      <c r="C5041" s="25"/>
      <c r="D5041" s="25"/>
      <c r="E5041" s="25"/>
      <c r="F5041" s="4"/>
      <c r="G5041" s="5"/>
      <c r="H5041" s="27"/>
    </row>
    <row r="5042" spans="1:8" x14ac:dyDescent="0.25">
      <c r="A5042" s="25"/>
      <c r="B5042" s="26"/>
      <c r="C5042" s="25"/>
      <c r="D5042" s="25"/>
      <c r="E5042" s="25"/>
      <c r="F5042" s="4"/>
      <c r="G5042" s="5"/>
      <c r="H5042" s="27"/>
    </row>
    <row r="5043" spans="1:8" x14ac:dyDescent="0.25">
      <c r="A5043" s="25"/>
      <c r="B5043" s="26"/>
      <c r="C5043" s="25"/>
      <c r="D5043" s="25"/>
      <c r="E5043" s="25"/>
      <c r="F5043" s="4"/>
      <c r="G5043" s="5"/>
      <c r="H5043" s="27"/>
    </row>
    <row r="5044" spans="1:8" x14ac:dyDescent="0.25">
      <c r="A5044" s="25"/>
      <c r="B5044" s="26"/>
      <c r="C5044" s="25"/>
      <c r="D5044" s="25"/>
      <c r="E5044" s="25"/>
      <c r="F5044" s="4"/>
      <c r="G5044" s="5"/>
      <c r="H5044" s="27"/>
    </row>
    <row r="5045" spans="1:8" x14ac:dyDescent="0.25">
      <c r="A5045" s="25"/>
      <c r="B5045" s="26"/>
      <c r="C5045" s="25"/>
      <c r="D5045" s="25"/>
      <c r="E5045" s="25"/>
      <c r="F5045" s="4"/>
      <c r="G5045" s="5"/>
      <c r="H5045" s="27"/>
    </row>
    <row r="5046" spans="1:8" x14ac:dyDescent="0.25">
      <c r="A5046" s="25"/>
      <c r="B5046" s="26"/>
      <c r="C5046" s="25"/>
      <c r="D5046" s="25"/>
      <c r="E5046" s="25"/>
      <c r="F5046" s="4"/>
      <c r="G5046" s="5"/>
      <c r="H5046" s="27"/>
    </row>
    <row r="5047" spans="1:8" x14ac:dyDescent="0.25">
      <c r="A5047" s="25"/>
      <c r="B5047" s="26"/>
      <c r="C5047" s="25"/>
      <c r="D5047" s="25"/>
      <c r="E5047" s="25"/>
      <c r="F5047" s="4"/>
      <c r="G5047" s="5"/>
      <c r="H5047" s="27"/>
    </row>
    <row r="5048" spans="1:8" x14ac:dyDescent="0.25">
      <c r="A5048" s="25"/>
      <c r="B5048" s="26"/>
      <c r="C5048" s="25"/>
      <c r="D5048" s="25"/>
      <c r="E5048" s="25"/>
      <c r="F5048" s="4"/>
      <c r="G5048" s="5"/>
      <c r="H5048" s="27"/>
    </row>
    <row r="5049" spans="1:8" x14ac:dyDescent="0.25">
      <c r="A5049" s="25"/>
      <c r="B5049" s="26"/>
      <c r="C5049" s="25"/>
      <c r="D5049" s="25"/>
      <c r="E5049" s="25"/>
      <c r="F5049" s="4"/>
      <c r="G5049" s="5"/>
      <c r="H5049" s="27"/>
    </row>
    <row r="5050" spans="1:8" x14ac:dyDescent="0.25">
      <c r="A5050" s="25"/>
      <c r="B5050" s="26"/>
      <c r="C5050" s="25"/>
      <c r="D5050" s="25"/>
      <c r="E5050" s="25"/>
      <c r="F5050" s="4"/>
      <c r="G5050" s="5"/>
      <c r="H5050" s="27"/>
    </row>
    <row r="5051" spans="1:8" x14ac:dyDescent="0.25">
      <c r="A5051" s="25"/>
      <c r="B5051" s="26"/>
      <c r="C5051" s="25"/>
      <c r="D5051" s="25"/>
      <c r="E5051" s="25"/>
      <c r="F5051" s="4"/>
      <c r="G5051" s="5"/>
      <c r="H5051" s="27"/>
    </row>
    <row r="5052" spans="1:8" x14ac:dyDescent="0.25">
      <c r="A5052" s="25"/>
      <c r="B5052" s="26"/>
      <c r="C5052" s="25"/>
      <c r="D5052" s="25"/>
      <c r="E5052" s="25"/>
      <c r="F5052" s="4"/>
      <c r="G5052" s="5"/>
      <c r="H5052" s="27"/>
    </row>
    <row r="5053" spans="1:8" x14ac:dyDescent="0.25">
      <c r="A5053" s="25"/>
      <c r="B5053" s="26"/>
      <c r="C5053" s="25"/>
      <c r="D5053" s="25"/>
      <c r="E5053" s="25"/>
      <c r="F5053" s="4"/>
      <c r="G5053" s="5"/>
      <c r="H5053" s="27"/>
    </row>
    <row r="5054" spans="1:8" x14ac:dyDescent="0.25">
      <c r="A5054" s="25"/>
      <c r="B5054" s="26"/>
      <c r="C5054" s="25"/>
      <c r="D5054" s="25"/>
      <c r="E5054" s="25"/>
      <c r="F5054" s="4"/>
      <c r="G5054" s="5"/>
      <c r="H5054" s="27"/>
    </row>
    <row r="5055" spans="1:8" x14ac:dyDescent="0.25">
      <c r="A5055" s="25"/>
      <c r="B5055" s="26"/>
      <c r="C5055" s="25"/>
      <c r="D5055" s="25"/>
      <c r="E5055" s="25"/>
      <c r="F5055" s="4"/>
      <c r="G5055" s="5"/>
      <c r="H5055" s="27"/>
    </row>
    <row r="5056" spans="1:8" x14ac:dyDescent="0.25">
      <c r="A5056" s="25"/>
      <c r="B5056" s="26"/>
      <c r="C5056" s="25"/>
      <c r="D5056" s="25"/>
      <c r="E5056" s="25"/>
      <c r="F5056" s="4"/>
      <c r="G5056" s="5"/>
      <c r="H5056" s="27"/>
    </row>
    <row r="5057" spans="1:8" x14ac:dyDescent="0.25">
      <c r="A5057" s="25"/>
      <c r="B5057" s="26"/>
      <c r="C5057" s="25"/>
      <c r="D5057" s="25"/>
      <c r="E5057" s="25"/>
      <c r="F5057" s="4"/>
      <c r="G5057" s="5"/>
      <c r="H5057" s="27"/>
    </row>
    <row r="5058" spans="1:8" x14ac:dyDescent="0.25">
      <c r="A5058" s="25"/>
      <c r="B5058" s="26"/>
      <c r="C5058" s="25"/>
      <c r="D5058" s="25"/>
      <c r="E5058" s="25"/>
      <c r="F5058" s="4"/>
      <c r="G5058" s="5"/>
      <c r="H5058" s="27"/>
    </row>
    <row r="5059" spans="1:8" x14ac:dyDescent="0.25">
      <c r="A5059" s="25"/>
      <c r="B5059" s="26"/>
      <c r="C5059" s="25"/>
      <c r="D5059" s="25"/>
      <c r="E5059" s="25"/>
      <c r="F5059" s="4"/>
      <c r="G5059" s="5"/>
      <c r="H5059" s="27"/>
    </row>
    <row r="5060" spans="1:8" x14ac:dyDescent="0.25">
      <c r="A5060" s="25"/>
      <c r="B5060" s="26"/>
      <c r="C5060" s="25"/>
      <c r="D5060" s="25"/>
      <c r="E5060" s="25"/>
      <c r="F5060" s="4"/>
      <c r="G5060" s="5"/>
      <c r="H5060" s="27"/>
    </row>
    <row r="5061" spans="1:8" x14ac:dyDescent="0.25">
      <c r="A5061" s="25"/>
      <c r="B5061" s="26"/>
      <c r="C5061" s="25"/>
      <c r="D5061" s="25"/>
      <c r="E5061" s="25"/>
      <c r="F5061" s="4"/>
      <c r="G5061" s="5"/>
      <c r="H5061" s="27"/>
    </row>
    <row r="5062" spans="1:8" x14ac:dyDescent="0.25">
      <c r="A5062" s="25"/>
      <c r="B5062" s="26"/>
      <c r="C5062" s="25"/>
      <c r="D5062" s="25"/>
      <c r="E5062" s="25"/>
      <c r="F5062" s="4"/>
      <c r="G5062" s="5"/>
      <c r="H5062" s="27"/>
    </row>
    <row r="5063" spans="1:8" x14ac:dyDescent="0.25">
      <c r="A5063" s="25"/>
      <c r="B5063" s="26"/>
      <c r="C5063" s="25"/>
      <c r="D5063" s="25"/>
      <c r="E5063" s="25"/>
      <c r="F5063" s="4"/>
      <c r="G5063" s="5"/>
      <c r="H5063" s="27"/>
    </row>
    <row r="5064" spans="1:8" x14ac:dyDescent="0.25">
      <c r="A5064" s="25"/>
      <c r="B5064" s="26"/>
      <c r="C5064" s="25"/>
      <c r="D5064" s="25"/>
      <c r="E5064" s="25"/>
      <c r="F5064" s="4"/>
      <c r="G5064" s="5"/>
      <c r="H5064" s="27"/>
    </row>
    <row r="5065" spans="1:8" x14ac:dyDescent="0.25">
      <c r="A5065" s="25"/>
      <c r="B5065" s="26"/>
      <c r="C5065" s="25"/>
      <c r="D5065" s="25"/>
      <c r="E5065" s="25"/>
      <c r="F5065" s="4"/>
      <c r="G5065" s="5"/>
      <c r="H5065" s="27"/>
    </row>
    <row r="5066" spans="1:8" x14ac:dyDescent="0.25">
      <c r="A5066" s="25"/>
      <c r="B5066" s="26"/>
      <c r="C5066" s="25"/>
      <c r="D5066" s="25"/>
      <c r="E5066" s="25"/>
      <c r="F5066" s="4"/>
      <c r="G5066" s="5"/>
      <c r="H5066" s="27"/>
    </row>
    <row r="5067" spans="1:8" x14ac:dyDescent="0.25">
      <c r="A5067" s="25"/>
      <c r="B5067" s="26"/>
      <c r="C5067" s="25"/>
      <c r="D5067" s="25"/>
      <c r="E5067" s="25"/>
      <c r="F5067" s="4"/>
      <c r="G5067" s="5"/>
      <c r="H5067" s="27"/>
    </row>
    <row r="5068" spans="1:8" x14ac:dyDescent="0.25">
      <c r="A5068" s="25"/>
      <c r="B5068" s="26"/>
      <c r="C5068" s="25"/>
      <c r="D5068" s="25"/>
      <c r="E5068" s="25"/>
      <c r="F5068" s="4"/>
      <c r="G5068" s="5"/>
      <c r="H5068" s="27"/>
    </row>
    <row r="5069" spans="1:8" x14ac:dyDescent="0.25">
      <c r="A5069" s="25"/>
      <c r="B5069" s="26"/>
      <c r="C5069" s="25"/>
      <c r="D5069" s="25"/>
      <c r="E5069" s="25"/>
      <c r="F5069" s="4"/>
      <c r="G5069" s="5"/>
      <c r="H5069" s="27"/>
    </row>
    <row r="5070" spans="1:8" x14ac:dyDescent="0.25">
      <c r="A5070" s="25"/>
      <c r="B5070" s="26"/>
      <c r="C5070" s="25"/>
      <c r="D5070" s="25"/>
      <c r="E5070" s="25"/>
      <c r="F5070" s="4"/>
      <c r="G5070" s="5"/>
      <c r="H5070" s="27"/>
    </row>
    <row r="5071" spans="1:8" x14ac:dyDescent="0.25">
      <c r="A5071" s="25"/>
      <c r="B5071" s="26"/>
      <c r="C5071" s="25"/>
      <c r="D5071" s="25"/>
      <c r="E5071" s="25"/>
      <c r="F5071" s="4"/>
      <c r="G5071" s="5"/>
      <c r="H5071" s="27"/>
    </row>
    <row r="5072" spans="1:8" x14ac:dyDescent="0.25">
      <c r="A5072" s="25"/>
      <c r="B5072" s="26"/>
      <c r="C5072" s="25"/>
      <c r="D5072" s="25"/>
      <c r="E5072" s="25"/>
      <c r="F5072" s="4"/>
      <c r="G5072" s="5"/>
      <c r="H5072" s="27"/>
    </row>
    <row r="5073" spans="1:8" x14ac:dyDescent="0.25">
      <c r="A5073" s="25"/>
      <c r="B5073" s="26"/>
      <c r="C5073" s="25"/>
      <c r="D5073" s="25"/>
      <c r="E5073" s="25"/>
      <c r="F5073" s="4"/>
      <c r="G5073" s="5"/>
      <c r="H5073" s="27"/>
    </row>
    <row r="5074" spans="1:8" x14ac:dyDescent="0.25">
      <c r="A5074" s="25"/>
      <c r="B5074" s="26"/>
      <c r="C5074" s="25"/>
      <c r="D5074" s="25"/>
      <c r="E5074" s="25"/>
      <c r="F5074" s="4"/>
      <c r="G5074" s="5"/>
      <c r="H5074" s="27"/>
    </row>
    <row r="5075" spans="1:8" x14ac:dyDescent="0.25">
      <c r="A5075" s="25"/>
      <c r="B5075" s="26"/>
      <c r="C5075" s="25"/>
      <c r="D5075" s="25"/>
      <c r="E5075" s="25"/>
      <c r="F5075" s="4"/>
      <c r="G5075" s="5"/>
      <c r="H5075" s="27"/>
    </row>
    <row r="5076" spans="1:8" x14ac:dyDescent="0.25">
      <c r="A5076" s="25"/>
      <c r="B5076" s="26"/>
      <c r="C5076" s="25"/>
      <c r="D5076" s="25"/>
      <c r="E5076" s="25"/>
      <c r="F5076" s="4"/>
      <c r="G5076" s="5"/>
      <c r="H5076" s="27"/>
    </row>
    <row r="5077" spans="1:8" x14ac:dyDescent="0.25">
      <c r="A5077" s="25"/>
      <c r="B5077" s="26"/>
      <c r="C5077" s="25"/>
      <c r="D5077" s="25"/>
      <c r="E5077" s="25"/>
      <c r="F5077" s="4"/>
      <c r="G5077" s="5"/>
      <c r="H5077" s="27"/>
    </row>
    <row r="5078" spans="1:8" x14ac:dyDescent="0.25">
      <c r="A5078" s="25"/>
      <c r="B5078" s="26"/>
      <c r="C5078" s="25"/>
      <c r="D5078" s="25"/>
      <c r="E5078" s="25"/>
      <c r="F5078" s="4"/>
      <c r="G5078" s="5"/>
      <c r="H5078" s="27"/>
    </row>
    <row r="5079" spans="1:8" x14ac:dyDescent="0.25">
      <c r="A5079" s="25"/>
      <c r="B5079" s="26"/>
      <c r="C5079" s="25"/>
      <c r="D5079" s="25"/>
      <c r="E5079" s="25"/>
      <c r="F5079" s="4"/>
      <c r="G5079" s="5"/>
      <c r="H5079" s="27"/>
    </row>
    <row r="5080" spans="1:8" x14ac:dyDescent="0.25">
      <c r="A5080" s="25"/>
      <c r="B5080" s="26"/>
      <c r="C5080" s="25"/>
      <c r="D5080" s="25"/>
      <c r="E5080" s="25"/>
      <c r="F5080" s="4"/>
      <c r="G5080" s="5"/>
      <c r="H5080" s="27"/>
    </row>
    <row r="5081" spans="1:8" x14ac:dyDescent="0.25">
      <c r="A5081" s="25"/>
      <c r="B5081" s="26"/>
      <c r="C5081" s="25"/>
      <c r="D5081" s="25"/>
      <c r="E5081" s="25"/>
      <c r="F5081" s="4"/>
      <c r="G5081" s="5"/>
      <c r="H5081" s="27"/>
    </row>
    <row r="5082" spans="1:8" x14ac:dyDescent="0.25">
      <c r="A5082" s="25"/>
      <c r="B5082" s="26"/>
      <c r="C5082" s="25"/>
      <c r="D5082" s="25"/>
      <c r="E5082" s="25"/>
      <c r="F5082" s="4"/>
      <c r="G5082" s="5"/>
      <c r="H5082" s="27"/>
    </row>
    <row r="5083" spans="1:8" x14ac:dyDescent="0.25">
      <c r="A5083" s="25"/>
      <c r="B5083" s="26"/>
      <c r="C5083" s="25"/>
      <c r="D5083" s="25"/>
      <c r="E5083" s="25"/>
      <c r="F5083" s="4"/>
      <c r="G5083" s="5"/>
      <c r="H5083" s="27"/>
    </row>
    <row r="5084" spans="1:8" x14ac:dyDescent="0.25">
      <c r="A5084" s="25"/>
      <c r="B5084" s="26"/>
      <c r="C5084" s="25"/>
      <c r="D5084" s="25"/>
      <c r="E5084" s="25"/>
      <c r="F5084" s="4"/>
      <c r="G5084" s="5"/>
      <c r="H5084" s="27"/>
    </row>
    <row r="5085" spans="1:8" x14ac:dyDescent="0.25">
      <c r="A5085" s="25"/>
      <c r="B5085" s="26"/>
      <c r="C5085" s="25"/>
      <c r="D5085" s="25"/>
      <c r="E5085" s="25"/>
      <c r="F5085" s="4"/>
      <c r="G5085" s="5"/>
      <c r="H5085" s="27"/>
    </row>
    <row r="5086" spans="1:8" x14ac:dyDescent="0.25">
      <c r="A5086" s="25"/>
      <c r="B5086" s="26"/>
      <c r="C5086" s="25"/>
      <c r="D5086" s="25"/>
      <c r="E5086" s="25"/>
      <c r="F5086" s="4"/>
      <c r="G5086" s="5"/>
      <c r="H5086" s="27"/>
    </row>
    <row r="5087" spans="1:8" x14ac:dyDescent="0.25">
      <c r="A5087" s="25"/>
      <c r="B5087" s="26"/>
      <c r="C5087" s="25"/>
      <c r="D5087" s="25"/>
      <c r="E5087" s="25"/>
      <c r="F5087" s="4"/>
      <c r="G5087" s="5"/>
      <c r="H5087" s="27"/>
    </row>
    <row r="5088" spans="1:8" x14ac:dyDescent="0.25">
      <c r="A5088" s="25"/>
      <c r="B5088" s="26"/>
      <c r="C5088" s="25"/>
      <c r="D5088" s="25"/>
      <c r="E5088" s="25"/>
      <c r="F5088" s="4"/>
      <c r="G5088" s="5"/>
      <c r="H5088" s="27"/>
    </row>
    <row r="5089" spans="1:8" x14ac:dyDescent="0.25">
      <c r="A5089" s="25"/>
      <c r="B5089" s="26"/>
      <c r="C5089" s="25"/>
      <c r="D5089" s="25"/>
      <c r="E5089" s="25"/>
      <c r="F5089" s="4"/>
      <c r="G5089" s="5"/>
      <c r="H5089" s="27"/>
    </row>
    <row r="5090" spans="1:8" x14ac:dyDescent="0.25">
      <c r="A5090" s="25"/>
      <c r="B5090" s="26"/>
      <c r="C5090" s="25"/>
      <c r="D5090" s="25"/>
      <c r="E5090" s="25"/>
      <c r="F5090" s="4"/>
      <c r="G5090" s="5"/>
      <c r="H5090" s="27"/>
    </row>
    <row r="5091" spans="1:8" x14ac:dyDescent="0.25">
      <c r="A5091" s="25"/>
      <c r="B5091" s="26"/>
      <c r="C5091" s="25"/>
      <c r="D5091" s="25"/>
      <c r="E5091" s="25"/>
      <c r="F5091" s="4"/>
      <c r="G5091" s="5"/>
      <c r="H5091" s="27"/>
    </row>
    <row r="5092" spans="1:8" x14ac:dyDescent="0.25">
      <c r="A5092" s="25"/>
      <c r="B5092" s="26"/>
      <c r="C5092" s="25"/>
      <c r="D5092" s="25"/>
      <c r="E5092" s="25"/>
      <c r="F5092" s="4"/>
      <c r="G5092" s="5"/>
      <c r="H5092" s="27"/>
    </row>
    <row r="5093" spans="1:8" x14ac:dyDescent="0.25">
      <c r="A5093" s="25"/>
      <c r="B5093" s="26"/>
      <c r="C5093" s="25"/>
      <c r="D5093" s="25"/>
      <c r="E5093" s="25"/>
      <c r="F5093" s="4"/>
      <c r="G5093" s="5"/>
      <c r="H5093" s="27"/>
    </row>
    <row r="5094" spans="1:8" x14ac:dyDescent="0.25">
      <c r="A5094" s="25"/>
      <c r="B5094" s="26"/>
      <c r="C5094" s="25"/>
      <c r="D5094" s="25"/>
      <c r="E5094" s="25"/>
      <c r="F5094" s="4"/>
      <c r="G5094" s="5"/>
      <c r="H5094" s="27"/>
    </row>
    <row r="5095" spans="1:8" x14ac:dyDescent="0.25">
      <c r="A5095" s="25"/>
      <c r="B5095" s="26"/>
      <c r="C5095" s="25"/>
      <c r="D5095" s="25"/>
      <c r="E5095" s="25"/>
      <c r="F5095" s="4"/>
      <c r="G5095" s="5"/>
      <c r="H5095" s="27"/>
    </row>
    <row r="5096" spans="1:8" x14ac:dyDescent="0.25">
      <c r="A5096" s="25"/>
      <c r="B5096" s="26"/>
      <c r="C5096" s="25"/>
      <c r="D5096" s="25"/>
      <c r="E5096" s="25"/>
      <c r="F5096" s="4"/>
      <c r="G5096" s="5"/>
      <c r="H5096" s="27"/>
    </row>
    <row r="5097" spans="1:8" x14ac:dyDescent="0.25">
      <c r="A5097" s="25"/>
      <c r="B5097" s="26"/>
      <c r="C5097" s="25"/>
      <c r="D5097" s="25"/>
      <c r="E5097" s="25"/>
      <c r="F5097" s="4"/>
      <c r="G5097" s="5"/>
      <c r="H5097" s="27"/>
    </row>
    <row r="5098" spans="1:8" x14ac:dyDescent="0.25">
      <c r="A5098" s="25"/>
      <c r="B5098" s="26"/>
      <c r="C5098" s="25"/>
      <c r="D5098" s="25"/>
      <c r="E5098" s="25"/>
      <c r="F5098" s="4"/>
      <c r="G5098" s="5"/>
      <c r="H5098" s="27"/>
    </row>
    <row r="5099" spans="1:8" x14ac:dyDescent="0.25">
      <c r="A5099" s="25"/>
      <c r="B5099" s="26"/>
      <c r="C5099" s="25"/>
      <c r="D5099" s="25"/>
      <c r="E5099" s="25"/>
      <c r="F5099" s="4"/>
      <c r="G5099" s="5"/>
      <c r="H5099" s="27"/>
    </row>
    <row r="5100" spans="1:8" x14ac:dyDescent="0.25">
      <c r="A5100" s="25"/>
      <c r="B5100" s="26"/>
      <c r="C5100" s="25"/>
      <c r="D5100" s="25"/>
      <c r="E5100" s="25"/>
      <c r="F5100" s="4"/>
      <c r="G5100" s="5"/>
      <c r="H5100" s="27"/>
    </row>
    <row r="5101" spans="1:8" x14ac:dyDescent="0.25">
      <c r="A5101" s="25"/>
      <c r="B5101" s="26"/>
      <c r="C5101" s="25"/>
      <c r="D5101" s="25"/>
      <c r="E5101" s="25"/>
      <c r="F5101" s="4"/>
      <c r="G5101" s="5"/>
      <c r="H5101" s="27"/>
    </row>
    <row r="5102" spans="1:8" x14ac:dyDescent="0.25">
      <c r="A5102" s="25"/>
      <c r="B5102" s="26"/>
      <c r="C5102" s="25"/>
      <c r="D5102" s="25"/>
      <c r="E5102" s="25"/>
      <c r="F5102" s="4"/>
      <c r="G5102" s="5"/>
      <c r="H5102" s="27"/>
    </row>
    <row r="5103" spans="1:8" x14ac:dyDescent="0.25">
      <c r="A5103" s="25"/>
      <c r="B5103" s="26"/>
      <c r="C5103" s="25"/>
      <c r="D5103" s="25"/>
      <c r="E5103" s="25"/>
      <c r="F5103" s="4"/>
      <c r="G5103" s="5"/>
      <c r="H5103" s="27"/>
    </row>
    <row r="5104" spans="1:8" x14ac:dyDescent="0.25">
      <c r="A5104" s="25"/>
      <c r="B5104" s="26"/>
      <c r="C5104" s="25"/>
      <c r="D5104" s="25"/>
      <c r="E5104" s="25"/>
      <c r="F5104" s="4"/>
      <c r="G5104" s="5"/>
      <c r="H5104" s="27"/>
    </row>
    <row r="5105" spans="1:8" x14ac:dyDescent="0.25">
      <c r="A5105" s="25"/>
      <c r="B5105" s="26"/>
      <c r="C5105" s="25"/>
      <c r="D5105" s="25"/>
      <c r="E5105" s="25"/>
      <c r="F5105" s="4"/>
      <c r="G5105" s="5"/>
      <c r="H5105" s="27"/>
    </row>
    <row r="5106" spans="1:8" x14ac:dyDescent="0.25">
      <c r="A5106" s="25"/>
      <c r="B5106" s="26"/>
      <c r="C5106" s="25"/>
      <c r="D5106" s="25"/>
      <c r="E5106" s="25"/>
      <c r="F5106" s="4"/>
      <c r="G5106" s="5"/>
      <c r="H5106" s="27"/>
    </row>
    <row r="5107" spans="1:8" x14ac:dyDescent="0.25">
      <c r="A5107" s="25"/>
      <c r="B5107" s="26"/>
      <c r="C5107" s="25"/>
      <c r="D5107" s="25"/>
      <c r="E5107" s="25"/>
      <c r="F5107" s="4"/>
      <c r="G5107" s="5"/>
      <c r="H5107" s="27"/>
    </row>
    <row r="5108" spans="1:8" x14ac:dyDescent="0.25">
      <c r="A5108" s="25"/>
      <c r="B5108" s="26"/>
      <c r="C5108" s="25"/>
      <c r="D5108" s="25"/>
      <c r="E5108" s="25"/>
      <c r="F5108" s="4"/>
      <c r="G5108" s="5"/>
      <c r="H5108" s="27"/>
    </row>
    <row r="5109" spans="1:8" x14ac:dyDescent="0.25">
      <c r="A5109" s="25"/>
      <c r="B5109" s="26"/>
      <c r="C5109" s="25"/>
      <c r="D5109" s="25"/>
      <c r="E5109" s="25"/>
      <c r="F5109" s="4"/>
      <c r="G5109" s="5"/>
      <c r="H5109" s="27"/>
    </row>
    <row r="5110" spans="1:8" x14ac:dyDescent="0.25">
      <c r="A5110" s="25"/>
      <c r="B5110" s="26"/>
      <c r="C5110" s="25"/>
      <c r="D5110" s="25"/>
      <c r="E5110" s="25"/>
      <c r="F5110" s="4"/>
      <c r="G5110" s="5"/>
      <c r="H5110" s="27"/>
    </row>
    <row r="5111" spans="1:8" x14ac:dyDescent="0.25">
      <c r="A5111" s="25"/>
      <c r="B5111" s="26"/>
      <c r="C5111" s="25"/>
      <c r="D5111" s="25"/>
      <c r="E5111" s="25"/>
      <c r="F5111" s="4"/>
      <c r="G5111" s="5"/>
      <c r="H5111" s="27"/>
    </row>
    <row r="5112" spans="1:8" x14ac:dyDescent="0.25">
      <c r="A5112" s="25"/>
      <c r="B5112" s="26"/>
      <c r="C5112" s="25"/>
      <c r="D5112" s="25"/>
      <c r="E5112" s="25"/>
      <c r="F5112" s="4"/>
      <c r="G5112" s="5"/>
      <c r="H5112" s="27"/>
    </row>
    <row r="5113" spans="1:8" x14ac:dyDescent="0.25">
      <c r="A5113" s="25"/>
      <c r="B5113" s="26"/>
      <c r="C5113" s="25"/>
      <c r="D5113" s="25"/>
      <c r="E5113" s="25"/>
      <c r="F5113" s="4"/>
      <c r="G5113" s="5"/>
      <c r="H5113" s="27"/>
    </row>
    <row r="5114" spans="1:8" x14ac:dyDescent="0.25">
      <c r="A5114" s="25"/>
      <c r="B5114" s="26"/>
      <c r="C5114" s="25"/>
      <c r="D5114" s="25"/>
      <c r="E5114" s="25"/>
      <c r="F5114" s="4"/>
      <c r="G5114" s="5"/>
      <c r="H5114" s="27"/>
    </row>
    <row r="5115" spans="1:8" x14ac:dyDescent="0.25">
      <c r="A5115" s="25"/>
      <c r="B5115" s="26"/>
      <c r="C5115" s="25"/>
      <c r="D5115" s="25"/>
      <c r="E5115" s="25"/>
      <c r="F5115" s="4"/>
      <c r="G5115" s="5"/>
      <c r="H5115" s="27"/>
    </row>
    <row r="5116" spans="1:8" x14ac:dyDescent="0.25">
      <c r="A5116" s="25"/>
      <c r="B5116" s="26"/>
      <c r="C5116" s="25"/>
      <c r="D5116" s="25"/>
      <c r="E5116" s="25"/>
      <c r="F5116" s="4"/>
      <c r="G5116" s="5"/>
      <c r="H5116" s="27"/>
    </row>
    <row r="5117" spans="1:8" x14ac:dyDescent="0.25">
      <c r="A5117" s="25"/>
      <c r="B5117" s="26"/>
      <c r="C5117" s="25"/>
      <c r="D5117" s="25"/>
      <c r="E5117" s="25"/>
      <c r="F5117" s="4"/>
      <c r="G5117" s="5"/>
      <c r="H5117" s="27"/>
    </row>
    <row r="5118" spans="1:8" x14ac:dyDescent="0.25">
      <c r="A5118" s="25"/>
      <c r="B5118" s="26"/>
      <c r="C5118" s="25"/>
      <c r="D5118" s="25"/>
      <c r="E5118" s="25"/>
      <c r="F5118" s="4"/>
      <c r="G5118" s="5"/>
      <c r="H5118" s="27"/>
    </row>
    <row r="5119" spans="1:8" x14ac:dyDescent="0.25">
      <c r="A5119" s="25"/>
      <c r="B5119" s="26"/>
      <c r="C5119" s="25"/>
      <c r="D5119" s="25"/>
      <c r="E5119" s="25"/>
      <c r="F5119" s="4"/>
      <c r="G5119" s="5"/>
      <c r="H5119" s="27"/>
    </row>
    <row r="5120" spans="1:8" x14ac:dyDescent="0.25">
      <c r="A5120" s="25"/>
      <c r="B5120" s="26"/>
      <c r="C5120" s="25"/>
      <c r="D5120" s="25"/>
      <c r="E5120" s="25"/>
      <c r="F5120" s="4"/>
      <c r="G5120" s="5"/>
      <c r="H5120" s="27"/>
    </row>
    <row r="5121" spans="1:8" x14ac:dyDescent="0.25">
      <c r="A5121" s="25"/>
      <c r="B5121" s="26"/>
      <c r="C5121" s="25"/>
      <c r="D5121" s="25"/>
      <c r="E5121" s="25"/>
      <c r="F5121" s="4"/>
      <c r="G5121" s="5"/>
      <c r="H5121" s="27"/>
    </row>
    <row r="5122" spans="1:8" x14ac:dyDescent="0.25">
      <c r="A5122" s="25"/>
      <c r="B5122" s="26"/>
      <c r="C5122" s="25"/>
      <c r="D5122" s="25"/>
      <c r="E5122" s="25"/>
      <c r="F5122" s="4"/>
      <c r="G5122" s="5"/>
      <c r="H5122" s="27"/>
    </row>
    <row r="5123" spans="1:8" x14ac:dyDescent="0.25">
      <c r="A5123" s="25"/>
      <c r="B5123" s="26"/>
      <c r="C5123" s="25"/>
      <c r="D5123" s="25"/>
      <c r="E5123" s="25"/>
      <c r="F5123" s="4"/>
      <c r="G5123" s="5"/>
      <c r="H5123" s="27"/>
    </row>
    <row r="5124" spans="1:8" x14ac:dyDescent="0.25">
      <c r="A5124" s="25"/>
      <c r="B5124" s="26"/>
      <c r="C5124" s="25"/>
      <c r="D5124" s="25"/>
      <c r="E5124" s="25"/>
      <c r="F5124" s="4"/>
      <c r="G5124" s="5"/>
      <c r="H5124" s="27"/>
    </row>
    <row r="5125" spans="1:8" x14ac:dyDescent="0.25">
      <c r="A5125" s="25"/>
      <c r="B5125" s="26"/>
      <c r="C5125" s="25"/>
      <c r="D5125" s="25"/>
      <c r="E5125" s="25"/>
      <c r="F5125" s="4"/>
      <c r="G5125" s="5"/>
      <c r="H5125" s="27"/>
    </row>
    <row r="5126" spans="1:8" x14ac:dyDescent="0.25">
      <c r="A5126" s="25"/>
      <c r="B5126" s="26"/>
      <c r="C5126" s="25"/>
      <c r="D5126" s="25"/>
      <c r="E5126" s="25"/>
      <c r="F5126" s="4"/>
      <c r="G5126" s="5"/>
      <c r="H5126" s="27"/>
    </row>
    <row r="5127" spans="1:8" x14ac:dyDescent="0.25">
      <c r="A5127" s="25"/>
      <c r="B5127" s="26"/>
      <c r="C5127" s="25"/>
      <c r="D5127" s="25"/>
      <c r="E5127" s="25"/>
      <c r="F5127" s="4"/>
      <c r="G5127" s="5"/>
      <c r="H5127" s="27"/>
    </row>
    <row r="5128" spans="1:8" x14ac:dyDescent="0.25">
      <c r="A5128" s="25"/>
      <c r="B5128" s="26"/>
      <c r="C5128" s="25"/>
      <c r="D5128" s="25"/>
      <c r="E5128" s="25"/>
      <c r="F5128" s="4"/>
      <c r="G5128" s="5"/>
      <c r="H5128" s="27"/>
    </row>
    <row r="5129" spans="1:8" x14ac:dyDescent="0.25">
      <c r="A5129" s="25"/>
      <c r="B5129" s="26"/>
      <c r="C5129" s="25"/>
      <c r="D5129" s="25"/>
      <c r="E5129" s="25"/>
      <c r="F5129" s="4"/>
      <c r="G5129" s="5"/>
      <c r="H5129" s="27"/>
    </row>
    <row r="5130" spans="1:8" x14ac:dyDescent="0.25">
      <c r="A5130" s="25"/>
      <c r="B5130" s="26"/>
      <c r="C5130" s="25"/>
      <c r="D5130" s="25"/>
      <c r="E5130" s="25"/>
      <c r="F5130" s="4"/>
      <c r="G5130" s="5"/>
      <c r="H5130" s="27"/>
    </row>
    <row r="5131" spans="1:8" x14ac:dyDescent="0.25">
      <c r="A5131" s="25"/>
      <c r="B5131" s="26"/>
      <c r="C5131" s="25"/>
      <c r="D5131" s="25"/>
      <c r="E5131" s="25"/>
      <c r="F5131" s="4"/>
      <c r="G5131" s="5"/>
      <c r="H5131" s="27"/>
    </row>
    <row r="5132" spans="1:8" x14ac:dyDescent="0.25">
      <c r="A5132" s="25"/>
      <c r="B5132" s="26"/>
      <c r="C5132" s="25"/>
      <c r="D5132" s="25"/>
      <c r="E5132" s="25"/>
      <c r="F5132" s="4"/>
      <c r="G5132" s="5"/>
      <c r="H5132" s="27"/>
    </row>
    <row r="5133" spans="1:8" x14ac:dyDescent="0.25">
      <c r="A5133" s="25"/>
      <c r="B5133" s="26"/>
      <c r="C5133" s="25"/>
      <c r="D5133" s="25"/>
      <c r="E5133" s="25"/>
      <c r="F5133" s="4"/>
      <c r="G5133" s="5"/>
      <c r="H5133" s="27"/>
    </row>
    <row r="5134" spans="1:8" x14ac:dyDescent="0.25">
      <c r="A5134" s="25"/>
      <c r="B5134" s="26"/>
      <c r="C5134" s="25"/>
      <c r="D5134" s="25"/>
      <c r="E5134" s="25"/>
      <c r="F5134" s="4"/>
      <c r="G5134" s="5"/>
      <c r="H5134" s="27"/>
    </row>
    <row r="5135" spans="1:8" x14ac:dyDescent="0.25">
      <c r="A5135" s="25"/>
      <c r="B5135" s="26"/>
      <c r="C5135" s="25"/>
      <c r="D5135" s="25"/>
      <c r="E5135" s="25"/>
      <c r="F5135" s="4"/>
      <c r="G5135" s="5"/>
      <c r="H5135" s="27"/>
    </row>
    <row r="5136" spans="1:8" x14ac:dyDescent="0.25">
      <c r="A5136" s="25"/>
      <c r="B5136" s="26"/>
      <c r="C5136" s="25"/>
      <c r="D5136" s="25"/>
      <c r="E5136" s="25"/>
      <c r="F5136" s="4"/>
      <c r="G5136" s="5"/>
      <c r="H5136" s="27"/>
    </row>
    <row r="5137" spans="1:8" x14ac:dyDescent="0.25">
      <c r="A5137" s="25"/>
      <c r="B5137" s="26"/>
      <c r="C5137" s="25"/>
      <c r="D5137" s="25"/>
      <c r="E5137" s="25"/>
      <c r="F5137" s="4"/>
      <c r="G5137" s="5"/>
      <c r="H5137" s="27"/>
    </row>
    <row r="5138" spans="1:8" x14ac:dyDescent="0.25">
      <c r="A5138" s="25"/>
      <c r="B5138" s="26"/>
      <c r="C5138" s="25"/>
      <c r="D5138" s="25"/>
      <c r="E5138" s="25"/>
      <c r="F5138" s="4"/>
      <c r="G5138" s="5"/>
      <c r="H5138" s="27"/>
    </row>
    <row r="5139" spans="1:8" x14ac:dyDescent="0.25">
      <c r="A5139" s="25"/>
      <c r="B5139" s="26"/>
      <c r="C5139" s="25"/>
      <c r="D5139" s="25"/>
      <c r="E5139" s="25"/>
      <c r="F5139" s="4"/>
      <c r="G5139" s="5"/>
      <c r="H5139" s="27"/>
    </row>
    <row r="5140" spans="1:8" x14ac:dyDescent="0.25">
      <c r="A5140" s="25"/>
      <c r="B5140" s="26"/>
      <c r="C5140" s="25"/>
      <c r="D5140" s="25"/>
      <c r="E5140" s="25"/>
      <c r="F5140" s="4"/>
      <c r="G5140" s="5"/>
      <c r="H5140" s="27"/>
    </row>
    <row r="5141" spans="1:8" x14ac:dyDescent="0.25">
      <c r="A5141" s="25"/>
      <c r="B5141" s="26"/>
      <c r="C5141" s="25"/>
      <c r="D5141" s="25"/>
      <c r="E5141" s="25"/>
      <c r="F5141" s="4"/>
      <c r="G5141" s="5"/>
      <c r="H5141" s="27"/>
    </row>
    <row r="5142" spans="1:8" x14ac:dyDescent="0.25">
      <c r="A5142" s="25"/>
      <c r="B5142" s="26"/>
      <c r="C5142" s="25"/>
      <c r="D5142" s="25"/>
      <c r="E5142" s="25"/>
      <c r="F5142" s="4"/>
      <c r="G5142" s="5"/>
      <c r="H5142" s="27"/>
    </row>
    <row r="5143" spans="1:8" x14ac:dyDescent="0.25">
      <c r="A5143" s="25"/>
      <c r="B5143" s="26"/>
      <c r="C5143" s="25"/>
      <c r="D5143" s="25"/>
      <c r="E5143" s="25"/>
      <c r="F5143" s="4"/>
      <c r="G5143" s="5"/>
      <c r="H5143" s="27"/>
    </row>
    <row r="5144" spans="1:8" x14ac:dyDescent="0.25">
      <c r="A5144" s="25"/>
      <c r="B5144" s="26"/>
      <c r="C5144" s="25"/>
      <c r="D5144" s="25"/>
      <c r="E5144" s="25"/>
      <c r="F5144" s="4"/>
      <c r="G5144" s="5"/>
      <c r="H5144" s="27"/>
    </row>
    <row r="5145" spans="1:8" x14ac:dyDescent="0.25">
      <c r="A5145" s="25"/>
      <c r="B5145" s="26"/>
      <c r="C5145" s="25"/>
      <c r="D5145" s="25"/>
      <c r="E5145" s="25"/>
      <c r="F5145" s="4"/>
      <c r="G5145" s="5"/>
      <c r="H5145" s="27"/>
    </row>
    <row r="5146" spans="1:8" x14ac:dyDescent="0.25">
      <c r="A5146" s="25"/>
      <c r="B5146" s="26"/>
      <c r="C5146" s="25"/>
      <c r="D5146" s="25"/>
      <c r="E5146" s="25"/>
      <c r="F5146" s="4"/>
      <c r="G5146" s="5"/>
      <c r="H5146" s="27"/>
    </row>
    <row r="5147" spans="1:8" x14ac:dyDescent="0.25">
      <c r="A5147" s="25"/>
      <c r="B5147" s="26"/>
      <c r="C5147" s="25"/>
      <c r="D5147" s="25"/>
      <c r="E5147" s="25"/>
      <c r="F5147" s="4"/>
      <c r="G5147" s="5"/>
      <c r="H5147" s="27"/>
    </row>
    <row r="5148" spans="1:8" x14ac:dyDescent="0.25">
      <c r="A5148" s="25"/>
      <c r="B5148" s="26"/>
      <c r="C5148" s="25"/>
      <c r="D5148" s="25"/>
      <c r="E5148" s="25"/>
      <c r="F5148" s="4"/>
      <c r="G5148" s="5"/>
      <c r="H5148" s="27"/>
    </row>
    <row r="5149" spans="1:8" x14ac:dyDescent="0.25">
      <c r="A5149" s="25"/>
      <c r="B5149" s="26"/>
      <c r="C5149" s="25"/>
      <c r="D5149" s="25"/>
      <c r="E5149" s="25"/>
      <c r="F5149" s="4"/>
      <c r="G5149" s="5"/>
      <c r="H5149" s="27"/>
    </row>
    <row r="5150" spans="1:8" x14ac:dyDescent="0.25">
      <c r="A5150" s="25"/>
      <c r="B5150" s="26"/>
      <c r="C5150" s="25"/>
      <c r="D5150" s="25"/>
      <c r="E5150" s="25"/>
      <c r="F5150" s="4"/>
      <c r="G5150" s="5"/>
      <c r="H5150" s="27"/>
    </row>
    <row r="5151" spans="1:8" x14ac:dyDescent="0.25">
      <c r="A5151" s="25"/>
      <c r="B5151" s="26"/>
      <c r="C5151" s="25"/>
      <c r="D5151" s="25"/>
      <c r="E5151" s="25"/>
      <c r="F5151" s="4"/>
      <c r="G5151" s="5"/>
      <c r="H5151" s="27"/>
    </row>
    <row r="5152" spans="1:8" x14ac:dyDescent="0.25">
      <c r="A5152" s="25"/>
      <c r="B5152" s="26"/>
      <c r="C5152" s="25"/>
      <c r="D5152" s="25"/>
      <c r="E5152" s="25"/>
      <c r="F5152" s="4"/>
      <c r="G5152" s="5"/>
      <c r="H5152" s="27"/>
    </row>
    <row r="5153" spans="1:8" x14ac:dyDescent="0.25">
      <c r="A5153" s="25"/>
      <c r="B5153" s="26"/>
      <c r="C5153" s="25"/>
      <c r="D5153" s="25"/>
      <c r="E5153" s="25"/>
      <c r="F5153" s="4"/>
      <c r="G5153" s="5"/>
      <c r="H5153" s="27"/>
    </row>
    <row r="5154" spans="1:8" x14ac:dyDescent="0.25">
      <c r="A5154" s="25"/>
      <c r="B5154" s="26"/>
      <c r="C5154" s="25"/>
      <c r="D5154" s="25"/>
      <c r="E5154" s="25"/>
      <c r="F5154" s="4"/>
      <c r="G5154" s="5"/>
      <c r="H5154" s="27"/>
    </row>
    <row r="5155" spans="1:8" x14ac:dyDescent="0.25">
      <c r="A5155" s="25"/>
      <c r="B5155" s="26"/>
      <c r="C5155" s="25"/>
      <c r="D5155" s="25"/>
      <c r="E5155" s="25"/>
      <c r="F5155" s="4"/>
      <c r="G5155" s="5"/>
      <c r="H5155" s="27"/>
    </row>
    <row r="5156" spans="1:8" x14ac:dyDescent="0.25">
      <c r="A5156" s="25"/>
      <c r="B5156" s="26"/>
      <c r="C5156" s="25"/>
      <c r="D5156" s="25"/>
      <c r="E5156" s="25"/>
      <c r="F5156" s="4"/>
      <c r="G5156" s="5"/>
      <c r="H5156" s="27"/>
    </row>
    <row r="5157" spans="1:8" x14ac:dyDescent="0.25">
      <c r="A5157" s="25"/>
      <c r="B5157" s="26"/>
      <c r="C5157" s="25"/>
      <c r="D5157" s="25"/>
      <c r="E5157" s="25"/>
      <c r="F5157" s="4"/>
      <c r="G5157" s="5"/>
      <c r="H5157" s="27"/>
    </row>
    <row r="5158" spans="1:8" x14ac:dyDescent="0.25">
      <c r="A5158" s="25"/>
      <c r="B5158" s="26"/>
      <c r="C5158" s="25"/>
      <c r="D5158" s="25"/>
      <c r="E5158" s="25"/>
      <c r="F5158" s="4"/>
      <c r="G5158" s="5"/>
      <c r="H5158" s="27"/>
    </row>
    <row r="5159" spans="1:8" x14ac:dyDescent="0.25">
      <c r="A5159" s="25"/>
      <c r="B5159" s="26"/>
      <c r="C5159" s="25"/>
      <c r="D5159" s="25"/>
      <c r="E5159" s="25"/>
      <c r="F5159" s="4"/>
      <c r="G5159" s="5"/>
      <c r="H5159" s="27"/>
    </row>
    <row r="5160" spans="1:8" x14ac:dyDescent="0.25">
      <c r="A5160" s="25"/>
      <c r="B5160" s="26"/>
      <c r="C5160" s="25"/>
      <c r="D5160" s="25"/>
      <c r="E5160" s="25"/>
      <c r="F5160" s="4"/>
      <c r="G5160" s="5"/>
      <c r="H5160" s="27"/>
    </row>
    <row r="5161" spans="1:8" x14ac:dyDescent="0.25">
      <c r="A5161" s="25"/>
      <c r="B5161" s="26"/>
      <c r="C5161" s="25"/>
      <c r="D5161" s="25"/>
      <c r="E5161" s="25"/>
      <c r="F5161" s="4"/>
      <c r="G5161" s="5"/>
      <c r="H5161" s="27"/>
    </row>
    <row r="5162" spans="1:8" x14ac:dyDescent="0.25">
      <c r="A5162" s="25"/>
      <c r="B5162" s="26"/>
      <c r="C5162" s="25"/>
      <c r="D5162" s="25"/>
      <c r="E5162" s="25"/>
      <c r="F5162" s="4"/>
      <c r="G5162" s="5"/>
      <c r="H5162" s="27"/>
    </row>
    <row r="5163" spans="1:8" x14ac:dyDescent="0.25">
      <c r="A5163" s="25"/>
      <c r="B5163" s="26"/>
      <c r="C5163" s="25"/>
      <c r="D5163" s="25"/>
      <c r="E5163" s="25"/>
      <c r="F5163" s="4"/>
      <c r="G5163" s="5"/>
      <c r="H5163" s="27"/>
    </row>
    <row r="5164" spans="1:8" x14ac:dyDescent="0.25">
      <c r="A5164" s="25"/>
      <c r="B5164" s="26"/>
      <c r="C5164" s="25"/>
      <c r="D5164" s="25"/>
      <c r="E5164" s="25"/>
      <c r="F5164" s="4"/>
      <c r="G5164" s="5"/>
      <c r="H5164" s="27"/>
    </row>
    <row r="5165" spans="1:8" x14ac:dyDescent="0.25">
      <c r="A5165" s="25"/>
      <c r="B5165" s="26"/>
      <c r="C5165" s="25"/>
      <c r="D5165" s="25"/>
      <c r="E5165" s="25"/>
      <c r="F5165" s="4"/>
      <c r="G5165" s="5"/>
      <c r="H5165" s="27"/>
    </row>
    <row r="5166" spans="1:8" x14ac:dyDescent="0.25">
      <c r="A5166" s="25"/>
      <c r="B5166" s="26"/>
      <c r="C5166" s="25"/>
      <c r="D5166" s="25"/>
      <c r="E5166" s="25"/>
      <c r="F5166" s="4"/>
      <c r="G5166" s="5"/>
      <c r="H5166" s="27"/>
    </row>
    <row r="5167" spans="1:8" x14ac:dyDescent="0.25">
      <c r="A5167" s="25"/>
      <c r="B5167" s="26"/>
      <c r="C5167" s="25"/>
      <c r="D5167" s="25"/>
      <c r="E5167" s="25"/>
      <c r="F5167" s="4"/>
      <c r="G5167" s="5"/>
      <c r="H5167" s="27"/>
    </row>
    <row r="5168" spans="1:8" x14ac:dyDescent="0.25">
      <c r="A5168" s="25"/>
      <c r="B5168" s="26"/>
      <c r="C5168" s="25"/>
      <c r="D5168" s="25"/>
      <c r="E5168" s="25"/>
      <c r="F5168" s="4"/>
      <c r="G5168" s="5"/>
      <c r="H5168" s="27"/>
    </row>
    <row r="5169" spans="1:8" x14ac:dyDescent="0.25">
      <c r="A5169" s="25"/>
      <c r="B5169" s="26"/>
      <c r="C5169" s="25"/>
      <c r="D5169" s="25"/>
      <c r="E5169" s="25"/>
      <c r="F5169" s="4"/>
      <c r="G5169" s="5"/>
      <c r="H5169" s="27"/>
    </row>
    <row r="5170" spans="1:8" x14ac:dyDescent="0.25">
      <c r="A5170" s="25"/>
      <c r="B5170" s="26"/>
      <c r="C5170" s="25"/>
      <c r="D5170" s="25"/>
      <c r="E5170" s="25"/>
      <c r="F5170" s="4"/>
      <c r="G5170" s="5"/>
      <c r="H5170" s="27"/>
    </row>
    <row r="5171" spans="1:8" x14ac:dyDescent="0.25">
      <c r="A5171" s="25"/>
      <c r="B5171" s="26"/>
      <c r="C5171" s="25"/>
      <c r="D5171" s="25"/>
      <c r="E5171" s="25"/>
      <c r="F5171" s="4"/>
      <c r="G5171" s="5"/>
      <c r="H5171" s="27"/>
    </row>
    <row r="5172" spans="1:8" x14ac:dyDescent="0.25">
      <c r="A5172" s="25"/>
      <c r="B5172" s="26"/>
      <c r="C5172" s="25"/>
      <c r="D5172" s="25"/>
      <c r="E5172" s="25"/>
      <c r="F5172" s="4"/>
      <c r="G5172" s="5"/>
      <c r="H5172" s="27"/>
    </row>
    <row r="5173" spans="1:8" x14ac:dyDescent="0.25">
      <c r="A5173" s="25"/>
      <c r="B5173" s="26"/>
      <c r="C5173" s="25"/>
      <c r="D5173" s="25"/>
      <c r="E5173" s="25"/>
      <c r="F5173" s="4"/>
      <c r="G5173" s="5"/>
      <c r="H5173" s="27"/>
    </row>
    <row r="5174" spans="1:8" x14ac:dyDescent="0.25">
      <c r="A5174" s="25"/>
      <c r="B5174" s="26"/>
      <c r="C5174" s="25"/>
      <c r="D5174" s="25"/>
      <c r="E5174" s="25"/>
      <c r="F5174" s="4"/>
      <c r="G5174" s="5"/>
      <c r="H5174" s="27"/>
    </row>
    <row r="5175" spans="1:8" x14ac:dyDescent="0.25">
      <c r="A5175" s="25"/>
      <c r="B5175" s="26"/>
      <c r="C5175" s="25"/>
      <c r="D5175" s="25"/>
      <c r="E5175" s="25"/>
      <c r="F5175" s="4"/>
      <c r="G5175" s="5"/>
      <c r="H5175" s="27"/>
    </row>
    <row r="5176" spans="1:8" x14ac:dyDescent="0.25">
      <c r="A5176" s="25"/>
      <c r="B5176" s="26"/>
      <c r="C5176" s="25"/>
      <c r="D5176" s="25"/>
      <c r="E5176" s="25"/>
      <c r="F5176" s="4"/>
      <c r="G5176" s="5"/>
      <c r="H5176" s="27"/>
    </row>
    <row r="5177" spans="1:8" x14ac:dyDescent="0.25">
      <c r="A5177" s="25"/>
      <c r="B5177" s="26"/>
      <c r="C5177" s="25"/>
      <c r="D5177" s="25"/>
      <c r="E5177" s="25"/>
      <c r="F5177" s="4"/>
      <c r="G5177" s="5"/>
      <c r="H5177" s="27"/>
    </row>
    <row r="5178" spans="1:8" x14ac:dyDescent="0.25">
      <c r="A5178" s="25"/>
      <c r="B5178" s="26"/>
      <c r="C5178" s="25"/>
      <c r="D5178" s="25"/>
      <c r="E5178" s="25"/>
      <c r="F5178" s="4"/>
      <c r="G5178" s="5"/>
      <c r="H5178" s="27"/>
    </row>
    <row r="5179" spans="1:8" x14ac:dyDescent="0.25">
      <c r="A5179" s="25"/>
      <c r="B5179" s="26"/>
      <c r="C5179" s="25"/>
      <c r="D5179" s="25"/>
      <c r="E5179" s="25"/>
      <c r="F5179" s="4"/>
      <c r="G5179" s="5"/>
      <c r="H5179" s="27"/>
    </row>
    <row r="5180" spans="1:8" x14ac:dyDescent="0.25">
      <c r="A5180" s="25"/>
      <c r="B5180" s="26"/>
      <c r="C5180" s="25"/>
      <c r="D5180" s="25"/>
      <c r="E5180" s="25"/>
      <c r="F5180" s="4"/>
      <c r="G5180" s="5"/>
      <c r="H5180" s="27"/>
    </row>
    <row r="5181" spans="1:8" x14ac:dyDescent="0.25">
      <c r="A5181" s="25"/>
      <c r="B5181" s="26"/>
      <c r="C5181" s="25"/>
      <c r="D5181" s="25"/>
      <c r="E5181" s="25"/>
      <c r="F5181" s="4"/>
      <c r="G5181" s="5"/>
      <c r="H5181" s="27"/>
    </row>
    <row r="5182" spans="1:8" x14ac:dyDescent="0.25">
      <c r="A5182" s="25"/>
      <c r="B5182" s="26"/>
      <c r="C5182" s="25"/>
      <c r="D5182" s="25"/>
      <c r="E5182" s="25"/>
      <c r="F5182" s="4"/>
      <c r="G5182" s="5"/>
      <c r="H5182" s="27"/>
    </row>
    <row r="5183" spans="1:8" x14ac:dyDescent="0.25">
      <c r="A5183" s="25"/>
      <c r="B5183" s="26"/>
      <c r="C5183" s="25"/>
      <c r="D5183" s="25"/>
      <c r="E5183" s="25"/>
      <c r="F5183" s="4"/>
      <c r="G5183" s="5"/>
      <c r="H5183" s="27"/>
    </row>
    <row r="5184" spans="1:8" x14ac:dyDescent="0.25">
      <c r="A5184" s="25"/>
      <c r="B5184" s="26"/>
      <c r="C5184" s="25"/>
      <c r="D5184" s="25"/>
      <c r="E5184" s="25"/>
      <c r="F5184" s="4"/>
      <c r="G5184" s="5"/>
      <c r="H5184" s="27"/>
    </row>
    <row r="5185" spans="1:8" x14ac:dyDescent="0.25">
      <c r="A5185" s="25"/>
      <c r="B5185" s="26"/>
      <c r="C5185" s="25"/>
      <c r="D5185" s="25"/>
      <c r="E5185" s="25"/>
      <c r="F5185" s="4"/>
      <c r="G5185" s="5"/>
      <c r="H5185" s="27"/>
    </row>
    <row r="5186" spans="1:8" x14ac:dyDescent="0.25">
      <c r="A5186" s="25"/>
      <c r="B5186" s="26"/>
      <c r="C5186" s="25"/>
      <c r="D5186" s="25"/>
      <c r="E5186" s="25"/>
      <c r="F5186" s="4"/>
      <c r="G5186" s="5"/>
      <c r="H5186" s="27"/>
    </row>
    <row r="5187" spans="1:8" x14ac:dyDescent="0.25">
      <c r="A5187" s="25"/>
      <c r="B5187" s="26"/>
      <c r="C5187" s="25"/>
      <c r="D5187" s="25"/>
      <c r="E5187" s="25"/>
      <c r="F5187" s="4"/>
      <c r="G5187" s="5"/>
      <c r="H5187" s="27"/>
    </row>
    <row r="5188" spans="1:8" x14ac:dyDescent="0.25">
      <c r="A5188" s="25"/>
      <c r="B5188" s="26"/>
      <c r="C5188" s="25"/>
      <c r="D5188" s="25"/>
      <c r="E5188" s="25"/>
      <c r="F5188" s="4"/>
      <c r="G5188" s="5"/>
      <c r="H5188" s="27"/>
    </row>
    <row r="5189" spans="1:8" x14ac:dyDescent="0.25">
      <c r="A5189" s="25"/>
      <c r="B5189" s="26"/>
      <c r="C5189" s="25"/>
      <c r="D5189" s="25"/>
      <c r="E5189" s="25"/>
      <c r="F5189" s="4"/>
      <c r="G5189" s="5"/>
      <c r="H5189" s="27"/>
    </row>
    <row r="5190" spans="1:8" x14ac:dyDescent="0.25">
      <c r="A5190" s="25"/>
      <c r="B5190" s="26"/>
      <c r="C5190" s="25"/>
      <c r="D5190" s="25"/>
      <c r="E5190" s="25"/>
      <c r="F5190" s="4"/>
      <c r="G5190" s="5"/>
      <c r="H5190" s="27"/>
    </row>
    <row r="5191" spans="1:8" x14ac:dyDescent="0.25">
      <c r="A5191" s="25"/>
      <c r="B5191" s="26"/>
      <c r="C5191" s="25"/>
      <c r="D5191" s="25"/>
      <c r="E5191" s="25"/>
      <c r="F5191" s="4"/>
      <c r="G5191" s="5"/>
      <c r="H5191" s="27"/>
    </row>
    <row r="5192" spans="1:8" x14ac:dyDescent="0.25">
      <c r="A5192" s="25"/>
      <c r="B5192" s="26"/>
      <c r="C5192" s="25"/>
      <c r="D5192" s="25"/>
      <c r="E5192" s="25"/>
      <c r="F5192" s="4"/>
      <c r="G5192" s="5"/>
      <c r="H5192" s="27"/>
    </row>
    <row r="5193" spans="1:8" x14ac:dyDescent="0.25">
      <c r="A5193" s="25"/>
      <c r="B5193" s="26"/>
      <c r="C5193" s="25"/>
      <c r="D5193" s="25"/>
      <c r="E5193" s="25"/>
      <c r="F5193" s="4"/>
      <c r="G5193" s="5"/>
      <c r="H5193" s="27"/>
    </row>
    <row r="5194" spans="1:8" x14ac:dyDescent="0.25">
      <c r="A5194" s="25"/>
      <c r="B5194" s="26"/>
      <c r="C5194" s="25"/>
      <c r="D5194" s="25"/>
      <c r="E5194" s="25"/>
      <c r="F5194" s="4"/>
      <c r="G5194" s="5"/>
      <c r="H5194" s="27"/>
    </row>
    <row r="5195" spans="1:8" x14ac:dyDescent="0.25">
      <c r="A5195" s="25"/>
      <c r="B5195" s="26"/>
      <c r="C5195" s="25"/>
      <c r="D5195" s="25"/>
      <c r="E5195" s="25"/>
      <c r="F5195" s="4"/>
      <c r="G5195" s="5"/>
      <c r="H5195" s="27"/>
    </row>
    <row r="5196" spans="1:8" x14ac:dyDescent="0.25">
      <c r="A5196" s="25"/>
      <c r="B5196" s="26"/>
      <c r="C5196" s="25"/>
      <c r="D5196" s="25"/>
      <c r="E5196" s="25"/>
      <c r="F5196" s="4"/>
      <c r="G5196" s="5"/>
      <c r="H5196" s="27"/>
    </row>
    <row r="5197" spans="1:8" x14ac:dyDescent="0.25">
      <c r="A5197" s="25"/>
      <c r="B5197" s="26"/>
      <c r="C5197" s="25"/>
      <c r="D5197" s="25"/>
      <c r="E5197" s="25"/>
      <c r="F5197" s="4"/>
      <c r="G5197" s="5"/>
      <c r="H5197" s="27"/>
    </row>
    <row r="5198" spans="1:8" x14ac:dyDescent="0.25">
      <c r="A5198" s="25"/>
      <c r="B5198" s="26"/>
      <c r="C5198" s="25"/>
      <c r="D5198" s="25"/>
      <c r="E5198" s="25"/>
      <c r="F5198" s="4"/>
      <c r="G5198" s="5"/>
      <c r="H5198" s="27"/>
    </row>
    <row r="5199" spans="1:8" x14ac:dyDescent="0.25">
      <c r="A5199" s="25"/>
      <c r="B5199" s="26"/>
      <c r="C5199" s="25"/>
      <c r="D5199" s="25"/>
      <c r="E5199" s="25"/>
      <c r="F5199" s="4"/>
      <c r="G5199" s="5"/>
      <c r="H5199" s="27"/>
    </row>
    <row r="5200" spans="1:8" x14ac:dyDescent="0.25">
      <c r="A5200" s="25"/>
      <c r="B5200" s="26"/>
      <c r="C5200" s="25"/>
      <c r="D5200" s="25"/>
      <c r="E5200" s="25"/>
      <c r="F5200" s="4"/>
      <c r="G5200" s="5"/>
      <c r="H5200" s="27"/>
    </row>
    <row r="5201" spans="1:8" x14ac:dyDescent="0.25">
      <c r="A5201" s="25"/>
      <c r="B5201" s="26"/>
      <c r="C5201" s="25"/>
      <c r="D5201" s="25"/>
      <c r="E5201" s="25"/>
      <c r="F5201" s="4"/>
      <c r="G5201" s="5"/>
      <c r="H5201" s="27"/>
    </row>
    <row r="5202" spans="1:8" x14ac:dyDescent="0.25">
      <c r="A5202" s="25"/>
      <c r="B5202" s="26"/>
      <c r="C5202" s="25"/>
      <c r="D5202" s="25"/>
      <c r="E5202" s="25"/>
      <c r="F5202" s="4"/>
      <c r="G5202" s="5"/>
      <c r="H5202" s="27"/>
    </row>
    <row r="5203" spans="1:8" x14ac:dyDescent="0.25">
      <c r="A5203" s="25"/>
      <c r="B5203" s="26"/>
      <c r="C5203" s="25"/>
      <c r="D5203" s="25"/>
      <c r="E5203" s="25"/>
      <c r="F5203" s="4"/>
      <c r="G5203" s="5"/>
      <c r="H5203" s="27"/>
    </row>
    <row r="5204" spans="1:8" x14ac:dyDescent="0.25">
      <c r="A5204" s="25"/>
      <c r="B5204" s="26"/>
      <c r="C5204" s="25"/>
      <c r="D5204" s="25"/>
      <c r="E5204" s="25"/>
      <c r="F5204" s="4"/>
      <c r="G5204" s="5"/>
      <c r="H5204" s="27"/>
    </row>
    <row r="5205" spans="1:8" x14ac:dyDescent="0.25">
      <c r="A5205" s="25"/>
      <c r="B5205" s="26"/>
      <c r="C5205" s="25"/>
      <c r="D5205" s="25"/>
      <c r="E5205" s="25"/>
      <c r="F5205" s="4"/>
      <c r="G5205" s="5"/>
      <c r="H5205" s="27"/>
    </row>
    <row r="5206" spans="1:8" x14ac:dyDescent="0.25">
      <c r="A5206" s="25"/>
      <c r="B5206" s="26"/>
      <c r="C5206" s="25"/>
      <c r="D5206" s="25"/>
      <c r="E5206" s="25"/>
      <c r="F5206" s="4"/>
      <c r="G5206" s="5"/>
      <c r="H5206" s="27"/>
    </row>
    <row r="5207" spans="1:8" x14ac:dyDescent="0.25">
      <c r="A5207" s="25"/>
      <c r="B5207" s="26"/>
      <c r="C5207" s="25"/>
      <c r="D5207" s="25"/>
      <c r="E5207" s="25"/>
      <c r="F5207" s="4"/>
      <c r="G5207" s="5"/>
      <c r="H5207" s="27"/>
    </row>
    <row r="5208" spans="1:8" x14ac:dyDescent="0.25">
      <c r="A5208" s="25"/>
      <c r="B5208" s="26"/>
      <c r="C5208" s="25"/>
      <c r="D5208" s="25"/>
      <c r="E5208" s="25"/>
      <c r="F5208" s="4"/>
      <c r="G5208" s="5"/>
      <c r="H5208" s="27"/>
    </row>
    <row r="5209" spans="1:8" x14ac:dyDescent="0.25">
      <c r="A5209" s="25"/>
      <c r="B5209" s="26"/>
      <c r="C5209" s="25"/>
      <c r="D5209" s="25"/>
      <c r="E5209" s="25"/>
      <c r="F5209" s="4"/>
      <c r="G5209" s="5"/>
      <c r="H5209" s="27"/>
    </row>
    <row r="5210" spans="1:8" x14ac:dyDescent="0.25">
      <c r="A5210" s="25"/>
      <c r="B5210" s="26"/>
      <c r="C5210" s="25"/>
      <c r="D5210" s="25"/>
      <c r="E5210" s="25"/>
      <c r="F5210" s="4"/>
      <c r="G5210" s="5"/>
      <c r="H5210" s="27"/>
    </row>
    <row r="5211" spans="1:8" x14ac:dyDescent="0.25">
      <c r="A5211" s="25"/>
      <c r="B5211" s="26"/>
      <c r="C5211" s="25"/>
      <c r="D5211" s="25"/>
      <c r="E5211" s="25"/>
      <c r="F5211" s="4"/>
      <c r="G5211" s="5"/>
      <c r="H5211" s="27"/>
    </row>
    <row r="5212" spans="1:8" x14ac:dyDescent="0.25">
      <c r="A5212" s="25"/>
      <c r="B5212" s="26"/>
      <c r="C5212" s="25"/>
      <c r="D5212" s="25"/>
      <c r="E5212" s="25"/>
      <c r="F5212" s="4"/>
      <c r="G5212" s="5"/>
      <c r="H5212" s="27"/>
    </row>
    <row r="5213" spans="1:8" x14ac:dyDescent="0.25">
      <c r="A5213" s="25"/>
      <c r="B5213" s="26"/>
      <c r="C5213" s="25"/>
      <c r="D5213" s="25"/>
      <c r="E5213" s="25"/>
      <c r="F5213" s="4"/>
      <c r="G5213" s="5"/>
      <c r="H5213" s="27"/>
    </row>
    <row r="5214" spans="1:8" x14ac:dyDescent="0.25">
      <c r="A5214" s="25"/>
      <c r="B5214" s="26"/>
      <c r="C5214" s="25"/>
      <c r="D5214" s="25"/>
      <c r="E5214" s="25"/>
      <c r="F5214" s="4"/>
      <c r="G5214" s="5"/>
      <c r="H5214" s="27"/>
    </row>
    <row r="5215" spans="1:8" x14ac:dyDescent="0.25">
      <c r="A5215" s="25"/>
      <c r="B5215" s="26"/>
      <c r="C5215" s="25"/>
      <c r="D5215" s="25"/>
      <c r="E5215" s="25"/>
      <c r="F5215" s="4"/>
      <c r="G5215" s="5"/>
      <c r="H5215" s="27"/>
    </row>
    <row r="5216" spans="1:8" x14ac:dyDescent="0.25">
      <c r="A5216" s="25"/>
      <c r="B5216" s="26"/>
      <c r="C5216" s="25"/>
      <c r="D5216" s="25"/>
      <c r="E5216" s="25"/>
      <c r="F5216" s="4"/>
      <c r="G5216" s="5"/>
      <c r="H5216" s="27"/>
    </row>
    <row r="5217" spans="1:8" x14ac:dyDescent="0.25">
      <c r="A5217" s="25"/>
      <c r="B5217" s="26"/>
      <c r="C5217" s="25"/>
      <c r="D5217" s="25"/>
      <c r="E5217" s="25"/>
      <c r="F5217" s="4"/>
      <c r="G5217" s="5"/>
      <c r="H5217" s="27"/>
    </row>
    <row r="5218" spans="1:8" x14ac:dyDescent="0.25">
      <c r="A5218" s="25"/>
      <c r="B5218" s="26"/>
      <c r="C5218" s="25"/>
      <c r="D5218" s="25"/>
      <c r="E5218" s="25"/>
      <c r="F5218" s="4"/>
      <c r="G5218" s="5"/>
      <c r="H5218" s="27"/>
    </row>
    <row r="5219" spans="1:8" x14ac:dyDescent="0.25">
      <c r="A5219" s="25"/>
      <c r="B5219" s="26"/>
      <c r="C5219" s="25"/>
      <c r="D5219" s="25"/>
      <c r="E5219" s="25"/>
      <c r="F5219" s="4"/>
      <c r="G5219" s="5"/>
      <c r="H5219" s="27"/>
    </row>
    <row r="5220" spans="1:8" x14ac:dyDescent="0.25">
      <c r="A5220" s="25"/>
      <c r="B5220" s="26"/>
      <c r="C5220" s="25"/>
      <c r="D5220" s="25"/>
      <c r="E5220" s="25"/>
      <c r="F5220" s="4"/>
      <c r="G5220" s="5"/>
      <c r="H5220" s="27"/>
    </row>
    <row r="5221" spans="1:8" x14ac:dyDescent="0.25">
      <c r="A5221" s="25"/>
      <c r="B5221" s="26"/>
      <c r="C5221" s="25"/>
      <c r="D5221" s="25"/>
      <c r="E5221" s="25"/>
      <c r="F5221" s="4"/>
      <c r="G5221" s="5"/>
      <c r="H5221" s="27"/>
    </row>
    <row r="5222" spans="1:8" x14ac:dyDescent="0.25">
      <c r="A5222" s="25"/>
      <c r="B5222" s="26"/>
      <c r="C5222" s="25"/>
      <c r="D5222" s="25"/>
      <c r="E5222" s="25"/>
      <c r="F5222" s="4"/>
      <c r="G5222" s="5"/>
      <c r="H5222" s="27"/>
    </row>
    <row r="5223" spans="1:8" x14ac:dyDescent="0.25">
      <c r="A5223" s="25"/>
      <c r="B5223" s="26"/>
      <c r="C5223" s="25"/>
      <c r="D5223" s="25"/>
      <c r="E5223" s="25"/>
      <c r="F5223" s="4"/>
      <c r="G5223" s="5"/>
      <c r="H5223" s="27"/>
    </row>
    <row r="5224" spans="1:8" x14ac:dyDescent="0.25">
      <c r="A5224" s="25"/>
      <c r="B5224" s="26"/>
      <c r="C5224" s="25"/>
      <c r="D5224" s="25"/>
      <c r="E5224" s="25"/>
      <c r="F5224" s="4"/>
      <c r="G5224" s="5"/>
      <c r="H5224" s="27"/>
    </row>
    <row r="5225" spans="1:8" x14ac:dyDescent="0.25">
      <c r="A5225" s="25"/>
      <c r="B5225" s="26"/>
      <c r="C5225" s="25"/>
      <c r="D5225" s="25"/>
      <c r="E5225" s="25"/>
      <c r="F5225" s="4"/>
      <c r="G5225" s="5"/>
      <c r="H5225" s="27"/>
    </row>
    <row r="5226" spans="1:8" x14ac:dyDescent="0.25">
      <c r="A5226" s="25"/>
      <c r="B5226" s="26"/>
      <c r="C5226" s="25"/>
      <c r="D5226" s="25"/>
      <c r="E5226" s="25"/>
      <c r="F5226" s="4"/>
      <c r="G5226" s="5"/>
      <c r="H5226" s="27"/>
    </row>
    <row r="5227" spans="1:8" x14ac:dyDescent="0.25">
      <c r="A5227" s="25"/>
      <c r="B5227" s="26"/>
      <c r="C5227" s="25"/>
      <c r="D5227" s="25"/>
      <c r="E5227" s="25"/>
      <c r="F5227" s="4"/>
      <c r="G5227" s="5"/>
      <c r="H5227" s="27"/>
    </row>
    <row r="5228" spans="1:8" x14ac:dyDescent="0.25">
      <c r="A5228" s="25"/>
      <c r="B5228" s="26"/>
      <c r="C5228" s="25"/>
      <c r="D5228" s="25"/>
      <c r="E5228" s="25"/>
      <c r="F5228" s="4"/>
      <c r="G5228" s="5"/>
      <c r="H5228" s="27"/>
    </row>
    <row r="5229" spans="1:8" x14ac:dyDescent="0.25">
      <c r="A5229" s="25"/>
      <c r="B5229" s="26"/>
      <c r="C5229" s="25"/>
      <c r="D5229" s="25"/>
      <c r="E5229" s="25"/>
      <c r="F5229" s="4"/>
      <c r="G5229" s="5"/>
      <c r="H5229" s="27"/>
    </row>
    <row r="5230" spans="1:8" x14ac:dyDescent="0.25">
      <c r="A5230" s="25"/>
      <c r="B5230" s="26"/>
      <c r="C5230" s="25"/>
      <c r="D5230" s="25"/>
      <c r="E5230" s="25"/>
      <c r="F5230" s="4"/>
      <c r="G5230" s="5"/>
      <c r="H5230" s="27"/>
    </row>
    <row r="5231" spans="1:8" x14ac:dyDescent="0.25">
      <c r="A5231" s="25"/>
      <c r="B5231" s="26"/>
      <c r="C5231" s="25"/>
      <c r="D5231" s="25"/>
      <c r="E5231" s="25"/>
      <c r="F5231" s="4"/>
      <c r="G5231" s="5"/>
      <c r="H5231" s="27"/>
    </row>
    <row r="5232" spans="1:8" x14ac:dyDescent="0.25">
      <c r="A5232" s="25"/>
      <c r="B5232" s="26"/>
      <c r="C5232" s="25"/>
      <c r="D5232" s="25"/>
      <c r="E5232" s="25"/>
      <c r="F5232" s="4"/>
      <c r="G5232" s="5"/>
      <c r="H5232" s="27"/>
    </row>
    <row r="5233" spans="1:8" x14ac:dyDescent="0.25">
      <c r="A5233" s="25"/>
      <c r="B5233" s="26"/>
      <c r="C5233" s="25"/>
      <c r="D5233" s="25"/>
      <c r="E5233" s="25"/>
      <c r="F5233" s="4"/>
      <c r="G5233" s="5"/>
      <c r="H5233" s="27"/>
    </row>
    <row r="5234" spans="1:8" x14ac:dyDescent="0.25">
      <c r="A5234" s="25"/>
      <c r="B5234" s="26"/>
      <c r="C5234" s="25"/>
      <c r="D5234" s="25"/>
      <c r="E5234" s="25"/>
      <c r="F5234" s="4"/>
      <c r="G5234" s="5"/>
      <c r="H5234" s="27"/>
    </row>
    <row r="5235" spans="1:8" x14ac:dyDescent="0.25">
      <c r="A5235" s="25"/>
      <c r="B5235" s="26"/>
      <c r="C5235" s="25"/>
      <c r="D5235" s="25"/>
      <c r="E5235" s="25"/>
      <c r="F5235" s="4"/>
      <c r="G5235" s="5"/>
      <c r="H5235" s="27"/>
    </row>
    <row r="5236" spans="1:8" x14ac:dyDescent="0.25">
      <c r="A5236" s="25"/>
      <c r="B5236" s="26"/>
      <c r="C5236" s="25"/>
      <c r="D5236" s="25"/>
      <c r="E5236" s="25"/>
      <c r="F5236" s="4"/>
      <c r="G5236" s="5"/>
      <c r="H5236" s="27"/>
    </row>
    <row r="5237" spans="1:8" x14ac:dyDescent="0.25">
      <c r="A5237" s="25"/>
      <c r="B5237" s="26"/>
      <c r="C5237" s="25"/>
      <c r="D5237" s="25"/>
      <c r="E5237" s="25"/>
      <c r="F5237" s="4"/>
      <c r="G5237" s="5"/>
      <c r="H5237" s="27"/>
    </row>
    <row r="5238" spans="1:8" x14ac:dyDescent="0.25">
      <c r="A5238" s="25"/>
      <c r="B5238" s="26"/>
      <c r="C5238" s="25"/>
      <c r="D5238" s="25"/>
      <c r="E5238" s="25"/>
      <c r="F5238" s="4"/>
      <c r="G5238" s="5"/>
      <c r="H5238" s="27"/>
    </row>
    <row r="5239" spans="1:8" x14ac:dyDescent="0.25">
      <c r="A5239" s="25"/>
      <c r="B5239" s="26"/>
      <c r="C5239" s="25"/>
      <c r="D5239" s="25"/>
      <c r="E5239" s="25"/>
      <c r="F5239" s="4"/>
      <c r="G5239" s="5"/>
      <c r="H5239" s="27"/>
    </row>
    <row r="5240" spans="1:8" x14ac:dyDescent="0.25">
      <c r="A5240" s="25"/>
      <c r="B5240" s="26"/>
      <c r="C5240" s="25"/>
      <c r="D5240" s="25"/>
      <c r="E5240" s="25"/>
      <c r="F5240" s="4"/>
      <c r="G5240" s="5"/>
      <c r="H5240" s="27"/>
    </row>
    <row r="5241" spans="1:8" x14ac:dyDescent="0.25">
      <c r="A5241" s="25"/>
      <c r="B5241" s="26"/>
      <c r="C5241" s="25"/>
      <c r="D5241" s="25"/>
      <c r="E5241" s="25"/>
      <c r="F5241" s="4"/>
      <c r="G5241" s="5"/>
      <c r="H5241" s="27"/>
    </row>
    <row r="5242" spans="1:8" x14ac:dyDescent="0.25">
      <c r="A5242" s="25"/>
      <c r="B5242" s="26"/>
      <c r="C5242" s="25"/>
      <c r="D5242" s="25"/>
      <c r="E5242" s="25"/>
      <c r="F5242" s="4"/>
      <c r="G5242" s="5"/>
      <c r="H5242" s="27"/>
    </row>
    <row r="5243" spans="1:8" x14ac:dyDescent="0.25">
      <c r="A5243" s="25"/>
      <c r="B5243" s="26"/>
      <c r="C5243" s="25"/>
      <c r="D5243" s="25"/>
      <c r="E5243" s="25"/>
      <c r="F5243" s="4"/>
      <c r="G5243" s="5"/>
      <c r="H5243" s="27"/>
    </row>
    <row r="5244" spans="1:8" x14ac:dyDescent="0.25">
      <c r="A5244" s="25"/>
      <c r="B5244" s="26"/>
      <c r="C5244" s="25"/>
      <c r="D5244" s="25"/>
      <c r="E5244" s="25"/>
      <c r="F5244" s="4"/>
      <c r="G5244" s="5"/>
      <c r="H5244" s="27"/>
    </row>
    <row r="5245" spans="1:8" x14ac:dyDescent="0.25">
      <c r="A5245" s="25"/>
      <c r="B5245" s="26"/>
      <c r="C5245" s="25"/>
      <c r="D5245" s="25"/>
      <c r="E5245" s="25"/>
      <c r="F5245" s="4"/>
      <c r="G5245" s="5"/>
      <c r="H5245" s="27"/>
    </row>
    <row r="5246" spans="1:8" x14ac:dyDescent="0.25">
      <c r="A5246" s="25"/>
      <c r="B5246" s="26"/>
      <c r="C5246" s="25"/>
      <c r="D5246" s="25"/>
      <c r="E5246" s="25"/>
      <c r="F5246" s="4"/>
      <c r="G5246" s="5"/>
      <c r="H5246" s="27"/>
    </row>
    <row r="5247" spans="1:8" x14ac:dyDescent="0.25">
      <c r="A5247" s="25"/>
      <c r="B5247" s="26"/>
      <c r="C5247" s="25"/>
      <c r="D5247" s="25"/>
      <c r="E5247" s="25"/>
      <c r="F5247" s="4"/>
      <c r="G5247" s="5"/>
      <c r="H5247" s="27"/>
    </row>
    <row r="5248" spans="1:8" x14ac:dyDescent="0.25">
      <c r="A5248" s="25"/>
      <c r="B5248" s="26"/>
      <c r="C5248" s="25"/>
      <c r="D5248" s="25"/>
      <c r="E5248" s="25"/>
      <c r="F5248" s="4"/>
      <c r="G5248" s="5"/>
      <c r="H5248" s="27"/>
    </row>
    <row r="5249" spans="1:8" x14ac:dyDescent="0.25">
      <c r="A5249" s="25"/>
      <c r="B5249" s="26"/>
      <c r="C5249" s="25"/>
      <c r="D5249" s="25"/>
      <c r="E5249" s="25"/>
      <c r="F5249" s="4"/>
      <c r="G5249" s="5"/>
      <c r="H5249" s="27"/>
    </row>
    <row r="5250" spans="1:8" x14ac:dyDescent="0.25">
      <c r="A5250" s="25"/>
      <c r="B5250" s="26"/>
      <c r="C5250" s="25"/>
      <c r="D5250" s="25"/>
      <c r="E5250" s="25"/>
      <c r="F5250" s="4"/>
      <c r="G5250" s="5"/>
      <c r="H5250" s="27"/>
    </row>
    <row r="5251" spans="1:8" x14ac:dyDescent="0.25">
      <c r="A5251" s="25"/>
      <c r="B5251" s="26"/>
      <c r="C5251" s="25"/>
      <c r="D5251" s="25"/>
      <c r="E5251" s="25"/>
      <c r="F5251" s="4"/>
      <c r="G5251" s="5"/>
      <c r="H5251" s="27"/>
    </row>
    <row r="5252" spans="1:8" x14ac:dyDescent="0.25">
      <c r="A5252" s="25"/>
      <c r="B5252" s="26"/>
      <c r="C5252" s="25"/>
      <c r="D5252" s="25"/>
      <c r="E5252" s="25"/>
      <c r="F5252" s="4"/>
      <c r="G5252" s="5"/>
      <c r="H5252" s="27"/>
    </row>
    <row r="5253" spans="1:8" x14ac:dyDescent="0.25">
      <c r="A5253" s="25"/>
      <c r="B5253" s="26"/>
      <c r="C5253" s="25"/>
      <c r="D5253" s="25"/>
      <c r="E5253" s="25"/>
      <c r="F5253" s="4"/>
      <c r="G5253" s="5"/>
      <c r="H5253" s="27"/>
    </row>
    <row r="5254" spans="1:8" x14ac:dyDescent="0.25">
      <c r="A5254" s="25"/>
      <c r="B5254" s="26"/>
      <c r="C5254" s="25"/>
      <c r="D5254" s="25"/>
      <c r="E5254" s="25"/>
      <c r="F5254" s="4"/>
      <c r="G5254" s="5"/>
      <c r="H5254" s="27"/>
    </row>
    <row r="5255" spans="1:8" x14ac:dyDescent="0.25">
      <c r="A5255" s="25"/>
      <c r="B5255" s="26"/>
      <c r="C5255" s="25"/>
      <c r="D5255" s="25"/>
      <c r="E5255" s="25"/>
      <c r="F5255" s="4"/>
      <c r="G5255" s="5"/>
      <c r="H5255" s="27"/>
    </row>
    <row r="5256" spans="1:8" x14ac:dyDescent="0.25">
      <c r="A5256" s="25"/>
      <c r="B5256" s="26"/>
      <c r="C5256" s="25"/>
      <c r="D5256" s="25"/>
      <c r="E5256" s="25"/>
      <c r="F5256" s="4"/>
      <c r="G5256" s="5"/>
      <c r="H5256" s="27"/>
    </row>
    <row r="5257" spans="1:8" x14ac:dyDescent="0.25">
      <c r="A5257" s="25"/>
      <c r="B5257" s="26"/>
      <c r="C5257" s="25"/>
      <c r="D5257" s="25"/>
      <c r="E5257" s="25"/>
      <c r="F5257" s="4"/>
      <c r="G5257" s="5"/>
      <c r="H5257" s="27"/>
    </row>
    <row r="5258" spans="1:8" x14ac:dyDescent="0.25">
      <c r="A5258" s="25"/>
      <c r="B5258" s="26"/>
      <c r="C5258" s="25"/>
      <c r="D5258" s="25"/>
      <c r="E5258" s="25"/>
      <c r="F5258" s="4"/>
      <c r="G5258" s="5"/>
      <c r="H5258" s="27"/>
    </row>
    <row r="5259" spans="1:8" x14ac:dyDescent="0.25">
      <c r="A5259" s="25"/>
      <c r="B5259" s="26"/>
      <c r="C5259" s="25"/>
      <c r="D5259" s="25"/>
      <c r="E5259" s="25"/>
      <c r="F5259" s="4"/>
      <c r="G5259" s="5"/>
      <c r="H5259" s="27"/>
    </row>
    <row r="5260" spans="1:8" x14ac:dyDescent="0.25">
      <c r="A5260" s="25"/>
      <c r="B5260" s="26"/>
      <c r="C5260" s="25"/>
      <c r="D5260" s="25"/>
      <c r="E5260" s="25"/>
      <c r="F5260" s="4"/>
      <c r="G5260" s="5"/>
      <c r="H5260" s="27"/>
    </row>
    <row r="5261" spans="1:8" x14ac:dyDescent="0.25">
      <c r="A5261" s="25"/>
      <c r="B5261" s="26"/>
      <c r="C5261" s="25"/>
      <c r="D5261" s="25"/>
      <c r="E5261" s="25"/>
      <c r="F5261" s="4"/>
      <c r="G5261" s="5"/>
      <c r="H5261" s="27"/>
    </row>
    <row r="5262" spans="1:8" x14ac:dyDescent="0.25">
      <c r="A5262" s="25"/>
      <c r="B5262" s="26"/>
      <c r="C5262" s="25"/>
      <c r="D5262" s="25"/>
      <c r="E5262" s="25"/>
      <c r="F5262" s="4"/>
      <c r="G5262" s="5"/>
      <c r="H5262" s="27"/>
    </row>
    <row r="5263" spans="1:8" x14ac:dyDescent="0.25">
      <c r="A5263" s="25"/>
      <c r="B5263" s="26"/>
      <c r="C5263" s="25"/>
      <c r="D5263" s="25"/>
      <c r="E5263" s="25"/>
      <c r="F5263" s="4"/>
      <c r="G5263" s="5"/>
      <c r="H5263" s="27"/>
    </row>
    <row r="5264" spans="1:8" x14ac:dyDescent="0.25">
      <c r="A5264" s="25"/>
      <c r="B5264" s="26"/>
      <c r="C5264" s="25"/>
      <c r="D5264" s="25"/>
      <c r="E5264" s="25"/>
      <c r="F5264" s="4"/>
      <c r="G5264" s="5"/>
      <c r="H5264" s="27"/>
    </row>
    <row r="5265" spans="1:8" x14ac:dyDescent="0.25">
      <c r="A5265" s="25"/>
      <c r="B5265" s="26"/>
      <c r="C5265" s="25"/>
      <c r="D5265" s="25"/>
      <c r="E5265" s="25"/>
      <c r="F5265" s="4"/>
      <c r="G5265" s="5"/>
      <c r="H5265" s="27"/>
    </row>
    <row r="5266" spans="1:8" x14ac:dyDescent="0.25">
      <c r="A5266" s="25"/>
      <c r="B5266" s="26"/>
      <c r="C5266" s="25"/>
      <c r="D5266" s="25"/>
      <c r="E5266" s="25"/>
      <c r="F5266" s="4"/>
      <c r="G5266" s="5"/>
      <c r="H5266" s="27"/>
    </row>
    <row r="5267" spans="1:8" x14ac:dyDescent="0.25">
      <c r="A5267" s="25"/>
      <c r="B5267" s="26"/>
      <c r="C5267" s="25"/>
      <c r="D5267" s="25"/>
      <c r="E5267" s="25"/>
      <c r="F5267" s="4"/>
      <c r="G5267" s="5"/>
      <c r="H5267" s="27"/>
    </row>
    <row r="5268" spans="1:8" x14ac:dyDescent="0.25">
      <c r="A5268" s="25"/>
      <c r="B5268" s="26"/>
      <c r="C5268" s="25"/>
      <c r="D5268" s="25"/>
      <c r="E5268" s="25"/>
      <c r="F5268" s="4"/>
      <c r="G5268" s="5"/>
      <c r="H5268" s="27"/>
    </row>
    <row r="5269" spans="1:8" x14ac:dyDescent="0.25">
      <c r="A5269" s="25"/>
      <c r="B5269" s="26"/>
      <c r="C5269" s="25"/>
      <c r="D5269" s="25"/>
      <c r="E5269" s="25"/>
      <c r="F5269" s="4"/>
      <c r="G5269" s="5"/>
      <c r="H5269" s="27"/>
    </row>
    <row r="5270" spans="1:8" x14ac:dyDescent="0.25">
      <c r="A5270" s="25"/>
      <c r="B5270" s="26"/>
      <c r="C5270" s="25"/>
      <c r="D5270" s="25"/>
      <c r="E5270" s="25"/>
      <c r="F5270" s="4"/>
      <c r="G5270" s="5"/>
      <c r="H5270" s="27"/>
    </row>
    <row r="5271" spans="1:8" x14ac:dyDescent="0.25">
      <c r="A5271" s="25"/>
      <c r="B5271" s="26"/>
      <c r="C5271" s="25"/>
      <c r="D5271" s="25"/>
      <c r="E5271" s="25"/>
      <c r="F5271" s="4"/>
      <c r="G5271" s="5"/>
      <c r="H5271" s="27"/>
    </row>
    <row r="5272" spans="1:8" x14ac:dyDescent="0.25">
      <c r="A5272" s="25"/>
      <c r="B5272" s="26"/>
      <c r="C5272" s="25"/>
      <c r="D5272" s="25"/>
      <c r="E5272" s="25"/>
      <c r="F5272" s="4"/>
      <c r="G5272" s="5"/>
      <c r="H5272" s="27"/>
    </row>
    <row r="5273" spans="1:8" x14ac:dyDescent="0.25">
      <c r="A5273" s="25"/>
      <c r="B5273" s="26"/>
      <c r="C5273" s="25"/>
      <c r="D5273" s="25"/>
      <c r="E5273" s="25"/>
      <c r="F5273" s="4"/>
      <c r="G5273" s="5"/>
      <c r="H5273" s="27"/>
    </row>
    <row r="5274" spans="1:8" x14ac:dyDescent="0.25">
      <c r="A5274" s="25"/>
      <c r="B5274" s="26"/>
      <c r="C5274" s="25"/>
      <c r="D5274" s="25"/>
      <c r="E5274" s="25"/>
      <c r="F5274" s="4"/>
      <c r="G5274" s="5"/>
      <c r="H5274" s="27"/>
    </row>
    <row r="5275" spans="1:8" x14ac:dyDescent="0.25">
      <c r="A5275" s="25"/>
      <c r="B5275" s="26"/>
      <c r="C5275" s="25"/>
      <c r="D5275" s="25"/>
      <c r="E5275" s="25"/>
      <c r="F5275" s="4"/>
      <c r="G5275" s="5"/>
      <c r="H5275" s="27"/>
    </row>
    <row r="5276" spans="1:8" x14ac:dyDescent="0.25">
      <c r="A5276" s="25"/>
      <c r="B5276" s="26"/>
      <c r="C5276" s="25"/>
      <c r="D5276" s="25"/>
      <c r="E5276" s="25"/>
      <c r="F5276" s="4"/>
      <c r="G5276" s="5"/>
      <c r="H5276" s="27"/>
    </row>
    <row r="5277" spans="1:8" x14ac:dyDescent="0.25">
      <c r="A5277" s="25"/>
      <c r="B5277" s="26"/>
      <c r="C5277" s="25"/>
      <c r="D5277" s="25"/>
      <c r="E5277" s="25"/>
      <c r="F5277" s="4"/>
      <c r="G5277" s="5"/>
      <c r="H5277" s="27"/>
    </row>
    <row r="5278" spans="1:8" x14ac:dyDescent="0.25">
      <c r="A5278" s="25"/>
      <c r="B5278" s="26"/>
      <c r="C5278" s="25"/>
      <c r="D5278" s="25"/>
      <c r="E5278" s="25"/>
      <c r="F5278" s="4"/>
      <c r="G5278" s="5"/>
      <c r="H5278" s="27"/>
    </row>
    <row r="5279" spans="1:8" x14ac:dyDescent="0.25">
      <c r="A5279" s="25"/>
      <c r="B5279" s="26"/>
      <c r="C5279" s="25"/>
      <c r="D5279" s="25"/>
      <c r="E5279" s="25"/>
      <c r="F5279" s="4"/>
      <c r="G5279" s="5"/>
      <c r="H5279" s="27"/>
    </row>
    <row r="5280" spans="1:8" x14ac:dyDescent="0.25">
      <c r="A5280" s="25"/>
      <c r="B5280" s="26"/>
      <c r="C5280" s="25"/>
      <c r="D5280" s="25"/>
      <c r="E5280" s="25"/>
      <c r="F5280" s="4"/>
      <c r="G5280" s="5"/>
      <c r="H5280" s="27"/>
    </row>
    <row r="5281" spans="1:8" x14ac:dyDescent="0.25">
      <c r="A5281" s="25"/>
      <c r="B5281" s="26"/>
      <c r="C5281" s="25"/>
      <c r="D5281" s="25"/>
      <c r="E5281" s="25"/>
      <c r="F5281" s="4"/>
      <c r="G5281" s="5"/>
      <c r="H5281" s="27"/>
    </row>
    <row r="5282" spans="1:8" x14ac:dyDescent="0.25">
      <c r="A5282" s="25"/>
      <c r="B5282" s="26"/>
      <c r="C5282" s="25"/>
      <c r="D5282" s="25"/>
      <c r="E5282" s="25"/>
      <c r="F5282" s="4"/>
      <c r="G5282" s="5"/>
      <c r="H5282" s="27"/>
    </row>
    <row r="5283" spans="1:8" x14ac:dyDescent="0.25">
      <c r="A5283" s="25"/>
      <c r="B5283" s="26"/>
      <c r="C5283" s="25"/>
      <c r="D5283" s="25"/>
      <c r="E5283" s="25"/>
      <c r="F5283" s="4"/>
      <c r="G5283" s="5"/>
      <c r="H5283" s="27"/>
    </row>
    <row r="5284" spans="1:8" x14ac:dyDescent="0.25">
      <c r="A5284" s="25"/>
      <c r="B5284" s="26"/>
      <c r="C5284" s="25"/>
      <c r="D5284" s="25"/>
      <c r="E5284" s="25"/>
      <c r="F5284" s="4"/>
      <c r="G5284" s="5"/>
      <c r="H5284" s="27"/>
    </row>
    <row r="5285" spans="1:8" x14ac:dyDescent="0.25">
      <c r="A5285" s="25"/>
      <c r="B5285" s="26"/>
      <c r="C5285" s="25"/>
      <c r="D5285" s="25"/>
      <c r="E5285" s="25"/>
      <c r="F5285" s="4"/>
      <c r="G5285" s="5"/>
      <c r="H5285" s="27"/>
    </row>
    <row r="5286" spans="1:8" x14ac:dyDescent="0.25">
      <c r="A5286" s="25"/>
      <c r="B5286" s="26"/>
      <c r="C5286" s="25"/>
      <c r="D5286" s="25"/>
      <c r="E5286" s="25"/>
      <c r="F5286" s="4"/>
      <c r="G5286" s="5"/>
      <c r="H5286" s="27"/>
    </row>
    <row r="5287" spans="1:8" x14ac:dyDescent="0.25">
      <c r="A5287" s="25"/>
      <c r="B5287" s="26"/>
      <c r="C5287" s="25"/>
      <c r="D5287" s="25"/>
      <c r="E5287" s="25"/>
      <c r="F5287" s="4"/>
      <c r="G5287" s="5"/>
      <c r="H5287" s="27"/>
    </row>
    <row r="5288" spans="1:8" x14ac:dyDescent="0.25">
      <c r="A5288" s="25"/>
      <c r="B5288" s="26"/>
      <c r="C5288" s="25"/>
      <c r="D5288" s="25"/>
      <c r="E5288" s="25"/>
      <c r="F5288" s="4"/>
      <c r="G5288" s="5"/>
      <c r="H5288" s="27"/>
    </row>
    <row r="5289" spans="1:8" x14ac:dyDescent="0.25">
      <c r="A5289" s="25"/>
      <c r="B5289" s="26"/>
      <c r="C5289" s="25"/>
      <c r="D5289" s="25"/>
      <c r="E5289" s="25"/>
      <c r="F5289" s="4"/>
      <c r="G5289" s="5"/>
      <c r="H5289" s="27"/>
    </row>
    <row r="5290" spans="1:8" x14ac:dyDescent="0.25">
      <c r="A5290" s="25"/>
      <c r="B5290" s="26"/>
      <c r="C5290" s="25"/>
      <c r="D5290" s="25"/>
      <c r="E5290" s="25"/>
      <c r="F5290" s="4"/>
      <c r="G5290" s="5"/>
      <c r="H5290" s="27"/>
    </row>
    <row r="5291" spans="1:8" x14ac:dyDescent="0.25">
      <c r="A5291" s="25"/>
      <c r="B5291" s="26"/>
      <c r="C5291" s="25"/>
      <c r="D5291" s="25"/>
      <c r="E5291" s="25"/>
      <c r="F5291" s="4"/>
      <c r="G5291" s="5"/>
      <c r="H5291" s="27"/>
    </row>
    <row r="5292" spans="1:8" x14ac:dyDescent="0.25">
      <c r="A5292" s="25"/>
      <c r="B5292" s="26"/>
      <c r="C5292" s="25"/>
      <c r="D5292" s="25"/>
      <c r="E5292" s="25"/>
      <c r="F5292" s="4"/>
      <c r="G5292" s="5"/>
      <c r="H5292" s="27"/>
    </row>
    <row r="5293" spans="1:8" x14ac:dyDescent="0.25">
      <c r="A5293" s="25"/>
      <c r="B5293" s="26"/>
      <c r="C5293" s="25"/>
      <c r="D5293" s="25"/>
      <c r="E5293" s="25"/>
      <c r="F5293" s="4"/>
      <c r="G5293" s="5"/>
      <c r="H5293" s="27"/>
    </row>
    <row r="5294" spans="1:8" x14ac:dyDescent="0.25">
      <c r="A5294" s="25"/>
      <c r="B5294" s="26"/>
      <c r="C5294" s="25"/>
      <c r="D5294" s="25"/>
      <c r="E5294" s="25"/>
      <c r="F5294" s="4"/>
      <c r="G5294" s="5"/>
      <c r="H5294" s="27"/>
    </row>
    <row r="5295" spans="1:8" x14ac:dyDescent="0.25">
      <c r="A5295" s="25"/>
      <c r="B5295" s="26"/>
      <c r="C5295" s="25"/>
      <c r="D5295" s="25"/>
      <c r="E5295" s="25"/>
      <c r="F5295" s="4"/>
      <c r="G5295" s="5"/>
      <c r="H5295" s="27"/>
    </row>
    <row r="5296" spans="1:8" x14ac:dyDescent="0.25">
      <c r="A5296" s="25"/>
      <c r="B5296" s="26"/>
      <c r="C5296" s="25"/>
      <c r="D5296" s="25"/>
      <c r="E5296" s="25"/>
      <c r="F5296" s="4"/>
      <c r="G5296" s="5"/>
      <c r="H5296" s="27"/>
    </row>
    <row r="5297" spans="1:8" x14ac:dyDescent="0.25">
      <c r="A5297" s="25"/>
      <c r="B5297" s="26"/>
      <c r="C5297" s="25"/>
      <c r="D5297" s="25"/>
      <c r="E5297" s="25"/>
      <c r="F5297" s="4"/>
      <c r="G5297" s="5"/>
      <c r="H5297" s="27"/>
    </row>
    <row r="5298" spans="1:8" x14ac:dyDescent="0.25">
      <c r="A5298" s="25"/>
      <c r="B5298" s="26"/>
      <c r="C5298" s="25"/>
      <c r="D5298" s="25"/>
      <c r="E5298" s="25"/>
      <c r="F5298" s="4"/>
      <c r="G5298" s="5"/>
      <c r="H5298" s="27"/>
    </row>
    <row r="5299" spans="1:8" x14ac:dyDescent="0.25">
      <c r="A5299" s="25"/>
      <c r="B5299" s="26"/>
      <c r="C5299" s="25"/>
      <c r="D5299" s="25"/>
      <c r="E5299" s="25"/>
      <c r="F5299" s="4"/>
      <c r="G5299" s="5"/>
      <c r="H5299" s="27"/>
    </row>
    <row r="5300" spans="1:8" x14ac:dyDescent="0.25">
      <c r="A5300" s="25"/>
      <c r="B5300" s="26"/>
      <c r="C5300" s="25"/>
      <c r="D5300" s="25"/>
      <c r="E5300" s="25"/>
      <c r="F5300" s="4"/>
      <c r="G5300" s="5"/>
      <c r="H5300" s="27"/>
    </row>
    <row r="5301" spans="1:8" x14ac:dyDescent="0.25">
      <c r="A5301" s="25"/>
      <c r="B5301" s="26"/>
      <c r="C5301" s="25"/>
      <c r="D5301" s="25"/>
      <c r="E5301" s="25"/>
      <c r="F5301" s="4"/>
      <c r="G5301" s="5"/>
      <c r="H5301" s="27"/>
    </row>
    <row r="5302" spans="1:8" x14ac:dyDescent="0.25">
      <c r="A5302" s="25"/>
      <c r="B5302" s="26"/>
      <c r="C5302" s="25"/>
      <c r="D5302" s="25"/>
      <c r="E5302" s="25"/>
      <c r="F5302" s="4"/>
      <c r="G5302" s="5"/>
      <c r="H5302" s="27"/>
    </row>
    <row r="5303" spans="1:8" x14ac:dyDescent="0.25">
      <c r="A5303" s="25"/>
      <c r="B5303" s="26"/>
      <c r="C5303" s="25"/>
      <c r="D5303" s="25"/>
      <c r="E5303" s="25"/>
      <c r="F5303" s="4"/>
      <c r="G5303" s="5"/>
      <c r="H5303" s="27"/>
    </row>
    <row r="5304" spans="1:8" x14ac:dyDescent="0.25">
      <c r="A5304" s="25"/>
      <c r="B5304" s="26"/>
      <c r="C5304" s="25"/>
      <c r="D5304" s="25"/>
      <c r="E5304" s="25"/>
      <c r="F5304" s="4"/>
      <c r="G5304" s="5"/>
      <c r="H5304" s="27"/>
    </row>
    <row r="5305" spans="1:8" x14ac:dyDescent="0.25">
      <c r="A5305" s="25"/>
      <c r="B5305" s="26"/>
      <c r="C5305" s="25"/>
      <c r="D5305" s="25"/>
      <c r="E5305" s="25"/>
      <c r="F5305" s="4"/>
      <c r="G5305" s="5"/>
      <c r="H5305" s="27"/>
    </row>
    <row r="5306" spans="1:8" x14ac:dyDescent="0.25">
      <c r="A5306" s="25"/>
      <c r="B5306" s="26"/>
      <c r="C5306" s="25"/>
      <c r="D5306" s="25"/>
      <c r="E5306" s="25"/>
      <c r="F5306" s="4"/>
      <c r="G5306" s="5"/>
      <c r="H5306" s="27"/>
    </row>
    <row r="5307" spans="1:8" x14ac:dyDescent="0.25">
      <c r="A5307" s="25"/>
      <c r="B5307" s="26"/>
      <c r="C5307" s="25"/>
      <c r="D5307" s="25"/>
      <c r="E5307" s="25"/>
      <c r="F5307" s="4"/>
      <c r="G5307" s="5"/>
      <c r="H5307" s="27"/>
    </row>
    <row r="5308" spans="1:8" x14ac:dyDescent="0.25">
      <c r="A5308" s="25"/>
      <c r="B5308" s="26"/>
      <c r="C5308" s="25"/>
      <c r="D5308" s="25"/>
      <c r="E5308" s="25"/>
      <c r="F5308" s="4"/>
      <c r="G5308" s="5"/>
      <c r="H5308" s="27"/>
    </row>
    <row r="5309" spans="1:8" x14ac:dyDescent="0.25">
      <c r="A5309" s="25"/>
      <c r="B5309" s="26"/>
      <c r="C5309" s="25"/>
      <c r="D5309" s="25"/>
      <c r="E5309" s="25"/>
      <c r="F5309" s="4"/>
      <c r="G5309" s="5"/>
      <c r="H5309" s="27"/>
    </row>
    <row r="5310" spans="1:8" x14ac:dyDescent="0.25">
      <c r="A5310" s="25"/>
      <c r="B5310" s="26"/>
      <c r="C5310" s="25"/>
      <c r="D5310" s="25"/>
      <c r="E5310" s="25"/>
      <c r="F5310" s="4"/>
      <c r="G5310" s="5"/>
      <c r="H5310" s="27"/>
    </row>
    <row r="5311" spans="1:8" x14ac:dyDescent="0.25">
      <c r="A5311" s="25"/>
      <c r="B5311" s="26"/>
      <c r="C5311" s="25"/>
      <c r="D5311" s="25"/>
      <c r="E5311" s="25"/>
      <c r="F5311" s="4"/>
      <c r="G5311" s="5"/>
      <c r="H5311" s="27"/>
    </row>
    <row r="5312" spans="1:8" x14ac:dyDescent="0.25">
      <c r="A5312" s="25"/>
      <c r="B5312" s="26"/>
      <c r="C5312" s="25"/>
      <c r="D5312" s="25"/>
      <c r="E5312" s="25"/>
      <c r="F5312" s="4"/>
      <c r="G5312" s="5"/>
      <c r="H5312" s="27"/>
    </row>
    <row r="5313" spans="1:8" x14ac:dyDescent="0.25">
      <c r="A5313" s="25"/>
      <c r="B5313" s="26"/>
      <c r="C5313" s="25"/>
      <c r="D5313" s="25"/>
      <c r="E5313" s="25"/>
      <c r="F5313" s="4"/>
      <c r="G5313" s="5"/>
      <c r="H5313" s="27"/>
    </row>
    <row r="5314" spans="1:8" x14ac:dyDescent="0.25">
      <c r="A5314" s="25"/>
      <c r="B5314" s="26"/>
      <c r="C5314" s="25"/>
      <c r="D5314" s="25"/>
      <c r="E5314" s="25"/>
      <c r="F5314" s="4"/>
      <c r="G5314" s="5"/>
      <c r="H5314" s="27"/>
    </row>
    <row r="5315" spans="1:8" x14ac:dyDescent="0.25">
      <c r="A5315" s="25"/>
      <c r="B5315" s="26"/>
      <c r="C5315" s="25"/>
      <c r="D5315" s="25"/>
      <c r="E5315" s="25"/>
      <c r="F5315" s="4"/>
      <c r="G5315" s="5"/>
      <c r="H5315" s="27"/>
    </row>
    <row r="5316" spans="1:8" x14ac:dyDescent="0.25">
      <c r="A5316" s="25"/>
      <c r="B5316" s="26"/>
      <c r="C5316" s="25"/>
      <c r="D5316" s="25"/>
      <c r="E5316" s="25"/>
      <c r="F5316" s="4"/>
      <c r="G5316" s="5"/>
      <c r="H5316" s="27"/>
    </row>
    <row r="5317" spans="1:8" x14ac:dyDescent="0.25">
      <c r="A5317" s="25"/>
      <c r="B5317" s="26"/>
      <c r="C5317" s="25"/>
      <c r="D5317" s="25"/>
      <c r="E5317" s="25"/>
      <c r="F5317" s="4"/>
      <c r="G5317" s="5"/>
      <c r="H5317" s="27"/>
    </row>
    <row r="5318" spans="1:8" x14ac:dyDescent="0.25">
      <c r="A5318" s="25"/>
      <c r="B5318" s="26"/>
      <c r="C5318" s="25"/>
      <c r="D5318" s="25"/>
      <c r="E5318" s="25"/>
      <c r="F5318" s="4"/>
      <c r="G5318" s="5"/>
      <c r="H5318" s="27"/>
    </row>
    <row r="5319" spans="1:8" x14ac:dyDescent="0.25">
      <c r="A5319" s="25"/>
      <c r="B5319" s="26"/>
      <c r="C5319" s="25"/>
      <c r="D5319" s="25"/>
      <c r="E5319" s="25"/>
      <c r="F5319" s="4"/>
      <c r="G5319" s="5"/>
      <c r="H5319" s="27"/>
    </row>
    <row r="5320" spans="1:8" x14ac:dyDescent="0.25">
      <c r="A5320" s="25"/>
      <c r="B5320" s="26"/>
      <c r="C5320" s="25"/>
      <c r="D5320" s="25"/>
      <c r="E5320" s="25"/>
      <c r="F5320" s="4"/>
      <c r="G5320" s="5"/>
      <c r="H5320" s="27"/>
    </row>
    <row r="5321" spans="1:8" x14ac:dyDescent="0.25">
      <c r="A5321" s="25"/>
      <c r="B5321" s="26"/>
      <c r="C5321" s="25"/>
      <c r="D5321" s="25"/>
      <c r="E5321" s="25"/>
      <c r="F5321" s="4"/>
      <c r="G5321" s="5"/>
      <c r="H5321" s="27"/>
    </row>
    <row r="5322" spans="1:8" x14ac:dyDescent="0.25">
      <c r="A5322" s="25"/>
      <c r="B5322" s="26"/>
      <c r="C5322" s="25"/>
      <c r="D5322" s="25"/>
      <c r="E5322" s="25"/>
      <c r="F5322" s="4"/>
      <c r="G5322" s="5"/>
      <c r="H5322" s="27"/>
    </row>
    <row r="5323" spans="1:8" x14ac:dyDescent="0.25">
      <c r="A5323" s="25"/>
      <c r="B5323" s="26"/>
      <c r="C5323" s="25"/>
      <c r="D5323" s="25"/>
      <c r="E5323" s="25"/>
      <c r="F5323" s="4"/>
      <c r="G5323" s="5"/>
      <c r="H5323" s="27"/>
    </row>
    <row r="5324" spans="1:8" x14ac:dyDescent="0.25">
      <c r="A5324" s="25"/>
      <c r="B5324" s="26"/>
      <c r="C5324" s="25"/>
      <c r="D5324" s="25"/>
      <c r="E5324" s="25"/>
      <c r="F5324" s="4"/>
      <c r="G5324" s="5"/>
      <c r="H5324" s="27"/>
    </row>
    <row r="5325" spans="1:8" x14ac:dyDescent="0.25">
      <c r="A5325" s="25"/>
      <c r="B5325" s="26"/>
      <c r="C5325" s="25"/>
      <c r="D5325" s="25"/>
      <c r="E5325" s="25"/>
      <c r="F5325" s="4"/>
      <c r="G5325" s="5"/>
      <c r="H5325" s="27"/>
    </row>
    <row r="5326" spans="1:8" x14ac:dyDescent="0.25">
      <c r="A5326" s="25"/>
      <c r="B5326" s="26"/>
      <c r="C5326" s="25"/>
      <c r="D5326" s="25"/>
      <c r="E5326" s="25"/>
      <c r="F5326" s="4"/>
      <c r="G5326" s="5"/>
      <c r="H5326" s="27"/>
    </row>
    <row r="5327" spans="1:8" x14ac:dyDescent="0.25">
      <c r="A5327" s="25"/>
      <c r="B5327" s="26"/>
      <c r="C5327" s="25"/>
      <c r="D5327" s="25"/>
      <c r="E5327" s="25"/>
      <c r="F5327" s="4"/>
      <c r="G5327" s="5"/>
      <c r="H5327" s="27"/>
    </row>
    <row r="5328" spans="1:8" x14ac:dyDescent="0.25">
      <c r="A5328" s="25"/>
      <c r="B5328" s="26"/>
      <c r="C5328" s="25"/>
      <c r="D5328" s="25"/>
      <c r="E5328" s="25"/>
      <c r="F5328" s="4"/>
      <c r="G5328" s="5"/>
      <c r="H5328" s="27"/>
    </row>
    <row r="5329" spans="1:8" x14ac:dyDescent="0.25">
      <c r="A5329" s="25"/>
      <c r="B5329" s="26"/>
      <c r="C5329" s="25"/>
      <c r="D5329" s="25"/>
      <c r="E5329" s="25"/>
      <c r="F5329" s="4"/>
      <c r="G5329" s="5"/>
      <c r="H5329" s="27"/>
    </row>
    <row r="5330" spans="1:8" x14ac:dyDescent="0.25">
      <c r="A5330" s="25"/>
      <c r="B5330" s="26"/>
      <c r="C5330" s="25"/>
      <c r="D5330" s="25"/>
      <c r="E5330" s="25"/>
      <c r="F5330" s="4"/>
      <c r="G5330" s="5"/>
      <c r="H5330" s="27"/>
    </row>
    <row r="5331" spans="1:8" x14ac:dyDescent="0.25">
      <c r="A5331" s="25"/>
      <c r="B5331" s="26"/>
      <c r="C5331" s="25"/>
      <c r="D5331" s="25"/>
      <c r="E5331" s="25"/>
      <c r="F5331" s="4"/>
      <c r="G5331" s="5"/>
      <c r="H5331" s="27"/>
    </row>
    <row r="5332" spans="1:8" x14ac:dyDescent="0.25">
      <c r="A5332" s="25"/>
      <c r="B5332" s="26"/>
      <c r="C5332" s="25"/>
      <c r="D5332" s="25"/>
      <c r="E5332" s="25"/>
      <c r="F5332" s="4"/>
      <c r="G5332" s="5"/>
      <c r="H5332" s="27"/>
    </row>
    <row r="5333" spans="1:8" x14ac:dyDescent="0.25">
      <c r="A5333" s="25"/>
      <c r="B5333" s="26"/>
      <c r="C5333" s="25"/>
      <c r="D5333" s="25"/>
      <c r="E5333" s="25"/>
      <c r="F5333" s="4"/>
      <c r="G5333" s="5"/>
      <c r="H5333" s="27"/>
    </row>
    <row r="5334" spans="1:8" x14ac:dyDescent="0.25">
      <c r="A5334" s="25"/>
      <c r="B5334" s="26"/>
      <c r="C5334" s="25"/>
      <c r="D5334" s="25"/>
      <c r="E5334" s="25"/>
      <c r="F5334" s="4"/>
      <c r="G5334" s="5"/>
      <c r="H5334" s="27"/>
    </row>
    <row r="5335" spans="1:8" x14ac:dyDescent="0.25">
      <c r="A5335" s="25"/>
      <c r="B5335" s="26"/>
      <c r="C5335" s="25"/>
      <c r="D5335" s="25"/>
      <c r="E5335" s="25"/>
      <c r="F5335" s="4"/>
      <c r="G5335" s="5"/>
      <c r="H5335" s="27"/>
    </row>
    <row r="5336" spans="1:8" x14ac:dyDescent="0.25">
      <c r="A5336" s="25"/>
      <c r="B5336" s="26"/>
      <c r="C5336" s="25"/>
      <c r="D5336" s="25"/>
      <c r="E5336" s="25"/>
      <c r="F5336" s="4"/>
      <c r="G5336" s="5"/>
      <c r="H5336" s="27"/>
    </row>
    <row r="5337" spans="1:8" x14ac:dyDescent="0.25">
      <c r="A5337" s="25"/>
      <c r="B5337" s="26"/>
      <c r="C5337" s="25"/>
      <c r="D5337" s="25"/>
      <c r="E5337" s="25"/>
      <c r="F5337" s="4"/>
      <c r="G5337" s="5"/>
      <c r="H5337" s="27"/>
    </row>
    <row r="5338" spans="1:8" x14ac:dyDescent="0.25">
      <c r="A5338" s="25"/>
      <c r="B5338" s="26"/>
      <c r="C5338" s="25"/>
      <c r="D5338" s="25"/>
      <c r="E5338" s="25"/>
      <c r="F5338" s="4"/>
      <c r="G5338" s="5"/>
      <c r="H5338" s="27"/>
    </row>
    <row r="5339" spans="1:8" x14ac:dyDescent="0.25">
      <c r="A5339" s="25"/>
      <c r="B5339" s="26"/>
      <c r="C5339" s="25"/>
      <c r="D5339" s="25"/>
      <c r="E5339" s="25"/>
      <c r="F5339" s="4"/>
      <c r="G5339" s="5"/>
      <c r="H5339" s="27"/>
    </row>
    <row r="5340" spans="1:8" x14ac:dyDescent="0.25">
      <c r="A5340" s="25"/>
      <c r="B5340" s="26"/>
      <c r="C5340" s="25"/>
      <c r="D5340" s="25"/>
      <c r="E5340" s="25"/>
      <c r="F5340" s="4"/>
      <c r="G5340" s="5"/>
      <c r="H5340" s="27"/>
    </row>
    <row r="5341" spans="1:8" x14ac:dyDescent="0.25">
      <c r="A5341" s="25"/>
      <c r="B5341" s="26"/>
      <c r="C5341" s="25"/>
      <c r="D5341" s="25"/>
      <c r="E5341" s="25"/>
      <c r="F5341" s="4"/>
      <c r="G5341" s="5"/>
      <c r="H5341" s="27"/>
    </row>
    <row r="5342" spans="1:8" x14ac:dyDescent="0.25">
      <c r="A5342" s="25"/>
      <c r="B5342" s="26"/>
      <c r="C5342" s="25"/>
      <c r="D5342" s="25"/>
      <c r="E5342" s="25"/>
      <c r="F5342" s="4"/>
      <c r="G5342" s="5"/>
      <c r="H5342" s="27"/>
    </row>
    <row r="5343" spans="1:8" x14ac:dyDescent="0.25">
      <c r="A5343" s="25"/>
      <c r="B5343" s="26"/>
      <c r="C5343" s="25"/>
      <c r="D5343" s="25"/>
      <c r="E5343" s="25"/>
      <c r="F5343" s="4"/>
      <c r="G5343" s="5"/>
      <c r="H5343" s="27"/>
    </row>
    <row r="5344" spans="1:8" x14ac:dyDescent="0.25">
      <c r="A5344" s="25"/>
      <c r="B5344" s="26"/>
      <c r="C5344" s="25"/>
      <c r="D5344" s="25"/>
      <c r="E5344" s="25"/>
      <c r="F5344" s="4"/>
      <c r="G5344" s="5"/>
      <c r="H5344" s="27"/>
    </row>
    <row r="5345" spans="1:8" x14ac:dyDescent="0.25">
      <c r="A5345" s="25"/>
      <c r="B5345" s="26"/>
      <c r="C5345" s="25"/>
      <c r="D5345" s="25"/>
      <c r="E5345" s="25"/>
      <c r="F5345" s="4"/>
      <c r="G5345" s="5"/>
      <c r="H5345" s="27"/>
    </row>
    <row r="5346" spans="1:8" x14ac:dyDescent="0.25">
      <c r="A5346" s="25"/>
      <c r="B5346" s="26"/>
      <c r="C5346" s="25"/>
      <c r="D5346" s="25"/>
      <c r="E5346" s="25"/>
      <c r="F5346" s="4"/>
      <c r="G5346" s="5"/>
      <c r="H5346" s="27"/>
    </row>
    <row r="5347" spans="1:8" x14ac:dyDescent="0.25">
      <c r="A5347" s="25"/>
      <c r="B5347" s="26"/>
      <c r="C5347" s="25"/>
      <c r="D5347" s="25"/>
      <c r="E5347" s="25"/>
      <c r="F5347" s="4"/>
      <c r="G5347" s="5"/>
      <c r="H5347" s="27"/>
    </row>
    <row r="5348" spans="1:8" x14ac:dyDescent="0.25">
      <c r="A5348" s="25"/>
      <c r="B5348" s="26"/>
      <c r="C5348" s="25"/>
      <c r="D5348" s="25"/>
      <c r="E5348" s="25"/>
      <c r="F5348" s="4"/>
      <c r="G5348" s="5"/>
      <c r="H5348" s="27"/>
    </row>
    <row r="5349" spans="1:8" x14ac:dyDescent="0.25">
      <c r="A5349" s="25"/>
      <c r="B5349" s="26"/>
      <c r="C5349" s="25"/>
      <c r="D5349" s="25"/>
      <c r="E5349" s="25"/>
      <c r="F5349" s="4"/>
      <c r="G5349" s="5"/>
      <c r="H5349" s="27"/>
    </row>
    <row r="5350" spans="1:8" x14ac:dyDescent="0.25">
      <c r="A5350" s="25"/>
      <c r="B5350" s="26"/>
      <c r="C5350" s="25"/>
      <c r="D5350" s="25"/>
      <c r="E5350" s="25"/>
      <c r="F5350" s="4"/>
      <c r="G5350" s="5"/>
      <c r="H5350" s="27"/>
    </row>
    <row r="5351" spans="1:8" x14ac:dyDescent="0.25">
      <c r="A5351" s="25"/>
      <c r="B5351" s="26"/>
      <c r="C5351" s="25"/>
      <c r="D5351" s="25"/>
      <c r="E5351" s="25"/>
      <c r="F5351" s="4"/>
      <c r="G5351" s="5"/>
      <c r="H5351" s="27"/>
    </row>
    <row r="5352" spans="1:8" x14ac:dyDescent="0.25">
      <c r="A5352" s="25"/>
      <c r="B5352" s="26"/>
      <c r="C5352" s="25"/>
      <c r="D5352" s="25"/>
      <c r="E5352" s="25"/>
      <c r="F5352" s="4"/>
      <c r="G5352" s="5"/>
      <c r="H5352" s="27"/>
    </row>
    <row r="5353" spans="1:8" x14ac:dyDescent="0.25">
      <c r="A5353" s="25"/>
      <c r="B5353" s="26"/>
      <c r="C5353" s="25"/>
      <c r="D5353" s="25"/>
      <c r="E5353" s="25"/>
      <c r="F5353" s="4"/>
      <c r="G5353" s="5"/>
      <c r="H5353" s="27"/>
    </row>
    <row r="5354" spans="1:8" x14ac:dyDescent="0.25">
      <c r="A5354" s="25"/>
      <c r="B5354" s="26"/>
      <c r="C5354" s="25"/>
      <c r="D5354" s="25"/>
      <c r="E5354" s="25"/>
      <c r="F5354" s="4"/>
      <c r="G5354" s="5"/>
      <c r="H5354" s="27"/>
    </row>
    <row r="5355" spans="1:8" x14ac:dyDescent="0.25">
      <c r="A5355" s="25"/>
      <c r="B5355" s="26"/>
      <c r="C5355" s="25"/>
      <c r="D5355" s="25"/>
      <c r="E5355" s="25"/>
      <c r="F5355" s="4"/>
      <c r="G5355" s="5"/>
      <c r="H5355" s="27"/>
    </row>
    <row r="5356" spans="1:8" x14ac:dyDescent="0.25">
      <c r="A5356" s="25"/>
      <c r="B5356" s="26"/>
      <c r="C5356" s="25"/>
      <c r="D5356" s="25"/>
      <c r="E5356" s="25"/>
      <c r="F5356" s="4"/>
      <c r="G5356" s="5"/>
      <c r="H5356" s="27"/>
    </row>
    <row r="5357" spans="1:8" x14ac:dyDescent="0.25">
      <c r="A5357" s="25"/>
      <c r="B5357" s="26"/>
      <c r="C5357" s="25"/>
      <c r="D5357" s="25"/>
      <c r="E5357" s="25"/>
      <c r="F5357" s="4"/>
      <c r="G5357" s="5"/>
      <c r="H5357" s="27"/>
    </row>
    <row r="5358" spans="1:8" x14ac:dyDescent="0.25">
      <c r="A5358" s="25"/>
      <c r="B5358" s="26"/>
      <c r="C5358" s="25"/>
      <c r="D5358" s="25"/>
      <c r="E5358" s="25"/>
      <c r="F5358" s="4"/>
      <c r="G5358" s="5"/>
      <c r="H5358" s="27"/>
    </row>
    <row r="5359" spans="1:8" x14ac:dyDescent="0.25">
      <c r="A5359" s="25"/>
      <c r="B5359" s="26"/>
      <c r="C5359" s="25"/>
      <c r="D5359" s="25"/>
      <c r="E5359" s="25"/>
      <c r="F5359" s="4"/>
      <c r="G5359" s="5"/>
      <c r="H5359" s="27"/>
    </row>
    <row r="5360" spans="1:8" x14ac:dyDescent="0.25">
      <c r="A5360" s="25"/>
      <c r="B5360" s="26"/>
      <c r="C5360" s="25"/>
      <c r="D5360" s="25"/>
      <c r="E5360" s="25"/>
      <c r="F5360" s="4"/>
      <c r="G5360" s="5"/>
      <c r="H5360" s="27"/>
    </row>
    <row r="5361" spans="1:8" x14ac:dyDescent="0.25">
      <c r="A5361" s="25"/>
      <c r="B5361" s="26"/>
      <c r="C5361" s="25"/>
      <c r="D5361" s="25"/>
      <c r="E5361" s="25"/>
      <c r="F5361" s="4"/>
      <c r="G5361" s="5"/>
      <c r="H5361" s="27"/>
    </row>
    <row r="5362" spans="1:8" x14ac:dyDescent="0.25">
      <c r="A5362" s="25"/>
      <c r="B5362" s="26"/>
      <c r="C5362" s="25"/>
      <c r="D5362" s="25"/>
      <c r="E5362" s="25"/>
      <c r="F5362" s="4"/>
      <c r="G5362" s="5"/>
      <c r="H5362" s="27"/>
    </row>
    <row r="5363" spans="1:8" x14ac:dyDescent="0.25">
      <c r="A5363" s="25"/>
      <c r="B5363" s="26"/>
      <c r="C5363" s="25"/>
      <c r="D5363" s="25"/>
      <c r="E5363" s="25"/>
      <c r="F5363" s="4"/>
      <c r="G5363" s="5"/>
      <c r="H5363" s="27"/>
    </row>
    <row r="5364" spans="1:8" x14ac:dyDescent="0.25">
      <c r="A5364" s="25"/>
      <c r="B5364" s="26"/>
      <c r="C5364" s="25"/>
      <c r="D5364" s="25"/>
      <c r="E5364" s="25"/>
      <c r="F5364" s="4"/>
      <c r="G5364" s="5"/>
      <c r="H5364" s="27"/>
    </row>
    <row r="5365" spans="1:8" x14ac:dyDescent="0.25">
      <c r="A5365" s="25"/>
      <c r="B5365" s="26"/>
      <c r="C5365" s="25"/>
      <c r="D5365" s="25"/>
      <c r="E5365" s="25"/>
      <c r="F5365" s="4"/>
      <c r="G5365" s="5"/>
      <c r="H5365" s="27"/>
    </row>
    <row r="5366" spans="1:8" x14ac:dyDescent="0.25">
      <c r="A5366" s="25"/>
      <c r="B5366" s="26"/>
      <c r="C5366" s="25"/>
      <c r="D5366" s="25"/>
      <c r="E5366" s="25"/>
      <c r="F5366" s="4"/>
      <c r="G5366" s="5"/>
      <c r="H5366" s="27"/>
    </row>
    <row r="5367" spans="1:8" x14ac:dyDescent="0.25">
      <c r="A5367" s="25"/>
      <c r="B5367" s="26"/>
      <c r="C5367" s="25"/>
      <c r="D5367" s="25"/>
      <c r="E5367" s="25"/>
      <c r="F5367" s="4"/>
      <c r="G5367" s="5"/>
      <c r="H5367" s="27"/>
    </row>
    <row r="5368" spans="1:8" x14ac:dyDescent="0.25">
      <c r="A5368" s="25"/>
      <c r="B5368" s="26"/>
      <c r="C5368" s="25"/>
      <c r="D5368" s="25"/>
      <c r="E5368" s="25"/>
      <c r="F5368" s="4"/>
      <c r="G5368" s="5"/>
      <c r="H5368" s="27"/>
    </row>
    <row r="5369" spans="1:8" x14ac:dyDescent="0.25">
      <c r="A5369" s="25"/>
      <c r="B5369" s="26"/>
      <c r="C5369" s="25"/>
      <c r="D5369" s="25"/>
      <c r="E5369" s="25"/>
      <c r="F5369" s="4"/>
      <c r="G5369" s="5"/>
      <c r="H5369" s="27"/>
    </row>
    <row r="5370" spans="1:8" x14ac:dyDescent="0.25">
      <c r="A5370" s="25"/>
      <c r="B5370" s="26"/>
      <c r="C5370" s="25"/>
      <c r="D5370" s="25"/>
      <c r="E5370" s="25"/>
      <c r="F5370" s="4"/>
      <c r="G5370" s="5"/>
      <c r="H5370" s="27"/>
    </row>
    <row r="5371" spans="1:8" x14ac:dyDescent="0.25">
      <c r="A5371" s="25"/>
      <c r="B5371" s="26"/>
      <c r="C5371" s="25"/>
      <c r="D5371" s="25"/>
      <c r="E5371" s="25"/>
      <c r="F5371" s="4"/>
      <c r="G5371" s="5"/>
      <c r="H5371" s="27"/>
    </row>
    <row r="5372" spans="1:8" x14ac:dyDescent="0.25">
      <c r="A5372" s="25"/>
      <c r="B5372" s="26"/>
      <c r="C5372" s="25"/>
      <c r="D5372" s="25"/>
      <c r="E5372" s="25"/>
      <c r="F5372" s="4"/>
      <c r="G5372" s="5"/>
      <c r="H5372" s="27"/>
    </row>
    <row r="5373" spans="1:8" x14ac:dyDescent="0.25">
      <c r="A5373" s="25"/>
      <c r="B5373" s="26"/>
      <c r="C5373" s="25"/>
      <c r="D5373" s="25"/>
      <c r="E5373" s="25"/>
      <c r="F5373" s="4"/>
      <c r="G5373" s="5"/>
      <c r="H5373" s="27"/>
    </row>
    <row r="5374" spans="1:8" x14ac:dyDescent="0.25">
      <c r="A5374" s="25"/>
      <c r="B5374" s="26"/>
      <c r="C5374" s="25"/>
      <c r="D5374" s="25"/>
      <c r="E5374" s="25"/>
      <c r="F5374" s="4"/>
      <c r="G5374" s="5"/>
      <c r="H5374" s="27"/>
    </row>
    <row r="5375" spans="1:8" x14ac:dyDescent="0.25">
      <c r="A5375" s="25"/>
      <c r="B5375" s="26"/>
      <c r="C5375" s="25"/>
      <c r="D5375" s="25"/>
      <c r="E5375" s="25"/>
      <c r="F5375" s="4"/>
      <c r="G5375" s="5"/>
      <c r="H5375" s="27"/>
    </row>
    <row r="5376" spans="1:8" x14ac:dyDescent="0.25">
      <c r="A5376" s="25"/>
      <c r="B5376" s="26"/>
      <c r="C5376" s="25"/>
      <c r="D5376" s="25"/>
      <c r="E5376" s="25"/>
      <c r="F5376" s="4"/>
      <c r="G5376" s="5"/>
      <c r="H5376" s="27"/>
    </row>
    <row r="5377" spans="1:8" x14ac:dyDescent="0.25">
      <c r="A5377" s="25"/>
      <c r="B5377" s="26"/>
      <c r="C5377" s="25"/>
      <c r="D5377" s="25"/>
      <c r="E5377" s="25"/>
      <c r="F5377" s="4"/>
      <c r="G5377" s="5"/>
      <c r="H5377" s="27"/>
    </row>
    <row r="5378" spans="1:8" x14ac:dyDescent="0.25">
      <c r="A5378" s="25"/>
      <c r="B5378" s="26"/>
      <c r="C5378" s="25"/>
      <c r="D5378" s="25"/>
      <c r="E5378" s="25"/>
      <c r="F5378" s="4"/>
      <c r="G5378" s="5"/>
      <c r="H5378" s="27"/>
    </row>
    <row r="5379" spans="1:8" x14ac:dyDescent="0.25">
      <c r="A5379" s="25"/>
      <c r="B5379" s="26"/>
      <c r="C5379" s="25"/>
      <c r="D5379" s="25"/>
      <c r="E5379" s="25"/>
      <c r="F5379" s="4"/>
      <c r="G5379" s="5"/>
      <c r="H5379" s="27"/>
    </row>
    <row r="5380" spans="1:8" x14ac:dyDescent="0.25">
      <c r="A5380" s="25"/>
      <c r="B5380" s="26"/>
      <c r="C5380" s="25"/>
      <c r="D5380" s="25"/>
      <c r="E5380" s="25"/>
      <c r="F5380" s="4"/>
      <c r="G5380" s="5"/>
      <c r="H5380" s="27"/>
    </row>
    <row r="5381" spans="1:8" x14ac:dyDescent="0.25">
      <c r="A5381" s="25"/>
      <c r="B5381" s="26"/>
      <c r="C5381" s="25"/>
      <c r="D5381" s="25"/>
      <c r="E5381" s="25"/>
      <c r="F5381" s="4"/>
      <c r="G5381" s="5"/>
      <c r="H5381" s="27"/>
    </row>
    <row r="5382" spans="1:8" x14ac:dyDescent="0.25">
      <c r="A5382" s="25"/>
      <c r="B5382" s="26"/>
      <c r="C5382" s="25"/>
      <c r="D5382" s="25"/>
      <c r="E5382" s="25"/>
      <c r="F5382" s="4"/>
      <c r="G5382" s="5"/>
      <c r="H5382" s="27"/>
    </row>
    <row r="5383" spans="1:8" x14ac:dyDescent="0.25">
      <c r="A5383" s="25"/>
      <c r="B5383" s="26"/>
      <c r="C5383" s="25"/>
      <c r="D5383" s="25"/>
      <c r="E5383" s="25"/>
      <c r="F5383" s="4"/>
      <c r="G5383" s="5"/>
      <c r="H5383" s="27"/>
    </row>
    <row r="5384" spans="1:8" x14ac:dyDescent="0.25">
      <c r="A5384" s="25"/>
      <c r="B5384" s="26"/>
      <c r="C5384" s="25"/>
      <c r="D5384" s="25"/>
      <c r="E5384" s="25"/>
      <c r="F5384" s="4"/>
      <c r="G5384" s="5"/>
      <c r="H5384" s="27"/>
    </row>
    <row r="5385" spans="1:8" x14ac:dyDescent="0.25">
      <c r="A5385" s="25"/>
      <c r="B5385" s="26"/>
      <c r="C5385" s="25"/>
      <c r="D5385" s="25"/>
      <c r="E5385" s="25"/>
      <c r="F5385" s="4"/>
      <c r="G5385" s="5"/>
      <c r="H5385" s="27"/>
    </row>
    <row r="5386" spans="1:8" x14ac:dyDescent="0.25">
      <c r="A5386" s="25"/>
      <c r="B5386" s="26"/>
      <c r="C5386" s="25"/>
      <c r="D5386" s="25"/>
      <c r="E5386" s="25"/>
      <c r="F5386" s="4"/>
      <c r="G5386" s="5"/>
      <c r="H5386" s="27"/>
    </row>
    <row r="5387" spans="1:8" x14ac:dyDescent="0.25">
      <c r="A5387" s="25"/>
      <c r="B5387" s="26"/>
      <c r="C5387" s="25"/>
      <c r="D5387" s="25"/>
      <c r="E5387" s="25"/>
      <c r="F5387" s="4"/>
      <c r="G5387" s="5"/>
      <c r="H5387" s="27"/>
    </row>
    <row r="5388" spans="1:8" x14ac:dyDescent="0.25">
      <c r="A5388" s="25"/>
      <c r="B5388" s="26"/>
      <c r="C5388" s="25"/>
      <c r="D5388" s="25"/>
      <c r="E5388" s="25"/>
      <c r="F5388" s="4"/>
      <c r="G5388" s="5"/>
      <c r="H5388" s="27"/>
    </row>
    <row r="5389" spans="1:8" x14ac:dyDescent="0.25">
      <c r="A5389" s="25"/>
      <c r="B5389" s="26"/>
      <c r="C5389" s="25"/>
      <c r="D5389" s="25"/>
      <c r="E5389" s="25"/>
      <c r="F5389" s="4"/>
      <c r="G5389" s="5"/>
      <c r="H5389" s="27"/>
    </row>
    <row r="5390" spans="1:8" x14ac:dyDescent="0.25">
      <c r="A5390" s="25"/>
      <c r="B5390" s="26"/>
      <c r="C5390" s="25"/>
      <c r="D5390" s="25"/>
      <c r="E5390" s="25"/>
      <c r="F5390" s="4"/>
      <c r="G5390" s="5"/>
      <c r="H5390" s="27"/>
    </row>
    <row r="5391" spans="1:8" x14ac:dyDescent="0.25">
      <c r="A5391" s="25"/>
      <c r="B5391" s="26"/>
      <c r="C5391" s="25"/>
      <c r="D5391" s="25"/>
      <c r="E5391" s="25"/>
      <c r="F5391" s="4"/>
      <c r="G5391" s="5"/>
      <c r="H5391" s="27"/>
    </row>
    <row r="5392" spans="1:8" x14ac:dyDescent="0.25">
      <c r="A5392" s="25"/>
      <c r="B5392" s="26"/>
      <c r="C5392" s="25"/>
      <c r="D5392" s="25"/>
      <c r="E5392" s="25"/>
      <c r="F5392" s="4"/>
      <c r="G5392" s="5"/>
      <c r="H5392" s="27"/>
    </row>
    <row r="5393" spans="1:8" x14ac:dyDescent="0.25">
      <c r="A5393" s="25"/>
      <c r="B5393" s="26"/>
      <c r="C5393" s="25"/>
      <c r="D5393" s="25"/>
      <c r="E5393" s="25"/>
      <c r="F5393" s="4"/>
      <c r="G5393" s="5"/>
      <c r="H5393" s="27"/>
    </row>
    <row r="5394" spans="1:8" x14ac:dyDescent="0.25">
      <c r="A5394" s="25"/>
      <c r="B5394" s="26"/>
      <c r="C5394" s="25"/>
      <c r="D5394" s="25"/>
      <c r="E5394" s="25"/>
      <c r="F5394" s="4"/>
      <c r="G5394" s="5"/>
      <c r="H5394" s="27"/>
    </row>
    <row r="5395" spans="1:8" x14ac:dyDescent="0.25">
      <c r="A5395" s="25"/>
      <c r="B5395" s="26"/>
      <c r="C5395" s="25"/>
      <c r="D5395" s="25"/>
      <c r="E5395" s="25"/>
      <c r="F5395" s="4"/>
      <c r="G5395" s="5"/>
      <c r="H5395" s="27"/>
    </row>
    <row r="5396" spans="1:8" x14ac:dyDescent="0.25">
      <c r="A5396" s="25"/>
      <c r="B5396" s="26"/>
      <c r="C5396" s="25"/>
      <c r="D5396" s="25"/>
      <c r="E5396" s="25"/>
      <c r="F5396" s="4"/>
      <c r="G5396" s="5"/>
      <c r="H5396" s="27"/>
    </row>
    <row r="5397" spans="1:8" x14ac:dyDescent="0.25">
      <c r="A5397" s="25"/>
      <c r="B5397" s="26"/>
      <c r="C5397" s="25"/>
      <c r="D5397" s="25"/>
      <c r="E5397" s="25"/>
      <c r="F5397" s="4"/>
      <c r="G5397" s="5"/>
      <c r="H5397" s="27"/>
    </row>
    <row r="5398" spans="1:8" x14ac:dyDescent="0.25">
      <c r="A5398" s="25"/>
      <c r="B5398" s="26"/>
      <c r="C5398" s="25"/>
      <c r="D5398" s="25"/>
      <c r="E5398" s="25"/>
      <c r="F5398" s="4"/>
      <c r="G5398" s="5"/>
      <c r="H5398" s="27"/>
    </row>
    <row r="5399" spans="1:8" x14ac:dyDescent="0.25">
      <c r="A5399" s="25"/>
      <c r="B5399" s="26"/>
      <c r="C5399" s="25"/>
      <c r="D5399" s="25"/>
      <c r="E5399" s="25"/>
      <c r="F5399" s="4"/>
      <c r="G5399" s="5"/>
      <c r="H5399" s="27"/>
    </row>
    <row r="5400" spans="1:8" x14ac:dyDescent="0.25">
      <c r="A5400" s="25"/>
      <c r="B5400" s="26"/>
      <c r="C5400" s="25"/>
      <c r="D5400" s="25"/>
      <c r="E5400" s="25"/>
      <c r="F5400" s="4"/>
      <c r="G5400" s="5"/>
      <c r="H5400" s="27"/>
    </row>
    <row r="5401" spans="1:8" x14ac:dyDescent="0.25">
      <c r="A5401" s="25"/>
      <c r="B5401" s="26"/>
      <c r="C5401" s="25"/>
      <c r="D5401" s="25"/>
      <c r="E5401" s="25"/>
      <c r="F5401" s="4"/>
      <c r="G5401" s="5"/>
      <c r="H5401" s="27"/>
    </row>
    <row r="5402" spans="1:8" x14ac:dyDescent="0.25">
      <c r="A5402" s="25"/>
      <c r="B5402" s="26"/>
      <c r="C5402" s="25"/>
      <c r="D5402" s="25"/>
      <c r="E5402" s="25"/>
      <c r="F5402" s="4"/>
      <c r="G5402" s="5"/>
      <c r="H5402" s="27"/>
    </row>
    <row r="5403" spans="1:8" x14ac:dyDescent="0.25">
      <c r="A5403" s="25"/>
      <c r="B5403" s="26"/>
      <c r="C5403" s="25"/>
      <c r="D5403" s="25"/>
      <c r="E5403" s="25"/>
      <c r="F5403" s="4"/>
      <c r="G5403" s="5"/>
      <c r="H5403" s="27"/>
    </row>
    <row r="5404" spans="1:8" x14ac:dyDescent="0.25">
      <c r="A5404" s="25"/>
      <c r="B5404" s="26"/>
      <c r="C5404" s="25"/>
      <c r="D5404" s="25"/>
      <c r="E5404" s="25"/>
      <c r="F5404" s="4"/>
      <c r="G5404" s="5"/>
      <c r="H5404" s="27"/>
    </row>
    <row r="5405" spans="1:8" x14ac:dyDescent="0.25">
      <c r="A5405" s="25"/>
      <c r="B5405" s="26"/>
      <c r="C5405" s="25"/>
      <c r="D5405" s="25"/>
      <c r="E5405" s="25"/>
      <c r="F5405" s="4"/>
      <c r="G5405" s="5"/>
      <c r="H5405" s="27"/>
    </row>
    <row r="5406" spans="1:8" x14ac:dyDescent="0.25">
      <c r="A5406" s="25"/>
      <c r="B5406" s="26"/>
      <c r="C5406" s="25"/>
      <c r="D5406" s="25"/>
      <c r="E5406" s="25"/>
      <c r="F5406" s="4"/>
      <c r="G5406" s="5"/>
      <c r="H5406" s="27"/>
    </row>
    <row r="5407" spans="1:8" x14ac:dyDescent="0.25">
      <c r="A5407" s="25"/>
      <c r="B5407" s="26"/>
      <c r="C5407" s="25"/>
      <c r="D5407" s="25"/>
      <c r="E5407" s="25"/>
      <c r="F5407" s="4"/>
      <c r="G5407" s="5"/>
      <c r="H5407" s="27"/>
    </row>
    <row r="5408" spans="1:8" x14ac:dyDescent="0.25">
      <c r="A5408" s="25"/>
      <c r="B5408" s="26"/>
      <c r="C5408" s="25"/>
      <c r="D5408" s="25"/>
      <c r="E5408" s="25"/>
      <c r="F5408" s="4"/>
      <c r="G5408" s="5"/>
      <c r="H5408" s="27"/>
    </row>
    <row r="5409" spans="1:8" x14ac:dyDescent="0.25">
      <c r="A5409" s="25"/>
      <c r="B5409" s="26"/>
      <c r="C5409" s="25"/>
      <c r="D5409" s="25"/>
      <c r="E5409" s="25"/>
      <c r="F5409" s="4"/>
      <c r="G5409" s="5"/>
      <c r="H5409" s="27"/>
    </row>
    <row r="5410" spans="1:8" x14ac:dyDescent="0.25">
      <c r="A5410" s="25"/>
      <c r="B5410" s="26"/>
      <c r="C5410" s="25"/>
      <c r="D5410" s="25"/>
      <c r="E5410" s="25"/>
      <c r="F5410" s="4"/>
      <c r="G5410" s="5"/>
      <c r="H5410" s="27"/>
    </row>
    <row r="5411" spans="1:8" x14ac:dyDescent="0.25">
      <c r="A5411" s="25"/>
      <c r="B5411" s="26"/>
      <c r="C5411" s="25"/>
      <c r="D5411" s="25"/>
      <c r="E5411" s="25"/>
      <c r="F5411" s="4"/>
      <c r="G5411" s="5"/>
      <c r="H5411" s="27"/>
    </row>
    <row r="5412" spans="1:8" x14ac:dyDescent="0.25">
      <c r="A5412" s="25"/>
      <c r="B5412" s="26"/>
      <c r="C5412" s="25"/>
      <c r="D5412" s="25"/>
      <c r="E5412" s="25"/>
      <c r="F5412" s="4"/>
      <c r="G5412" s="5"/>
      <c r="H5412" s="27"/>
    </row>
    <row r="5413" spans="1:8" x14ac:dyDescent="0.25">
      <c r="A5413" s="25"/>
      <c r="B5413" s="26"/>
      <c r="C5413" s="25"/>
      <c r="D5413" s="25"/>
      <c r="E5413" s="25"/>
      <c r="F5413" s="4"/>
      <c r="G5413" s="5"/>
      <c r="H5413" s="27"/>
    </row>
    <row r="5414" spans="1:8" x14ac:dyDescent="0.25">
      <c r="A5414" s="25"/>
      <c r="B5414" s="26"/>
      <c r="C5414" s="25"/>
      <c r="D5414" s="25"/>
      <c r="E5414" s="25"/>
      <c r="F5414" s="4"/>
      <c r="G5414" s="5"/>
      <c r="H5414" s="27"/>
    </row>
    <row r="5415" spans="1:8" x14ac:dyDescent="0.25">
      <c r="A5415" s="25"/>
      <c r="B5415" s="26"/>
      <c r="C5415" s="25"/>
      <c r="D5415" s="25"/>
      <c r="E5415" s="25"/>
      <c r="F5415" s="4"/>
      <c r="G5415" s="5"/>
      <c r="H5415" s="27"/>
    </row>
    <row r="5416" spans="1:8" x14ac:dyDescent="0.25">
      <c r="A5416" s="25"/>
      <c r="B5416" s="26"/>
      <c r="C5416" s="25"/>
      <c r="D5416" s="25"/>
      <c r="E5416" s="25"/>
      <c r="F5416" s="4"/>
      <c r="G5416" s="5"/>
      <c r="H5416" s="27"/>
    </row>
    <row r="5417" spans="1:8" x14ac:dyDescent="0.25">
      <c r="A5417" s="25"/>
      <c r="B5417" s="26"/>
      <c r="C5417" s="25"/>
      <c r="D5417" s="25"/>
      <c r="E5417" s="25"/>
      <c r="F5417" s="4"/>
      <c r="G5417" s="5"/>
      <c r="H5417" s="27"/>
    </row>
    <row r="5418" spans="1:8" x14ac:dyDescent="0.25">
      <c r="A5418" s="25"/>
      <c r="B5418" s="26"/>
      <c r="C5418" s="25"/>
      <c r="D5418" s="25"/>
      <c r="E5418" s="25"/>
      <c r="F5418" s="4"/>
      <c r="G5418" s="5"/>
      <c r="H5418" s="27"/>
    </row>
    <row r="5419" spans="1:8" x14ac:dyDescent="0.25">
      <c r="A5419" s="25"/>
      <c r="B5419" s="26"/>
      <c r="C5419" s="25"/>
      <c r="D5419" s="25"/>
      <c r="E5419" s="25"/>
      <c r="F5419" s="4"/>
      <c r="G5419" s="5"/>
      <c r="H5419" s="27"/>
    </row>
    <row r="5420" spans="1:8" x14ac:dyDescent="0.25">
      <c r="A5420" s="25"/>
      <c r="B5420" s="26"/>
      <c r="C5420" s="25"/>
      <c r="D5420" s="25"/>
      <c r="E5420" s="25"/>
      <c r="F5420" s="4"/>
      <c r="G5420" s="5"/>
      <c r="H5420" s="27"/>
    </row>
    <row r="5421" spans="1:8" x14ac:dyDescent="0.25">
      <c r="A5421" s="25"/>
      <c r="B5421" s="26"/>
      <c r="C5421" s="25"/>
      <c r="D5421" s="25"/>
      <c r="E5421" s="25"/>
      <c r="F5421" s="4"/>
      <c r="G5421" s="5"/>
      <c r="H5421" s="27"/>
    </row>
    <row r="5422" spans="1:8" x14ac:dyDescent="0.25">
      <c r="A5422" s="25"/>
      <c r="B5422" s="26"/>
      <c r="C5422" s="25"/>
      <c r="D5422" s="25"/>
      <c r="E5422" s="25"/>
      <c r="F5422" s="4"/>
      <c r="G5422" s="5"/>
      <c r="H5422" s="27"/>
    </row>
    <row r="5423" spans="1:8" x14ac:dyDescent="0.25">
      <c r="A5423" s="25"/>
      <c r="B5423" s="26"/>
      <c r="C5423" s="25"/>
      <c r="D5423" s="25"/>
      <c r="E5423" s="25"/>
      <c r="F5423" s="4"/>
      <c r="G5423" s="5"/>
      <c r="H5423" s="27"/>
    </row>
    <row r="5424" spans="1:8" x14ac:dyDescent="0.25">
      <c r="A5424" s="25"/>
      <c r="B5424" s="26"/>
      <c r="C5424" s="25"/>
      <c r="D5424" s="25"/>
      <c r="E5424" s="25"/>
      <c r="F5424" s="4"/>
      <c r="G5424" s="5"/>
      <c r="H5424" s="10"/>
    </row>
    <row r="5425" spans="1:8" x14ac:dyDescent="0.25">
      <c r="A5425" s="25"/>
      <c r="B5425" s="26"/>
      <c r="C5425" s="25"/>
      <c r="D5425" s="25"/>
      <c r="E5425" s="25"/>
      <c r="F5425" s="4"/>
      <c r="G5425" s="5"/>
      <c r="H5425" s="27"/>
    </row>
    <row r="5426" spans="1:8" x14ac:dyDescent="0.25">
      <c r="A5426" s="25"/>
      <c r="B5426" s="26"/>
      <c r="C5426" s="25"/>
      <c r="D5426" s="25"/>
      <c r="E5426" s="25"/>
      <c r="F5426" s="4"/>
      <c r="G5426" s="5"/>
      <c r="H5426" s="27"/>
    </row>
    <row r="5427" spans="1:8" x14ac:dyDescent="0.25">
      <c r="A5427" s="25"/>
      <c r="B5427" s="26"/>
      <c r="C5427" s="25"/>
      <c r="D5427" s="25"/>
      <c r="E5427" s="25"/>
      <c r="F5427" s="4"/>
      <c r="G5427" s="5"/>
      <c r="H5427" s="27"/>
    </row>
    <row r="5428" spans="1:8" x14ac:dyDescent="0.25">
      <c r="A5428" s="25"/>
      <c r="B5428" s="26"/>
      <c r="C5428" s="25"/>
      <c r="D5428" s="25"/>
      <c r="E5428" s="25"/>
      <c r="F5428" s="4"/>
      <c r="G5428" s="5"/>
      <c r="H5428" s="27"/>
    </row>
    <row r="5429" spans="1:8" x14ac:dyDescent="0.25">
      <c r="A5429" s="25"/>
      <c r="B5429" s="26"/>
      <c r="C5429" s="25"/>
      <c r="D5429" s="25"/>
      <c r="E5429" s="25"/>
      <c r="F5429" s="4"/>
      <c r="G5429" s="5"/>
      <c r="H5429" s="27"/>
    </row>
    <row r="5430" spans="1:8" x14ac:dyDescent="0.25">
      <c r="A5430" s="25"/>
      <c r="B5430" s="26"/>
      <c r="C5430" s="25"/>
      <c r="D5430" s="25"/>
      <c r="E5430" s="25"/>
      <c r="F5430" s="4"/>
      <c r="G5430" s="5"/>
      <c r="H5430" s="27"/>
    </row>
    <row r="5431" spans="1:8" x14ac:dyDescent="0.25">
      <c r="A5431" s="25"/>
      <c r="B5431" s="26"/>
      <c r="C5431" s="25"/>
      <c r="D5431" s="25"/>
      <c r="E5431" s="25"/>
      <c r="F5431" s="4"/>
      <c r="G5431" s="5"/>
      <c r="H5431" s="27"/>
    </row>
    <row r="5432" spans="1:8" x14ac:dyDescent="0.25">
      <c r="A5432" s="25"/>
      <c r="B5432" s="26"/>
      <c r="C5432" s="25"/>
      <c r="D5432" s="25"/>
      <c r="E5432" s="25"/>
      <c r="F5432" s="4"/>
      <c r="G5432" s="5"/>
      <c r="H5432" s="27"/>
    </row>
    <row r="5433" spans="1:8" x14ac:dyDescent="0.25">
      <c r="A5433" s="25"/>
      <c r="B5433" s="26"/>
      <c r="C5433" s="25"/>
      <c r="D5433" s="25"/>
      <c r="E5433" s="25"/>
      <c r="F5433" s="4"/>
      <c r="G5433" s="5"/>
      <c r="H5433" s="27"/>
    </row>
    <row r="5434" spans="1:8" x14ac:dyDescent="0.25">
      <c r="A5434" s="25"/>
      <c r="B5434" s="26"/>
      <c r="C5434" s="25"/>
      <c r="D5434" s="25"/>
      <c r="E5434" s="25"/>
      <c r="F5434" s="4"/>
      <c r="G5434" s="5"/>
      <c r="H5434" s="27"/>
    </row>
    <row r="5435" spans="1:8" x14ac:dyDescent="0.25">
      <c r="A5435" s="25"/>
      <c r="B5435" s="26"/>
      <c r="C5435" s="25"/>
      <c r="D5435" s="25"/>
      <c r="E5435" s="25"/>
      <c r="F5435" s="4"/>
      <c r="G5435" s="5"/>
      <c r="H5435" s="27"/>
    </row>
    <row r="5436" spans="1:8" x14ac:dyDescent="0.25">
      <c r="A5436" s="25"/>
      <c r="B5436" s="26"/>
      <c r="C5436" s="25"/>
      <c r="D5436" s="25"/>
      <c r="E5436" s="25"/>
      <c r="F5436" s="4"/>
      <c r="G5436" s="5"/>
      <c r="H5436" s="27"/>
    </row>
    <row r="5437" spans="1:8" x14ac:dyDescent="0.25">
      <c r="A5437" s="25"/>
      <c r="B5437" s="26"/>
      <c r="C5437" s="25"/>
      <c r="D5437" s="25"/>
      <c r="E5437" s="25"/>
      <c r="F5437" s="4"/>
      <c r="G5437" s="5"/>
      <c r="H5437" s="27"/>
    </row>
    <row r="5438" spans="1:8" x14ac:dyDescent="0.25">
      <c r="A5438" s="25"/>
      <c r="B5438" s="26"/>
      <c r="C5438" s="25"/>
      <c r="D5438" s="25"/>
      <c r="E5438" s="25"/>
      <c r="F5438" s="4"/>
      <c r="G5438" s="5"/>
      <c r="H5438" s="27"/>
    </row>
    <row r="5439" spans="1:8" x14ac:dyDescent="0.25">
      <c r="A5439" s="25"/>
      <c r="B5439" s="26"/>
      <c r="C5439" s="25"/>
      <c r="D5439" s="25"/>
      <c r="E5439" s="25"/>
      <c r="F5439" s="4"/>
      <c r="G5439" s="5"/>
      <c r="H5439" s="27"/>
    </row>
    <row r="5440" spans="1:8" x14ac:dyDescent="0.25">
      <c r="A5440" s="25"/>
      <c r="B5440" s="26"/>
      <c r="C5440" s="25"/>
      <c r="D5440" s="25"/>
      <c r="E5440" s="25"/>
      <c r="F5440" s="4"/>
      <c r="G5440" s="5"/>
      <c r="H5440" s="27"/>
    </row>
    <row r="5441" spans="1:8" x14ac:dyDescent="0.25">
      <c r="A5441" s="25"/>
      <c r="B5441" s="26"/>
      <c r="C5441" s="25"/>
      <c r="D5441" s="25"/>
      <c r="E5441" s="25"/>
      <c r="F5441" s="4"/>
      <c r="G5441" s="5"/>
      <c r="H5441" s="27"/>
    </row>
    <row r="5442" spans="1:8" x14ac:dyDescent="0.25">
      <c r="A5442" s="25"/>
      <c r="B5442" s="26"/>
      <c r="C5442" s="25"/>
      <c r="D5442" s="25"/>
      <c r="E5442" s="25"/>
      <c r="F5442" s="4"/>
      <c r="G5442" s="5"/>
      <c r="H5442" s="27"/>
    </row>
    <row r="5443" spans="1:8" x14ac:dyDescent="0.25">
      <c r="A5443" s="25"/>
      <c r="B5443" s="26"/>
      <c r="C5443" s="25"/>
      <c r="D5443" s="25"/>
      <c r="E5443" s="25"/>
      <c r="F5443" s="4"/>
      <c r="G5443" s="5"/>
      <c r="H5443" s="27"/>
    </row>
    <row r="5444" spans="1:8" x14ac:dyDescent="0.25">
      <c r="A5444" s="25"/>
      <c r="B5444" s="26"/>
      <c r="C5444" s="25"/>
      <c r="D5444" s="25"/>
      <c r="E5444" s="25"/>
      <c r="F5444" s="4"/>
      <c r="G5444" s="5"/>
      <c r="H5444" s="27"/>
    </row>
    <row r="5445" spans="1:8" x14ac:dyDescent="0.25">
      <c r="A5445" s="25"/>
      <c r="B5445" s="26"/>
      <c r="C5445" s="25"/>
      <c r="D5445" s="25"/>
      <c r="E5445" s="25"/>
      <c r="F5445" s="4"/>
      <c r="G5445" s="5"/>
      <c r="H5445" s="27"/>
    </row>
    <row r="5446" spans="1:8" x14ac:dyDescent="0.25">
      <c r="A5446" s="25"/>
      <c r="B5446" s="26"/>
      <c r="C5446" s="25"/>
      <c r="D5446" s="25"/>
      <c r="E5446" s="25"/>
      <c r="F5446" s="4"/>
      <c r="G5446" s="5"/>
      <c r="H5446" s="27"/>
    </row>
    <row r="5447" spans="1:8" x14ac:dyDescent="0.25">
      <c r="A5447" s="25"/>
      <c r="B5447" s="26"/>
      <c r="C5447" s="25"/>
      <c r="D5447" s="25"/>
      <c r="E5447" s="25"/>
      <c r="F5447" s="4"/>
      <c r="G5447" s="5"/>
      <c r="H5447" s="27"/>
    </row>
    <row r="5448" spans="1:8" x14ac:dyDescent="0.25">
      <c r="A5448" s="25"/>
      <c r="B5448" s="26"/>
      <c r="C5448" s="25"/>
      <c r="D5448" s="25"/>
      <c r="E5448" s="25"/>
      <c r="F5448" s="4"/>
      <c r="G5448" s="5"/>
      <c r="H5448" s="27"/>
    </row>
    <row r="5449" spans="1:8" x14ac:dyDescent="0.25">
      <c r="A5449" s="25"/>
      <c r="B5449" s="26"/>
      <c r="C5449" s="25"/>
      <c r="D5449" s="25"/>
      <c r="E5449" s="25"/>
      <c r="F5449" s="4"/>
      <c r="G5449" s="5"/>
      <c r="H5449" s="27"/>
    </row>
    <row r="5450" spans="1:8" x14ac:dyDescent="0.25">
      <c r="A5450" s="25"/>
      <c r="B5450" s="26"/>
      <c r="C5450" s="25"/>
      <c r="D5450" s="25"/>
      <c r="E5450" s="25"/>
      <c r="F5450" s="4"/>
      <c r="G5450" s="5"/>
      <c r="H5450" s="27"/>
    </row>
    <row r="5451" spans="1:8" x14ac:dyDescent="0.25">
      <c r="A5451" s="25"/>
      <c r="B5451" s="26"/>
      <c r="C5451" s="25"/>
      <c r="D5451" s="25"/>
      <c r="E5451" s="25"/>
      <c r="F5451" s="4"/>
      <c r="G5451" s="5"/>
      <c r="H5451" s="27"/>
    </row>
    <row r="5452" spans="1:8" x14ac:dyDescent="0.25">
      <c r="A5452" s="25"/>
      <c r="B5452" s="26"/>
      <c r="C5452" s="25"/>
      <c r="D5452" s="25"/>
      <c r="E5452" s="25"/>
      <c r="F5452" s="4"/>
      <c r="G5452" s="5"/>
      <c r="H5452" s="27"/>
    </row>
    <row r="5453" spans="1:8" x14ac:dyDescent="0.25">
      <c r="A5453" s="25"/>
      <c r="B5453" s="26"/>
      <c r="C5453" s="25"/>
      <c r="D5453" s="25"/>
      <c r="E5453" s="25"/>
      <c r="F5453" s="4"/>
      <c r="G5453" s="5"/>
      <c r="H5453" s="27"/>
    </row>
    <row r="5454" spans="1:8" x14ac:dyDescent="0.25">
      <c r="A5454" s="25"/>
      <c r="B5454" s="26"/>
      <c r="C5454" s="25"/>
      <c r="D5454" s="25"/>
      <c r="E5454" s="25"/>
      <c r="F5454" s="4"/>
      <c r="G5454" s="5"/>
      <c r="H5454" s="27"/>
    </row>
    <row r="5455" spans="1:8" x14ac:dyDescent="0.25">
      <c r="A5455" s="25"/>
      <c r="B5455" s="26"/>
      <c r="C5455" s="25"/>
      <c r="D5455" s="25"/>
      <c r="E5455" s="25"/>
      <c r="F5455" s="4"/>
      <c r="G5455" s="5"/>
      <c r="H5455" s="27"/>
    </row>
    <row r="5456" spans="1:8" x14ac:dyDescent="0.25">
      <c r="A5456" s="25"/>
      <c r="B5456" s="26"/>
      <c r="C5456" s="25"/>
      <c r="D5456" s="25"/>
      <c r="E5456" s="25"/>
      <c r="F5456" s="4"/>
      <c r="G5456" s="5"/>
      <c r="H5456" s="27"/>
    </row>
    <row r="5457" spans="1:8" x14ac:dyDescent="0.25">
      <c r="A5457" s="25"/>
      <c r="B5457" s="26"/>
      <c r="C5457" s="25"/>
      <c r="D5457" s="25"/>
      <c r="E5457" s="25"/>
      <c r="F5457" s="4"/>
      <c r="G5457" s="5"/>
      <c r="H5457" s="27"/>
    </row>
    <row r="5458" spans="1:8" x14ac:dyDescent="0.25">
      <c r="A5458" s="25"/>
      <c r="B5458" s="26"/>
      <c r="C5458" s="25"/>
      <c r="D5458" s="25"/>
      <c r="E5458" s="25"/>
      <c r="F5458" s="4"/>
      <c r="G5458" s="5"/>
      <c r="H5458" s="27"/>
    </row>
    <row r="5459" spans="1:8" x14ac:dyDescent="0.25">
      <c r="A5459" s="25"/>
      <c r="B5459" s="26"/>
      <c r="C5459" s="25"/>
      <c r="D5459" s="25"/>
      <c r="E5459" s="25"/>
      <c r="F5459" s="4"/>
      <c r="G5459" s="5"/>
      <c r="H5459" s="27"/>
    </row>
    <row r="5460" spans="1:8" x14ac:dyDescent="0.25">
      <c r="A5460" s="25"/>
      <c r="B5460" s="26"/>
      <c r="C5460" s="25"/>
      <c r="D5460" s="25"/>
      <c r="E5460" s="25"/>
      <c r="F5460" s="4"/>
      <c r="G5460" s="5"/>
      <c r="H5460" s="27"/>
    </row>
    <row r="5461" spans="1:8" x14ac:dyDescent="0.25">
      <c r="A5461" s="25"/>
      <c r="B5461" s="26"/>
      <c r="C5461" s="25"/>
      <c r="D5461" s="25"/>
      <c r="E5461" s="25"/>
      <c r="F5461" s="4"/>
      <c r="G5461" s="5"/>
      <c r="H5461" s="27"/>
    </row>
    <row r="5462" spans="1:8" x14ac:dyDescent="0.25">
      <c r="A5462" s="25"/>
      <c r="B5462" s="26"/>
      <c r="C5462" s="25"/>
      <c r="D5462" s="25"/>
      <c r="E5462" s="25"/>
      <c r="F5462" s="4"/>
      <c r="G5462" s="5"/>
      <c r="H5462" s="27"/>
    </row>
    <row r="5463" spans="1:8" x14ac:dyDescent="0.25">
      <c r="A5463" s="25"/>
      <c r="B5463" s="26"/>
      <c r="C5463" s="25"/>
      <c r="D5463" s="25"/>
      <c r="E5463" s="25"/>
      <c r="F5463" s="4"/>
      <c r="G5463" s="5"/>
      <c r="H5463" s="27"/>
    </row>
    <row r="5464" spans="1:8" x14ac:dyDescent="0.25">
      <c r="A5464" s="25"/>
      <c r="B5464" s="26"/>
      <c r="C5464" s="25"/>
      <c r="D5464" s="25"/>
      <c r="E5464" s="25"/>
      <c r="F5464" s="4"/>
      <c r="G5464" s="5"/>
      <c r="H5464" s="27"/>
    </row>
    <row r="5465" spans="1:8" x14ac:dyDescent="0.25">
      <c r="A5465" s="25"/>
      <c r="B5465" s="26"/>
      <c r="C5465" s="25"/>
      <c r="D5465" s="25"/>
      <c r="E5465" s="25"/>
      <c r="F5465" s="4"/>
      <c r="G5465" s="5"/>
      <c r="H5465" s="27"/>
    </row>
    <row r="5466" spans="1:8" x14ac:dyDescent="0.25">
      <c r="A5466" s="25"/>
      <c r="B5466" s="26"/>
      <c r="C5466" s="25"/>
      <c r="D5466" s="25"/>
      <c r="E5466" s="25"/>
      <c r="F5466" s="4"/>
      <c r="G5466" s="5"/>
      <c r="H5466" s="27"/>
    </row>
    <row r="5467" spans="1:8" x14ac:dyDescent="0.25">
      <c r="A5467" s="25"/>
      <c r="B5467" s="26"/>
      <c r="C5467" s="25"/>
      <c r="D5467" s="25"/>
      <c r="E5467" s="25"/>
      <c r="F5467" s="4"/>
      <c r="G5467" s="5"/>
      <c r="H5467" s="27"/>
    </row>
    <row r="5468" spans="1:8" x14ac:dyDescent="0.25">
      <c r="A5468" s="25"/>
      <c r="B5468" s="26"/>
      <c r="C5468" s="25"/>
      <c r="D5468" s="25"/>
      <c r="E5468" s="25"/>
      <c r="F5468" s="4"/>
      <c r="G5468" s="5"/>
      <c r="H5468" s="27"/>
    </row>
    <row r="5469" spans="1:8" x14ac:dyDescent="0.25">
      <c r="A5469" s="25"/>
      <c r="B5469" s="26"/>
      <c r="C5469" s="25"/>
      <c r="D5469" s="25"/>
      <c r="E5469" s="25"/>
      <c r="F5469" s="4"/>
      <c r="G5469" s="5"/>
      <c r="H5469" s="27"/>
    </row>
    <row r="5470" spans="1:8" x14ac:dyDescent="0.25">
      <c r="A5470" s="25"/>
      <c r="B5470" s="26"/>
      <c r="C5470" s="25"/>
      <c r="D5470" s="25"/>
      <c r="E5470" s="25"/>
      <c r="F5470" s="4"/>
      <c r="G5470" s="5"/>
      <c r="H5470" s="27"/>
    </row>
    <row r="5471" spans="1:8" x14ac:dyDescent="0.25">
      <c r="A5471" s="25"/>
      <c r="B5471" s="26"/>
      <c r="C5471" s="25"/>
      <c r="D5471" s="25"/>
      <c r="E5471" s="25"/>
      <c r="F5471" s="4"/>
      <c r="G5471" s="5"/>
      <c r="H5471" s="27"/>
    </row>
    <row r="5472" spans="1:8" x14ac:dyDescent="0.25">
      <c r="A5472" s="25"/>
      <c r="B5472" s="26"/>
      <c r="C5472" s="25"/>
      <c r="D5472" s="25"/>
      <c r="E5472" s="25"/>
      <c r="F5472" s="4"/>
      <c r="G5472" s="5"/>
      <c r="H5472" s="27"/>
    </row>
    <row r="5473" spans="1:8" x14ac:dyDescent="0.25">
      <c r="A5473" s="25"/>
      <c r="B5473" s="26"/>
      <c r="C5473" s="25"/>
      <c r="D5473" s="25"/>
      <c r="E5473" s="25"/>
      <c r="F5473" s="4"/>
      <c r="G5473" s="5"/>
      <c r="H5473" s="27"/>
    </row>
    <row r="5474" spans="1:8" x14ac:dyDescent="0.25">
      <c r="A5474" s="25"/>
      <c r="B5474" s="26"/>
      <c r="C5474" s="25"/>
      <c r="D5474" s="25"/>
      <c r="E5474" s="25"/>
      <c r="F5474" s="4"/>
      <c r="G5474" s="5"/>
      <c r="H5474" s="27"/>
    </row>
    <row r="5475" spans="1:8" x14ac:dyDescent="0.25">
      <c r="A5475" s="25"/>
      <c r="B5475" s="26"/>
      <c r="C5475" s="25"/>
      <c r="D5475" s="25"/>
      <c r="E5475" s="25"/>
      <c r="F5475" s="4"/>
      <c r="G5475" s="5"/>
      <c r="H5475" s="27"/>
    </row>
    <row r="5476" spans="1:8" x14ac:dyDescent="0.25">
      <c r="A5476" s="25"/>
      <c r="B5476" s="26"/>
      <c r="C5476" s="25"/>
      <c r="D5476" s="25"/>
      <c r="E5476" s="25"/>
      <c r="F5476" s="4"/>
      <c r="G5476" s="5"/>
      <c r="H5476" s="27"/>
    </row>
    <row r="5477" spans="1:8" x14ac:dyDescent="0.25">
      <c r="A5477" s="25"/>
      <c r="B5477" s="26"/>
      <c r="C5477" s="25"/>
      <c r="D5477" s="25"/>
      <c r="E5477" s="25"/>
      <c r="F5477" s="4"/>
      <c r="G5477" s="5"/>
      <c r="H5477" s="27"/>
    </row>
    <row r="5478" spans="1:8" x14ac:dyDescent="0.25">
      <c r="A5478" s="25"/>
      <c r="B5478" s="26"/>
      <c r="C5478" s="25"/>
      <c r="D5478" s="25"/>
      <c r="E5478" s="25"/>
      <c r="F5478" s="4"/>
      <c r="G5478" s="5"/>
      <c r="H5478" s="27"/>
    </row>
    <row r="5479" spans="1:8" x14ac:dyDescent="0.25">
      <c r="A5479" s="25"/>
      <c r="B5479" s="26"/>
      <c r="C5479" s="25"/>
      <c r="D5479" s="25"/>
      <c r="E5479" s="25"/>
      <c r="F5479" s="4"/>
      <c r="G5479" s="5"/>
      <c r="H5479" s="27"/>
    </row>
    <row r="5480" spans="1:8" x14ac:dyDescent="0.25">
      <c r="A5480" s="25"/>
      <c r="B5480" s="26"/>
      <c r="C5480" s="25"/>
      <c r="D5480" s="25"/>
      <c r="E5480" s="25"/>
      <c r="F5480" s="4"/>
      <c r="G5480" s="5"/>
      <c r="H5480" s="27"/>
    </row>
    <row r="5481" spans="1:8" x14ac:dyDescent="0.25">
      <c r="A5481" s="25"/>
      <c r="B5481" s="26"/>
      <c r="C5481" s="25"/>
      <c r="D5481" s="25"/>
      <c r="E5481" s="25"/>
      <c r="F5481" s="4"/>
      <c r="G5481" s="5"/>
      <c r="H5481" s="27"/>
    </row>
    <row r="5482" spans="1:8" x14ac:dyDescent="0.25">
      <c r="A5482" s="25"/>
      <c r="B5482" s="26"/>
      <c r="C5482" s="25"/>
      <c r="D5482" s="25"/>
      <c r="E5482" s="25"/>
      <c r="F5482" s="4"/>
      <c r="G5482" s="5"/>
      <c r="H5482" s="27"/>
    </row>
    <row r="5483" spans="1:8" x14ac:dyDescent="0.25">
      <c r="A5483" s="25"/>
      <c r="B5483" s="26"/>
      <c r="C5483" s="25"/>
      <c r="D5483" s="25"/>
      <c r="E5483" s="25"/>
      <c r="F5483" s="4"/>
      <c r="G5483" s="5"/>
      <c r="H5483" s="27"/>
    </row>
    <row r="5484" spans="1:8" x14ac:dyDescent="0.25">
      <c r="A5484" s="25"/>
      <c r="B5484" s="26"/>
      <c r="C5484" s="25"/>
      <c r="D5484" s="25"/>
      <c r="E5484" s="25"/>
      <c r="F5484" s="4"/>
      <c r="G5484" s="5"/>
      <c r="H5484" s="27"/>
    </row>
    <row r="5485" spans="1:8" x14ac:dyDescent="0.25">
      <c r="A5485" s="25"/>
      <c r="B5485" s="26"/>
      <c r="C5485" s="25"/>
      <c r="D5485" s="25"/>
      <c r="E5485" s="25"/>
      <c r="F5485" s="4"/>
      <c r="G5485" s="5"/>
      <c r="H5485" s="27"/>
    </row>
    <row r="5486" spans="1:8" x14ac:dyDescent="0.25">
      <c r="A5486" s="25"/>
      <c r="B5486" s="26"/>
      <c r="C5486" s="25"/>
      <c r="D5486" s="25"/>
      <c r="E5486" s="25"/>
      <c r="F5486" s="4"/>
      <c r="G5486" s="5"/>
      <c r="H5486" s="27"/>
    </row>
    <row r="5487" spans="1:8" x14ac:dyDescent="0.25">
      <c r="A5487" s="25"/>
      <c r="B5487" s="26"/>
      <c r="C5487" s="25"/>
      <c r="D5487" s="25"/>
      <c r="E5487" s="25"/>
      <c r="F5487" s="4"/>
      <c r="G5487" s="5"/>
      <c r="H5487" s="27"/>
    </row>
    <row r="5488" spans="1:8" x14ac:dyDescent="0.25">
      <c r="A5488" s="25"/>
      <c r="B5488" s="26"/>
      <c r="C5488" s="25"/>
      <c r="D5488" s="25"/>
      <c r="E5488" s="25"/>
      <c r="F5488" s="4"/>
      <c r="G5488" s="5"/>
      <c r="H5488" s="27"/>
    </row>
    <row r="5489" spans="1:8" x14ac:dyDescent="0.25">
      <c r="A5489" s="25"/>
      <c r="B5489" s="26"/>
      <c r="C5489" s="25"/>
      <c r="D5489" s="25"/>
      <c r="E5489" s="25"/>
      <c r="F5489" s="4"/>
      <c r="G5489" s="5"/>
      <c r="H5489" s="27"/>
    </row>
    <row r="5490" spans="1:8" x14ac:dyDescent="0.25">
      <c r="A5490" s="25"/>
      <c r="B5490" s="26"/>
      <c r="C5490" s="25"/>
      <c r="D5490" s="25"/>
      <c r="E5490" s="25"/>
      <c r="F5490" s="4"/>
      <c r="G5490" s="5"/>
      <c r="H5490" s="27"/>
    </row>
    <row r="5491" spans="1:8" x14ac:dyDescent="0.25">
      <c r="A5491" s="25"/>
      <c r="B5491" s="26"/>
      <c r="C5491" s="25"/>
      <c r="D5491" s="25"/>
      <c r="E5491" s="25"/>
      <c r="F5491" s="4"/>
      <c r="G5491" s="5"/>
      <c r="H5491" s="27"/>
    </row>
    <row r="5492" spans="1:8" x14ac:dyDescent="0.25">
      <c r="A5492" s="25"/>
      <c r="B5492" s="26"/>
      <c r="C5492" s="25"/>
      <c r="D5492" s="25"/>
      <c r="E5492" s="25"/>
      <c r="F5492" s="4"/>
      <c r="G5492" s="5"/>
      <c r="H5492" s="27"/>
    </row>
    <row r="5493" spans="1:8" x14ac:dyDescent="0.25">
      <c r="A5493" s="25"/>
      <c r="B5493" s="26"/>
      <c r="C5493" s="25"/>
      <c r="D5493" s="25"/>
      <c r="E5493" s="25"/>
      <c r="F5493" s="4"/>
      <c r="G5493" s="5"/>
      <c r="H5493" s="27"/>
    </row>
    <row r="5494" spans="1:8" x14ac:dyDescent="0.25">
      <c r="A5494" s="25"/>
      <c r="B5494" s="26"/>
      <c r="C5494" s="25"/>
      <c r="D5494" s="25"/>
      <c r="E5494" s="25"/>
      <c r="F5494" s="4"/>
      <c r="G5494" s="5"/>
      <c r="H5494" s="27"/>
    </row>
    <row r="5495" spans="1:8" x14ac:dyDescent="0.25">
      <c r="A5495" s="25"/>
      <c r="B5495" s="26"/>
      <c r="C5495" s="25"/>
      <c r="D5495" s="25"/>
      <c r="E5495" s="25"/>
      <c r="F5495" s="4"/>
      <c r="G5495" s="5"/>
      <c r="H5495" s="27"/>
    </row>
    <row r="5496" spans="1:8" x14ac:dyDescent="0.25">
      <c r="A5496" s="25"/>
      <c r="B5496" s="26"/>
      <c r="C5496" s="25"/>
      <c r="D5496" s="25"/>
      <c r="E5496" s="25"/>
      <c r="F5496" s="4"/>
      <c r="G5496" s="5"/>
      <c r="H5496" s="27"/>
    </row>
    <row r="5497" spans="1:8" x14ac:dyDescent="0.25">
      <c r="A5497" s="25"/>
      <c r="B5497" s="26"/>
      <c r="C5497" s="25"/>
      <c r="D5497" s="25"/>
      <c r="E5497" s="25"/>
      <c r="F5497" s="4"/>
      <c r="G5497" s="5"/>
      <c r="H5497" s="27"/>
    </row>
    <row r="5498" spans="1:8" x14ac:dyDescent="0.25">
      <c r="A5498" s="25"/>
      <c r="B5498" s="26"/>
      <c r="C5498" s="25"/>
      <c r="D5498" s="25"/>
      <c r="E5498" s="25"/>
      <c r="F5498" s="4"/>
      <c r="G5498" s="5"/>
      <c r="H5498" s="27"/>
    </row>
    <row r="5499" spans="1:8" x14ac:dyDescent="0.25">
      <c r="A5499" s="25"/>
      <c r="B5499" s="26"/>
      <c r="C5499" s="25"/>
      <c r="D5499" s="25"/>
      <c r="E5499" s="25"/>
      <c r="F5499" s="4"/>
      <c r="G5499" s="5"/>
      <c r="H5499" s="27"/>
    </row>
    <row r="5500" spans="1:8" x14ac:dyDescent="0.25">
      <c r="A5500" s="25"/>
      <c r="B5500" s="26"/>
      <c r="C5500" s="25"/>
      <c r="D5500" s="25"/>
      <c r="E5500" s="25"/>
      <c r="F5500" s="4"/>
      <c r="G5500" s="5"/>
      <c r="H5500" s="27"/>
    </row>
    <row r="5501" spans="1:8" x14ac:dyDescent="0.25">
      <c r="A5501" s="25"/>
      <c r="B5501" s="26"/>
      <c r="C5501" s="25"/>
      <c r="D5501" s="25"/>
      <c r="E5501" s="25"/>
      <c r="F5501" s="4"/>
      <c r="G5501" s="5"/>
      <c r="H5501" s="27"/>
    </row>
    <row r="5502" spans="1:8" x14ac:dyDescent="0.25">
      <c r="A5502" s="25"/>
      <c r="B5502" s="26"/>
      <c r="C5502" s="25"/>
      <c r="D5502" s="25"/>
      <c r="E5502" s="25"/>
      <c r="F5502" s="4"/>
      <c r="G5502" s="5"/>
      <c r="H5502" s="27"/>
    </row>
    <row r="5503" spans="1:8" x14ac:dyDescent="0.25">
      <c r="A5503" s="25"/>
      <c r="B5503" s="26"/>
      <c r="C5503" s="25"/>
      <c r="D5503" s="25"/>
      <c r="E5503" s="25"/>
      <c r="F5503" s="4"/>
      <c r="G5503" s="5"/>
      <c r="H5503" s="27"/>
    </row>
    <row r="5504" spans="1:8" x14ac:dyDescent="0.25">
      <c r="A5504" s="25"/>
      <c r="B5504" s="26"/>
      <c r="C5504" s="25"/>
      <c r="D5504" s="25"/>
      <c r="E5504" s="25"/>
      <c r="F5504" s="4"/>
      <c r="G5504" s="5"/>
      <c r="H5504" s="27"/>
    </row>
    <row r="5505" spans="1:8" x14ac:dyDescent="0.25">
      <c r="A5505" s="25"/>
      <c r="B5505" s="26"/>
      <c r="C5505" s="25"/>
      <c r="D5505" s="25"/>
      <c r="E5505" s="25"/>
      <c r="F5505" s="4"/>
      <c r="G5505" s="5"/>
      <c r="H5505" s="27"/>
    </row>
    <row r="5506" spans="1:8" x14ac:dyDescent="0.25">
      <c r="A5506" s="25"/>
      <c r="B5506" s="26"/>
      <c r="C5506" s="25"/>
      <c r="D5506" s="25"/>
      <c r="E5506" s="25"/>
      <c r="F5506" s="4"/>
      <c r="G5506" s="5"/>
      <c r="H5506" s="27"/>
    </row>
    <row r="5507" spans="1:8" x14ac:dyDescent="0.25">
      <c r="A5507" s="25"/>
      <c r="B5507" s="26"/>
      <c r="C5507" s="25"/>
      <c r="D5507" s="25"/>
      <c r="E5507" s="25"/>
      <c r="F5507" s="4"/>
      <c r="G5507" s="5"/>
      <c r="H5507" s="27"/>
    </row>
    <row r="5508" spans="1:8" x14ac:dyDescent="0.25">
      <c r="A5508" s="25"/>
      <c r="B5508" s="26"/>
      <c r="C5508" s="25"/>
      <c r="D5508" s="25"/>
      <c r="E5508" s="25"/>
      <c r="F5508" s="4"/>
      <c r="G5508" s="5"/>
      <c r="H5508" s="27"/>
    </row>
    <row r="5509" spans="1:8" x14ac:dyDescent="0.25">
      <c r="A5509" s="25"/>
      <c r="B5509" s="26"/>
      <c r="C5509" s="25"/>
      <c r="D5509" s="25"/>
      <c r="E5509" s="25"/>
      <c r="F5509" s="4"/>
      <c r="G5509" s="5"/>
      <c r="H5509" s="27"/>
    </row>
    <row r="5510" spans="1:8" x14ac:dyDescent="0.25">
      <c r="A5510" s="25"/>
      <c r="B5510" s="26"/>
      <c r="C5510" s="25"/>
      <c r="D5510" s="25"/>
      <c r="E5510" s="25"/>
      <c r="F5510" s="4"/>
      <c r="G5510" s="5"/>
      <c r="H5510" s="27"/>
    </row>
    <row r="5511" spans="1:8" x14ac:dyDescent="0.25">
      <c r="A5511" s="25"/>
      <c r="B5511" s="26"/>
      <c r="C5511" s="25"/>
      <c r="D5511" s="25"/>
      <c r="E5511" s="25"/>
      <c r="F5511" s="4"/>
      <c r="G5511" s="5"/>
      <c r="H5511" s="27"/>
    </row>
    <row r="5512" spans="1:8" x14ac:dyDescent="0.25">
      <c r="A5512" s="25"/>
      <c r="B5512" s="26"/>
      <c r="C5512" s="25"/>
      <c r="D5512" s="25"/>
      <c r="E5512" s="25"/>
      <c r="F5512" s="4"/>
      <c r="G5512" s="5"/>
      <c r="H5512" s="27"/>
    </row>
    <row r="5513" spans="1:8" x14ac:dyDescent="0.25">
      <c r="A5513" s="25"/>
      <c r="B5513" s="26"/>
      <c r="C5513" s="25"/>
      <c r="D5513" s="25"/>
      <c r="E5513" s="25"/>
      <c r="F5513" s="4"/>
      <c r="G5513" s="5"/>
      <c r="H5513" s="27"/>
    </row>
    <row r="5514" spans="1:8" x14ac:dyDescent="0.25">
      <c r="A5514" s="25"/>
      <c r="B5514" s="26"/>
      <c r="C5514" s="25"/>
      <c r="D5514" s="25"/>
      <c r="E5514" s="25"/>
      <c r="F5514" s="4"/>
      <c r="G5514" s="5"/>
      <c r="H5514" s="27"/>
    </row>
    <row r="5515" spans="1:8" x14ac:dyDescent="0.25">
      <c r="A5515" s="25"/>
      <c r="B5515" s="26"/>
      <c r="C5515" s="25"/>
      <c r="D5515" s="25"/>
      <c r="E5515" s="25"/>
      <c r="F5515" s="4"/>
      <c r="G5515" s="5"/>
      <c r="H5515" s="27"/>
    </row>
    <row r="5516" spans="1:8" x14ac:dyDescent="0.25">
      <c r="A5516" s="25"/>
      <c r="B5516" s="26"/>
      <c r="C5516" s="25"/>
      <c r="D5516" s="25"/>
      <c r="E5516" s="25"/>
      <c r="F5516" s="4"/>
      <c r="G5516" s="5"/>
      <c r="H5516" s="27"/>
    </row>
    <row r="5517" spans="1:8" x14ac:dyDescent="0.25">
      <c r="A5517" s="25"/>
      <c r="B5517" s="26"/>
      <c r="C5517" s="25"/>
      <c r="D5517" s="25"/>
      <c r="E5517" s="25"/>
      <c r="F5517" s="4"/>
      <c r="G5517" s="5"/>
      <c r="H5517" s="27"/>
    </row>
    <row r="5518" spans="1:8" x14ac:dyDescent="0.25">
      <c r="A5518" s="25"/>
      <c r="B5518" s="26"/>
      <c r="C5518" s="25"/>
      <c r="D5518" s="25"/>
      <c r="E5518" s="25"/>
      <c r="F5518" s="4"/>
      <c r="G5518" s="5"/>
      <c r="H5518" s="27"/>
    </row>
    <row r="5519" spans="1:8" x14ac:dyDescent="0.25">
      <c r="A5519" s="25"/>
      <c r="B5519" s="26"/>
      <c r="C5519" s="25"/>
      <c r="D5519" s="25"/>
      <c r="E5519" s="25"/>
      <c r="F5519" s="4"/>
      <c r="G5519" s="5"/>
      <c r="H5519" s="27"/>
    </row>
    <row r="5520" spans="1:8" x14ac:dyDescent="0.25">
      <c r="A5520" s="25"/>
      <c r="B5520" s="26"/>
      <c r="C5520" s="25"/>
      <c r="D5520" s="25"/>
      <c r="E5520" s="25"/>
      <c r="F5520" s="4"/>
      <c r="G5520" s="5"/>
      <c r="H5520" s="27"/>
    </row>
    <row r="5521" spans="1:8" x14ac:dyDescent="0.25">
      <c r="A5521" s="25"/>
      <c r="B5521" s="26"/>
      <c r="C5521" s="25"/>
      <c r="D5521" s="25"/>
      <c r="E5521" s="25"/>
      <c r="F5521" s="4"/>
      <c r="G5521" s="5"/>
      <c r="H5521" s="27"/>
    </row>
    <row r="5522" spans="1:8" x14ac:dyDescent="0.25">
      <c r="A5522" s="25"/>
      <c r="B5522" s="26"/>
      <c r="C5522" s="25"/>
      <c r="D5522" s="25"/>
      <c r="E5522" s="25"/>
      <c r="F5522" s="4"/>
      <c r="G5522" s="5"/>
      <c r="H5522" s="27"/>
    </row>
    <row r="5523" spans="1:8" x14ac:dyDescent="0.25">
      <c r="A5523" s="25"/>
      <c r="B5523" s="26"/>
      <c r="C5523" s="25"/>
      <c r="D5523" s="25"/>
      <c r="E5523" s="25"/>
      <c r="F5523" s="4"/>
      <c r="G5523" s="5"/>
      <c r="H5523" s="27"/>
    </row>
    <row r="5524" spans="1:8" x14ac:dyDescent="0.25">
      <c r="A5524" s="25"/>
      <c r="B5524" s="26"/>
      <c r="C5524" s="25"/>
      <c r="D5524" s="25"/>
      <c r="E5524" s="25"/>
      <c r="F5524" s="4"/>
      <c r="G5524" s="5"/>
      <c r="H5524" s="27"/>
    </row>
    <row r="5525" spans="1:8" x14ac:dyDescent="0.25">
      <c r="A5525" s="25"/>
      <c r="B5525" s="26"/>
      <c r="C5525" s="25"/>
      <c r="D5525" s="25"/>
      <c r="E5525" s="25"/>
      <c r="F5525" s="4"/>
      <c r="G5525" s="5"/>
      <c r="H5525" s="27"/>
    </row>
    <row r="5526" spans="1:8" x14ac:dyDescent="0.25">
      <c r="A5526" s="25"/>
      <c r="B5526" s="26"/>
      <c r="C5526" s="25"/>
      <c r="D5526" s="25"/>
      <c r="E5526" s="25"/>
      <c r="F5526" s="4"/>
      <c r="G5526" s="5"/>
      <c r="H5526" s="27"/>
    </row>
    <row r="5527" spans="1:8" x14ac:dyDescent="0.25">
      <c r="A5527" s="25"/>
      <c r="B5527" s="26"/>
      <c r="C5527" s="25"/>
      <c r="D5527" s="25"/>
      <c r="E5527" s="25"/>
      <c r="F5527" s="4"/>
      <c r="G5527" s="5"/>
      <c r="H5527" s="27"/>
    </row>
    <row r="5528" spans="1:8" x14ac:dyDescent="0.25">
      <c r="A5528" s="25"/>
      <c r="B5528" s="26"/>
      <c r="C5528" s="25"/>
      <c r="D5528" s="25"/>
      <c r="E5528" s="25"/>
      <c r="F5528" s="4"/>
      <c r="G5528" s="5"/>
      <c r="H5528" s="27"/>
    </row>
    <row r="5529" spans="1:8" x14ac:dyDescent="0.25">
      <c r="A5529" s="25"/>
      <c r="B5529" s="26"/>
      <c r="C5529" s="25"/>
      <c r="D5529" s="25"/>
      <c r="E5529" s="25"/>
      <c r="F5529" s="4"/>
      <c r="G5529" s="5"/>
      <c r="H5529" s="27"/>
    </row>
    <row r="5530" spans="1:8" x14ac:dyDescent="0.25">
      <c r="A5530" s="25"/>
      <c r="B5530" s="26"/>
      <c r="C5530" s="25"/>
      <c r="D5530" s="25"/>
      <c r="E5530" s="25"/>
      <c r="F5530" s="4"/>
      <c r="G5530" s="5"/>
      <c r="H5530" s="27"/>
    </row>
    <row r="5531" spans="1:8" x14ac:dyDescent="0.25">
      <c r="A5531" s="25"/>
      <c r="B5531" s="26"/>
      <c r="C5531" s="25"/>
      <c r="D5531" s="25"/>
      <c r="E5531" s="25"/>
      <c r="F5531" s="4"/>
      <c r="G5531" s="5"/>
      <c r="H5531" s="27"/>
    </row>
    <row r="5532" spans="1:8" x14ac:dyDescent="0.25">
      <c r="A5532" s="25"/>
      <c r="B5532" s="26"/>
      <c r="C5532" s="25"/>
      <c r="D5532" s="25"/>
      <c r="E5532" s="25"/>
      <c r="F5532" s="4"/>
      <c r="G5532" s="5"/>
      <c r="H5532" s="27"/>
    </row>
    <row r="5533" spans="1:8" x14ac:dyDescent="0.25">
      <c r="A5533" s="25"/>
      <c r="B5533" s="26"/>
      <c r="C5533" s="25"/>
      <c r="D5533" s="25"/>
      <c r="E5533" s="25"/>
      <c r="F5533" s="4"/>
      <c r="G5533" s="5"/>
      <c r="H5533" s="27"/>
    </row>
    <row r="5534" spans="1:8" x14ac:dyDescent="0.25">
      <c r="A5534" s="25"/>
      <c r="B5534" s="26"/>
      <c r="C5534" s="25"/>
      <c r="D5534" s="25"/>
      <c r="E5534" s="25"/>
      <c r="F5534" s="4"/>
      <c r="G5534" s="5"/>
      <c r="H5534" s="27"/>
    </row>
    <row r="5535" spans="1:8" x14ac:dyDescent="0.25">
      <c r="A5535" s="25"/>
      <c r="B5535" s="26"/>
      <c r="C5535" s="25"/>
      <c r="D5535" s="25"/>
      <c r="E5535" s="25"/>
      <c r="F5535" s="4"/>
      <c r="G5535" s="5"/>
      <c r="H5535" s="27"/>
    </row>
    <row r="5536" spans="1:8" x14ac:dyDescent="0.25">
      <c r="A5536" s="25"/>
      <c r="B5536" s="26"/>
      <c r="C5536" s="25"/>
      <c r="D5536" s="25"/>
      <c r="E5536" s="25"/>
      <c r="F5536" s="4"/>
      <c r="G5536" s="5"/>
      <c r="H5536" s="27"/>
    </row>
    <row r="5537" spans="1:8" x14ac:dyDescent="0.25">
      <c r="A5537" s="25"/>
      <c r="B5537" s="26"/>
      <c r="C5537" s="25"/>
      <c r="D5537" s="25"/>
      <c r="E5537" s="25"/>
      <c r="F5537" s="4"/>
      <c r="G5537" s="5"/>
      <c r="H5537" s="27"/>
    </row>
    <row r="5538" spans="1:8" x14ac:dyDescent="0.25">
      <c r="A5538" s="25"/>
      <c r="B5538" s="26"/>
      <c r="C5538" s="25"/>
      <c r="D5538" s="25"/>
      <c r="E5538" s="25"/>
      <c r="F5538" s="4"/>
      <c r="G5538" s="5"/>
      <c r="H5538" s="27"/>
    </row>
    <row r="5539" spans="1:8" x14ac:dyDescent="0.25">
      <c r="A5539" s="25"/>
      <c r="B5539" s="26"/>
      <c r="C5539" s="25"/>
      <c r="D5539" s="25"/>
      <c r="E5539" s="25"/>
      <c r="F5539" s="4"/>
      <c r="G5539" s="5"/>
      <c r="H5539" s="27"/>
    </row>
    <row r="5540" spans="1:8" x14ac:dyDescent="0.25">
      <c r="A5540" s="25"/>
      <c r="B5540" s="26"/>
      <c r="C5540" s="25"/>
      <c r="D5540" s="25"/>
      <c r="E5540" s="25"/>
      <c r="F5540" s="4"/>
      <c r="G5540" s="5"/>
      <c r="H5540" s="27"/>
    </row>
    <row r="5541" spans="1:8" x14ac:dyDescent="0.25">
      <c r="A5541" s="25"/>
      <c r="B5541" s="26"/>
      <c r="C5541" s="25"/>
      <c r="D5541" s="25"/>
      <c r="E5541" s="25"/>
      <c r="F5541" s="4"/>
      <c r="G5541" s="5"/>
      <c r="H5541" s="27"/>
    </row>
    <row r="5542" spans="1:8" x14ac:dyDescent="0.25">
      <c r="A5542" s="25"/>
      <c r="B5542" s="26"/>
      <c r="C5542" s="25"/>
      <c r="D5542" s="25"/>
      <c r="E5542" s="25"/>
      <c r="F5542" s="4"/>
      <c r="G5542" s="5"/>
      <c r="H5542" s="27"/>
    </row>
    <row r="5543" spans="1:8" x14ac:dyDescent="0.25">
      <c r="A5543" s="25"/>
      <c r="B5543" s="26"/>
      <c r="C5543" s="25"/>
      <c r="D5543" s="25"/>
      <c r="E5543" s="25"/>
      <c r="F5543" s="4"/>
      <c r="G5543" s="5"/>
      <c r="H5543" s="27"/>
    </row>
    <row r="5544" spans="1:8" x14ac:dyDescent="0.25">
      <c r="A5544" s="25"/>
      <c r="B5544" s="26"/>
      <c r="C5544" s="25"/>
      <c r="D5544" s="25"/>
      <c r="E5544" s="25"/>
      <c r="F5544" s="4"/>
      <c r="G5544" s="5"/>
      <c r="H5544" s="27"/>
    </row>
    <row r="5545" spans="1:8" x14ac:dyDescent="0.25">
      <c r="A5545" s="25"/>
      <c r="B5545" s="26"/>
      <c r="C5545" s="25"/>
      <c r="D5545" s="25"/>
      <c r="E5545" s="25"/>
      <c r="F5545" s="4"/>
      <c r="G5545" s="5"/>
      <c r="H5545" s="27"/>
    </row>
    <row r="5546" spans="1:8" x14ac:dyDescent="0.25">
      <c r="A5546" s="25"/>
      <c r="B5546" s="26"/>
      <c r="C5546" s="25"/>
      <c r="D5546" s="25"/>
      <c r="E5546" s="25"/>
      <c r="F5546" s="4"/>
      <c r="G5546" s="5"/>
      <c r="H5546" s="27"/>
    </row>
    <row r="5547" spans="1:8" x14ac:dyDescent="0.25">
      <c r="A5547" s="25"/>
      <c r="B5547" s="26"/>
      <c r="C5547" s="25"/>
      <c r="D5547" s="25"/>
      <c r="E5547" s="25"/>
      <c r="F5547" s="4"/>
      <c r="G5547" s="5"/>
      <c r="H5547" s="27"/>
    </row>
    <row r="5548" spans="1:8" x14ac:dyDescent="0.25">
      <c r="A5548" s="25"/>
      <c r="B5548" s="26"/>
      <c r="C5548" s="25"/>
      <c r="D5548" s="25"/>
      <c r="E5548" s="25"/>
      <c r="F5548" s="4"/>
      <c r="G5548" s="5"/>
      <c r="H5548" s="27"/>
    </row>
    <row r="5549" spans="1:8" x14ac:dyDescent="0.25">
      <c r="A5549" s="25"/>
      <c r="B5549" s="26"/>
      <c r="C5549" s="25"/>
      <c r="D5549" s="25"/>
      <c r="E5549" s="25"/>
      <c r="F5549" s="4"/>
      <c r="G5549" s="5"/>
      <c r="H5549" s="27"/>
    </row>
    <row r="5550" spans="1:8" x14ac:dyDescent="0.25">
      <c r="A5550" s="25"/>
      <c r="B5550" s="26"/>
      <c r="C5550" s="25"/>
      <c r="D5550" s="25"/>
      <c r="E5550" s="25"/>
      <c r="F5550" s="4"/>
      <c r="G5550" s="5"/>
      <c r="H5550" s="27"/>
    </row>
    <row r="5551" spans="1:8" x14ac:dyDescent="0.25">
      <c r="A5551" s="25"/>
      <c r="B5551" s="26"/>
      <c r="C5551" s="25"/>
      <c r="D5551" s="25"/>
      <c r="E5551" s="25"/>
      <c r="F5551" s="4"/>
      <c r="G5551" s="5"/>
      <c r="H5551" s="27"/>
    </row>
    <row r="5552" spans="1:8" x14ac:dyDescent="0.25">
      <c r="A5552" s="25"/>
      <c r="B5552" s="26"/>
      <c r="C5552" s="25"/>
      <c r="D5552" s="25"/>
      <c r="E5552" s="25"/>
      <c r="F5552" s="4"/>
      <c r="G5552" s="5"/>
      <c r="H5552" s="27"/>
    </row>
    <row r="5553" spans="1:8" x14ac:dyDescent="0.25">
      <c r="A5553" s="25"/>
      <c r="B5553" s="26"/>
      <c r="C5553" s="25"/>
      <c r="D5553" s="25"/>
      <c r="E5553" s="25"/>
      <c r="F5553" s="4"/>
      <c r="G5553" s="5"/>
      <c r="H5553" s="27"/>
    </row>
    <row r="5554" spans="1:8" x14ac:dyDescent="0.25">
      <c r="A5554" s="25"/>
      <c r="B5554" s="26"/>
      <c r="C5554" s="25"/>
      <c r="D5554" s="25"/>
      <c r="E5554" s="25"/>
      <c r="F5554" s="4"/>
      <c r="G5554" s="5"/>
      <c r="H5554" s="27"/>
    </row>
    <row r="5555" spans="1:8" x14ac:dyDescent="0.25">
      <c r="A5555" s="25"/>
      <c r="B5555" s="26"/>
      <c r="C5555" s="25"/>
      <c r="D5555" s="25"/>
      <c r="E5555" s="25"/>
      <c r="F5555" s="4"/>
      <c r="G5555" s="5"/>
      <c r="H5555" s="27"/>
    </row>
    <row r="5556" spans="1:8" x14ac:dyDescent="0.25">
      <c r="A5556" s="25"/>
      <c r="B5556" s="26"/>
      <c r="C5556" s="25"/>
      <c r="D5556" s="25"/>
      <c r="E5556" s="25"/>
      <c r="F5556" s="4"/>
      <c r="G5556" s="5"/>
      <c r="H5556" s="27"/>
    </row>
    <row r="5557" spans="1:8" x14ac:dyDescent="0.25">
      <c r="A5557" s="25"/>
      <c r="B5557" s="26"/>
      <c r="C5557" s="25"/>
      <c r="D5557" s="25"/>
      <c r="E5557" s="25"/>
      <c r="F5557" s="4"/>
      <c r="G5557" s="5"/>
      <c r="H5557" s="27"/>
    </row>
    <row r="5558" spans="1:8" x14ac:dyDescent="0.25">
      <c r="A5558" s="25"/>
      <c r="B5558" s="26"/>
      <c r="C5558" s="25"/>
      <c r="D5558" s="25"/>
      <c r="E5558" s="25"/>
      <c r="F5558" s="4"/>
      <c r="G5558" s="5"/>
      <c r="H5558" s="27"/>
    </row>
    <row r="5559" spans="1:8" x14ac:dyDescent="0.25">
      <c r="A5559" s="25"/>
      <c r="B5559" s="26"/>
      <c r="C5559" s="25"/>
      <c r="D5559" s="25"/>
      <c r="E5559" s="25"/>
      <c r="F5559" s="4"/>
      <c r="G5559" s="5"/>
      <c r="H5559" s="27"/>
    </row>
    <row r="5560" spans="1:8" x14ac:dyDescent="0.25">
      <c r="A5560" s="25"/>
      <c r="B5560" s="26"/>
      <c r="C5560" s="25"/>
      <c r="D5560" s="25"/>
      <c r="E5560" s="25"/>
      <c r="F5560" s="4"/>
      <c r="G5560" s="5"/>
      <c r="H5560" s="27"/>
    </row>
    <row r="5561" spans="1:8" x14ac:dyDescent="0.25">
      <c r="A5561" s="25"/>
      <c r="B5561" s="26"/>
      <c r="C5561" s="25"/>
      <c r="D5561" s="25"/>
      <c r="E5561" s="25"/>
      <c r="F5561" s="4"/>
      <c r="G5561" s="5"/>
      <c r="H5561" s="27"/>
    </row>
    <row r="5562" spans="1:8" x14ac:dyDescent="0.25">
      <c r="A5562" s="25"/>
      <c r="B5562" s="26"/>
      <c r="C5562" s="25"/>
      <c r="D5562" s="25"/>
      <c r="E5562" s="25"/>
      <c r="F5562" s="4"/>
      <c r="G5562" s="5"/>
      <c r="H5562" s="27"/>
    </row>
    <row r="5563" spans="1:8" x14ac:dyDescent="0.25">
      <c r="A5563" s="25"/>
      <c r="B5563" s="26"/>
      <c r="C5563" s="25"/>
      <c r="D5563" s="25"/>
      <c r="E5563" s="25"/>
      <c r="F5563" s="4"/>
      <c r="G5563" s="5"/>
      <c r="H5563" s="27"/>
    </row>
    <row r="5564" spans="1:8" x14ac:dyDescent="0.25">
      <c r="A5564" s="25"/>
      <c r="B5564" s="26"/>
      <c r="C5564" s="25"/>
      <c r="D5564" s="25"/>
      <c r="E5564" s="25"/>
      <c r="F5564" s="4"/>
      <c r="G5564" s="5"/>
      <c r="H5564" s="27"/>
    </row>
    <row r="5565" spans="1:8" x14ac:dyDescent="0.25">
      <c r="A5565" s="25"/>
      <c r="B5565" s="26"/>
      <c r="C5565" s="25"/>
      <c r="D5565" s="25"/>
      <c r="E5565" s="25"/>
      <c r="F5565" s="4"/>
      <c r="G5565" s="5"/>
      <c r="H5565" s="27"/>
    </row>
    <row r="5566" spans="1:8" x14ac:dyDescent="0.25">
      <c r="A5566" s="25"/>
      <c r="B5566" s="26"/>
      <c r="C5566" s="25"/>
      <c r="D5566" s="25"/>
      <c r="E5566" s="25"/>
      <c r="F5566" s="4"/>
      <c r="G5566" s="5"/>
      <c r="H5566" s="27"/>
    </row>
    <row r="5567" spans="1:8" x14ac:dyDescent="0.25">
      <c r="A5567" s="25"/>
      <c r="B5567" s="26"/>
      <c r="C5567" s="25"/>
      <c r="D5567" s="25"/>
      <c r="E5567" s="25"/>
      <c r="F5567" s="4"/>
      <c r="G5567" s="5"/>
      <c r="H5567" s="27"/>
    </row>
    <row r="5568" spans="1:8" x14ac:dyDescent="0.25">
      <c r="A5568" s="25"/>
      <c r="B5568" s="26"/>
      <c r="C5568" s="25"/>
      <c r="D5568" s="25"/>
      <c r="E5568" s="25"/>
      <c r="F5568" s="4"/>
      <c r="G5568" s="5"/>
      <c r="H5568" s="27"/>
    </row>
    <row r="5569" spans="1:8" x14ac:dyDescent="0.25">
      <c r="A5569" s="25"/>
      <c r="B5569" s="26"/>
      <c r="C5569" s="25"/>
      <c r="D5569" s="25"/>
      <c r="E5569" s="25"/>
      <c r="F5569" s="4"/>
      <c r="G5569" s="5"/>
      <c r="H5569" s="27"/>
    </row>
    <row r="5570" spans="1:8" x14ac:dyDescent="0.25">
      <c r="A5570" s="25"/>
      <c r="B5570" s="26"/>
      <c r="C5570" s="25"/>
      <c r="D5570" s="25"/>
      <c r="E5570" s="25"/>
      <c r="F5570" s="4"/>
      <c r="G5570" s="5"/>
      <c r="H5570" s="27"/>
    </row>
    <row r="5571" spans="1:8" x14ac:dyDescent="0.25">
      <c r="A5571" s="25"/>
      <c r="B5571" s="26"/>
      <c r="C5571" s="25"/>
      <c r="D5571" s="25"/>
      <c r="E5571" s="25"/>
      <c r="F5571" s="4"/>
      <c r="G5571" s="5"/>
      <c r="H5571" s="27"/>
    </row>
    <row r="5572" spans="1:8" x14ac:dyDescent="0.25">
      <c r="A5572" s="25"/>
      <c r="B5572" s="26"/>
      <c r="C5572" s="25"/>
      <c r="D5572" s="25"/>
      <c r="E5572" s="25"/>
      <c r="F5572" s="4"/>
      <c r="G5572" s="5"/>
      <c r="H5572" s="27"/>
    </row>
    <row r="5573" spans="1:8" x14ac:dyDescent="0.25">
      <c r="A5573" s="25"/>
      <c r="B5573" s="26"/>
      <c r="C5573" s="25"/>
      <c r="D5573" s="25"/>
      <c r="E5573" s="25"/>
      <c r="F5573" s="4"/>
      <c r="G5573" s="5"/>
      <c r="H5573" s="27"/>
    </row>
    <row r="5574" spans="1:8" x14ac:dyDescent="0.25">
      <c r="A5574" s="25"/>
      <c r="B5574" s="26"/>
      <c r="C5574" s="25"/>
      <c r="D5574" s="25"/>
      <c r="E5574" s="25"/>
      <c r="F5574" s="4"/>
      <c r="G5574" s="5"/>
      <c r="H5574" s="27"/>
    </row>
    <row r="5575" spans="1:8" x14ac:dyDescent="0.25">
      <c r="A5575" s="25"/>
      <c r="B5575" s="26"/>
      <c r="C5575" s="25"/>
      <c r="D5575" s="25"/>
      <c r="E5575" s="25"/>
      <c r="F5575" s="4"/>
      <c r="G5575" s="5"/>
      <c r="H5575" s="27"/>
    </row>
    <row r="5576" spans="1:8" x14ac:dyDescent="0.25">
      <c r="A5576" s="25"/>
      <c r="B5576" s="26"/>
      <c r="C5576" s="25"/>
      <c r="D5576" s="25"/>
      <c r="E5576" s="25"/>
      <c r="F5576" s="4"/>
      <c r="G5576" s="5"/>
      <c r="H5576" s="27"/>
    </row>
    <row r="5577" spans="1:8" x14ac:dyDescent="0.25">
      <c r="A5577" s="25"/>
      <c r="B5577" s="26"/>
      <c r="C5577" s="25"/>
      <c r="D5577" s="25"/>
      <c r="E5577" s="25"/>
      <c r="F5577" s="4"/>
      <c r="G5577" s="5"/>
      <c r="H5577" s="27"/>
    </row>
    <row r="5578" spans="1:8" x14ac:dyDescent="0.25">
      <c r="A5578" s="25"/>
      <c r="B5578" s="26"/>
      <c r="C5578" s="25"/>
      <c r="D5578" s="25"/>
      <c r="E5578" s="25"/>
      <c r="F5578" s="4"/>
      <c r="G5578" s="5"/>
      <c r="H5578" s="27"/>
    </row>
    <row r="5579" spans="1:8" x14ac:dyDescent="0.25">
      <c r="A5579" s="25"/>
      <c r="B5579" s="26"/>
      <c r="C5579" s="25"/>
      <c r="D5579" s="25"/>
      <c r="E5579" s="25"/>
      <c r="F5579" s="4"/>
      <c r="G5579" s="5"/>
      <c r="H5579" s="27"/>
    </row>
    <row r="5580" spans="1:8" x14ac:dyDescent="0.25">
      <c r="A5580" s="25"/>
      <c r="B5580" s="26"/>
      <c r="C5580" s="25"/>
      <c r="D5580" s="25"/>
      <c r="E5580" s="25"/>
      <c r="F5580" s="4"/>
      <c r="G5580" s="5"/>
      <c r="H5580" s="27"/>
    </row>
    <row r="5581" spans="1:8" x14ac:dyDescent="0.25">
      <c r="A5581" s="25"/>
      <c r="B5581" s="26"/>
      <c r="C5581" s="25"/>
      <c r="D5581" s="25"/>
      <c r="E5581" s="25"/>
      <c r="F5581" s="4"/>
      <c r="G5581" s="5"/>
      <c r="H5581" s="27"/>
    </row>
    <row r="5582" spans="1:8" x14ac:dyDescent="0.25">
      <c r="A5582" s="25"/>
      <c r="B5582" s="26"/>
      <c r="C5582" s="25"/>
      <c r="D5582" s="25"/>
      <c r="E5582" s="25"/>
      <c r="F5582" s="4"/>
      <c r="G5582" s="5"/>
      <c r="H5582" s="27"/>
    </row>
    <row r="5583" spans="1:8" x14ac:dyDescent="0.25">
      <c r="A5583" s="25"/>
      <c r="B5583" s="26"/>
      <c r="C5583" s="25"/>
      <c r="D5583" s="25"/>
      <c r="E5583" s="25"/>
      <c r="F5583" s="4"/>
      <c r="G5583" s="5"/>
      <c r="H5583" s="27"/>
    </row>
    <row r="5584" spans="1:8" x14ac:dyDescent="0.25">
      <c r="A5584" s="25"/>
      <c r="B5584" s="26"/>
      <c r="C5584" s="25"/>
      <c r="D5584" s="25"/>
      <c r="E5584" s="25"/>
      <c r="F5584" s="4"/>
      <c r="G5584" s="5"/>
      <c r="H5584" s="27"/>
    </row>
    <row r="5585" spans="1:8" x14ac:dyDescent="0.25">
      <c r="A5585" s="25"/>
      <c r="B5585" s="26"/>
      <c r="C5585" s="25"/>
      <c r="D5585" s="25"/>
      <c r="E5585" s="25"/>
      <c r="F5585" s="4"/>
      <c r="G5585" s="5"/>
      <c r="H5585" s="27"/>
    </row>
    <row r="5586" spans="1:8" x14ac:dyDescent="0.25">
      <c r="A5586" s="25"/>
      <c r="B5586" s="26"/>
      <c r="C5586" s="25"/>
      <c r="D5586" s="25"/>
      <c r="E5586" s="25"/>
      <c r="F5586" s="4"/>
      <c r="G5586" s="5"/>
      <c r="H5586" s="27"/>
    </row>
    <row r="5587" spans="1:8" x14ac:dyDescent="0.25">
      <c r="A5587" s="25"/>
      <c r="B5587" s="26"/>
      <c r="C5587" s="25"/>
      <c r="D5587" s="25"/>
      <c r="E5587" s="25"/>
      <c r="F5587" s="4"/>
      <c r="G5587" s="5"/>
      <c r="H5587" s="27"/>
    </row>
    <row r="5588" spans="1:8" x14ac:dyDescent="0.25">
      <c r="A5588" s="25"/>
      <c r="B5588" s="26"/>
      <c r="C5588" s="25"/>
      <c r="D5588" s="25"/>
      <c r="E5588" s="25"/>
      <c r="F5588" s="4"/>
      <c r="G5588" s="5"/>
      <c r="H5588" s="27"/>
    </row>
    <row r="5589" spans="1:8" x14ac:dyDescent="0.25">
      <c r="A5589" s="25"/>
      <c r="B5589" s="26"/>
      <c r="C5589" s="25"/>
      <c r="D5589" s="25"/>
      <c r="E5589" s="25"/>
      <c r="F5589" s="4"/>
      <c r="G5589" s="5"/>
      <c r="H5589" s="27"/>
    </row>
    <row r="5590" spans="1:8" x14ac:dyDescent="0.25">
      <c r="A5590" s="25"/>
      <c r="B5590" s="26"/>
      <c r="C5590" s="25"/>
      <c r="D5590" s="25"/>
      <c r="E5590" s="25"/>
      <c r="F5590" s="4"/>
      <c r="G5590" s="5"/>
      <c r="H5590" s="27"/>
    </row>
    <row r="5591" spans="1:8" x14ac:dyDescent="0.25">
      <c r="A5591" s="25"/>
      <c r="B5591" s="26"/>
      <c r="C5591" s="25"/>
      <c r="D5591" s="25"/>
      <c r="E5591" s="25"/>
      <c r="F5591" s="4"/>
      <c r="G5591" s="5"/>
      <c r="H5591" s="27"/>
    </row>
    <row r="5592" spans="1:8" x14ac:dyDescent="0.25">
      <c r="A5592" s="25"/>
      <c r="B5592" s="26"/>
      <c r="C5592" s="25"/>
      <c r="D5592" s="25"/>
      <c r="E5592" s="25"/>
      <c r="F5592" s="4"/>
      <c r="G5592" s="5"/>
      <c r="H5592" s="27"/>
    </row>
    <row r="5593" spans="1:8" x14ac:dyDescent="0.25">
      <c r="A5593" s="25"/>
      <c r="B5593" s="26"/>
      <c r="C5593" s="25"/>
      <c r="D5593" s="25"/>
      <c r="E5593" s="25"/>
      <c r="F5593" s="4"/>
      <c r="G5593" s="5"/>
      <c r="H5593" s="27"/>
    </row>
    <row r="5594" spans="1:8" x14ac:dyDescent="0.25">
      <c r="A5594" s="25"/>
      <c r="B5594" s="26"/>
      <c r="C5594" s="25"/>
      <c r="D5594" s="25"/>
      <c r="E5594" s="25"/>
      <c r="F5594" s="4"/>
      <c r="G5594" s="5"/>
      <c r="H5594" s="27"/>
    </row>
    <row r="5595" spans="1:8" x14ac:dyDescent="0.25">
      <c r="A5595" s="25"/>
      <c r="B5595" s="26"/>
      <c r="C5595" s="25"/>
      <c r="D5595" s="25"/>
      <c r="E5595" s="25"/>
      <c r="F5595" s="4"/>
      <c r="G5595" s="5"/>
      <c r="H5595" s="27"/>
    </row>
    <row r="5596" spans="1:8" x14ac:dyDescent="0.25">
      <c r="A5596" s="25"/>
      <c r="B5596" s="26"/>
      <c r="C5596" s="25"/>
      <c r="D5596" s="25"/>
      <c r="E5596" s="25"/>
      <c r="F5596" s="4"/>
      <c r="G5596" s="5"/>
      <c r="H5596" s="27"/>
    </row>
    <row r="5597" spans="1:8" x14ac:dyDescent="0.25">
      <c r="A5597" s="25"/>
      <c r="B5597" s="26"/>
      <c r="C5597" s="25"/>
      <c r="D5597" s="25"/>
      <c r="E5597" s="25"/>
      <c r="F5597" s="4"/>
      <c r="G5597" s="5"/>
      <c r="H5597" s="27"/>
    </row>
    <row r="5598" spans="1:8" x14ac:dyDescent="0.25">
      <c r="A5598" s="25"/>
      <c r="B5598" s="26"/>
      <c r="C5598" s="25"/>
      <c r="D5598" s="25"/>
      <c r="E5598" s="25"/>
      <c r="F5598" s="4"/>
      <c r="G5598" s="5"/>
      <c r="H5598" s="27"/>
    </row>
    <row r="5599" spans="1:8" x14ac:dyDescent="0.25">
      <c r="A5599" s="25"/>
      <c r="B5599" s="26"/>
      <c r="C5599" s="25"/>
      <c r="D5599" s="25"/>
      <c r="E5599" s="25"/>
      <c r="F5599" s="4"/>
      <c r="G5599" s="5"/>
      <c r="H5599" s="27"/>
    </row>
    <row r="5600" spans="1:8" x14ac:dyDescent="0.25">
      <c r="A5600" s="25"/>
      <c r="B5600" s="26"/>
      <c r="C5600" s="25"/>
      <c r="D5600" s="25"/>
      <c r="E5600" s="25"/>
      <c r="F5600" s="4"/>
      <c r="G5600" s="5"/>
      <c r="H5600" s="27"/>
    </row>
    <row r="5601" spans="1:8" x14ac:dyDescent="0.25">
      <c r="A5601" s="25"/>
      <c r="B5601" s="26"/>
      <c r="C5601" s="25"/>
      <c r="D5601" s="25"/>
      <c r="E5601" s="25"/>
      <c r="F5601" s="4"/>
      <c r="G5601" s="5"/>
      <c r="H5601" s="27"/>
    </row>
    <row r="5602" spans="1:8" x14ac:dyDescent="0.25">
      <c r="A5602" s="25"/>
      <c r="B5602" s="26"/>
      <c r="C5602" s="25"/>
      <c r="D5602" s="25"/>
      <c r="E5602" s="25"/>
      <c r="F5602" s="4"/>
      <c r="G5602" s="5"/>
      <c r="H5602" s="27"/>
    </row>
    <row r="5603" spans="1:8" x14ac:dyDescent="0.25">
      <c r="A5603" s="25"/>
      <c r="B5603" s="26"/>
      <c r="C5603" s="25"/>
      <c r="D5603" s="25"/>
      <c r="E5603" s="25"/>
      <c r="F5603" s="4"/>
      <c r="G5603" s="5"/>
      <c r="H5603" s="27"/>
    </row>
    <row r="5604" spans="1:8" x14ac:dyDescent="0.25">
      <c r="A5604" s="25"/>
      <c r="B5604" s="26"/>
      <c r="C5604" s="25"/>
      <c r="D5604" s="25"/>
      <c r="E5604" s="25"/>
      <c r="F5604" s="4"/>
      <c r="G5604" s="5"/>
      <c r="H5604" s="27"/>
    </row>
    <row r="5605" spans="1:8" x14ac:dyDescent="0.25">
      <c r="A5605" s="25"/>
      <c r="B5605" s="26"/>
      <c r="C5605" s="25"/>
      <c r="D5605" s="25"/>
      <c r="E5605" s="25"/>
      <c r="F5605" s="4"/>
      <c r="G5605" s="5"/>
      <c r="H5605" s="27"/>
    </row>
    <row r="5606" spans="1:8" x14ac:dyDescent="0.25">
      <c r="A5606" s="25"/>
      <c r="B5606" s="26"/>
      <c r="C5606" s="25"/>
      <c r="D5606" s="25"/>
      <c r="E5606" s="25"/>
      <c r="F5606" s="4"/>
      <c r="G5606" s="5"/>
      <c r="H5606" s="27"/>
    </row>
    <row r="5607" spans="1:8" x14ac:dyDescent="0.25">
      <c r="A5607" s="25"/>
      <c r="B5607" s="26"/>
      <c r="C5607" s="25"/>
      <c r="D5607" s="25"/>
      <c r="E5607" s="25"/>
      <c r="F5607" s="4"/>
      <c r="G5607" s="5"/>
      <c r="H5607" s="27"/>
    </row>
    <row r="5608" spans="1:8" x14ac:dyDescent="0.25">
      <c r="A5608" s="25"/>
      <c r="B5608" s="26"/>
      <c r="C5608" s="25"/>
      <c r="D5608" s="25"/>
      <c r="E5608" s="25"/>
      <c r="F5608" s="4"/>
      <c r="G5608" s="5"/>
      <c r="H5608" s="27"/>
    </row>
    <row r="5609" spans="1:8" x14ac:dyDescent="0.25">
      <c r="A5609" s="25"/>
      <c r="B5609" s="26"/>
      <c r="C5609" s="25"/>
      <c r="D5609" s="25"/>
      <c r="E5609" s="25"/>
      <c r="F5609" s="4"/>
      <c r="G5609" s="5"/>
      <c r="H5609" s="27"/>
    </row>
    <row r="5610" spans="1:8" x14ac:dyDescent="0.25">
      <c r="A5610" s="25"/>
      <c r="B5610" s="26"/>
      <c r="C5610" s="25"/>
      <c r="D5610" s="25"/>
      <c r="E5610" s="25"/>
      <c r="F5610" s="4"/>
      <c r="G5610" s="5"/>
      <c r="H5610" s="27"/>
    </row>
    <row r="5611" spans="1:8" x14ac:dyDescent="0.25">
      <c r="A5611" s="25"/>
      <c r="B5611" s="26"/>
      <c r="C5611" s="25"/>
      <c r="D5611" s="25"/>
      <c r="E5611" s="25"/>
      <c r="F5611" s="4"/>
      <c r="G5611" s="5"/>
      <c r="H5611" s="27"/>
    </row>
    <row r="5612" spans="1:8" x14ac:dyDescent="0.25">
      <c r="A5612" s="25"/>
      <c r="B5612" s="26"/>
      <c r="C5612" s="25"/>
      <c r="D5612" s="25"/>
      <c r="E5612" s="25"/>
      <c r="F5612" s="4"/>
      <c r="G5612" s="5"/>
      <c r="H5612" s="27"/>
    </row>
    <row r="5613" spans="1:8" x14ac:dyDescent="0.25">
      <c r="A5613" s="25"/>
      <c r="B5613" s="26"/>
      <c r="C5613" s="25"/>
      <c r="D5613" s="25"/>
      <c r="E5613" s="25"/>
      <c r="F5613" s="4"/>
      <c r="G5613" s="5"/>
      <c r="H5613" s="27"/>
    </row>
    <row r="5614" spans="1:8" x14ac:dyDescent="0.25">
      <c r="A5614" s="25"/>
      <c r="B5614" s="26"/>
      <c r="C5614" s="25"/>
      <c r="D5614" s="25"/>
      <c r="E5614" s="25"/>
      <c r="F5614" s="4"/>
      <c r="G5614" s="5"/>
      <c r="H5614" s="27"/>
    </row>
    <row r="5615" spans="1:8" x14ac:dyDescent="0.25">
      <c r="A5615" s="25"/>
      <c r="B5615" s="26"/>
      <c r="C5615" s="25"/>
      <c r="D5615" s="25"/>
      <c r="E5615" s="25"/>
      <c r="F5615" s="4"/>
      <c r="G5615" s="5"/>
      <c r="H5615" s="27"/>
    </row>
    <row r="5616" spans="1:8" x14ac:dyDescent="0.25">
      <c r="A5616" s="25"/>
      <c r="B5616" s="26"/>
      <c r="C5616" s="25"/>
      <c r="D5616" s="25"/>
      <c r="E5616" s="25"/>
      <c r="F5616" s="4"/>
      <c r="G5616" s="5"/>
      <c r="H5616" s="27"/>
    </row>
    <row r="5617" spans="1:8" x14ac:dyDescent="0.25">
      <c r="A5617" s="25"/>
      <c r="B5617" s="26"/>
      <c r="C5617" s="25"/>
      <c r="D5617" s="25"/>
      <c r="E5617" s="25"/>
      <c r="F5617" s="4"/>
      <c r="G5617" s="5"/>
      <c r="H5617" s="27"/>
    </row>
    <row r="5618" spans="1:8" x14ac:dyDescent="0.25">
      <c r="A5618" s="25"/>
      <c r="B5618" s="26"/>
      <c r="C5618" s="25"/>
      <c r="D5618" s="25"/>
      <c r="E5618" s="25"/>
      <c r="F5618" s="4"/>
      <c r="G5618" s="5"/>
      <c r="H5618" s="27"/>
    </row>
    <row r="5619" spans="1:8" x14ac:dyDescent="0.25">
      <c r="A5619" s="25"/>
      <c r="B5619" s="26"/>
      <c r="C5619" s="25"/>
      <c r="D5619" s="25"/>
      <c r="E5619" s="25"/>
      <c r="F5619" s="4"/>
      <c r="G5619" s="5"/>
      <c r="H5619" s="27"/>
    </row>
    <row r="5620" spans="1:8" x14ac:dyDescent="0.25">
      <c r="A5620" s="25"/>
      <c r="B5620" s="26"/>
      <c r="C5620" s="25"/>
      <c r="D5620" s="25"/>
      <c r="E5620" s="25"/>
      <c r="F5620" s="4"/>
      <c r="G5620" s="5"/>
      <c r="H5620" s="27"/>
    </row>
    <row r="5621" spans="1:8" x14ac:dyDescent="0.25">
      <c r="A5621" s="25"/>
      <c r="B5621" s="26"/>
      <c r="C5621" s="25"/>
      <c r="D5621" s="25"/>
      <c r="E5621" s="25"/>
      <c r="F5621" s="4"/>
      <c r="G5621" s="5"/>
      <c r="H5621" s="27"/>
    </row>
    <row r="5622" spans="1:8" x14ac:dyDescent="0.25">
      <c r="A5622" s="25"/>
      <c r="B5622" s="26"/>
      <c r="C5622" s="25"/>
      <c r="D5622" s="25"/>
      <c r="E5622" s="25"/>
      <c r="F5622" s="4"/>
      <c r="G5622" s="5"/>
      <c r="H5622" s="27"/>
    </row>
    <row r="5623" spans="1:8" x14ac:dyDescent="0.25">
      <c r="A5623" s="25"/>
      <c r="B5623" s="26"/>
      <c r="C5623" s="25"/>
      <c r="D5623" s="25"/>
      <c r="E5623" s="25"/>
      <c r="F5623" s="4"/>
      <c r="G5623" s="5"/>
      <c r="H5623" s="27"/>
    </row>
    <row r="5624" spans="1:8" x14ac:dyDescent="0.25">
      <c r="A5624" s="25"/>
      <c r="B5624" s="26"/>
      <c r="C5624" s="25"/>
      <c r="D5624" s="25"/>
      <c r="E5624" s="25"/>
      <c r="F5624" s="4"/>
      <c r="G5624" s="5"/>
      <c r="H5624" s="27"/>
    </row>
    <row r="5625" spans="1:8" x14ac:dyDescent="0.25">
      <c r="A5625" s="25"/>
      <c r="B5625" s="26"/>
      <c r="C5625" s="25"/>
      <c r="D5625" s="25"/>
      <c r="E5625" s="25"/>
      <c r="F5625" s="4"/>
      <c r="G5625" s="5"/>
      <c r="H5625" s="27"/>
    </row>
    <row r="5626" spans="1:8" x14ac:dyDescent="0.25">
      <c r="A5626" s="25"/>
      <c r="B5626" s="26"/>
      <c r="C5626" s="25"/>
      <c r="D5626" s="25"/>
      <c r="E5626" s="25"/>
      <c r="F5626" s="4"/>
      <c r="G5626" s="5"/>
      <c r="H5626" s="27"/>
    </row>
    <row r="5627" spans="1:8" x14ac:dyDescent="0.25">
      <c r="A5627" s="25"/>
      <c r="B5627" s="26"/>
      <c r="C5627" s="25"/>
      <c r="D5627" s="25"/>
      <c r="E5627" s="25"/>
      <c r="F5627" s="4"/>
      <c r="G5627" s="5"/>
      <c r="H5627" s="27"/>
    </row>
    <row r="5628" spans="1:8" x14ac:dyDescent="0.25">
      <c r="A5628" s="25"/>
      <c r="B5628" s="26"/>
      <c r="C5628" s="25"/>
      <c r="D5628" s="25"/>
      <c r="E5628" s="25"/>
      <c r="F5628" s="4"/>
      <c r="G5628" s="5"/>
      <c r="H5628" s="27"/>
    </row>
    <row r="5629" spans="1:8" x14ac:dyDescent="0.25">
      <c r="A5629" s="25"/>
      <c r="B5629" s="26"/>
      <c r="C5629" s="25"/>
      <c r="D5629" s="25"/>
      <c r="E5629" s="25"/>
      <c r="F5629" s="4"/>
      <c r="G5629" s="5"/>
      <c r="H5629" s="27"/>
    </row>
    <row r="5630" spans="1:8" x14ac:dyDescent="0.25">
      <c r="A5630" s="25"/>
      <c r="B5630" s="26"/>
      <c r="C5630" s="25"/>
      <c r="D5630" s="25"/>
      <c r="E5630" s="25"/>
      <c r="F5630" s="4"/>
      <c r="G5630" s="5"/>
      <c r="H5630" s="27"/>
    </row>
    <row r="5631" spans="1:8" x14ac:dyDescent="0.25">
      <c r="A5631" s="25"/>
      <c r="B5631" s="26"/>
      <c r="C5631" s="25"/>
      <c r="D5631" s="25"/>
      <c r="E5631" s="25"/>
      <c r="F5631" s="4"/>
      <c r="G5631" s="5"/>
      <c r="H5631" s="27"/>
    </row>
    <row r="5632" spans="1:8" x14ac:dyDescent="0.25">
      <c r="A5632" s="25"/>
      <c r="B5632" s="26"/>
      <c r="C5632" s="25"/>
      <c r="D5632" s="25"/>
      <c r="E5632" s="25"/>
      <c r="F5632" s="4"/>
      <c r="G5632" s="5"/>
      <c r="H5632" s="27"/>
    </row>
    <row r="5633" spans="1:8" x14ac:dyDescent="0.25">
      <c r="A5633" s="25"/>
      <c r="B5633" s="26"/>
      <c r="C5633" s="25"/>
      <c r="D5633" s="25"/>
      <c r="E5633" s="25"/>
      <c r="F5633" s="4"/>
      <c r="G5633" s="5"/>
      <c r="H5633" s="27"/>
    </row>
    <row r="5634" spans="1:8" x14ac:dyDescent="0.25">
      <c r="A5634" s="25"/>
      <c r="B5634" s="26"/>
      <c r="C5634" s="25"/>
      <c r="D5634" s="25"/>
      <c r="E5634" s="25"/>
      <c r="F5634" s="4"/>
      <c r="G5634" s="5"/>
      <c r="H5634" s="27"/>
    </row>
    <row r="5635" spans="1:8" x14ac:dyDescent="0.25">
      <c r="A5635" s="25"/>
      <c r="B5635" s="26"/>
      <c r="C5635" s="25"/>
      <c r="D5635" s="25"/>
      <c r="E5635" s="25"/>
      <c r="F5635" s="4"/>
      <c r="G5635" s="5"/>
      <c r="H5635" s="27"/>
    </row>
    <row r="5636" spans="1:8" x14ac:dyDescent="0.25">
      <c r="A5636" s="25"/>
      <c r="B5636" s="26"/>
      <c r="C5636" s="25"/>
      <c r="D5636" s="25"/>
      <c r="E5636" s="25"/>
      <c r="F5636" s="4"/>
      <c r="G5636" s="5"/>
      <c r="H5636" s="27"/>
    </row>
    <row r="5637" spans="1:8" x14ac:dyDescent="0.25">
      <c r="A5637" s="25"/>
      <c r="B5637" s="26"/>
      <c r="C5637" s="25"/>
      <c r="D5637" s="25"/>
      <c r="E5637" s="25"/>
      <c r="F5637" s="4"/>
      <c r="G5637" s="5"/>
      <c r="H5637" s="27"/>
    </row>
    <row r="5638" spans="1:8" x14ac:dyDescent="0.25">
      <c r="A5638" s="25"/>
      <c r="B5638" s="26"/>
      <c r="C5638" s="25"/>
      <c r="D5638" s="25"/>
      <c r="E5638" s="25"/>
      <c r="F5638" s="4"/>
      <c r="G5638" s="5"/>
      <c r="H5638" s="27"/>
    </row>
    <row r="5639" spans="1:8" x14ac:dyDescent="0.25">
      <c r="A5639" s="25"/>
      <c r="B5639" s="26"/>
      <c r="C5639" s="25"/>
      <c r="D5639" s="25"/>
      <c r="E5639" s="25"/>
      <c r="F5639" s="4"/>
      <c r="G5639" s="5"/>
      <c r="H5639" s="27"/>
    </row>
    <row r="5640" spans="1:8" x14ac:dyDescent="0.25">
      <c r="A5640" s="25"/>
      <c r="B5640" s="26"/>
      <c r="C5640" s="25"/>
      <c r="D5640" s="25"/>
      <c r="E5640" s="25"/>
      <c r="F5640" s="4"/>
      <c r="G5640" s="5"/>
      <c r="H5640" s="27"/>
    </row>
    <row r="5641" spans="1:8" x14ac:dyDescent="0.25">
      <c r="A5641" s="25"/>
      <c r="B5641" s="26"/>
      <c r="C5641" s="25"/>
      <c r="D5641" s="25"/>
      <c r="E5641" s="25"/>
      <c r="F5641" s="4"/>
      <c r="G5641" s="5"/>
      <c r="H5641" s="27"/>
    </row>
    <row r="5642" spans="1:8" x14ac:dyDescent="0.25">
      <c r="A5642" s="25"/>
      <c r="B5642" s="26"/>
      <c r="C5642" s="25"/>
      <c r="D5642" s="25"/>
      <c r="E5642" s="25"/>
      <c r="F5642" s="4"/>
      <c r="G5642" s="5"/>
      <c r="H5642" s="27"/>
    </row>
    <row r="5643" spans="1:8" x14ac:dyDescent="0.25">
      <c r="A5643" s="25"/>
      <c r="B5643" s="26"/>
      <c r="C5643" s="25"/>
      <c r="D5643" s="25"/>
      <c r="E5643" s="25"/>
      <c r="F5643" s="4"/>
      <c r="G5643" s="5"/>
      <c r="H5643" s="27"/>
    </row>
    <row r="5644" spans="1:8" x14ac:dyDescent="0.25">
      <c r="A5644" s="25"/>
      <c r="B5644" s="26"/>
      <c r="C5644" s="25"/>
      <c r="D5644" s="25"/>
      <c r="E5644" s="25"/>
      <c r="F5644" s="4"/>
      <c r="G5644" s="5"/>
      <c r="H5644" s="27"/>
    </row>
    <row r="5645" spans="1:8" x14ac:dyDescent="0.25">
      <c r="A5645" s="25"/>
      <c r="B5645" s="26"/>
      <c r="C5645" s="25"/>
      <c r="D5645" s="25"/>
      <c r="E5645" s="25"/>
      <c r="F5645" s="4"/>
      <c r="G5645" s="5"/>
      <c r="H5645" s="27"/>
    </row>
    <row r="5646" spans="1:8" x14ac:dyDescent="0.25">
      <c r="A5646" s="25"/>
      <c r="B5646" s="26"/>
      <c r="C5646" s="25"/>
      <c r="D5646" s="25"/>
      <c r="E5646" s="25"/>
      <c r="F5646" s="4"/>
      <c r="G5646" s="5"/>
      <c r="H5646" s="27"/>
    </row>
    <row r="5647" spans="1:8" x14ac:dyDescent="0.25">
      <c r="A5647" s="25"/>
      <c r="B5647" s="26"/>
      <c r="C5647" s="25"/>
      <c r="D5647" s="25"/>
      <c r="E5647" s="25"/>
      <c r="F5647" s="4"/>
      <c r="G5647" s="5"/>
      <c r="H5647" s="27"/>
    </row>
    <row r="5648" spans="1:8" x14ac:dyDescent="0.25">
      <c r="A5648" s="25"/>
      <c r="B5648" s="26"/>
      <c r="C5648" s="25"/>
      <c r="D5648" s="25"/>
      <c r="E5648" s="25"/>
      <c r="F5648" s="4"/>
      <c r="G5648" s="5"/>
      <c r="H5648" s="27"/>
    </row>
    <row r="5649" spans="1:8" x14ac:dyDescent="0.25">
      <c r="A5649" s="25"/>
      <c r="B5649" s="26"/>
      <c r="C5649" s="25"/>
      <c r="D5649" s="25"/>
      <c r="E5649" s="25"/>
      <c r="F5649" s="4"/>
      <c r="G5649" s="5"/>
      <c r="H5649" s="27"/>
    </row>
    <row r="5650" spans="1:8" x14ac:dyDescent="0.25">
      <c r="A5650" s="25"/>
      <c r="B5650" s="26"/>
      <c r="C5650" s="25"/>
      <c r="D5650" s="25"/>
      <c r="E5650" s="25"/>
      <c r="F5650" s="4"/>
      <c r="G5650" s="5"/>
      <c r="H5650" s="27"/>
    </row>
    <row r="5651" spans="1:8" x14ac:dyDescent="0.25">
      <c r="A5651" s="25"/>
      <c r="B5651" s="26"/>
      <c r="C5651" s="25"/>
      <c r="D5651" s="25"/>
      <c r="E5651" s="25"/>
      <c r="F5651" s="4"/>
      <c r="G5651" s="5"/>
      <c r="H5651" s="27"/>
    </row>
    <row r="5652" spans="1:8" x14ac:dyDescent="0.25">
      <c r="A5652" s="25"/>
      <c r="B5652" s="26"/>
      <c r="C5652" s="25"/>
      <c r="D5652" s="25"/>
      <c r="E5652" s="25"/>
      <c r="F5652" s="4"/>
      <c r="G5652" s="5"/>
      <c r="H5652" s="27"/>
    </row>
    <row r="5653" spans="1:8" x14ac:dyDescent="0.25">
      <c r="A5653" s="25"/>
      <c r="B5653" s="26"/>
      <c r="C5653" s="25"/>
      <c r="D5653" s="25"/>
      <c r="E5653" s="25"/>
      <c r="F5653" s="4"/>
      <c r="G5653" s="5"/>
      <c r="H5653" s="27"/>
    </row>
    <row r="5654" spans="1:8" x14ac:dyDescent="0.25">
      <c r="A5654" s="25"/>
      <c r="B5654" s="26"/>
      <c r="C5654" s="25"/>
      <c r="D5654" s="25"/>
      <c r="E5654" s="25"/>
      <c r="F5654" s="4"/>
      <c r="G5654" s="5"/>
      <c r="H5654" s="27"/>
    </row>
    <row r="5655" spans="1:8" x14ac:dyDescent="0.25">
      <c r="A5655" s="25"/>
      <c r="B5655" s="26"/>
      <c r="C5655" s="25"/>
      <c r="D5655" s="25"/>
      <c r="E5655" s="25"/>
      <c r="F5655" s="4"/>
      <c r="G5655" s="5"/>
      <c r="H5655" s="27"/>
    </row>
    <row r="5656" spans="1:8" x14ac:dyDescent="0.25">
      <c r="A5656" s="25"/>
      <c r="B5656" s="26"/>
      <c r="C5656" s="25"/>
      <c r="D5656" s="25"/>
      <c r="E5656" s="25"/>
      <c r="F5656" s="4"/>
      <c r="G5656" s="5"/>
      <c r="H5656" s="27"/>
    </row>
    <row r="5657" spans="1:8" x14ac:dyDescent="0.25">
      <c r="A5657" s="25"/>
      <c r="B5657" s="26"/>
      <c r="C5657" s="25"/>
      <c r="D5657" s="25"/>
      <c r="E5657" s="25"/>
      <c r="F5657" s="4"/>
      <c r="G5657" s="5"/>
      <c r="H5657" s="27"/>
    </row>
    <row r="5658" spans="1:8" x14ac:dyDescent="0.25">
      <c r="A5658" s="25"/>
      <c r="B5658" s="26"/>
      <c r="C5658" s="25"/>
      <c r="D5658" s="25"/>
      <c r="E5658" s="25"/>
      <c r="F5658" s="4"/>
      <c r="G5658" s="5"/>
      <c r="H5658" s="27"/>
    </row>
    <row r="5659" spans="1:8" x14ac:dyDescent="0.25">
      <c r="A5659" s="25"/>
      <c r="B5659" s="26"/>
      <c r="C5659" s="25"/>
      <c r="D5659" s="25"/>
      <c r="E5659" s="25"/>
      <c r="F5659" s="4"/>
      <c r="G5659" s="5"/>
      <c r="H5659" s="27"/>
    </row>
    <row r="5660" spans="1:8" x14ac:dyDescent="0.25">
      <c r="A5660" s="25"/>
      <c r="B5660" s="26"/>
      <c r="C5660" s="25"/>
      <c r="D5660" s="25"/>
      <c r="E5660" s="25"/>
      <c r="F5660" s="4"/>
      <c r="G5660" s="5"/>
      <c r="H5660" s="27"/>
    </row>
    <row r="5661" spans="1:8" x14ac:dyDescent="0.25">
      <c r="A5661" s="25"/>
      <c r="B5661" s="26"/>
      <c r="C5661" s="25"/>
      <c r="D5661" s="25"/>
      <c r="E5661" s="25"/>
      <c r="F5661" s="4"/>
      <c r="G5661" s="5"/>
      <c r="H5661" s="27"/>
    </row>
    <row r="5662" spans="1:8" x14ac:dyDescent="0.25">
      <c r="A5662" s="25"/>
      <c r="B5662" s="26"/>
      <c r="C5662" s="25"/>
      <c r="D5662" s="25"/>
      <c r="E5662" s="25"/>
      <c r="F5662" s="4"/>
      <c r="G5662" s="5"/>
      <c r="H5662" s="27"/>
    </row>
    <row r="5663" spans="1:8" x14ac:dyDescent="0.25">
      <c r="A5663" s="25"/>
      <c r="B5663" s="26"/>
      <c r="C5663" s="25"/>
      <c r="D5663" s="25"/>
      <c r="E5663" s="25"/>
      <c r="F5663" s="4"/>
      <c r="G5663" s="5"/>
      <c r="H5663" s="27"/>
    </row>
    <row r="5664" spans="1:8" x14ac:dyDescent="0.25">
      <c r="A5664" s="25"/>
      <c r="B5664" s="26"/>
      <c r="C5664" s="25"/>
      <c r="D5664" s="25"/>
      <c r="E5664" s="25"/>
      <c r="F5664" s="4"/>
      <c r="G5664" s="5"/>
      <c r="H5664" s="27"/>
    </row>
    <row r="5665" spans="1:8" x14ac:dyDescent="0.25">
      <c r="A5665" s="25"/>
      <c r="B5665" s="26"/>
      <c r="C5665" s="25"/>
      <c r="D5665" s="25"/>
      <c r="E5665" s="25"/>
      <c r="F5665" s="4"/>
      <c r="G5665" s="5"/>
      <c r="H5665" s="27"/>
    </row>
    <row r="5666" spans="1:8" x14ac:dyDescent="0.25">
      <c r="A5666" s="25"/>
      <c r="B5666" s="26"/>
      <c r="C5666" s="25"/>
      <c r="D5666" s="25"/>
      <c r="E5666" s="25"/>
      <c r="F5666" s="4"/>
      <c r="G5666" s="5"/>
      <c r="H5666" s="27"/>
    </row>
    <row r="5667" spans="1:8" x14ac:dyDescent="0.25">
      <c r="A5667" s="25"/>
      <c r="B5667" s="26"/>
      <c r="C5667" s="25"/>
      <c r="D5667" s="25"/>
      <c r="E5667" s="25"/>
      <c r="F5667" s="4"/>
      <c r="G5667" s="5"/>
      <c r="H5667" s="27"/>
    </row>
    <row r="5668" spans="1:8" x14ac:dyDescent="0.25">
      <c r="A5668" s="25"/>
      <c r="B5668" s="26"/>
      <c r="C5668" s="25"/>
      <c r="D5668" s="25"/>
      <c r="E5668" s="25"/>
      <c r="F5668" s="4"/>
      <c r="G5668" s="5"/>
      <c r="H5668" s="27"/>
    </row>
    <row r="5669" spans="1:8" x14ac:dyDescent="0.25">
      <c r="A5669" s="25"/>
      <c r="B5669" s="26"/>
      <c r="C5669" s="25"/>
      <c r="D5669" s="25"/>
      <c r="E5669" s="25"/>
      <c r="F5669" s="4"/>
      <c r="G5669" s="5"/>
      <c r="H5669" s="27"/>
    </row>
    <row r="5670" spans="1:8" x14ac:dyDescent="0.25">
      <c r="A5670" s="25"/>
      <c r="B5670" s="26"/>
      <c r="C5670" s="25"/>
      <c r="D5670" s="25"/>
      <c r="E5670" s="25"/>
      <c r="F5670" s="4"/>
      <c r="G5670" s="5"/>
      <c r="H5670" s="27"/>
    </row>
    <row r="5671" spans="1:8" x14ac:dyDescent="0.25">
      <c r="A5671" s="25"/>
      <c r="B5671" s="26"/>
      <c r="C5671" s="25"/>
      <c r="D5671" s="25"/>
      <c r="E5671" s="25"/>
      <c r="F5671" s="4"/>
      <c r="G5671" s="5"/>
      <c r="H5671" s="27"/>
    </row>
    <row r="5672" spans="1:8" x14ac:dyDescent="0.25">
      <c r="A5672" s="25"/>
      <c r="B5672" s="26"/>
      <c r="C5672" s="25"/>
      <c r="D5672" s="25"/>
      <c r="E5672" s="25"/>
      <c r="F5672" s="4"/>
      <c r="G5672" s="5"/>
      <c r="H5672" s="27"/>
    </row>
    <row r="5673" spans="1:8" x14ac:dyDescent="0.25">
      <c r="A5673" s="25"/>
      <c r="B5673" s="26"/>
      <c r="C5673" s="25"/>
      <c r="D5673" s="25"/>
      <c r="E5673" s="25"/>
      <c r="F5673" s="4"/>
      <c r="G5673" s="5"/>
      <c r="H5673" s="27"/>
    </row>
    <row r="5674" spans="1:8" x14ac:dyDescent="0.25">
      <c r="A5674" s="25"/>
      <c r="B5674" s="26"/>
      <c r="C5674" s="25"/>
      <c r="D5674" s="25"/>
      <c r="E5674" s="25"/>
      <c r="F5674" s="4"/>
      <c r="G5674" s="5"/>
      <c r="H5674" s="27"/>
    </row>
    <row r="5675" spans="1:8" x14ac:dyDescent="0.25">
      <c r="A5675" s="25"/>
      <c r="B5675" s="26"/>
      <c r="C5675" s="25"/>
      <c r="D5675" s="25"/>
      <c r="E5675" s="25"/>
      <c r="F5675" s="4"/>
      <c r="G5675" s="5"/>
      <c r="H5675" s="27"/>
    </row>
    <row r="5676" spans="1:8" x14ac:dyDescent="0.25">
      <c r="A5676" s="25"/>
      <c r="B5676" s="26"/>
      <c r="C5676" s="25"/>
      <c r="D5676" s="25"/>
      <c r="E5676" s="25"/>
      <c r="F5676" s="4"/>
      <c r="G5676" s="5"/>
      <c r="H5676" s="27"/>
    </row>
    <row r="5677" spans="1:8" x14ac:dyDescent="0.25">
      <c r="A5677" s="25"/>
      <c r="B5677" s="26"/>
      <c r="C5677" s="25"/>
      <c r="D5677" s="25"/>
      <c r="E5677" s="25"/>
      <c r="F5677" s="4"/>
      <c r="G5677" s="5"/>
      <c r="H5677" s="27"/>
    </row>
    <row r="5678" spans="1:8" x14ac:dyDescent="0.25">
      <c r="A5678" s="25"/>
      <c r="B5678" s="26"/>
      <c r="C5678" s="25"/>
      <c r="D5678" s="25"/>
      <c r="E5678" s="25"/>
      <c r="F5678" s="4"/>
      <c r="G5678" s="5"/>
      <c r="H5678" s="27"/>
    </row>
    <row r="5679" spans="1:8" x14ac:dyDescent="0.25">
      <c r="A5679" s="25"/>
      <c r="B5679" s="26"/>
      <c r="C5679" s="25"/>
      <c r="D5679" s="25"/>
      <c r="E5679" s="25"/>
      <c r="F5679" s="4"/>
      <c r="G5679" s="5"/>
      <c r="H5679" s="27"/>
    </row>
    <row r="5680" spans="1:8" x14ac:dyDescent="0.25">
      <c r="A5680" s="25"/>
      <c r="B5680" s="26"/>
      <c r="C5680" s="25"/>
      <c r="D5680" s="25"/>
      <c r="E5680" s="25"/>
      <c r="F5680" s="4"/>
      <c r="G5680" s="5"/>
      <c r="H5680" s="27"/>
    </row>
    <row r="5681" spans="1:8" x14ac:dyDescent="0.25">
      <c r="A5681" s="25"/>
      <c r="B5681" s="26"/>
      <c r="C5681" s="25"/>
      <c r="D5681" s="25"/>
      <c r="E5681" s="25"/>
      <c r="F5681" s="4"/>
      <c r="G5681" s="5"/>
      <c r="H5681" s="27"/>
    </row>
    <row r="5682" spans="1:8" x14ac:dyDescent="0.25">
      <c r="A5682" s="25"/>
      <c r="B5682" s="26"/>
      <c r="C5682" s="25"/>
      <c r="D5682" s="25"/>
      <c r="E5682" s="25"/>
      <c r="F5682" s="4"/>
      <c r="G5682" s="5"/>
      <c r="H5682" s="27"/>
    </row>
    <row r="5683" spans="1:8" x14ac:dyDescent="0.25">
      <c r="A5683" s="25"/>
      <c r="B5683" s="26"/>
      <c r="C5683" s="25"/>
      <c r="D5683" s="25"/>
      <c r="E5683" s="25"/>
      <c r="F5683" s="4"/>
      <c r="G5683" s="5"/>
      <c r="H5683" s="27"/>
    </row>
    <row r="5684" spans="1:8" x14ac:dyDescent="0.25">
      <c r="A5684" s="25"/>
      <c r="B5684" s="26"/>
      <c r="C5684" s="25"/>
      <c r="D5684" s="25"/>
      <c r="E5684" s="25"/>
      <c r="F5684" s="4"/>
      <c r="G5684" s="5"/>
      <c r="H5684" s="27"/>
    </row>
    <row r="5685" spans="1:8" x14ac:dyDescent="0.25">
      <c r="A5685" s="25"/>
      <c r="B5685" s="26"/>
      <c r="C5685" s="25"/>
      <c r="D5685" s="25"/>
      <c r="E5685" s="25"/>
      <c r="F5685" s="4"/>
      <c r="G5685" s="5"/>
      <c r="H5685" s="27"/>
    </row>
    <row r="5686" spans="1:8" x14ac:dyDescent="0.25">
      <c r="A5686" s="25"/>
      <c r="B5686" s="26"/>
      <c r="C5686" s="25"/>
      <c r="D5686" s="25"/>
      <c r="E5686" s="25"/>
      <c r="F5686" s="4"/>
      <c r="G5686" s="5"/>
      <c r="H5686" s="27"/>
    </row>
    <row r="5687" spans="1:8" x14ac:dyDescent="0.25">
      <c r="A5687" s="25"/>
      <c r="B5687" s="26"/>
      <c r="C5687" s="25"/>
      <c r="D5687" s="25"/>
      <c r="E5687" s="25"/>
      <c r="F5687" s="4"/>
      <c r="G5687" s="5"/>
      <c r="H5687" s="27"/>
    </row>
    <row r="5688" spans="1:8" x14ac:dyDescent="0.25">
      <c r="A5688" s="25"/>
      <c r="B5688" s="26"/>
      <c r="C5688" s="25"/>
      <c r="D5688" s="25"/>
      <c r="E5688" s="25"/>
      <c r="F5688" s="4"/>
      <c r="G5688" s="5"/>
      <c r="H5688" s="27"/>
    </row>
    <row r="5689" spans="1:8" x14ac:dyDescent="0.25">
      <c r="A5689" s="25"/>
      <c r="B5689" s="26"/>
      <c r="C5689" s="25"/>
      <c r="D5689" s="25"/>
      <c r="E5689" s="25"/>
      <c r="F5689" s="4"/>
      <c r="G5689" s="5"/>
      <c r="H5689" s="27"/>
    </row>
    <row r="5690" spans="1:8" x14ac:dyDescent="0.25">
      <c r="A5690" s="25"/>
      <c r="B5690" s="26"/>
      <c r="C5690" s="25"/>
      <c r="D5690" s="25"/>
      <c r="E5690" s="25"/>
      <c r="F5690" s="4"/>
      <c r="G5690" s="5"/>
      <c r="H5690" s="27"/>
    </row>
    <row r="5691" spans="1:8" x14ac:dyDescent="0.25">
      <c r="A5691" s="25"/>
      <c r="B5691" s="26"/>
      <c r="C5691" s="25"/>
      <c r="D5691" s="25"/>
      <c r="E5691" s="25"/>
      <c r="F5691" s="4"/>
      <c r="G5691" s="5"/>
      <c r="H5691" s="27"/>
    </row>
    <row r="5692" spans="1:8" x14ac:dyDescent="0.25">
      <c r="A5692" s="29"/>
      <c r="B5692" s="26"/>
      <c r="C5692" s="25"/>
      <c r="D5692" s="25"/>
      <c r="E5692" s="25"/>
      <c r="F5692" s="4"/>
      <c r="G5692" s="5"/>
      <c r="H5692" s="27"/>
    </row>
    <row r="5693" spans="1:8" x14ac:dyDescent="0.25">
      <c r="A5693" s="29"/>
      <c r="B5693" s="26"/>
      <c r="C5693" s="25"/>
      <c r="D5693" s="25"/>
      <c r="E5693" s="25"/>
      <c r="F5693" s="4"/>
      <c r="G5693" s="5"/>
      <c r="H5693" s="27"/>
    </row>
    <row r="5694" spans="1:8" x14ac:dyDescent="0.25">
      <c r="A5694" s="29"/>
      <c r="B5694" s="26"/>
      <c r="C5694" s="25"/>
      <c r="D5694" s="25"/>
      <c r="E5694" s="25"/>
      <c r="F5694" s="4"/>
      <c r="G5694" s="5"/>
      <c r="H5694" s="27"/>
    </row>
    <row r="5695" spans="1:8" x14ac:dyDescent="0.25">
      <c r="A5695" s="29"/>
      <c r="B5695" s="26"/>
      <c r="C5695" s="25"/>
      <c r="D5695" s="25"/>
      <c r="E5695" s="25"/>
      <c r="F5695" s="4"/>
      <c r="G5695" s="5"/>
      <c r="H5695" s="27"/>
    </row>
    <row r="5696" spans="1:8" x14ac:dyDescent="0.25">
      <c r="A5696" s="29"/>
      <c r="B5696" s="26"/>
      <c r="C5696" s="25"/>
      <c r="D5696" s="25"/>
      <c r="E5696" s="25"/>
      <c r="F5696" s="4"/>
      <c r="G5696" s="5"/>
      <c r="H5696" s="27"/>
    </row>
    <row r="5697" spans="1:8" x14ac:dyDescent="0.25">
      <c r="A5697" s="29"/>
      <c r="B5697" s="26"/>
      <c r="C5697" s="25"/>
      <c r="D5697" s="25"/>
      <c r="E5697" s="25"/>
      <c r="F5697" s="4"/>
      <c r="G5697" s="5"/>
      <c r="H5697" s="27"/>
    </row>
    <row r="5698" spans="1:8" x14ac:dyDescent="0.25">
      <c r="A5698" s="29"/>
      <c r="B5698" s="26"/>
      <c r="C5698" s="25"/>
      <c r="D5698" s="25"/>
      <c r="E5698" s="25"/>
      <c r="F5698" s="4"/>
      <c r="G5698" s="5"/>
      <c r="H5698" s="27"/>
    </row>
    <row r="5699" spans="1:8" x14ac:dyDescent="0.25">
      <c r="A5699" s="29"/>
      <c r="B5699" s="26"/>
      <c r="C5699" s="25"/>
      <c r="D5699" s="25"/>
      <c r="E5699" s="25"/>
      <c r="F5699" s="4"/>
      <c r="G5699" s="5"/>
      <c r="H5699" s="27"/>
    </row>
    <row r="5700" spans="1:8" x14ac:dyDescent="0.25">
      <c r="A5700" s="29"/>
      <c r="B5700" s="26"/>
      <c r="C5700" s="25"/>
      <c r="D5700" s="25"/>
      <c r="E5700" s="25"/>
      <c r="F5700" s="4"/>
      <c r="G5700" s="5"/>
      <c r="H5700" s="27"/>
    </row>
    <row r="5701" spans="1:8" x14ac:dyDescent="0.25">
      <c r="A5701" s="29"/>
      <c r="B5701" s="26"/>
      <c r="C5701" s="25"/>
      <c r="D5701" s="25"/>
      <c r="E5701" s="25"/>
      <c r="F5701" s="4"/>
      <c r="G5701" s="5"/>
      <c r="H5701" s="27"/>
    </row>
    <row r="5702" spans="1:8" x14ac:dyDescent="0.25">
      <c r="A5702" s="29"/>
      <c r="B5702" s="26"/>
      <c r="C5702" s="25"/>
      <c r="D5702" s="25"/>
      <c r="E5702" s="25"/>
      <c r="F5702" s="4"/>
      <c r="G5702" s="5"/>
      <c r="H5702" s="27"/>
    </row>
    <row r="5703" spans="1:8" x14ac:dyDescent="0.25">
      <c r="A5703" s="29"/>
      <c r="B5703" s="26"/>
      <c r="C5703" s="25"/>
      <c r="D5703" s="25"/>
      <c r="E5703" s="25"/>
      <c r="F5703" s="4"/>
      <c r="G5703" s="5"/>
      <c r="H5703" s="27"/>
    </row>
    <row r="5704" spans="1:8" x14ac:dyDescent="0.25">
      <c r="A5704" s="29"/>
      <c r="B5704" s="26"/>
      <c r="C5704" s="25"/>
      <c r="D5704" s="25"/>
      <c r="E5704" s="25"/>
      <c r="F5704" s="4"/>
      <c r="G5704" s="5"/>
      <c r="H5704" s="27"/>
    </row>
    <row r="5705" spans="1:8" x14ac:dyDescent="0.25">
      <c r="A5705" s="29"/>
      <c r="B5705" s="26"/>
      <c r="C5705" s="25"/>
      <c r="D5705" s="25"/>
      <c r="E5705" s="25"/>
      <c r="F5705" s="4"/>
      <c r="G5705" s="5"/>
      <c r="H5705" s="27"/>
    </row>
    <row r="5706" spans="1:8" x14ac:dyDescent="0.25">
      <c r="A5706" s="29"/>
      <c r="B5706" s="26"/>
      <c r="C5706" s="25"/>
      <c r="D5706" s="25"/>
      <c r="E5706" s="25"/>
      <c r="F5706" s="4"/>
      <c r="G5706" s="5"/>
      <c r="H5706" s="27"/>
    </row>
    <row r="5707" spans="1:8" x14ac:dyDescent="0.25">
      <c r="A5707" s="29"/>
      <c r="B5707" s="26"/>
      <c r="C5707" s="25"/>
      <c r="D5707" s="25"/>
      <c r="E5707" s="25"/>
      <c r="F5707" s="4"/>
      <c r="G5707" s="5"/>
      <c r="H5707" s="27"/>
    </row>
    <row r="5708" spans="1:8" x14ac:dyDescent="0.25">
      <c r="A5708" s="29"/>
      <c r="B5708" s="26"/>
      <c r="C5708" s="25"/>
      <c r="D5708" s="25"/>
      <c r="E5708" s="25"/>
      <c r="F5708" s="4"/>
      <c r="G5708" s="5"/>
      <c r="H5708" s="27"/>
    </row>
    <row r="5709" spans="1:8" x14ac:dyDescent="0.25">
      <c r="A5709" s="29"/>
      <c r="B5709" s="26"/>
      <c r="C5709" s="25"/>
      <c r="D5709" s="25"/>
      <c r="E5709" s="25"/>
      <c r="F5709" s="4"/>
      <c r="G5709" s="5"/>
      <c r="H5709" s="27"/>
    </row>
    <row r="5710" spans="1:8" x14ac:dyDescent="0.25">
      <c r="A5710" s="29"/>
      <c r="B5710" s="26"/>
      <c r="C5710" s="25"/>
      <c r="D5710" s="25"/>
      <c r="E5710" s="25"/>
      <c r="F5710" s="4"/>
      <c r="G5710" s="5"/>
      <c r="H5710" s="27"/>
    </row>
    <row r="5711" spans="1:8" x14ac:dyDescent="0.25">
      <c r="A5711" s="29"/>
      <c r="B5711" s="26"/>
      <c r="C5711" s="25"/>
      <c r="D5711" s="25"/>
      <c r="E5711" s="25"/>
      <c r="F5711" s="4"/>
      <c r="G5711" s="5"/>
      <c r="H5711" s="27"/>
    </row>
    <row r="5712" spans="1:8" x14ac:dyDescent="0.25">
      <c r="A5712" s="29"/>
      <c r="B5712" s="26"/>
      <c r="C5712" s="25"/>
      <c r="D5712" s="25"/>
      <c r="E5712" s="25"/>
      <c r="F5712" s="4"/>
      <c r="G5712" s="5"/>
      <c r="H5712" s="27"/>
    </row>
    <row r="5713" spans="1:8" x14ac:dyDescent="0.25">
      <c r="A5713" s="29"/>
      <c r="B5713" s="26"/>
      <c r="C5713" s="25"/>
      <c r="D5713" s="25"/>
      <c r="E5713" s="25"/>
      <c r="F5713" s="4"/>
      <c r="G5713" s="5"/>
      <c r="H5713" s="27"/>
    </row>
    <row r="5714" spans="1:8" x14ac:dyDescent="0.25">
      <c r="A5714" s="29"/>
      <c r="B5714" s="26"/>
      <c r="C5714" s="25"/>
      <c r="D5714" s="25"/>
      <c r="E5714" s="25"/>
      <c r="F5714" s="4"/>
      <c r="G5714" s="5"/>
      <c r="H5714" s="27"/>
    </row>
    <row r="5715" spans="1:8" x14ac:dyDescent="0.25">
      <c r="A5715" s="29"/>
      <c r="B5715" s="26"/>
      <c r="C5715" s="25"/>
      <c r="D5715" s="25"/>
      <c r="E5715" s="25"/>
      <c r="F5715" s="4"/>
      <c r="G5715" s="5"/>
      <c r="H5715" s="27"/>
    </row>
    <row r="5716" spans="1:8" x14ac:dyDescent="0.25">
      <c r="A5716" s="29"/>
      <c r="B5716" s="26"/>
      <c r="C5716" s="25"/>
      <c r="D5716" s="25"/>
      <c r="E5716" s="25"/>
      <c r="F5716" s="4"/>
      <c r="G5716" s="5"/>
      <c r="H5716" s="27"/>
    </row>
    <row r="5717" spans="1:8" x14ac:dyDescent="0.25">
      <c r="A5717" s="29"/>
      <c r="B5717" s="26"/>
      <c r="C5717" s="25"/>
      <c r="D5717" s="25"/>
      <c r="E5717" s="25"/>
      <c r="F5717" s="4"/>
      <c r="G5717" s="5"/>
      <c r="H5717" s="27"/>
    </row>
    <row r="5718" spans="1:8" x14ac:dyDescent="0.25">
      <c r="A5718" s="29"/>
      <c r="B5718" s="26"/>
      <c r="C5718" s="25"/>
      <c r="D5718" s="25"/>
      <c r="E5718" s="25"/>
      <c r="F5718" s="4"/>
      <c r="G5718" s="5"/>
      <c r="H5718" s="27"/>
    </row>
    <row r="5719" spans="1:8" x14ac:dyDescent="0.25">
      <c r="A5719" s="29"/>
      <c r="B5719" s="26"/>
      <c r="C5719" s="25"/>
      <c r="D5719" s="25"/>
      <c r="E5719" s="25"/>
      <c r="F5719" s="4"/>
      <c r="G5719" s="5"/>
      <c r="H5719" s="27"/>
    </row>
    <row r="5720" spans="1:8" x14ac:dyDescent="0.25">
      <c r="A5720" s="29"/>
      <c r="B5720" s="26"/>
      <c r="C5720" s="25"/>
      <c r="D5720" s="25"/>
      <c r="E5720" s="25"/>
      <c r="F5720" s="4"/>
      <c r="G5720" s="5"/>
      <c r="H5720" s="27"/>
    </row>
    <row r="5721" spans="1:8" x14ac:dyDescent="0.25">
      <c r="A5721" s="29"/>
      <c r="B5721" s="26"/>
      <c r="C5721" s="25"/>
      <c r="D5721" s="25"/>
      <c r="E5721" s="25"/>
      <c r="F5721" s="4"/>
      <c r="G5721" s="5"/>
      <c r="H5721" s="27"/>
    </row>
    <row r="5722" spans="1:8" x14ac:dyDescent="0.25">
      <c r="A5722" s="29"/>
      <c r="B5722" s="26"/>
      <c r="C5722" s="25"/>
      <c r="D5722" s="25"/>
      <c r="E5722" s="25"/>
      <c r="F5722" s="4"/>
      <c r="G5722" s="5"/>
      <c r="H5722" s="27"/>
    </row>
    <row r="5723" spans="1:8" x14ac:dyDescent="0.25">
      <c r="A5723" s="29"/>
      <c r="B5723" s="26"/>
      <c r="C5723" s="25"/>
      <c r="D5723" s="25"/>
      <c r="E5723" s="25"/>
      <c r="F5723" s="4"/>
      <c r="G5723" s="5"/>
      <c r="H5723" s="27"/>
    </row>
    <row r="5724" spans="1:8" x14ac:dyDescent="0.25">
      <c r="A5724" s="29"/>
      <c r="B5724" s="26"/>
      <c r="C5724" s="25"/>
      <c r="D5724" s="25"/>
      <c r="E5724" s="25"/>
      <c r="F5724" s="4"/>
      <c r="G5724" s="5"/>
      <c r="H5724" s="27"/>
    </row>
    <row r="5725" spans="1:8" x14ac:dyDescent="0.25">
      <c r="A5725" s="29"/>
      <c r="B5725" s="26"/>
      <c r="C5725" s="25"/>
      <c r="D5725" s="25"/>
      <c r="E5725" s="25"/>
      <c r="F5725" s="4"/>
      <c r="G5725" s="5"/>
      <c r="H5725" s="27"/>
    </row>
    <row r="5726" spans="1:8" x14ac:dyDescent="0.25">
      <c r="A5726" s="29"/>
      <c r="B5726" s="26"/>
      <c r="C5726" s="25"/>
      <c r="D5726" s="25"/>
      <c r="E5726" s="25"/>
      <c r="F5726" s="4"/>
      <c r="G5726" s="5"/>
      <c r="H5726" s="27"/>
    </row>
    <row r="5727" spans="1:8" x14ac:dyDescent="0.25">
      <c r="A5727" s="29"/>
      <c r="B5727" s="26"/>
      <c r="C5727" s="25"/>
      <c r="D5727" s="25"/>
      <c r="E5727" s="25"/>
      <c r="F5727" s="4"/>
      <c r="G5727" s="5"/>
      <c r="H5727" s="27"/>
    </row>
    <row r="5728" spans="1:8" x14ac:dyDescent="0.25">
      <c r="A5728" s="29"/>
      <c r="B5728" s="26"/>
      <c r="C5728" s="25"/>
      <c r="D5728" s="25"/>
      <c r="E5728" s="25"/>
      <c r="F5728" s="4"/>
      <c r="G5728" s="5"/>
      <c r="H5728" s="27"/>
    </row>
    <row r="5729" spans="1:8" x14ac:dyDescent="0.25">
      <c r="A5729" s="29"/>
      <c r="B5729" s="26"/>
      <c r="C5729" s="25"/>
      <c r="D5729" s="25"/>
      <c r="E5729" s="25"/>
      <c r="F5729" s="4"/>
      <c r="G5729" s="5"/>
      <c r="H5729" s="27"/>
    </row>
    <row r="5730" spans="1:8" x14ac:dyDescent="0.25">
      <c r="A5730" s="29"/>
      <c r="B5730" s="26"/>
      <c r="C5730" s="25"/>
      <c r="D5730" s="25"/>
      <c r="E5730" s="25"/>
      <c r="F5730" s="4"/>
      <c r="G5730" s="5"/>
      <c r="H5730" s="27"/>
    </row>
    <row r="5731" spans="1:8" x14ac:dyDescent="0.25">
      <c r="A5731" s="29"/>
      <c r="B5731" s="26"/>
      <c r="C5731" s="25"/>
      <c r="D5731" s="25"/>
      <c r="E5731" s="25"/>
      <c r="F5731" s="4"/>
      <c r="G5731" s="5"/>
      <c r="H5731" s="27"/>
    </row>
    <row r="5732" spans="1:8" x14ac:dyDescent="0.25">
      <c r="A5732" s="29"/>
      <c r="B5732" s="26"/>
      <c r="C5732" s="25"/>
      <c r="D5732" s="25"/>
      <c r="E5732" s="25"/>
      <c r="F5732" s="4"/>
      <c r="G5732" s="5"/>
      <c r="H5732" s="27"/>
    </row>
    <row r="5733" spans="1:8" x14ac:dyDescent="0.25">
      <c r="A5733" s="29"/>
      <c r="B5733" s="26"/>
      <c r="C5733" s="25"/>
      <c r="D5733" s="25"/>
      <c r="E5733" s="25"/>
      <c r="F5733" s="4"/>
      <c r="G5733" s="5"/>
      <c r="H5733" s="27"/>
    </row>
    <row r="5734" spans="1:8" x14ac:dyDescent="0.25">
      <c r="A5734" s="29"/>
      <c r="B5734" s="26"/>
      <c r="C5734" s="25"/>
      <c r="D5734" s="25"/>
      <c r="E5734" s="25"/>
      <c r="F5734" s="4"/>
      <c r="G5734" s="5"/>
      <c r="H5734" s="27"/>
    </row>
    <row r="5735" spans="1:8" x14ac:dyDescent="0.25">
      <c r="A5735" s="29"/>
      <c r="B5735" s="26"/>
      <c r="C5735" s="25"/>
      <c r="D5735" s="25"/>
      <c r="E5735" s="25"/>
      <c r="F5735" s="4"/>
      <c r="G5735" s="5"/>
      <c r="H5735" s="27"/>
    </row>
    <row r="5736" spans="1:8" x14ac:dyDescent="0.25">
      <c r="A5736" s="29"/>
      <c r="B5736" s="26"/>
      <c r="C5736" s="25"/>
      <c r="D5736" s="25"/>
      <c r="E5736" s="25"/>
      <c r="F5736" s="4"/>
      <c r="G5736" s="5"/>
      <c r="H5736" s="27"/>
    </row>
    <row r="5737" spans="1:8" x14ac:dyDescent="0.25">
      <c r="A5737" s="29"/>
      <c r="B5737" s="26"/>
      <c r="C5737" s="25"/>
      <c r="D5737" s="25"/>
      <c r="E5737" s="25"/>
      <c r="F5737" s="4"/>
      <c r="G5737" s="5"/>
      <c r="H5737" s="27"/>
    </row>
    <row r="5738" spans="1:8" x14ac:dyDescent="0.25">
      <c r="A5738" s="29"/>
      <c r="B5738" s="26"/>
      <c r="C5738" s="25"/>
      <c r="D5738" s="25"/>
      <c r="E5738" s="25"/>
      <c r="F5738" s="4"/>
      <c r="G5738" s="5"/>
      <c r="H5738" s="27"/>
    </row>
    <row r="5739" spans="1:8" x14ac:dyDescent="0.25">
      <c r="A5739" s="29"/>
      <c r="B5739" s="26"/>
      <c r="C5739" s="25"/>
      <c r="D5739" s="25"/>
      <c r="E5739" s="25"/>
      <c r="F5739" s="4"/>
      <c r="G5739" s="5"/>
      <c r="H5739" s="27"/>
    </row>
    <row r="5740" spans="1:8" x14ac:dyDescent="0.25">
      <c r="A5740" s="29"/>
      <c r="B5740" s="26"/>
      <c r="C5740" s="25"/>
      <c r="D5740" s="25"/>
      <c r="E5740" s="25"/>
      <c r="F5740" s="4"/>
      <c r="G5740" s="5"/>
      <c r="H5740" s="27"/>
    </row>
    <row r="5741" spans="1:8" x14ac:dyDescent="0.25">
      <c r="A5741" s="29"/>
      <c r="B5741" s="26"/>
      <c r="C5741" s="25"/>
      <c r="D5741" s="25"/>
      <c r="E5741" s="25"/>
      <c r="F5741" s="4"/>
      <c r="G5741" s="5"/>
      <c r="H5741" s="27"/>
    </row>
    <row r="5742" spans="1:8" x14ac:dyDescent="0.25">
      <c r="A5742" s="29"/>
      <c r="B5742" s="26"/>
      <c r="C5742" s="25"/>
      <c r="D5742" s="25"/>
      <c r="E5742" s="25"/>
      <c r="F5742" s="4"/>
      <c r="G5742" s="5"/>
      <c r="H5742" s="27"/>
    </row>
    <row r="5743" spans="1:8" x14ac:dyDescent="0.25">
      <c r="A5743" s="29"/>
      <c r="B5743" s="26"/>
      <c r="C5743" s="25"/>
      <c r="D5743" s="25"/>
      <c r="E5743" s="25"/>
      <c r="F5743" s="4"/>
      <c r="G5743" s="5"/>
      <c r="H5743" s="27"/>
    </row>
    <row r="5744" spans="1:8" x14ac:dyDescent="0.25">
      <c r="A5744" s="29"/>
      <c r="B5744" s="26"/>
      <c r="C5744" s="25"/>
      <c r="D5744" s="25"/>
      <c r="E5744" s="25"/>
      <c r="F5744" s="4"/>
      <c r="G5744" s="5"/>
      <c r="H5744" s="27"/>
    </row>
    <row r="5745" spans="1:8" x14ac:dyDescent="0.25">
      <c r="A5745" s="29"/>
      <c r="B5745" s="26"/>
      <c r="C5745" s="25"/>
      <c r="D5745" s="25"/>
      <c r="E5745" s="25"/>
      <c r="F5745" s="4"/>
      <c r="G5745" s="5"/>
      <c r="H5745" s="27"/>
    </row>
    <row r="5746" spans="1:8" x14ac:dyDescent="0.25">
      <c r="A5746" s="29"/>
      <c r="B5746" s="26"/>
      <c r="C5746" s="25"/>
      <c r="D5746" s="25"/>
      <c r="E5746" s="25"/>
      <c r="F5746" s="4"/>
      <c r="G5746" s="5"/>
      <c r="H5746" s="27"/>
    </row>
    <row r="5747" spans="1:8" x14ac:dyDescent="0.25">
      <c r="A5747" s="29"/>
      <c r="B5747" s="26"/>
      <c r="C5747" s="25"/>
      <c r="D5747" s="25"/>
      <c r="E5747" s="25"/>
      <c r="F5747" s="4"/>
      <c r="G5747" s="5"/>
      <c r="H5747" s="27"/>
    </row>
    <row r="5748" spans="1:8" x14ac:dyDescent="0.25">
      <c r="A5748" s="29"/>
      <c r="B5748" s="26"/>
      <c r="C5748" s="25"/>
      <c r="D5748" s="25"/>
      <c r="E5748" s="25"/>
      <c r="F5748" s="4"/>
      <c r="G5748" s="5"/>
      <c r="H5748" s="27"/>
    </row>
    <row r="5749" spans="1:8" x14ac:dyDescent="0.25">
      <c r="A5749" s="29"/>
      <c r="B5749" s="26"/>
      <c r="C5749" s="25"/>
      <c r="D5749" s="25"/>
      <c r="E5749" s="25"/>
      <c r="F5749" s="4"/>
      <c r="G5749" s="5"/>
      <c r="H5749" s="27"/>
    </row>
    <row r="5750" spans="1:8" x14ac:dyDescent="0.25">
      <c r="A5750" s="29"/>
      <c r="B5750" s="26"/>
      <c r="C5750" s="25"/>
      <c r="D5750" s="25"/>
      <c r="E5750" s="25"/>
      <c r="F5750" s="4"/>
      <c r="G5750" s="5"/>
      <c r="H5750" s="27"/>
    </row>
    <row r="5751" spans="1:8" x14ac:dyDescent="0.25">
      <c r="A5751" s="29"/>
      <c r="B5751" s="26"/>
      <c r="C5751" s="25"/>
      <c r="D5751" s="25"/>
      <c r="E5751" s="25"/>
      <c r="F5751" s="4"/>
      <c r="G5751" s="5"/>
      <c r="H5751" s="27"/>
    </row>
    <row r="5752" spans="1:8" x14ac:dyDescent="0.25">
      <c r="A5752" s="29"/>
      <c r="B5752" s="26"/>
      <c r="C5752" s="25"/>
      <c r="D5752" s="25"/>
      <c r="E5752" s="25"/>
      <c r="F5752" s="4"/>
      <c r="G5752" s="5"/>
      <c r="H5752" s="27"/>
    </row>
    <row r="5753" spans="1:8" x14ac:dyDescent="0.25">
      <c r="A5753" s="29"/>
      <c r="B5753" s="26"/>
      <c r="C5753" s="25"/>
      <c r="D5753" s="25"/>
      <c r="E5753" s="25"/>
      <c r="F5753" s="4"/>
      <c r="G5753" s="5"/>
      <c r="H5753" s="27"/>
    </row>
    <row r="5754" spans="1:8" x14ac:dyDescent="0.25">
      <c r="A5754" s="29"/>
      <c r="B5754" s="26"/>
      <c r="C5754" s="25"/>
      <c r="D5754" s="25"/>
      <c r="E5754" s="25"/>
      <c r="F5754" s="4"/>
      <c r="G5754" s="5"/>
      <c r="H5754" s="27"/>
    </row>
    <row r="5755" spans="1:8" x14ac:dyDescent="0.25">
      <c r="A5755" s="29"/>
      <c r="B5755" s="26"/>
      <c r="C5755" s="25"/>
      <c r="D5755" s="25"/>
      <c r="E5755" s="25"/>
      <c r="F5755" s="4"/>
      <c r="G5755" s="5"/>
      <c r="H5755" s="27"/>
    </row>
    <row r="5756" spans="1:8" x14ac:dyDescent="0.25">
      <c r="A5756" s="29"/>
      <c r="B5756" s="26"/>
      <c r="C5756" s="25"/>
      <c r="D5756" s="25"/>
      <c r="E5756" s="25"/>
      <c r="F5756" s="4"/>
      <c r="G5756" s="5"/>
      <c r="H5756" s="27"/>
    </row>
    <row r="5757" spans="1:8" x14ac:dyDescent="0.25">
      <c r="A5757" s="29"/>
      <c r="B5757" s="26"/>
      <c r="C5757" s="25"/>
      <c r="D5757" s="25"/>
      <c r="E5757" s="25"/>
      <c r="F5757" s="4"/>
      <c r="G5757" s="5"/>
      <c r="H5757" s="27"/>
    </row>
    <row r="5758" spans="1:8" x14ac:dyDescent="0.25">
      <c r="A5758" s="29"/>
      <c r="B5758" s="26"/>
      <c r="C5758" s="25"/>
      <c r="D5758" s="25"/>
      <c r="E5758" s="25"/>
      <c r="F5758" s="4"/>
      <c r="G5758" s="5"/>
      <c r="H5758" s="27"/>
    </row>
    <row r="5759" spans="1:8" x14ac:dyDescent="0.25">
      <c r="A5759" s="29"/>
      <c r="B5759" s="26"/>
      <c r="C5759" s="25"/>
      <c r="D5759" s="25"/>
      <c r="E5759" s="25"/>
      <c r="F5759" s="4"/>
      <c r="G5759" s="5"/>
      <c r="H5759" s="27"/>
    </row>
    <row r="5760" spans="1:8" x14ac:dyDescent="0.25">
      <c r="A5760" s="29"/>
      <c r="B5760" s="26"/>
      <c r="C5760" s="25"/>
      <c r="D5760" s="25"/>
      <c r="E5760" s="25"/>
      <c r="F5760" s="4"/>
      <c r="G5760" s="5"/>
      <c r="H5760" s="27"/>
    </row>
    <row r="5761" spans="1:8" x14ac:dyDescent="0.25">
      <c r="A5761" s="29"/>
      <c r="B5761" s="26"/>
      <c r="C5761" s="25"/>
      <c r="D5761" s="25"/>
      <c r="E5761" s="25"/>
      <c r="F5761" s="4"/>
      <c r="G5761" s="5"/>
      <c r="H5761" s="27"/>
    </row>
    <row r="5762" spans="1:8" x14ac:dyDescent="0.25">
      <c r="A5762" s="29"/>
      <c r="B5762" s="26"/>
      <c r="C5762" s="25"/>
      <c r="D5762" s="25"/>
      <c r="E5762" s="25"/>
      <c r="F5762" s="4"/>
      <c r="G5762" s="5"/>
      <c r="H5762" s="27"/>
    </row>
    <row r="5763" spans="1:8" x14ac:dyDescent="0.25">
      <c r="A5763" s="29"/>
      <c r="B5763" s="26"/>
      <c r="C5763" s="25"/>
      <c r="D5763" s="25"/>
      <c r="E5763" s="25"/>
      <c r="F5763" s="4"/>
      <c r="G5763" s="5"/>
      <c r="H5763" s="27"/>
    </row>
    <row r="5764" spans="1:8" x14ac:dyDescent="0.25">
      <c r="A5764" s="25"/>
      <c r="B5764" s="26"/>
      <c r="C5764" s="25"/>
      <c r="D5764" s="25"/>
      <c r="E5764" s="25"/>
      <c r="F5764" s="4"/>
      <c r="G5764" s="5"/>
      <c r="H5764" s="27"/>
    </row>
    <row r="5765" spans="1:8" x14ac:dyDescent="0.25">
      <c r="A5765" s="25"/>
      <c r="B5765" s="26"/>
      <c r="C5765" s="25"/>
      <c r="D5765" s="25"/>
      <c r="E5765" s="25"/>
      <c r="F5765" s="4"/>
      <c r="G5765" s="5"/>
      <c r="H5765" s="27"/>
    </row>
    <row r="5766" spans="1:8" x14ac:dyDescent="0.25">
      <c r="A5766" s="25"/>
      <c r="B5766" s="26"/>
      <c r="C5766" s="25"/>
      <c r="D5766" s="25"/>
      <c r="E5766" s="25"/>
      <c r="F5766" s="4"/>
      <c r="G5766" s="5"/>
      <c r="H5766" s="27"/>
    </row>
    <row r="5767" spans="1:8" x14ac:dyDescent="0.25">
      <c r="A5767" s="25"/>
      <c r="B5767" s="26"/>
      <c r="C5767" s="25"/>
      <c r="D5767" s="25"/>
      <c r="E5767" s="25"/>
      <c r="F5767" s="4"/>
      <c r="G5767" s="5"/>
      <c r="H5767" s="27"/>
    </row>
    <row r="5768" spans="1:8" x14ac:dyDescent="0.25">
      <c r="A5768" s="25"/>
      <c r="B5768" s="26"/>
      <c r="C5768" s="25"/>
      <c r="D5768" s="25"/>
      <c r="E5768" s="25"/>
      <c r="F5768" s="4"/>
      <c r="G5768" s="5"/>
      <c r="H5768" s="27"/>
    </row>
    <row r="5769" spans="1:8" x14ac:dyDescent="0.25">
      <c r="A5769" s="25"/>
      <c r="B5769" s="26"/>
      <c r="C5769" s="25"/>
      <c r="D5769" s="25"/>
      <c r="E5769" s="25"/>
      <c r="F5769" s="4"/>
      <c r="G5769" s="5"/>
      <c r="H5769" s="27"/>
    </row>
    <row r="5770" spans="1:8" x14ac:dyDescent="0.25">
      <c r="A5770" s="25"/>
      <c r="B5770" s="26"/>
      <c r="C5770" s="25"/>
      <c r="D5770" s="25"/>
      <c r="E5770" s="25"/>
      <c r="F5770" s="4"/>
      <c r="G5770" s="5"/>
      <c r="H5770" s="27"/>
    </row>
    <row r="5771" spans="1:8" x14ac:dyDescent="0.25">
      <c r="A5771" s="25"/>
      <c r="B5771" s="26"/>
      <c r="C5771" s="25"/>
      <c r="D5771" s="25"/>
      <c r="E5771" s="25"/>
      <c r="F5771" s="4"/>
      <c r="G5771" s="5"/>
      <c r="H5771" s="27"/>
    </row>
    <row r="5772" spans="1:8" x14ac:dyDescent="0.25">
      <c r="A5772" s="25"/>
      <c r="B5772" s="26"/>
      <c r="C5772" s="25"/>
      <c r="D5772" s="25"/>
      <c r="E5772" s="25"/>
      <c r="F5772" s="4"/>
      <c r="G5772" s="5"/>
      <c r="H5772" s="27"/>
    </row>
    <row r="5773" spans="1:8" x14ac:dyDescent="0.25">
      <c r="A5773" s="25"/>
      <c r="B5773" s="26"/>
      <c r="C5773" s="25"/>
      <c r="D5773" s="25"/>
      <c r="E5773" s="25"/>
      <c r="F5773" s="4"/>
      <c r="G5773" s="5"/>
      <c r="H5773" s="27"/>
    </row>
    <row r="5774" spans="1:8" x14ac:dyDescent="0.25">
      <c r="A5774" s="25"/>
      <c r="B5774" s="26"/>
      <c r="C5774" s="25"/>
      <c r="D5774" s="25"/>
      <c r="E5774" s="25"/>
      <c r="F5774" s="4"/>
      <c r="G5774" s="5"/>
      <c r="H5774" s="27"/>
    </row>
    <row r="5775" spans="1:8" x14ac:dyDescent="0.25">
      <c r="A5775" s="25"/>
      <c r="B5775" s="26"/>
      <c r="C5775" s="25"/>
      <c r="D5775" s="25"/>
      <c r="E5775" s="25"/>
      <c r="F5775" s="4"/>
      <c r="G5775" s="5"/>
      <c r="H5775" s="27"/>
    </row>
    <row r="5776" spans="1:8" x14ac:dyDescent="0.25">
      <c r="A5776" s="25"/>
      <c r="B5776" s="26"/>
      <c r="C5776" s="25"/>
      <c r="D5776" s="25"/>
      <c r="E5776" s="25"/>
      <c r="F5776" s="4"/>
      <c r="G5776" s="5"/>
      <c r="H5776" s="27"/>
    </row>
    <row r="5777" spans="1:8" x14ac:dyDescent="0.25">
      <c r="A5777" s="25"/>
      <c r="B5777" s="26"/>
      <c r="C5777" s="25"/>
      <c r="D5777" s="25"/>
      <c r="E5777" s="25"/>
      <c r="F5777" s="4"/>
      <c r="G5777" s="5"/>
      <c r="H5777" s="27"/>
    </row>
    <row r="5778" spans="1:8" x14ac:dyDescent="0.25">
      <c r="A5778" s="25"/>
      <c r="B5778" s="26"/>
      <c r="C5778" s="25"/>
      <c r="D5778" s="25"/>
      <c r="E5778" s="25"/>
      <c r="F5778" s="4"/>
      <c r="G5778" s="5"/>
      <c r="H5778" s="27"/>
    </row>
    <row r="5779" spans="1:8" x14ac:dyDescent="0.25">
      <c r="A5779" s="25"/>
      <c r="B5779" s="26"/>
      <c r="C5779" s="25"/>
      <c r="D5779" s="25"/>
      <c r="E5779" s="25"/>
      <c r="F5779" s="4"/>
      <c r="G5779" s="5"/>
      <c r="H5779" s="27"/>
    </row>
    <row r="5780" spans="1:8" x14ac:dyDescent="0.25">
      <c r="A5780" s="25"/>
      <c r="B5780" s="26"/>
      <c r="C5780" s="25"/>
      <c r="D5780" s="25"/>
      <c r="E5780" s="25"/>
      <c r="F5780" s="4"/>
      <c r="G5780" s="5"/>
      <c r="H5780" s="27"/>
    </row>
    <row r="5781" spans="1:8" x14ac:dyDescent="0.25">
      <c r="A5781" s="25"/>
      <c r="B5781" s="26"/>
      <c r="C5781" s="25"/>
      <c r="D5781" s="25"/>
      <c r="E5781" s="25"/>
      <c r="F5781" s="4"/>
      <c r="G5781" s="5"/>
      <c r="H5781" s="27"/>
    </row>
    <row r="5782" spans="1:8" x14ac:dyDescent="0.25">
      <c r="A5782" s="25"/>
      <c r="B5782" s="26"/>
      <c r="C5782" s="25"/>
      <c r="D5782" s="25"/>
      <c r="E5782" s="25"/>
      <c r="F5782" s="4"/>
      <c r="G5782" s="5"/>
      <c r="H5782" s="27"/>
    </row>
    <row r="5783" spans="1:8" x14ac:dyDescent="0.25">
      <c r="A5783" s="25"/>
      <c r="B5783" s="26"/>
      <c r="C5783" s="25"/>
      <c r="D5783" s="25"/>
      <c r="E5783" s="25"/>
      <c r="F5783" s="4"/>
      <c r="G5783" s="5"/>
      <c r="H5783" s="27"/>
    </row>
    <row r="5784" spans="1:8" x14ac:dyDescent="0.25">
      <c r="A5784" s="25"/>
      <c r="B5784" s="26"/>
      <c r="C5784" s="25"/>
      <c r="D5784" s="25"/>
      <c r="E5784" s="25"/>
      <c r="F5784" s="4"/>
      <c r="G5784" s="5"/>
      <c r="H5784" s="27"/>
    </row>
    <row r="5785" spans="1:8" x14ac:dyDescent="0.25">
      <c r="A5785" s="25"/>
      <c r="B5785" s="26"/>
      <c r="C5785" s="25"/>
      <c r="D5785" s="25"/>
      <c r="E5785" s="25"/>
      <c r="F5785" s="4"/>
      <c r="G5785" s="5"/>
      <c r="H5785" s="27"/>
    </row>
    <row r="5786" spans="1:8" x14ac:dyDescent="0.25">
      <c r="A5786" s="25"/>
      <c r="B5786" s="26"/>
      <c r="C5786" s="25"/>
      <c r="D5786" s="25"/>
      <c r="E5786" s="25"/>
      <c r="F5786" s="4"/>
      <c r="G5786" s="5"/>
      <c r="H5786" s="27"/>
    </row>
    <row r="5787" spans="1:8" x14ac:dyDescent="0.25">
      <c r="A5787" s="25"/>
      <c r="B5787" s="26"/>
      <c r="C5787" s="25"/>
      <c r="D5787" s="25"/>
      <c r="E5787" s="25"/>
      <c r="F5787" s="4"/>
      <c r="G5787" s="5"/>
      <c r="H5787" s="27"/>
    </row>
    <row r="5788" spans="1:8" x14ac:dyDescent="0.25">
      <c r="A5788" s="29"/>
      <c r="B5788" s="26"/>
      <c r="C5788" s="25"/>
      <c r="D5788" s="25"/>
      <c r="E5788" s="25"/>
      <c r="F5788" s="4"/>
      <c r="G5788" s="5"/>
      <c r="H5788" s="27"/>
    </row>
    <row r="5789" spans="1:8" x14ac:dyDescent="0.25">
      <c r="A5789" s="29"/>
      <c r="B5789" s="26"/>
      <c r="C5789" s="25"/>
      <c r="D5789" s="25"/>
      <c r="E5789" s="25"/>
      <c r="F5789" s="4"/>
      <c r="G5789" s="5"/>
      <c r="H5789" s="27"/>
    </row>
    <row r="5790" spans="1:8" x14ac:dyDescent="0.25">
      <c r="A5790" s="29"/>
      <c r="B5790" s="26"/>
      <c r="C5790" s="25"/>
      <c r="D5790" s="25"/>
      <c r="E5790" s="25"/>
      <c r="F5790" s="4"/>
      <c r="G5790" s="5"/>
      <c r="H5790" s="27"/>
    </row>
    <row r="5791" spans="1:8" x14ac:dyDescent="0.25">
      <c r="A5791" s="25"/>
      <c r="B5791" s="26"/>
      <c r="C5791" s="25"/>
      <c r="D5791" s="25"/>
      <c r="E5791" s="25"/>
      <c r="F5791" s="4"/>
      <c r="G5791" s="5"/>
      <c r="H5791" s="27"/>
    </row>
    <row r="5792" spans="1:8" x14ac:dyDescent="0.25">
      <c r="A5792" s="25"/>
      <c r="B5792" s="26"/>
      <c r="C5792" s="25"/>
      <c r="D5792" s="25"/>
      <c r="E5792" s="25"/>
      <c r="F5792" s="4"/>
      <c r="G5792" s="5"/>
      <c r="H5792" s="27"/>
    </row>
    <row r="5793" spans="1:8" x14ac:dyDescent="0.25">
      <c r="A5793" s="25"/>
      <c r="B5793" s="26"/>
      <c r="C5793" s="25"/>
      <c r="D5793" s="25"/>
      <c r="E5793" s="25"/>
      <c r="F5793" s="4"/>
      <c r="G5793" s="5"/>
      <c r="H5793" s="27"/>
    </row>
    <row r="5794" spans="1:8" x14ac:dyDescent="0.25">
      <c r="A5794" s="29"/>
      <c r="B5794" s="26"/>
      <c r="C5794" s="25"/>
      <c r="D5794" s="25"/>
      <c r="E5794" s="25"/>
      <c r="F5794" s="4"/>
      <c r="G5794" s="5"/>
      <c r="H5794" s="27"/>
    </row>
    <row r="5795" spans="1:8" x14ac:dyDescent="0.25">
      <c r="A5795" s="29"/>
      <c r="B5795" s="26"/>
      <c r="C5795" s="25"/>
      <c r="D5795" s="25"/>
      <c r="E5795" s="25"/>
      <c r="F5795" s="4"/>
      <c r="G5795" s="5"/>
      <c r="H5795" s="27"/>
    </row>
    <row r="5796" spans="1:8" x14ac:dyDescent="0.25">
      <c r="A5796" s="29"/>
      <c r="B5796" s="26"/>
      <c r="C5796" s="25"/>
      <c r="D5796" s="25"/>
      <c r="E5796" s="25"/>
      <c r="F5796" s="4"/>
      <c r="G5796" s="5"/>
      <c r="H5796" s="27"/>
    </row>
    <row r="5797" spans="1:8" x14ac:dyDescent="0.25">
      <c r="A5797" s="29"/>
      <c r="B5797" s="26"/>
      <c r="C5797" s="25"/>
      <c r="D5797" s="25"/>
      <c r="E5797" s="25"/>
      <c r="F5797" s="4"/>
      <c r="G5797" s="5"/>
      <c r="H5797" s="27"/>
    </row>
    <row r="5798" spans="1:8" x14ac:dyDescent="0.25">
      <c r="A5798" s="29"/>
      <c r="B5798" s="26"/>
      <c r="C5798" s="25"/>
      <c r="D5798" s="25"/>
      <c r="E5798" s="25"/>
      <c r="F5798" s="4"/>
      <c r="G5798" s="5"/>
      <c r="H5798" s="27"/>
    </row>
    <row r="5799" spans="1:8" x14ac:dyDescent="0.25">
      <c r="A5799" s="29"/>
      <c r="B5799" s="26"/>
      <c r="C5799" s="25"/>
      <c r="D5799" s="25"/>
      <c r="E5799" s="25"/>
      <c r="F5799" s="4"/>
      <c r="G5799" s="5"/>
      <c r="H5799" s="27"/>
    </row>
    <row r="5800" spans="1:8" x14ac:dyDescent="0.25">
      <c r="A5800" s="25"/>
      <c r="B5800" s="26"/>
      <c r="C5800" s="25"/>
      <c r="D5800" s="25"/>
      <c r="E5800" s="25"/>
      <c r="F5800" s="4"/>
      <c r="G5800" s="5"/>
      <c r="H5800" s="27"/>
    </row>
    <row r="5801" spans="1:8" x14ac:dyDescent="0.25">
      <c r="A5801" s="25"/>
      <c r="B5801" s="26"/>
      <c r="C5801" s="25"/>
      <c r="D5801" s="25"/>
      <c r="E5801" s="25"/>
      <c r="F5801" s="4"/>
      <c r="G5801" s="5"/>
      <c r="H5801" s="27"/>
    </row>
    <row r="5802" spans="1:8" x14ac:dyDescent="0.25">
      <c r="A5802" s="25"/>
      <c r="B5802" s="26"/>
      <c r="C5802" s="25"/>
      <c r="D5802" s="25"/>
      <c r="E5802" s="25"/>
      <c r="F5802" s="4"/>
      <c r="G5802" s="5"/>
      <c r="H5802" s="27"/>
    </row>
    <row r="5803" spans="1:8" x14ac:dyDescent="0.25">
      <c r="A5803" s="29"/>
      <c r="B5803" s="26"/>
      <c r="C5803" s="25"/>
      <c r="D5803" s="25"/>
      <c r="E5803" s="25"/>
      <c r="F5803" s="4"/>
      <c r="G5803" s="5"/>
      <c r="H5803" s="27"/>
    </row>
    <row r="5804" spans="1:8" x14ac:dyDescent="0.25">
      <c r="A5804" s="29"/>
      <c r="B5804" s="26"/>
      <c r="C5804" s="25"/>
      <c r="D5804" s="25"/>
      <c r="E5804" s="25"/>
      <c r="F5804" s="4"/>
      <c r="G5804" s="5"/>
      <c r="H5804" s="27"/>
    </row>
    <row r="5805" spans="1:8" x14ac:dyDescent="0.25">
      <c r="A5805" s="29"/>
      <c r="B5805" s="26"/>
      <c r="C5805" s="25"/>
      <c r="D5805" s="25"/>
      <c r="E5805" s="25"/>
      <c r="F5805" s="4"/>
      <c r="G5805" s="5"/>
      <c r="H5805" s="27"/>
    </row>
    <row r="5806" spans="1:8" x14ac:dyDescent="0.25">
      <c r="A5806" s="29"/>
      <c r="B5806" s="26"/>
      <c r="C5806" s="25"/>
      <c r="D5806" s="25"/>
      <c r="E5806" s="25"/>
      <c r="F5806" s="4"/>
      <c r="G5806" s="5"/>
      <c r="H5806" s="27"/>
    </row>
    <row r="5807" spans="1:8" x14ac:dyDescent="0.25">
      <c r="A5807" s="29"/>
      <c r="B5807" s="26"/>
      <c r="C5807" s="25"/>
      <c r="D5807" s="25"/>
      <c r="E5807" s="25"/>
      <c r="F5807" s="4"/>
      <c r="G5807" s="5"/>
      <c r="H5807" s="27"/>
    </row>
    <row r="5808" spans="1:8" x14ac:dyDescent="0.25">
      <c r="A5808" s="29"/>
      <c r="B5808" s="26"/>
      <c r="C5808" s="25"/>
      <c r="D5808" s="25"/>
      <c r="E5808" s="25"/>
      <c r="F5808" s="4"/>
      <c r="G5808" s="5"/>
      <c r="H5808" s="27"/>
    </row>
    <row r="5809" spans="1:8" x14ac:dyDescent="0.25">
      <c r="A5809" s="25"/>
      <c r="B5809" s="26"/>
      <c r="C5809" s="25"/>
      <c r="D5809" s="25"/>
      <c r="E5809" s="25"/>
      <c r="F5809" s="4"/>
      <c r="G5809" s="5"/>
      <c r="H5809" s="27"/>
    </row>
    <row r="5810" spans="1:8" x14ac:dyDescent="0.25">
      <c r="A5810" s="25"/>
      <c r="B5810" s="26"/>
      <c r="C5810" s="25"/>
      <c r="D5810" s="25"/>
      <c r="E5810" s="25"/>
      <c r="F5810" s="4"/>
      <c r="G5810" s="5"/>
      <c r="H5810" s="27"/>
    </row>
    <row r="5811" spans="1:8" x14ac:dyDescent="0.25">
      <c r="A5811" s="25"/>
      <c r="B5811" s="26"/>
      <c r="C5811" s="25"/>
      <c r="D5811" s="25"/>
      <c r="E5811" s="25"/>
      <c r="F5811" s="4"/>
      <c r="G5811" s="5"/>
      <c r="H5811" s="27"/>
    </row>
    <row r="5812" spans="1:8" x14ac:dyDescent="0.25">
      <c r="A5812" s="29"/>
      <c r="B5812" s="26"/>
      <c r="C5812" s="25"/>
      <c r="D5812" s="25"/>
      <c r="E5812" s="25"/>
      <c r="F5812" s="4"/>
      <c r="G5812" s="5"/>
      <c r="H5812" s="27"/>
    </row>
    <row r="5813" spans="1:8" x14ac:dyDescent="0.25">
      <c r="A5813" s="29"/>
      <c r="B5813" s="26"/>
      <c r="C5813" s="25"/>
      <c r="D5813" s="25"/>
      <c r="E5813" s="25"/>
      <c r="F5813" s="4"/>
      <c r="G5813" s="5"/>
      <c r="H5813" s="27"/>
    </row>
    <row r="5814" spans="1:8" x14ac:dyDescent="0.25">
      <c r="A5814" s="29"/>
      <c r="B5814" s="26"/>
      <c r="C5814" s="25"/>
      <c r="D5814" s="25"/>
      <c r="E5814" s="25"/>
      <c r="F5814" s="4"/>
      <c r="G5814" s="5"/>
      <c r="H5814" s="27"/>
    </row>
    <row r="5815" spans="1:8" x14ac:dyDescent="0.25">
      <c r="A5815" s="29"/>
      <c r="B5815" s="26"/>
      <c r="C5815" s="25"/>
      <c r="D5815" s="25"/>
      <c r="E5815" s="25"/>
      <c r="F5815" s="4"/>
      <c r="G5815" s="5"/>
      <c r="H5815" s="27"/>
    </row>
    <row r="5816" spans="1:8" x14ac:dyDescent="0.25">
      <c r="A5816" s="29"/>
      <c r="B5816" s="26"/>
      <c r="C5816" s="25"/>
      <c r="D5816" s="25"/>
      <c r="E5816" s="25"/>
      <c r="F5816" s="4"/>
      <c r="G5816" s="5"/>
      <c r="H5816" s="27"/>
    </row>
    <row r="5817" spans="1:8" x14ac:dyDescent="0.25">
      <c r="A5817" s="29"/>
      <c r="B5817" s="26"/>
      <c r="C5817" s="25"/>
      <c r="D5817" s="25"/>
      <c r="E5817" s="25"/>
      <c r="F5817" s="4"/>
      <c r="G5817" s="5"/>
      <c r="H5817" s="27"/>
    </row>
    <row r="5818" spans="1:8" x14ac:dyDescent="0.25">
      <c r="A5818" s="25"/>
      <c r="B5818" s="26"/>
      <c r="C5818" s="25"/>
      <c r="D5818" s="25"/>
      <c r="E5818" s="25"/>
      <c r="F5818" s="4"/>
      <c r="G5818" s="5"/>
      <c r="H5818" s="27"/>
    </row>
    <row r="5819" spans="1:8" x14ac:dyDescent="0.25">
      <c r="A5819" s="25"/>
      <c r="B5819" s="26"/>
      <c r="C5819" s="25"/>
      <c r="D5819" s="25"/>
      <c r="E5819" s="25"/>
      <c r="F5819" s="4"/>
      <c r="G5819" s="5"/>
      <c r="H5819" s="27"/>
    </row>
    <row r="5820" spans="1:8" x14ac:dyDescent="0.25">
      <c r="A5820" s="25"/>
      <c r="B5820" s="26"/>
      <c r="C5820" s="25"/>
      <c r="D5820" s="25"/>
      <c r="E5820" s="25"/>
      <c r="F5820" s="4"/>
      <c r="G5820" s="5"/>
      <c r="H5820" s="27"/>
    </row>
    <row r="5821" spans="1:8" x14ac:dyDescent="0.25">
      <c r="A5821" s="29"/>
      <c r="B5821" s="26"/>
      <c r="C5821" s="25"/>
      <c r="D5821" s="25"/>
      <c r="E5821" s="25"/>
      <c r="F5821" s="4"/>
      <c r="G5821" s="5"/>
      <c r="H5821" s="27"/>
    </row>
    <row r="5822" spans="1:8" x14ac:dyDescent="0.25">
      <c r="A5822" s="29"/>
      <c r="B5822" s="26"/>
      <c r="C5822" s="25"/>
      <c r="D5822" s="25"/>
      <c r="E5822" s="25"/>
      <c r="F5822" s="4"/>
      <c r="G5822" s="5"/>
      <c r="H5822" s="27"/>
    </row>
    <row r="5823" spans="1:8" x14ac:dyDescent="0.25">
      <c r="A5823" s="29"/>
      <c r="B5823" s="26"/>
      <c r="C5823" s="25"/>
      <c r="D5823" s="25"/>
      <c r="E5823" s="25"/>
      <c r="F5823" s="4"/>
      <c r="G5823" s="5"/>
      <c r="H5823" s="27"/>
    </row>
    <row r="5824" spans="1:8" x14ac:dyDescent="0.25">
      <c r="A5824" s="29"/>
      <c r="B5824" s="26"/>
      <c r="C5824" s="25"/>
      <c r="D5824" s="25"/>
      <c r="E5824" s="25"/>
      <c r="F5824" s="4"/>
      <c r="G5824" s="5"/>
      <c r="H5824" s="27"/>
    </row>
    <row r="5825" spans="1:8" x14ac:dyDescent="0.25">
      <c r="A5825" s="29"/>
      <c r="B5825" s="26"/>
      <c r="C5825" s="25"/>
      <c r="D5825" s="25"/>
      <c r="E5825" s="25"/>
      <c r="F5825" s="4"/>
      <c r="G5825" s="5"/>
      <c r="H5825" s="27"/>
    </row>
    <row r="5826" spans="1:8" x14ac:dyDescent="0.25">
      <c r="A5826" s="29"/>
      <c r="B5826" s="26"/>
      <c r="C5826" s="25"/>
      <c r="D5826" s="25"/>
      <c r="E5826" s="25"/>
      <c r="F5826" s="4"/>
      <c r="G5826" s="5"/>
      <c r="H5826" s="27"/>
    </row>
    <row r="5827" spans="1:8" x14ac:dyDescent="0.25">
      <c r="A5827" s="25"/>
      <c r="B5827" s="26"/>
      <c r="C5827" s="25"/>
      <c r="D5827" s="25"/>
      <c r="E5827" s="25"/>
      <c r="F5827" s="4"/>
      <c r="G5827" s="5"/>
      <c r="H5827" s="27"/>
    </row>
    <row r="5828" spans="1:8" x14ac:dyDescent="0.25">
      <c r="A5828" s="25"/>
      <c r="B5828" s="26"/>
      <c r="C5828" s="25"/>
      <c r="D5828" s="25"/>
      <c r="E5828" s="25"/>
      <c r="F5828" s="4"/>
      <c r="G5828" s="5"/>
      <c r="H5828" s="27"/>
    </row>
    <row r="5829" spans="1:8" x14ac:dyDescent="0.25">
      <c r="A5829" s="25"/>
      <c r="B5829" s="26"/>
      <c r="C5829" s="25"/>
      <c r="D5829" s="25"/>
      <c r="E5829" s="25"/>
      <c r="F5829" s="4"/>
      <c r="G5829" s="5"/>
      <c r="H5829" s="27"/>
    </row>
    <row r="5830" spans="1:8" x14ac:dyDescent="0.25">
      <c r="A5830" s="29"/>
      <c r="B5830" s="26"/>
      <c r="C5830" s="25"/>
      <c r="D5830" s="25"/>
      <c r="E5830" s="25"/>
      <c r="F5830" s="4"/>
      <c r="G5830" s="5"/>
      <c r="H5830" s="27"/>
    </row>
    <row r="5831" spans="1:8" x14ac:dyDescent="0.25">
      <c r="A5831" s="29"/>
      <c r="B5831" s="26"/>
      <c r="C5831" s="25"/>
      <c r="D5831" s="25"/>
      <c r="E5831" s="25"/>
      <c r="F5831" s="4"/>
      <c r="G5831" s="5"/>
      <c r="H5831" s="27"/>
    </row>
    <row r="5832" spans="1:8" x14ac:dyDescent="0.25">
      <c r="A5832" s="29"/>
      <c r="B5832" s="26"/>
      <c r="C5832" s="25"/>
      <c r="D5832" s="25"/>
      <c r="E5832" s="25"/>
      <c r="F5832" s="4"/>
      <c r="G5832" s="5"/>
      <c r="H5832" s="27"/>
    </row>
    <row r="5833" spans="1:8" x14ac:dyDescent="0.25">
      <c r="A5833" s="29"/>
      <c r="B5833" s="26"/>
      <c r="C5833" s="25"/>
      <c r="D5833" s="25"/>
      <c r="E5833" s="25"/>
      <c r="F5833" s="4"/>
      <c r="G5833" s="5"/>
      <c r="H5833" s="27"/>
    </row>
    <row r="5834" spans="1:8" x14ac:dyDescent="0.25">
      <c r="A5834" s="29"/>
      <c r="B5834" s="26"/>
      <c r="C5834" s="25"/>
      <c r="D5834" s="25"/>
      <c r="E5834" s="25"/>
      <c r="F5834" s="4"/>
      <c r="G5834" s="5"/>
      <c r="H5834" s="27"/>
    </row>
    <row r="5835" spans="1:8" x14ac:dyDescent="0.25">
      <c r="A5835" s="29"/>
      <c r="B5835" s="26"/>
      <c r="C5835" s="25"/>
      <c r="D5835" s="25"/>
      <c r="E5835" s="25"/>
      <c r="F5835" s="4"/>
      <c r="G5835" s="5"/>
      <c r="H5835" s="27"/>
    </row>
    <row r="5836" spans="1:8" x14ac:dyDescent="0.25">
      <c r="A5836" s="25"/>
      <c r="B5836" s="26"/>
      <c r="C5836" s="25"/>
      <c r="D5836" s="25"/>
      <c r="E5836" s="25"/>
      <c r="F5836" s="4"/>
      <c r="G5836" s="5"/>
      <c r="H5836" s="27"/>
    </row>
    <row r="5837" spans="1:8" x14ac:dyDescent="0.25">
      <c r="A5837" s="25"/>
      <c r="B5837" s="26"/>
      <c r="C5837" s="25"/>
      <c r="D5837" s="25"/>
      <c r="E5837" s="25"/>
      <c r="F5837" s="4"/>
      <c r="G5837" s="5"/>
      <c r="H5837" s="27"/>
    </row>
    <row r="5838" spans="1:8" x14ac:dyDescent="0.25">
      <c r="A5838" s="25"/>
      <c r="B5838" s="26"/>
      <c r="C5838" s="25"/>
      <c r="D5838" s="25"/>
      <c r="E5838" s="25"/>
      <c r="F5838" s="4"/>
      <c r="G5838" s="5"/>
      <c r="H5838" s="27"/>
    </row>
    <row r="5839" spans="1:8" x14ac:dyDescent="0.25">
      <c r="A5839" s="29"/>
      <c r="B5839" s="26"/>
      <c r="C5839" s="25"/>
      <c r="D5839" s="25"/>
      <c r="E5839" s="25"/>
      <c r="F5839" s="4"/>
      <c r="G5839" s="5"/>
      <c r="H5839" s="27"/>
    </row>
    <row r="5840" spans="1:8" x14ac:dyDescent="0.25">
      <c r="A5840" s="29"/>
      <c r="B5840" s="26"/>
      <c r="C5840" s="25"/>
      <c r="D5840" s="25"/>
      <c r="E5840" s="25"/>
      <c r="F5840" s="4"/>
      <c r="G5840" s="5"/>
      <c r="H5840" s="27"/>
    </row>
    <row r="5841" spans="1:8" x14ac:dyDescent="0.25">
      <c r="A5841" s="29"/>
      <c r="B5841" s="26"/>
      <c r="C5841" s="25"/>
      <c r="D5841" s="25"/>
      <c r="E5841" s="25"/>
      <c r="F5841" s="4"/>
      <c r="G5841" s="5"/>
      <c r="H5841" s="27"/>
    </row>
    <row r="5842" spans="1:8" x14ac:dyDescent="0.25">
      <c r="A5842" s="29"/>
      <c r="B5842" s="26"/>
      <c r="C5842" s="25"/>
      <c r="D5842" s="25"/>
      <c r="E5842" s="25"/>
      <c r="F5842" s="4"/>
      <c r="G5842" s="5"/>
      <c r="H5842" s="27"/>
    </row>
    <row r="5843" spans="1:8" x14ac:dyDescent="0.25">
      <c r="A5843" s="29"/>
      <c r="B5843" s="26"/>
      <c r="C5843" s="25"/>
      <c r="D5843" s="25"/>
      <c r="E5843" s="25"/>
      <c r="F5843" s="4"/>
      <c r="G5843" s="5"/>
      <c r="H5843" s="27"/>
    </row>
    <row r="5844" spans="1:8" x14ac:dyDescent="0.25">
      <c r="A5844" s="29"/>
      <c r="B5844" s="26"/>
      <c r="C5844" s="25"/>
      <c r="D5844" s="25"/>
      <c r="E5844" s="25"/>
      <c r="F5844" s="4"/>
      <c r="G5844" s="5"/>
      <c r="H5844" s="27"/>
    </row>
    <row r="5845" spans="1:8" x14ac:dyDescent="0.25">
      <c r="A5845" s="29"/>
      <c r="B5845" s="26"/>
      <c r="C5845" s="25"/>
      <c r="D5845" s="25"/>
      <c r="E5845" s="25"/>
      <c r="F5845" s="4"/>
      <c r="G5845" s="5"/>
      <c r="H5845" s="27"/>
    </row>
    <row r="5846" spans="1:8" x14ac:dyDescent="0.25">
      <c r="A5846" s="29"/>
      <c r="B5846" s="26"/>
      <c r="C5846" s="25"/>
      <c r="D5846" s="25"/>
      <c r="E5846" s="25"/>
      <c r="F5846" s="4"/>
      <c r="G5846" s="5"/>
      <c r="H5846" s="27"/>
    </row>
    <row r="5847" spans="1:8" x14ac:dyDescent="0.25">
      <c r="A5847" s="29"/>
      <c r="B5847" s="26"/>
      <c r="C5847" s="25"/>
      <c r="D5847" s="25"/>
      <c r="E5847" s="25"/>
      <c r="F5847" s="4"/>
      <c r="G5847" s="5"/>
      <c r="H5847" s="27"/>
    </row>
    <row r="5848" spans="1:8" x14ac:dyDescent="0.25">
      <c r="A5848" s="29"/>
      <c r="B5848" s="26"/>
      <c r="C5848" s="25"/>
      <c r="D5848" s="25"/>
      <c r="E5848" s="25"/>
      <c r="F5848" s="4"/>
      <c r="G5848" s="5"/>
      <c r="H5848" s="27"/>
    </row>
    <row r="5849" spans="1:8" x14ac:dyDescent="0.25">
      <c r="A5849" s="29"/>
      <c r="B5849" s="26"/>
      <c r="C5849" s="25"/>
      <c r="D5849" s="25"/>
      <c r="E5849" s="25"/>
      <c r="F5849" s="4"/>
      <c r="G5849" s="5"/>
      <c r="H5849" s="27"/>
    </row>
    <row r="5850" spans="1:8" x14ac:dyDescent="0.25">
      <c r="A5850" s="29"/>
      <c r="B5850" s="26"/>
      <c r="C5850" s="25"/>
      <c r="D5850" s="25"/>
      <c r="E5850" s="25"/>
      <c r="F5850" s="4"/>
      <c r="G5850" s="5"/>
      <c r="H5850" s="27"/>
    </row>
    <row r="5851" spans="1:8" x14ac:dyDescent="0.25">
      <c r="A5851" s="29"/>
      <c r="B5851" s="26"/>
      <c r="C5851" s="25"/>
      <c r="D5851" s="25"/>
      <c r="E5851" s="25"/>
      <c r="F5851" s="4"/>
      <c r="G5851" s="5"/>
      <c r="H5851" s="27"/>
    </row>
    <row r="5852" spans="1:8" x14ac:dyDescent="0.25">
      <c r="A5852" s="29"/>
      <c r="B5852" s="26"/>
      <c r="C5852" s="25"/>
      <c r="D5852" s="25"/>
      <c r="E5852" s="25"/>
      <c r="F5852" s="4"/>
      <c r="G5852" s="5"/>
      <c r="H5852" s="27"/>
    </row>
    <row r="5853" spans="1:8" x14ac:dyDescent="0.25">
      <c r="A5853" s="29"/>
      <c r="B5853" s="26"/>
      <c r="C5853" s="25"/>
      <c r="D5853" s="25"/>
      <c r="E5853" s="25"/>
      <c r="F5853" s="4"/>
      <c r="G5853" s="5"/>
      <c r="H5853" s="27"/>
    </row>
    <row r="5854" spans="1:8" x14ac:dyDescent="0.25">
      <c r="A5854" s="29"/>
      <c r="B5854" s="26"/>
      <c r="C5854" s="25"/>
      <c r="D5854" s="25"/>
      <c r="E5854" s="25"/>
      <c r="F5854" s="4"/>
      <c r="G5854" s="5"/>
      <c r="H5854" s="27"/>
    </row>
    <row r="5855" spans="1:8" x14ac:dyDescent="0.25">
      <c r="A5855" s="29"/>
      <c r="B5855" s="26"/>
      <c r="C5855" s="25"/>
      <c r="D5855" s="25"/>
      <c r="E5855" s="25"/>
      <c r="F5855" s="4"/>
      <c r="G5855" s="5"/>
      <c r="H5855" s="27"/>
    </row>
    <row r="5856" spans="1:8" x14ac:dyDescent="0.25">
      <c r="A5856" s="29"/>
      <c r="B5856" s="26"/>
      <c r="C5856" s="25"/>
      <c r="D5856" s="25"/>
      <c r="E5856" s="25"/>
      <c r="F5856" s="4"/>
      <c r="G5856" s="5"/>
      <c r="H5856" s="27"/>
    </row>
    <row r="5857" spans="1:8" x14ac:dyDescent="0.25">
      <c r="A5857" s="29"/>
      <c r="B5857" s="26"/>
      <c r="C5857" s="25"/>
      <c r="D5857" s="25"/>
      <c r="E5857" s="25"/>
      <c r="F5857" s="4"/>
      <c r="G5857" s="5"/>
      <c r="H5857" s="27"/>
    </row>
    <row r="5858" spans="1:8" x14ac:dyDescent="0.25">
      <c r="A5858" s="29"/>
      <c r="B5858" s="26"/>
      <c r="C5858" s="25"/>
      <c r="D5858" s="25"/>
      <c r="E5858" s="25"/>
      <c r="F5858" s="4"/>
      <c r="G5858" s="5"/>
      <c r="H5858" s="27"/>
    </row>
    <row r="5859" spans="1:8" x14ac:dyDescent="0.25">
      <c r="A5859" s="29"/>
      <c r="B5859" s="26"/>
      <c r="C5859" s="25"/>
      <c r="D5859" s="25"/>
      <c r="E5859" s="25"/>
      <c r="F5859" s="4"/>
      <c r="G5859" s="5"/>
      <c r="H5859" s="27"/>
    </row>
    <row r="5860" spans="1:8" x14ac:dyDescent="0.25">
      <c r="A5860" s="29"/>
      <c r="B5860" s="26"/>
      <c r="C5860" s="25"/>
      <c r="D5860" s="25"/>
      <c r="E5860" s="25"/>
      <c r="F5860" s="4"/>
      <c r="G5860" s="5"/>
      <c r="H5860" s="27"/>
    </row>
    <row r="5861" spans="1:8" x14ac:dyDescent="0.25">
      <c r="A5861" s="29"/>
      <c r="B5861" s="26"/>
      <c r="C5861" s="25"/>
      <c r="D5861" s="25"/>
      <c r="E5861" s="25"/>
      <c r="F5861" s="4"/>
      <c r="G5861" s="5"/>
      <c r="H5861" s="27"/>
    </row>
    <row r="5862" spans="1:8" x14ac:dyDescent="0.25">
      <c r="A5862" s="29"/>
      <c r="B5862" s="26"/>
      <c r="C5862" s="25"/>
      <c r="D5862" s="25"/>
      <c r="E5862" s="25"/>
      <c r="F5862" s="4"/>
      <c r="G5862" s="5"/>
      <c r="H5862" s="27"/>
    </row>
    <row r="5863" spans="1:8" x14ac:dyDescent="0.25">
      <c r="A5863" s="29"/>
      <c r="B5863" s="26"/>
      <c r="C5863" s="25"/>
      <c r="D5863" s="25"/>
      <c r="E5863" s="25"/>
      <c r="F5863" s="4"/>
      <c r="G5863" s="5"/>
      <c r="H5863" s="27"/>
    </row>
    <row r="5864" spans="1:8" x14ac:dyDescent="0.25">
      <c r="A5864" s="29"/>
      <c r="B5864" s="26"/>
      <c r="C5864" s="25"/>
      <c r="D5864" s="25"/>
      <c r="E5864" s="25"/>
      <c r="F5864" s="4"/>
      <c r="G5864" s="5"/>
      <c r="H5864" s="27"/>
    </row>
    <row r="5865" spans="1:8" x14ac:dyDescent="0.25">
      <c r="A5865" s="29"/>
      <c r="B5865" s="26"/>
      <c r="C5865" s="25"/>
      <c r="D5865" s="25"/>
      <c r="E5865" s="25"/>
      <c r="F5865" s="4"/>
      <c r="G5865" s="5"/>
      <c r="H5865" s="27"/>
    </row>
    <row r="5866" spans="1:8" x14ac:dyDescent="0.25">
      <c r="A5866" s="29"/>
      <c r="B5866" s="26"/>
      <c r="C5866" s="25"/>
      <c r="D5866" s="25"/>
      <c r="E5866" s="25"/>
      <c r="F5866" s="4"/>
      <c r="G5866" s="5"/>
      <c r="H5866" s="27"/>
    </row>
    <row r="5867" spans="1:8" x14ac:dyDescent="0.25">
      <c r="A5867" s="29"/>
      <c r="B5867" s="26"/>
      <c r="C5867" s="25"/>
      <c r="D5867" s="25"/>
      <c r="E5867" s="25"/>
      <c r="F5867" s="4"/>
      <c r="G5867" s="5"/>
      <c r="H5867" s="27"/>
    </row>
    <row r="5868" spans="1:8" x14ac:dyDescent="0.25">
      <c r="A5868" s="29"/>
      <c r="B5868" s="26"/>
      <c r="C5868" s="25"/>
      <c r="D5868" s="25"/>
      <c r="E5868" s="25"/>
      <c r="F5868" s="4"/>
      <c r="G5868" s="5"/>
      <c r="H5868" s="27"/>
    </row>
    <row r="5869" spans="1:8" x14ac:dyDescent="0.25">
      <c r="A5869" s="29"/>
      <c r="B5869" s="26"/>
      <c r="C5869" s="25"/>
      <c r="D5869" s="25"/>
      <c r="E5869" s="25"/>
      <c r="F5869" s="4"/>
      <c r="G5869" s="5"/>
      <c r="H5869" s="27"/>
    </row>
    <row r="5870" spans="1:8" x14ac:dyDescent="0.25">
      <c r="A5870" s="29"/>
      <c r="B5870" s="26"/>
      <c r="C5870" s="25"/>
      <c r="D5870" s="25"/>
      <c r="E5870" s="25"/>
      <c r="F5870" s="4"/>
      <c r="G5870" s="5"/>
      <c r="H5870" s="27"/>
    </row>
    <row r="5871" spans="1:8" x14ac:dyDescent="0.25">
      <c r="A5871" s="29"/>
      <c r="B5871" s="26"/>
      <c r="C5871" s="25"/>
      <c r="D5871" s="25"/>
      <c r="E5871" s="25"/>
      <c r="F5871" s="4"/>
      <c r="G5871" s="5"/>
      <c r="H5871" s="27"/>
    </row>
    <row r="5872" spans="1:8" x14ac:dyDescent="0.25">
      <c r="A5872" s="29"/>
      <c r="B5872" s="26"/>
      <c r="C5872" s="25"/>
      <c r="D5872" s="25"/>
      <c r="E5872" s="25"/>
      <c r="F5872" s="4"/>
      <c r="G5872" s="5"/>
      <c r="H5872" s="27"/>
    </row>
    <row r="5873" spans="1:8" x14ac:dyDescent="0.25">
      <c r="A5873" s="29"/>
      <c r="B5873" s="26"/>
      <c r="C5873" s="25"/>
      <c r="D5873" s="25"/>
      <c r="E5873" s="25"/>
      <c r="F5873" s="4"/>
      <c r="G5873" s="5"/>
      <c r="H5873" s="27"/>
    </row>
    <row r="5874" spans="1:8" x14ac:dyDescent="0.25">
      <c r="A5874" s="29"/>
      <c r="B5874" s="26"/>
      <c r="C5874" s="25"/>
      <c r="D5874" s="25"/>
      <c r="E5874" s="25"/>
      <c r="F5874" s="4"/>
      <c r="G5874" s="5"/>
      <c r="H5874" s="27"/>
    </row>
    <row r="5875" spans="1:8" x14ac:dyDescent="0.25">
      <c r="A5875" s="29"/>
      <c r="B5875" s="26"/>
      <c r="C5875" s="25"/>
      <c r="D5875" s="25"/>
      <c r="E5875" s="25"/>
      <c r="F5875" s="4"/>
      <c r="G5875" s="5"/>
      <c r="H5875" s="27"/>
    </row>
    <row r="5876" spans="1:8" x14ac:dyDescent="0.25">
      <c r="A5876" s="29"/>
      <c r="B5876" s="26"/>
      <c r="C5876" s="25"/>
      <c r="D5876" s="25"/>
      <c r="E5876" s="25"/>
      <c r="F5876" s="4"/>
      <c r="G5876" s="5"/>
      <c r="H5876" s="27"/>
    </row>
    <row r="5877" spans="1:8" x14ac:dyDescent="0.25">
      <c r="A5877" s="29"/>
      <c r="B5877" s="26"/>
      <c r="C5877" s="25"/>
      <c r="D5877" s="25"/>
      <c r="E5877" s="25"/>
      <c r="F5877" s="4"/>
      <c r="G5877" s="5"/>
      <c r="H5877" s="27"/>
    </row>
    <row r="5878" spans="1:8" x14ac:dyDescent="0.25">
      <c r="A5878" s="29"/>
      <c r="B5878" s="26"/>
      <c r="C5878" s="25"/>
      <c r="D5878" s="25"/>
      <c r="E5878" s="25"/>
      <c r="F5878" s="4"/>
      <c r="G5878" s="5"/>
      <c r="H5878" s="27"/>
    </row>
    <row r="5879" spans="1:8" x14ac:dyDescent="0.25">
      <c r="A5879" s="29"/>
      <c r="B5879" s="26"/>
      <c r="C5879" s="25"/>
      <c r="D5879" s="25"/>
      <c r="E5879" s="25"/>
      <c r="F5879" s="4"/>
      <c r="G5879" s="5"/>
      <c r="H5879" s="27"/>
    </row>
    <row r="5880" spans="1:8" x14ac:dyDescent="0.25">
      <c r="A5880" s="29"/>
      <c r="B5880" s="26"/>
      <c r="C5880" s="25"/>
      <c r="D5880" s="25"/>
      <c r="E5880" s="25"/>
      <c r="F5880" s="4"/>
      <c r="G5880" s="5"/>
      <c r="H5880" s="27"/>
    </row>
    <row r="5881" spans="1:8" x14ac:dyDescent="0.25">
      <c r="A5881" s="29"/>
      <c r="B5881" s="26"/>
      <c r="C5881" s="25"/>
      <c r="D5881" s="25"/>
      <c r="E5881" s="25"/>
      <c r="F5881" s="4"/>
      <c r="G5881" s="5"/>
      <c r="H5881" s="27"/>
    </row>
    <row r="5882" spans="1:8" x14ac:dyDescent="0.25">
      <c r="A5882" s="29"/>
      <c r="B5882" s="26"/>
      <c r="C5882" s="25"/>
      <c r="D5882" s="25"/>
      <c r="E5882" s="25"/>
      <c r="F5882" s="4"/>
      <c r="G5882" s="5"/>
      <c r="H5882" s="27"/>
    </row>
    <row r="5883" spans="1:8" x14ac:dyDescent="0.25">
      <c r="A5883" s="29"/>
      <c r="B5883" s="26"/>
      <c r="C5883" s="25"/>
      <c r="D5883" s="25"/>
      <c r="E5883" s="25"/>
      <c r="F5883" s="4"/>
      <c r="G5883" s="5"/>
      <c r="H5883" s="27"/>
    </row>
    <row r="5884" spans="1:8" x14ac:dyDescent="0.25">
      <c r="A5884" s="29"/>
      <c r="B5884" s="26"/>
      <c r="C5884" s="25"/>
      <c r="D5884" s="25"/>
      <c r="E5884" s="25"/>
      <c r="F5884" s="4"/>
      <c r="G5884" s="5"/>
      <c r="H5884" s="27"/>
    </row>
    <row r="5885" spans="1:8" x14ac:dyDescent="0.25">
      <c r="A5885" s="29"/>
      <c r="B5885" s="26"/>
      <c r="C5885" s="25"/>
      <c r="D5885" s="25"/>
      <c r="E5885" s="25"/>
      <c r="F5885" s="4"/>
      <c r="G5885" s="5"/>
      <c r="H5885" s="27"/>
    </row>
    <row r="5886" spans="1:8" x14ac:dyDescent="0.25">
      <c r="A5886" s="29"/>
      <c r="B5886" s="26"/>
      <c r="C5886" s="25"/>
      <c r="D5886" s="25"/>
      <c r="E5886" s="25"/>
      <c r="F5886" s="4"/>
      <c r="G5886" s="5"/>
      <c r="H5886" s="27"/>
    </row>
    <row r="5887" spans="1:8" x14ac:dyDescent="0.25">
      <c r="A5887" s="29"/>
      <c r="B5887" s="26"/>
      <c r="C5887" s="25"/>
      <c r="D5887" s="25"/>
      <c r="E5887" s="25"/>
      <c r="F5887" s="4"/>
      <c r="G5887" s="5"/>
      <c r="H5887" s="27"/>
    </row>
    <row r="5888" spans="1:8" x14ac:dyDescent="0.25">
      <c r="A5888" s="29"/>
      <c r="B5888" s="26"/>
      <c r="C5888" s="25"/>
      <c r="D5888" s="25"/>
      <c r="E5888" s="25"/>
      <c r="F5888" s="4"/>
      <c r="G5888" s="5"/>
      <c r="H5888" s="27"/>
    </row>
    <row r="5889" spans="1:8" x14ac:dyDescent="0.25">
      <c r="A5889" s="29"/>
      <c r="B5889" s="26"/>
      <c r="C5889" s="25"/>
      <c r="D5889" s="25"/>
      <c r="E5889" s="25"/>
      <c r="F5889" s="4"/>
      <c r="G5889" s="5"/>
      <c r="H5889" s="27"/>
    </row>
    <row r="5890" spans="1:8" x14ac:dyDescent="0.25">
      <c r="A5890" s="29"/>
      <c r="B5890" s="26"/>
      <c r="C5890" s="25"/>
      <c r="D5890" s="25"/>
      <c r="E5890" s="25"/>
      <c r="F5890" s="4"/>
      <c r="G5890" s="5"/>
      <c r="H5890" s="27"/>
    </row>
    <row r="5891" spans="1:8" x14ac:dyDescent="0.25">
      <c r="A5891" s="29"/>
      <c r="B5891" s="26"/>
      <c r="C5891" s="25"/>
      <c r="D5891" s="25"/>
      <c r="E5891" s="25"/>
      <c r="F5891" s="4"/>
      <c r="G5891" s="5"/>
      <c r="H5891" s="27"/>
    </row>
    <row r="5892" spans="1:8" x14ac:dyDescent="0.25">
      <c r="A5892" s="29"/>
      <c r="B5892" s="26"/>
      <c r="C5892" s="25"/>
      <c r="D5892" s="25"/>
      <c r="E5892" s="25"/>
      <c r="F5892" s="4"/>
      <c r="G5892" s="5"/>
      <c r="H5892" s="27"/>
    </row>
    <row r="5893" spans="1:8" x14ac:dyDescent="0.25">
      <c r="A5893" s="29"/>
      <c r="B5893" s="26"/>
      <c r="C5893" s="25"/>
      <c r="D5893" s="25"/>
      <c r="E5893" s="25"/>
      <c r="F5893" s="4"/>
      <c r="G5893" s="5"/>
      <c r="H5893" s="27"/>
    </row>
    <row r="5894" spans="1:8" x14ac:dyDescent="0.25">
      <c r="A5894" s="29"/>
      <c r="B5894" s="26"/>
      <c r="C5894" s="25"/>
      <c r="D5894" s="25"/>
      <c r="E5894" s="25"/>
      <c r="F5894" s="4"/>
      <c r="G5894" s="5"/>
      <c r="H5894" s="27"/>
    </row>
    <row r="5895" spans="1:8" x14ac:dyDescent="0.25">
      <c r="A5895" s="29"/>
      <c r="B5895" s="26"/>
      <c r="C5895" s="25"/>
      <c r="D5895" s="25"/>
      <c r="E5895" s="25"/>
      <c r="F5895" s="4"/>
      <c r="G5895" s="5"/>
      <c r="H5895" s="27"/>
    </row>
    <row r="5896" spans="1:8" x14ac:dyDescent="0.25">
      <c r="A5896" s="29"/>
      <c r="B5896" s="26"/>
      <c r="C5896" s="25"/>
      <c r="D5896" s="25"/>
      <c r="E5896" s="25"/>
      <c r="F5896" s="4"/>
      <c r="G5896" s="5"/>
      <c r="H5896" s="27"/>
    </row>
    <row r="5897" spans="1:8" x14ac:dyDescent="0.25">
      <c r="A5897" s="29"/>
      <c r="B5897" s="26"/>
      <c r="C5897" s="25"/>
      <c r="D5897" s="25"/>
      <c r="E5897" s="25"/>
      <c r="F5897" s="4"/>
      <c r="G5897" s="5"/>
      <c r="H5897" s="27"/>
    </row>
    <row r="5898" spans="1:8" x14ac:dyDescent="0.25">
      <c r="A5898" s="29"/>
      <c r="B5898" s="26"/>
      <c r="C5898" s="25"/>
      <c r="D5898" s="25"/>
      <c r="E5898" s="25"/>
      <c r="F5898" s="4"/>
      <c r="G5898" s="5"/>
      <c r="H5898" s="27"/>
    </row>
    <row r="5899" spans="1:8" x14ac:dyDescent="0.25">
      <c r="A5899" s="29"/>
      <c r="B5899" s="26"/>
      <c r="C5899" s="25"/>
      <c r="D5899" s="25"/>
      <c r="E5899" s="25"/>
      <c r="F5899" s="4"/>
      <c r="G5899" s="5"/>
      <c r="H5899" s="27"/>
    </row>
    <row r="5900" spans="1:8" x14ac:dyDescent="0.25">
      <c r="A5900" s="29"/>
      <c r="B5900" s="26"/>
      <c r="C5900" s="25"/>
      <c r="D5900" s="25"/>
      <c r="E5900" s="25"/>
      <c r="F5900" s="4"/>
      <c r="G5900" s="5"/>
      <c r="H5900" s="27"/>
    </row>
    <row r="5901" spans="1:8" x14ac:dyDescent="0.25">
      <c r="A5901" s="29"/>
      <c r="B5901" s="26"/>
      <c r="C5901" s="25"/>
      <c r="D5901" s="25"/>
      <c r="E5901" s="25"/>
      <c r="F5901" s="4"/>
      <c r="G5901" s="5"/>
      <c r="H5901" s="27"/>
    </row>
    <row r="5902" spans="1:8" x14ac:dyDescent="0.25">
      <c r="A5902" s="29"/>
      <c r="B5902" s="26"/>
      <c r="C5902" s="25"/>
      <c r="D5902" s="25"/>
      <c r="E5902" s="25"/>
      <c r="F5902" s="4"/>
      <c r="G5902" s="5"/>
      <c r="H5902" s="27"/>
    </row>
    <row r="5903" spans="1:8" x14ac:dyDescent="0.25">
      <c r="A5903" s="29"/>
      <c r="B5903" s="26"/>
      <c r="C5903" s="25"/>
      <c r="D5903" s="25"/>
      <c r="E5903" s="25"/>
      <c r="F5903" s="4"/>
      <c r="G5903" s="5"/>
      <c r="H5903" s="27"/>
    </row>
    <row r="5904" spans="1:8" x14ac:dyDescent="0.25">
      <c r="A5904" s="29"/>
      <c r="B5904" s="26"/>
      <c r="C5904" s="25"/>
      <c r="D5904" s="25"/>
      <c r="E5904" s="25"/>
      <c r="F5904" s="4"/>
      <c r="G5904" s="5"/>
      <c r="H5904" s="27"/>
    </row>
    <row r="5905" spans="1:8" x14ac:dyDescent="0.25">
      <c r="A5905" s="29"/>
      <c r="B5905" s="26"/>
      <c r="C5905" s="25"/>
      <c r="D5905" s="25"/>
      <c r="E5905" s="25"/>
      <c r="F5905" s="4"/>
      <c r="G5905" s="5"/>
      <c r="H5905" s="27"/>
    </row>
    <row r="5906" spans="1:8" x14ac:dyDescent="0.25">
      <c r="A5906" s="29"/>
      <c r="B5906" s="26"/>
      <c r="C5906" s="25"/>
      <c r="D5906" s="25"/>
      <c r="E5906" s="25"/>
      <c r="F5906" s="4"/>
      <c r="G5906" s="5"/>
      <c r="H5906" s="27"/>
    </row>
    <row r="5907" spans="1:8" x14ac:dyDescent="0.25">
      <c r="A5907" s="29"/>
      <c r="B5907" s="26"/>
      <c r="C5907" s="25"/>
      <c r="D5907" s="25"/>
      <c r="E5907" s="25"/>
      <c r="F5907" s="4"/>
      <c r="G5907" s="5"/>
      <c r="H5907" s="27"/>
    </row>
    <row r="5908" spans="1:8" x14ac:dyDescent="0.25">
      <c r="A5908" s="29"/>
      <c r="B5908" s="26"/>
      <c r="C5908" s="25"/>
      <c r="D5908" s="25"/>
      <c r="E5908" s="25"/>
      <c r="F5908" s="4"/>
      <c r="G5908" s="5"/>
      <c r="H5908" s="27"/>
    </row>
    <row r="5909" spans="1:8" x14ac:dyDescent="0.25">
      <c r="A5909" s="29"/>
      <c r="B5909" s="26"/>
      <c r="C5909" s="25"/>
      <c r="D5909" s="25"/>
      <c r="E5909" s="25"/>
      <c r="F5909" s="4"/>
      <c r="G5909" s="5"/>
      <c r="H5909" s="27"/>
    </row>
    <row r="5910" spans="1:8" x14ac:dyDescent="0.25">
      <c r="A5910" s="29"/>
      <c r="B5910" s="26"/>
      <c r="C5910" s="25"/>
      <c r="D5910" s="25"/>
      <c r="E5910" s="25"/>
      <c r="F5910" s="4"/>
      <c r="G5910" s="5"/>
      <c r="H5910" s="27"/>
    </row>
    <row r="5911" spans="1:8" x14ac:dyDescent="0.25">
      <c r="A5911" s="29"/>
      <c r="B5911" s="26"/>
      <c r="C5911" s="25"/>
      <c r="D5911" s="25"/>
      <c r="E5911" s="25"/>
      <c r="F5911" s="4"/>
      <c r="G5911" s="5"/>
      <c r="H5911" s="27"/>
    </row>
    <row r="5912" spans="1:8" x14ac:dyDescent="0.25">
      <c r="A5912" s="29"/>
      <c r="B5912" s="26"/>
      <c r="C5912" s="25"/>
      <c r="D5912" s="25"/>
      <c r="E5912" s="25"/>
      <c r="F5912" s="4"/>
      <c r="G5912" s="5"/>
      <c r="H5912" s="27"/>
    </row>
    <row r="5913" spans="1:8" x14ac:dyDescent="0.25">
      <c r="A5913" s="29"/>
      <c r="B5913" s="26"/>
      <c r="C5913" s="25"/>
      <c r="D5913" s="25"/>
      <c r="E5913" s="25"/>
      <c r="F5913" s="4"/>
      <c r="G5913" s="5"/>
      <c r="H5913" s="27"/>
    </row>
    <row r="5914" spans="1:8" x14ac:dyDescent="0.25">
      <c r="A5914" s="29"/>
      <c r="B5914" s="26"/>
      <c r="C5914" s="25"/>
      <c r="D5914" s="25"/>
      <c r="E5914" s="25"/>
      <c r="F5914" s="4"/>
      <c r="G5914" s="5"/>
      <c r="H5914" s="27"/>
    </row>
    <row r="5915" spans="1:8" x14ac:dyDescent="0.25">
      <c r="A5915" s="29"/>
      <c r="B5915" s="26"/>
      <c r="C5915" s="25"/>
      <c r="D5915" s="25"/>
      <c r="E5915" s="25"/>
      <c r="F5915" s="4"/>
      <c r="G5915" s="5"/>
      <c r="H5915" s="27"/>
    </row>
    <row r="5916" spans="1:8" x14ac:dyDescent="0.25">
      <c r="A5916" s="29"/>
      <c r="B5916" s="26"/>
      <c r="C5916" s="25"/>
      <c r="D5916" s="25"/>
      <c r="E5916" s="25"/>
      <c r="F5916" s="4"/>
      <c r="G5916" s="5"/>
      <c r="H5916" s="27"/>
    </row>
    <row r="5917" spans="1:8" x14ac:dyDescent="0.25">
      <c r="A5917" s="29"/>
      <c r="B5917" s="26"/>
      <c r="C5917" s="25"/>
      <c r="D5917" s="25"/>
      <c r="E5917" s="25"/>
      <c r="F5917" s="4"/>
      <c r="G5917" s="5"/>
      <c r="H5917" s="27"/>
    </row>
    <row r="5918" spans="1:8" x14ac:dyDescent="0.25">
      <c r="A5918" s="29"/>
      <c r="B5918" s="26"/>
      <c r="C5918" s="25"/>
      <c r="D5918" s="25"/>
      <c r="E5918" s="25"/>
      <c r="F5918" s="4"/>
      <c r="G5918" s="5"/>
      <c r="H5918" s="27"/>
    </row>
    <row r="5919" spans="1:8" x14ac:dyDescent="0.25">
      <c r="A5919" s="29"/>
      <c r="B5919" s="26"/>
      <c r="C5919" s="25"/>
      <c r="D5919" s="25"/>
      <c r="E5919" s="25"/>
      <c r="F5919" s="4"/>
      <c r="G5919" s="5"/>
      <c r="H5919" s="27"/>
    </row>
    <row r="5920" spans="1:8" x14ac:dyDescent="0.25">
      <c r="A5920" s="29"/>
      <c r="B5920" s="26"/>
      <c r="C5920" s="25"/>
      <c r="D5920" s="25"/>
      <c r="E5920" s="25"/>
      <c r="F5920" s="4"/>
      <c r="G5920" s="5"/>
      <c r="H5920" s="27"/>
    </row>
    <row r="5921" spans="1:8" x14ac:dyDescent="0.25">
      <c r="A5921" s="29"/>
      <c r="B5921" s="26"/>
      <c r="C5921" s="25"/>
      <c r="D5921" s="25"/>
      <c r="E5921" s="25"/>
      <c r="F5921" s="4"/>
      <c r="G5921" s="5"/>
      <c r="H5921" s="27"/>
    </row>
    <row r="5922" spans="1:8" x14ac:dyDescent="0.25">
      <c r="A5922" s="29"/>
      <c r="B5922" s="26"/>
      <c r="C5922" s="25"/>
      <c r="D5922" s="25"/>
      <c r="E5922" s="25"/>
      <c r="F5922" s="4"/>
      <c r="G5922" s="5"/>
      <c r="H5922" s="27"/>
    </row>
    <row r="5923" spans="1:8" x14ac:dyDescent="0.25">
      <c r="A5923" s="29"/>
      <c r="B5923" s="26"/>
      <c r="C5923" s="25"/>
      <c r="D5923" s="25"/>
      <c r="E5923" s="25"/>
      <c r="F5923" s="4"/>
      <c r="G5923" s="5"/>
      <c r="H5923" s="27"/>
    </row>
    <row r="5924" spans="1:8" x14ac:dyDescent="0.25">
      <c r="A5924" s="29"/>
      <c r="B5924" s="26"/>
      <c r="C5924" s="25"/>
      <c r="D5924" s="25"/>
      <c r="E5924" s="25"/>
      <c r="F5924" s="4"/>
      <c r="G5924" s="5"/>
      <c r="H5924" s="27"/>
    </row>
    <row r="5925" spans="1:8" x14ac:dyDescent="0.25">
      <c r="A5925" s="29"/>
      <c r="B5925" s="26"/>
      <c r="C5925" s="25"/>
      <c r="D5925" s="25"/>
      <c r="E5925" s="25"/>
      <c r="F5925" s="4"/>
      <c r="G5925" s="5"/>
      <c r="H5925" s="27"/>
    </row>
    <row r="5926" spans="1:8" x14ac:dyDescent="0.25">
      <c r="A5926" s="29"/>
      <c r="B5926" s="26"/>
      <c r="C5926" s="25"/>
      <c r="D5926" s="25"/>
      <c r="E5926" s="25"/>
      <c r="F5926" s="4"/>
      <c r="G5926" s="5"/>
      <c r="H5926" s="27"/>
    </row>
    <row r="5927" spans="1:8" x14ac:dyDescent="0.25">
      <c r="A5927" s="29"/>
      <c r="B5927" s="26"/>
      <c r="C5927" s="25"/>
      <c r="D5927" s="25"/>
      <c r="E5927" s="25"/>
      <c r="F5927" s="4"/>
      <c r="G5927" s="5"/>
      <c r="H5927" s="27"/>
    </row>
    <row r="5928" spans="1:8" x14ac:dyDescent="0.25">
      <c r="A5928" s="29"/>
      <c r="B5928" s="26"/>
      <c r="C5928" s="25"/>
      <c r="D5928" s="25"/>
      <c r="E5928" s="25"/>
      <c r="F5928" s="4"/>
      <c r="G5928" s="5"/>
      <c r="H5928" s="27"/>
    </row>
    <row r="5929" spans="1:8" x14ac:dyDescent="0.25">
      <c r="A5929" s="29"/>
      <c r="B5929" s="26"/>
      <c r="C5929" s="25"/>
      <c r="D5929" s="25"/>
      <c r="E5929" s="25"/>
      <c r="F5929" s="4"/>
      <c r="G5929" s="5"/>
      <c r="H5929" s="27"/>
    </row>
    <row r="5930" spans="1:8" x14ac:dyDescent="0.25">
      <c r="A5930" s="29"/>
      <c r="B5930" s="26"/>
      <c r="C5930" s="25"/>
      <c r="D5930" s="25"/>
      <c r="E5930" s="25"/>
      <c r="F5930" s="4"/>
      <c r="G5930" s="5"/>
      <c r="H5930" s="27"/>
    </row>
    <row r="5931" spans="1:8" x14ac:dyDescent="0.25">
      <c r="A5931" s="29"/>
      <c r="B5931" s="26"/>
      <c r="C5931" s="25"/>
      <c r="D5931" s="25"/>
      <c r="E5931" s="25"/>
      <c r="F5931" s="4"/>
      <c r="G5931" s="5"/>
      <c r="H5931" s="27"/>
    </row>
    <row r="5932" spans="1:8" x14ac:dyDescent="0.25">
      <c r="A5932" s="29"/>
      <c r="B5932" s="26"/>
      <c r="C5932" s="25"/>
      <c r="D5932" s="25"/>
      <c r="E5932" s="25"/>
      <c r="F5932" s="4"/>
      <c r="G5932" s="5"/>
      <c r="H5932" s="27"/>
    </row>
    <row r="5933" spans="1:8" x14ac:dyDescent="0.25">
      <c r="A5933" s="29"/>
      <c r="B5933" s="26"/>
      <c r="C5933" s="25"/>
      <c r="D5933" s="25"/>
      <c r="E5933" s="25"/>
      <c r="F5933" s="4"/>
      <c r="G5933" s="5"/>
      <c r="H5933" s="27"/>
    </row>
    <row r="5934" spans="1:8" x14ac:dyDescent="0.25">
      <c r="A5934" s="29"/>
      <c r="B5934" s="26"/>
      <c r="C5934" s="25"/>
      <c r="D5934" s="25"/>
      <c r="E5934" s="25"/>
      <c r="F5934" s="4"/>
      <c r="G5934" s="5"/>
      <c r="H5934" s="27"/>
    </row>
    <row r="5935" spans="1:8" x14ac:dyDescent="0.25">
      <c r="A5935" s="29"/>
      <c r="B5935" s="26"/>
      <c r="C5935" s="25"/>
      <c r="D5935" s="25"/>
      <c r="E5935" s="25"/>
      <c r="F5935" s="4"/>
      <c r="G5935" s="5"/>
      <c r="H5935" s="27"/>
    </row>
    <row r="5936" spans="1:8" x14ac:dyDescent="0.25">
      <c r="A5936" s="29"/>
      <c r="B5936" s="26"/>
      <c r="C5936" s="25"/>
      <c r="D5936" s="25"/>
      <c r="E5936" s="25"/>
      <c r="F5936" s="4"/>
      <c r="G5936" s="5"/>
      <c r="H5936" s="27"/>
    </row>
    <row r="5937" spans="1:8" x14ac:dyDescent="0.25">
      <c r="A5937" s="29"/>
      <c r="B5937" s="26"/>
      <c r="C5937" s="25"/>
      <c r="D5937" s="25"/>
      <c r="E5937" s="25"/>
      <c r="F5937" s="4"/>
      <c r="G5937" s="5"/>
      <c r="H5937" s="27"/>
    </row>
    <row r="5938" spans="1:8" x14ac:dyDescent="0.25">
      <c r="A5938" s="29"/>
      <c r="B5938" s="26"/>
      <c r="C5938" s="25"/>
      <c r="D5938" s="25"/>
      <c r="E5938" s="25"/>
      <c r="F5938" s="4"/>
      <c r="G5938" s="5"/>
      <c r="H5938" s="27"/>
    </row>
    <row r="5939" spans="1:8" x14ac:dyDescent="0.25">
      <c r="A5939" s="29"/>
      <c r="B5939" s="26"/>
      <c r="C5939" s="25"/>
      <c r="D5939" s="25"/>
      <c r="E5939" s="25"/>
      <c r="F5939" s="4"/>
      <c r="G5939" s="5"/>
      <c r="H5939" s="27"/>
    </row>
    <row r="5940" spans="1:8" x14ac:dyDescent="0.25">
      <c r="A5940" s="29"/>
      <c r="B5940" s="26"/>
      <c r="C5940" s="25"/>
      <c r="D5940" s="25"/>
      <c r="E5940" s="25"/>
      <c r="F5940" s="4"/>
      <c r="G5940" s="5"/>
      <c r="H5940" s="27"/>
    </row>
    <row r="5941" spans="1:8" x14ac:dyDescent="0.25">
      <c r="A5941" s="29"/>
      <c r="B5941" s="26"/>
      <c r="C5941" s="25"/>
      <c r="D5941" s="25"/>
      <c r="E5941" s="25"/>
      <c r="F5941" s="4"/>
      <c r="G5941" s="5"/>
      <c r="H5941" s="27"/>
    </row>
    <row r="5942" spans="1:8" x14ac:dyDescent="0.25">
      <c r="A5942" s="29"/>
      <c r="B5942" s="26"/>
      <c r="C5942" s="25"/>
      <c r="D5942" s="25"/>
      <c r="E5942" s="25"/>
      <c r="F5942" s="4"/>
      <c r="G5942" s="5"/>
      <c r="H5942" s="27"/>
    </row>
    <row r="5943" spans="1:8" x14ac:dyDescent="0.25">
      <c r="A5943" s="29"/>
      <c r="B5943" s="26"/>
      <c r="C5943" s="25"/>
      <c r="D5943" s="25"/>
      <c r="E5943" s="25"/>
      <c r="F5943" s="4"/>
      <c r="G5943" s="5"/>
      <c r="H5943" s="27"/>
    </row>
    <row r="5944" spans="1:8" x14ac:dyDescent="0.25">
      <c r="A5944" s="29"/>
      <c r="B5944" s="26"/>
      <c r="C5944" s="25"/>
      <c r="D5944" s="25"/>
      <c r="E5944" s="25"/>
      <c r="F5944" s="4"/>
      <c r="G5944" s="5"/>
      <c r="H5944" s="27"/>
    </row>
    <row r="5945" spans="1:8" x14ac:dyDescent="0.25">
      <c r="A5945" s="29"/>
      <c r="B5945" s="26"/>
      <c r="C5945" s="25"/>
      <c r="D5945" s="25"/>
      <c r="E5945" s="25"/>
      <c r="F5945" s="4"/>
      <c r="G5945" s="5"/>
      <c r="H5945" s="27"/>
    </row>
    <row r="5946" spans="1:8" x14ac:dyDescent="0.25">
      <c r="A5946" s="29"/>
      <c r="B5946" s="26"/>
      <c r="C5946" s="25"/>
      <c r="D5946" s="25"/>
      <c r="E5946" s="25"/>
      <c r="F5946" s="4"/>
      <c r="G5946" s="5"/>
      <c r="H5946" s="27"/>
    </row>
    <row r="5947" spans="1:8" x14ac:dyDescent="0.25">
      <c r="A5947" s="29"/>
      <c r="B5947" s="26"/>
      <c r="C5947" s="25"/>
      <c r="D5947" s="25"/>
      <c r="E5947" s="25"/>
      <c r="F5947" s="4"/>
      <c r="G5947" s="5"/>
      <c r="H5947" s="27"/>
    </row>
    <row r="5948" spans="1:8" x14ac:dyDescent="0.25">
      <c r="A5948" s="29"/>
      <c r="B5948" s="26"/>
      <c r="C5948" s="25"/>
      <c r="D5948" s="25"/>
      <c r="E5948" s="25"/>
      <c r="F5948" s="4"/>
      <c r="G5948" s="5"/>
      <c r="H5948" s="27"/>
    </row>
    <row r="5949" spans="1:8" x14ac:dyDescent="0.25">
      <c r="A5949" s="29"/>
      <c r="B5949" s="26"/>
      <c r="C5949" s="25"/>
      <c r="D5949" s="25"/>
      <c r="E5949" s="25"/>
      <c r="F5949" s="4"/>
      <c r="G5949" s="5"/>
      <c r="H5949" s="27"/>
    </row>
    <row r="5950" spans="1:8" x14ac:dyDescent="0.25">
      <c r="A5950" s="29"/>
      <c r="B5950" s="26"/>
      <c r="C5950" s="25"/>
      <c r="D5950" s="25"/>
      <c r="E5950" s="25"/>
      <c r="F5950" s="4"/>
      <c r="G5950" s="5"/>
      <c r="H5950" s="27"/>
    </row>
    <row r="5951" spans="1:8" x14ac:dyDescent="0.25">
      <c r="A5951" s="29"/>
      <c r="B5951" s="26"/>
      <c r="C5951" s="25"/>
      <c r="D5951" s="25"/>
      <c r="E5951" s="25"/>
      <c r="F5951" s="4"/>
      <c r="G5951" s="5"/>
      <c r="H5951" s="27"/>
    </row>
    <row r="5952" spans="1:8" x14ac:dyDescent="0.25">
      <c r="A5952" s="29"/>
      <c r="B5952" s="26"/>
      <c r="C5952" s="25"/>
      <c r="D5952" s="25"/>
      <c r="E5952" s="25"/>
      <c r="F5952" s="4"/>
      <c r="G5952" s="5"/>
      <c r="H5952" s="27"/>
    </row>
    <row r="5953" spans="1:8" x14ac:dyDescent="0.25">
      <c r="A5953" s="29"/>
      <c r="B5953" s="26"/>
      <c r="C5953" s="25"/>
      <c r="D5953" s="25"/>
      <c r="E5953" s="25"/>
      <c r="F5953" s="4"/>
      <c r="G5953" s="5"/>
      <c r="H5953" s="27"/>
    </row>
    <row r="5954" spans="1:8" x14ac:dyDescent="0.25">
      <c r="A5954" s="29"/>
      <c r="B5954" s="26"/>
      <c r="C5954" s="25"/>
      <c r="D5954" s="25"/>
      <c r="E5954" s="25"/>
      <c r="F5954" s="4"/>
      <c r="G5954" s="5"/>
      <c r="H5954" s="27"/>
    </row>
    <row r="5955" spans="1:8" x14ac:dyDescent="0.25">
      <c r="A5955" s="29"/>
      <c r="B5955" s="26"/>
      <c r="C5955" s="25"/>
      <c r="D5955" s="25"/>
      <c r="E5955" s="25"/>
      <c r="F5955" s="4"/>
      <c r="G5955" s="5"/>
      <c r="H5955" s="27"/>
    </row>
    <row r="5956" spans="1:8" x14ac:dyDescent="0.25">
      <c r="A5956" s="29"/>
      <c r="B5956" s="26"/>
      <c r="C5956" s="25"/>
      <c r="D5956" s="25"/>
      <c r="E5956" s="25"/>
      <c r="F5956" s="4"/>
      <c r="G5956" s="5"/>
      <c r="H5956" s="27"/>
    </row>
    <row r="5957" spans="1:8" x14ac:dyDescent="0.25">
      <c r="A5957" s="29"/>
      <c r="B5957" s="26"/>
      <c r="C5957" s="25"/>
      <c r="D5957" s="25"/>
      <c r="E5957" s="25"/>
      <c r="F5957" s="4"/>
      <c r="G5957" s="5"/>
      <c r="H5957" s="27"/>
    </row>
    <row r="5958" spans="1:8" x14ac:dyDescent="0.25">
      <c r="A5958" s="29"/>
      <c r="B5958" s="26"/>
      <c r="C5958" s="25"/>
      <c r="D5958" s="25"/>
      <c r="E5958" s="25"/>
      <c r="F5958" s="4"/>
      <c r="G5958" s="5"/>
      <c r="H5958" s="27"/>
    </row>
    <row r="5959" spans="1:8" x14ac:dyDescent="0.25">
      <c r="A5959" s="29"/>
      <c r="B5959" s="26"/>
      <c r="C5959" s="25"/>
      <c r="D5959" s="25"/>
      <c r="E5959" s="25"/>
      <c r="F5959" s="4"/>
      <c r="G5959" s="5"/>
      <c r="H5959" s="27"/>
    </row>
    <row r="5960" spans="1:8" x14ac:dyDescent="0.25">
      <c r="A5960" s="29"/>
      <c r="B5960" s="26"/>
      <c r="C5960" s="25"/>
      <c r="D5960" s="25"/>
      <c r="E5960" s="25"/>
      <c r="F5960" s="4"/>
      <c r="G5960" s="5"/>
      <c r="H5960" s="27"/>
    </row>
    <row r="5961" spans="1:8" x14ac:dyDescent="0.25">
      <c r="A5961" s="29"/>
      <c r="B5961" s="26"/>
      <c r="C5961" s="25"/>
      <c r="D5961" s="25"/>
      <c r="E5961" s="25"/>
      <c r="F5961" s="4"/>
      <c r="G5961" s="5"/>
      <c r="H5961" s="27"/>
    </row>
    <row r="5962" spans="1:8" x14ac:dyDescent="0.25">
      <c r="A5962" s="29"/>
      <c r="B5962" s="26"/>
      <c r="C5962" s="25"/>
      <c r="D5962" s="25"/>
      <c r="E5962" s="25"/>
      <c r="F5962" s="4"/>
      <c r="G5962" s="5"/>
      <c r="H5962" s="27"/>
    </row>
    <row r="5963" spans="1:8" x14ac:dyDescent="0.25">
      <c r="A5963" s="29"/>
      <c r="B5963" s="26"/>
      <c r="C5963" s="25"/>
      <c r="D5963" s="25"/>
      <c r="E5963" s="25"/>
      <c r="F5963" s="4"/>
      <c r="G5963" s="5"/>
      <c r="H5963" s="27"/>
    </row>
    <row r="5964" spans="1:8" x14ac:dyDescent="0.25">
      <c r="A5964" s="29"/>
      <c r="B5964" s="26"/>
      <c r="C5964" s="25"/>
      <c r="D5964" s="25"/>
      <c r="E5964" s="25"/>
      <c r="F5964" s="4"/>
      <c r="G5964" s="5"/>
      <c r="H5964" s="27"/>
    </row>
    <row r="5965" spans="1:8" x14ac:dyDescent="0.25">
      <c r="A5965" s="29"/>
      <c r="B5965" s="26"/>
      <c r="C5965" s="25"/>
      <c r="D5965" s="25"/>
      <c r="E5965" s="25"/>
      <c r="F5965" s="4"/>
      <c r="G5965" s="5"/>
      <c r="H5965" s="27"/>
    </row>
    <row r="5966" spans="1:8" x14ac:dyDescent="0.25">
      <c r="A5966" s="29"/>
      <c r="B5966" s="26"/>
      <c r="C5966" s="25"/>
      <c r="D5966" s="25"/>
      <c r="E5966" s="25"/>
      <c r="F5966" s="4"/>
      <c r="G5966" s="5"/>
      <c r="H5966" s="27"/>
    </row>
    <row r="5967" spans="1:8" x14ac:dyDescent="0.25">
      <c r="A5967" s="29"/>
      <c r="B5967" s="26"/>
      <c r="C5967" s="25"/>
      <c r="D5967" s="25"/>
      <c r="E5967" s="25"/>
      <c r="F5967" s="4"/>
      <c r="G5967" s="5"/>
      <c r="H5967" s="27"/>
    </row>
    <row r="5968" spans="1:8" x14ac:dyDescent="0.25">
      <c r="A5968" s="29"/>
      <c r="B5968" s="26"/>
      <c r="C5968" s="25"/>
      <c r="D5968" s="25"/>
      <c r="E5968" s="25"/>
      <c r="F5968" s="4"/>
      <c r="G5968" s="5"/>
      <c r="H5968" s="27"/>
    </row>
    <row r="5969" spans="1:8" x14ac:dyDescent="0.25">
      <c r="A5969" s="29"/>
      <c r="B5969" s="26"/>
      <c r="C5969" s="25"/>
      <c r="D5969" s="25"/>
      <c r="E5969" s="25"/>
      <c r="F5969" s="4"/>
      <c r="G5969" s="5"/>
      <c r="H5969" s="27"/>
    </row>
    <row r="5970" spans="1:8" x14ac:dyDescent="0.25">
      <c r="A5970" s="29"/>
      <c r="B5970" s="26"/>
      <c r="C5970" s="25"/>
      <c r="D5970" s="25"/>
      <c r="E5970" s="25"/>
      <c r="F5970" s="4"/>
      <c r="G5970" s="5"/>
      <c r="H5970" s="27"/>
    </row>
    <row r="5971" spans="1:8" x14ac:dyDescent="0.25">
      <c r="A5971" s="29"/>
      <c r="B5971" s="26"/>
      <c r="C5971" s="25"/>
      <c r="D5971" s="25"/>
      <c r="E5971" s="25"/>
      <c r="F5971" s="4"/>
      <c r="G5971" s="5"/>
      <c r="H5971" s="27"/>
    </row>
    <row r="5972" spans="1:8" x14ac:dyDescent="0.25">
      <c r="A5972" s="29"/>
      <c r="B5972" s="26"/>
      <c r="C5972" s="25"/>
      <c r="D5972" s="25"/>
      <c r="E5972" s="25"/>
      <c r="F5972" s="4"/>
      <c r="G5972" s="5"/>
      <c r="H5972" s="27"/>
    </row>
    <row r="5973" spans="1:8" x14ac:dyDescent="0.25">
      <c r="A5973" s="29"/>
      <c r="B5973" s="26"/>
      <c r="C5973" s="25"/>
      <c r="D5973" s="25"/>
      <c r="E5973" s="25"/>
      <c r="F5973" s="4"/>
      <c r="G5973" s="5"/>
      <c r="H5973" s="27"/>
    </row>
    <row r="5974" spans="1:8" x14ac:dyDescent="0.25">
      <c r="A5974" s="29"/>
      <c r="B5974" s="26"/>
      <c r="C5974" s="25"/>
      <c r="D5974" s="25"/>
      <c r="E5974" s="25"/>
      <c r="F5974" s="4"/>
      <c r="G5974" s="5"/>
      <c r="H5974" s="27"/>
    </row>
    <row r="5975" spans="1:8" x14ac:dyDescent="0.25">
      <c r="A5975" s="29"/>
      <c r="B5975" s="26"/>
      <c r="C5975" s="25"/>
      <c r="D5975" s="25"/>
      <c r="E5975" s="25"/>
      <c r="F5975" s="4"/>
      <c r="G5975" s="5"/>
      <c r="H5975" s="27"/>
    </row>
    <row r="5976" spans="1:8" x14ac:dyDescent="0.25">
      <c r="A5976" s="29"/>
      <c r="B5976" s="26"/>
      <c r="C5976" s="25"/>
      <c r="D5976" s="25"/>
      <c r="E5976" s="25"/>
      <c r="F5976" s="4"/>
      <c r="G5976" s="5"/>
      <c r="H5976" s="27"/>
    </row>
    <row r="5977" spans="1:8" x14ac:dyDescent="0.25">
      <c r="A5977" s="29"/>
      <c r="B5977" s="26"/>
      <c r="C5977" s="25"/>
      <c r="D5977" s="25"/>
      <c r="E5977" s="25"/>
      <c r="F5977" s="4"/>
      <c r="G5977" s="5"/>
      <c r="H5977" s="27"/>
    </row>
    <row r="5978" spans="1:8" x14ac:dyDescent="0.25">
      <c r="A5978" s="29"/>
      <c r="B5978" s="26"/>
      <c r="C5978" s="25"/>
      <c r="D5978" s="25"/>
      <c r="E5978" s="25"/>
      <c r="F5978" s="4"/>
      <c r="G5978" s="5"/>
      <c r="H5978" s="27"/>
    </row>
    <row r="5979" spans="1:8" x14ac:dyDescent="0.25">
      <c r="A5979" s="29"/>
      <c r="B5979" s="26"/>
      <c r="C5979" s="25"/>
      <c r="D5979" s="25"/>
      <c r="E5979" s="25"/>
      <c r="F5979" s="4"/>
      <c r="G5979" s="5"/>
      <c r="H5979" s="27"/>
    </row>
    <row r="5980" spans="1:8" x14ac:dyDescent="0.25">
      <c r="A5980" s="25"/>
      <c r="B5980" s="26"/>
      <c r="C5980" s="25"/>
      <c r="D5980" s="25"/>
      <c r="E5980" s="25"/>
      <c r="F5980" s="4"/>
      <c r="G5980" s="5"/>
      <c r="H5980" s="27"/>
    </row>
    <row r="5981" spans="1:8" x14ac:dyDescent="0.25">
      <c r="A5981" s="25"/>
      <c r="B5981" s="26"/>
      <c r="C5981" s="25"/>
      <c r="D5981" s="25"/>
      <c r="E5981" s="25"/>
      <c r="F5981" s="4"/>
      <c r="G5981" s="5"/>
      <c r="H5981" s="27"/>
    </row>
    <row r="5982" spans="1:8" x14ac:dyDescent="0.25">
      <c r="A5982" s="25"/>
      <c r="B5982" s="26"/>
      <c r="C5982" s="25"/>
      <c r="D5982" s="25"/>
      <c r="E5982" s="25"/>
      <c r="F5982" s="4"/>
      <c r="G5982" s="5"/>
      <c r="H5982" s="27"/>
    </row>
    <row r="5983" spans="1:8" x14ac:dyDescent="0.25">
      <c r="A5983" s="25"/>
      <c r="B5983" s="26"/>
      <c r="C5983" s="25"/>
      <c r="D5983" s="25"/>
      <c r="E5983" s="25"/>
      <c r="F5983" s="4"/>
      <c r="G5983" s="5"/>
      <c r="H5983" s="27"/>
    </row>
    <row r="5984" spans="1:8" x14ac:dyDescent="0.25">
      <c r="A5984" s="25"/>
      <c r="B5984" s="26"/>
      <c r="C5984" s="25"/>
      <c r="D5984" s="25"/>
      <c r="E5984" s="25"/>
      <c r="F5984" s="4"/>
      <c r="G5984" s="5"/>
      <c r="H5984" s="27"/>
    </row>
    <row r="5985" spans="1:8" x14ac:dyDescent="0.25">
      <c r="A5985" s="25"/>
      <c r="B5985" s="26"/>
      <c r="C5985" s="25"/>
      <c r="D5985" s="25"/>
      <c r="E5985" s="25"/>
      <c r="F5985" s="4"/>
      <c r="G5985" s="5"/>
      <c r="H5985" s="27"/>
    </row>
    <row r="5986" spans="1:8" x14ac:dyDescent="0.25">
      <c r="A5986" s="25"/>
      <c r="B5986" s="26"/>
      <c r="C5986" s="25"/>
      <c r="D5986" s="25"/>
      <c r="E5986" s="25"/>
      <c r="F5986" s="4"/>
      <c r="G5986" s="5"/>
      <c r="H5986" s="27"/>
    </row>
    <row r="5987" spans="1:8" x14ac:dyDescent="0.25">
      <c r="A5987" s="25"/>
      <c r="B5987" s="26"/>
      <c r="C5987" s="25"/>
      <c r="D5987" s="25"/>
      <c r="E5987" s="25"/>
      <c r="F5987" s="4"/>
      <c r="G5987" s="5"/>
      <c r="H5987" s="27"/>
    </row>
    <row r="5988" spans="1:8" x14ac:dyDescent="0.25">
      <c r="A5988" s="25"/>
      <c r="B5988" s="26"/>
      <c r="C5988" s="25"/>
      <c r="D5988" s="25"/>
      <c r="E5988" s="25"/>
      <c r="F5988" s="4"/>
      <c r="G5988" s="5"/>
      <c r="H5988" s="27"/>
    </row>
    <row r="5989" spans="1:8" x14ac:dyDescent="0.25">
      <c r="A5989" s="25"/>
      <c r="B5989" s="26"/>
      <c r="C5989" s="25"/>
      <c r="D5989" s="25"/>
      <c r="E5989" s="25"/>
      <c r="F5989" s="4"/>
      <c r="G5989" s="5"/>
      <c r="H5989" s="27"/>
    </row>
    <row r="5990" spans="1:8" x14ac:dyDescent="0.25">
      <c r="A5990" s="25"/>
      <c r="B5990" s="26"/>
      <c r="C5990" s="25"/>
      <c r="D5990" s="25"/>
      <c r="E5990" s="25"/>
      <c r="F5990" s="4"/>
      <c r="G5990" s="5"/>
      <c r="H5990" s="27"/>
    </row>
    <row r="5991" spans="1:8" x14ac:dyDescent="0.25">
      <c r="A5991" s="25"/>
      <c r="B5991" s="26"/>
      <c r="C5991" s="25"/>
      <c r="D5991" s="25"/>
      <c r="E5991" s="25"/>
      <c r="F5991" s="4"/>
      <c r="G5991" s="5"/>
      <c r="H5991" s="27"/>
    </row>
    <row r="5992" spans="1:8" x14ac:dyDescent="0.25">
      <c r="A5992" s="25"/>
      <c r="B5992" s="26"/>
      <c r="C5992" s="25"/>
      <c r="D5992" s="25"/>
      <c r="E5992" s="25"/>
      <c r="F5992" s="4"/>
      <c r="G5992" s="5"/>
      <c r="H5992" s="27"/>
    </row>
    <row r="5993" spans="1:8" x14ac:dyDescent="0.25">
      <c r="A5993" s="25"/>
      <c r="B5993" s="26"/>
      <c r="C5993" s="25"/>
      <c r="D5993" s="25"/>
      <c r="E5993" s="25"/>
      <c r="F5993" s="4"/>
      <c r="G5993" s="5"/>
      <c r="H5993" s="27"/>
    </row>
    <row r="5994" spans="1:8" x14ac:dyDescent="0.25">
      <c r="A5994" s="25"/>
      <c r="B5994" s="26"/>
      <c r="C5994" s="25"/>
      <c r="D5994" s="25"/>
      <c r="E5994" s="25"/>
      <c r="F5994" s="4"/>
      <c r="G5994" s="5"/>
      <c r="H5994" s="27"/>
    </row>
    <row r="5995" spans="1:8" x14ac:dyDescent="0.25">
      <c r="A5995" s="25"/>
      <c r="B5995" s="26"/>
      <c r="C5995" s="25"/>
      <c r="D5995" s="25"/>
      <c r="E5995" s="25"/>
      <c r="F5995" s="4"/>
      <c r="G5995" s="5"/>
      <c r="H5995" s="27"/>
    </row>
    <row r="5996" spans="1:8" x14ac:dyDescent="0.25">
      <c r="A5996" s="25"/>
      <c r="B5996" s="26"/>
      <c r="C5996" s="25"/>
      <c r="D5996" s="25"/>
      <c r="E5996" s="25"/>
      <c r="F5996" s="4"/>
      <c r="G5996" s="5"/>
      <c r="H5996" s="27"/>
    </row>
    <row r="5997" spans="1:8" x14ac:dyDescent="0.25">
      <c r="A5997" s="25"/>
      <c r="B5997" s="26"/>
      <c r="C5997" s="25"/>
      <c r="D5997" s="25"/>
      <c r="E5997" s="25"/>
      <c r="F5997" s="4"/>
      <c r="G5997" s="5"/>
      <c r="H5997" s="27"/>
    </row>
    <row r="5998" spans="1:8" x14ac:dyDescent="0.25">
      <c r="A5998" s="25"/>
      <c r="B5998" s="26"/>
      <c r="C5998" s="25"/>
      <c r="D5998" s="25"/>
      <c r="E5998" s="25"/>
      <c r="F5998" s="4"/>
      <c r="G5998" s="5"/>
      <c r="H5998" s="27"/>
    </row>
    <row r="5999" spans="1:8" x14ac:dyDescent="0.25">
      <c r="A5999" s="25"/>
      <c r="B5999" s="26"/>
      <c r="C5999" s="25"/>
      <c r="D5999" s="25"/>
      <c r="E5999" s="25"/>
      <c r="F5999" s="4"/>
      <c r="G5999" s="5"/>
      <c r="H5999" s="27"/>
    </row>
    <row r="6000" spans="1:8" x14ac:dyDescent="0.25">
      <c r="A6000" s="25"/>
      <c r="B6000" s="26"/>
      <c r="C6000" s="25"/>
      <c r="D6000" s="25"/>
      <c r="E6000" s="25"/>
      <c r="F6000" s="4"/>
      <c r="G6000" s="5"/>
      <c r="H6000" s="27"/>
    </row>
    <row r="6001" spans="1:8" x14ac:dyDescent="0.25">
      <c r="A6001" s="25"/>
      <c r="B6001" s="26"/>
      <c r="C6001" s="25"/>
      <c r="D6001" s="25"/>
      <c r="E6001" s="25"/>
      <c r="F6001" s="4"/>
      <c r="G6001" s="5"/>
      <c r="H6001" s="27"/>
    </row>
    <row r="6002" spans="1:8" x14ac:dyDescent="0.25">
      <c r="A6002" s="25"/>
      <c r="B6002" s="26"/>
      <c r="C6002" s="25"/>
      <c r="D6002" s="25"/>
      <c r="E6002" s="25"/>
      <c r="F6002" s="4"/>
      <c r="G6002" s="5"/>
      <c r="H6002" s="27"/>
    </row>
    <row r="6003" spans="1:8" x14ac:dyDescent="0.25">
      <c r="A6003" s="25"/>
      <c r="B6003" s="26"/>
      <c r="C6003" s="25"/>
      <c r="D6003" s="25"/>
      <c r="E6003" s="25"/>
      <c r="F6003" s="4"/>
      <c r="G6003" s="5"/>
      <c r="H6003" s="27"/>
    </row>
    <row r="6004" spans="1:8" x14ac:dyDescent="0.25">
      <c r="F6004" s="6"/>
      <c r="G6004" s="7"/>
      <c r="H6004" s="11"/>
    </row>
    <row r="6005" spans="1:8" x14ac:dyDescent="0.25">
      <c r="F6005" s="6"/>
      <c r="G6005" s="7"/>
    </row>
    <row r="6006" spans="1:8" x14ac:dyDescent="0.25">
      <c r="G6006" s="31"/>
    </row>
    <row r="6007" spans="1:8" x14ac:dyDescent="0.25">
      <c r="G6007" s="31"/>
    </row>
    <row r="6008" spans="1:8" x14ac:dyDescent="0.25">
      <c r="G6008" s="9"/>
      <c r="H6008" s="12"/>
    </row>
    <row r="6009" spans="1:8" x14ac:dyDescent="0.25">
      <c r="G6009" s="9"/>
      <c r="H6009" s="27"/>
    </row>
    <row r="6010" spans="1:8" x14ac:dyDescent="0.25">
      <c r="G6010" s="9"/>
      <c r="H6010" s="27"/>
    </row>
    <row r="6011" spans="1:8" x14ac:dyDescent="0.25">
      <c r="G6011" s="9"/>
      <c r="H6011" s="27"/>
    </row>
    <row r="6012" spans="1:8" x14ac:dyDescent="0.25">
      <c r="G6012" s="9"/>
      <c r="H6012" s="27"/>
    </row>
    <row r="6013" spans="1:8" x14ac:dyDescent="0.25">
      <c r="G6013" s="9"/>
      <c r="H6013" s="27"/>
    </row>
    <row r="6014" spans="1:8" x14ac:dyDescent="0.25">
      <c r="G6014" s="9"/>
      <c r="H6014" s="27"/>
    </row>
    <row r="6015" spans="1:8" x14ac:dyDescent="0.25"/>
    <row r="6016" spans="1:8"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sheetData>
  <autoFilter ref="A4:H4337" xr:uid="{387E6564-D409-4730-9CF7-F9D9FEA0CC79}"/>
  <mergeCells count="3">
    <mergeCell ref="A1:H1"/>
    <mergeCell ref="A2:H2"/>
    <mergeCell ref="A3:H3"/>
  </mergeCells>
  <phoneticPr fontId="31" type="noConversion"/>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40611-D83A-48B2-A595-E567DC3A0C4D}">
  <dimension ref="B1:N32"/>
  <sheetViews>
    <sheetView zoomScale="106" zoomScaleNormal="106" workbookViewId="0">
      <selection activeCell="I21" sqref="I21"/>
    </sheetView>
  </sheetViews>
  <sheetFormatPr baseColWidth="10" defaultColWidth="11.42578125" defaultRowHeight="15" x14ac:dyDescent="0.25"/>
  <cols>
    <col min="2" max="2" width="20.5703125" bestFit="1" customWidth="1"/>
    <col min="3" max="3" width="13.42578125" bestFit="1" customWidth="1"/>
    <col min="6" max="6" width="19.140625" bestFit="1" customWidth="1"/>
    <col min="7" max="7" width="11.42578125" customWidth="1"/>
    <col min="8" max="8" width="3.85546875" customWidth="1"/>
    <col min="9" max="9" width="16.42578125" bestFit="1" customWidth="1"/>
    <col min="10" max="10" width="13.42578125" bestFit="1" customWidth="1"/>
    <col min="13" max="13" width="19.140625" bestFit="1" customWidth="1"/>
  </cols>
  <sheetData>
    <row r="1" spans="2:14" x14ac:dyDescent="0.25">
      <c r="I1" s="39" t="s">
        <v>40</v>
      </c>
    </row>
    <row r="2" spans="2:14" x14ac:dyDescent="0.25">
      <c r="B2" s="38" t="s">
        <v>8</v>
      </c>
      <c r="C2" s="36" t="s">
        <v>82</v>
      </c>
      <c r="D2" s="36" t="s">
        <v>30</v>
      </c>
      <c r="E2" s="36" t="s">
        <v>25</v>
      </c>
      <c r="F2" s="36" t="s">
        <v>37</v>
      </c>
      <c r="G2" s="36" t="s">
        <v>33</v>
      </c>
      <c r="J2" s="36" t="s">
        <v>82</v>
      </c>
      <c r="K2" s="36" t="s">
        <v>25</v>
      </c>
      <c r="L2" s="36" t="s">
        <v>30</v>
      </c>
      <c r="M2" s="37" t="s">
        <v>37</v>
      </c>
      <c r="N2" s="36" t="s">
        <v>33</v>
      </c>
    </row>
    <row r="3" spans="2:14" x14ac:dyDescent="0.25">
      <c r="B3" s="57" t="s">
        <v>9</v>
      </c>
      <c r="C3" s="35">
        <f>AVERAGEIFS(Datos!$H$5:$H$4944,Datos!$B$5:$B$4944,"&gt;2014",Datos!$D$5:$D$4944,C$2,Datos!$A$5:$A$4944,$B3,Datos!$E$5:$E$4944,"Total Subsectores")</f>
        <v>1.0018220268257627</v>
      </c>
      <c r="D3" s="34">
        <f>AVERAGEIFS(Datos!$H$5:$H$4720,Datos!$B$5:$B$4720,"&gt;2014",Datos!$D$5:$D$4720,D$2,Datos!$A$5:$A$4720,$B3,Datos!$E$5:$E$4720,"Total Subsectores")</f>
        <v>0.26663592916847306</v>
      </c>
      <c r="E3" s="34">
        <f>AVERAGEIFS(Datos!$H$5:$H$4720,Datos!$B$5:$B$4720,"&gt;2014",Datos!$D$5:$D$4720,E$2,Datos!$A$5:$A$4720,$B3,Datos!$E$5:$E$4720,"Total Subsectores")</f>
        <v>0.19700232075086385</v>
      </c>
      <c r="F3" s="34">
        <f>AVERAGEIFS(Datos!$H$5:$H$4720,Datos!$B$5:$B$4720,"&gt;2014",Datos!$D$5:$D$4720,F$2,Datos!$A$5:$A$4720,$B3,Datos!$E$5:$E$4720,"Total Subsectores")</f>
        <v>1.9336583508750709E-2</v>
      </c>
      <c r="G3" s="34">
        <f>AVERAGEIFS(Datos!$H$5:$H$4720,Datos!$B$5:$B$4720,"&gt;2014",Datos!$D$5:$D$4720,G$2,Datos!$A$5:$A$4720,$B3,Datos!$E$5:$E$4720,"Total Subsectores")</f>
        <v>0.51884719339767527</v>
      </c>
      <c r="I3" s="33">
        <v>2015</v>
      </c>
      <c r="J3" s="32">
        <f>SUM(K3:N3)</f>
        <v>2.018000681279676</v>
      </c>
      <c r="K3" s="32">
        <f>AVERAGEIFS(Datos!$H$5:$H$4337,Datos!$B$5:$B$4337,$I3,Datos!$D$5:$D$4337,K$2,Datos!$E$5:$E$4337,Prom_Averages!$I$1)</f>
        <v>0.3046436849175701</v>
      </c>
      <c r="L3" s="32">
        <f>AVERAGEIFS(Datos!$H$5:$H$4337,Datos!$B$5:$B$4337,$I3,Datos!$D$5:$D$4337,L$2,Datos!$E$5:$E$4337,Prom_Averages!$I$1)</f>
        <v>0.45731248844285483</v>
      </c>
      <c r="M3" s="32">
        <f>AVERAGEIFS(Datos!$H$5:$H$4337,Datos!$B$5:$B$4337,$I3,Datos!$D$5:$D$4337,M$2,Datos!$E$5:$E$4337,Prom_Averages!$I$1)</f>
        <v>0.1053534391834068</v>
      </c>
      <c r="N3" s="32">
        <f>AVERAGEIFS(Datos!$H$5:$H$4337,Datos!$B$5:$B$4337,$I3,Datos!$D$5:$D$4337,N$2,Datos!$E$5:$E$4337,Prom_Averages!$I$1)</f>
        <v>1.1506910687358445</v>
      </c>
    </row>
    <row r="4" spans="2:14" x14ac:dyDescent="0.25">
      <c r="B4" s="8" t="s">
        <v>38</v>
      </c>
      <c r="C4" s="35">
        <f>AVERAGEIFS(Datos!$H$5:$H$4944,Datos!$B$5:$B$4944,"&gt;2014",Datos!$D$5:$D$4944,C$2,Datos!$A$5:$A$4944,$B4,Datos!$E$5:$E$4944,"Total Subsectores")</f>
        <v>4.0511277893358404</v>
      </c>
      <c r="D4" s="34">
        <f>AVERAGEIFS(Datos!$H$5:$H$4720,Datos!$B$5:$B$4720,"&gt;2014",Datos!$D$5:$D$4720,D$2,Datos!$A$5:$A$4720,$B4,Datos!$E$5:$E$4720,"Total Subsectores")</f>
        <v>0.93520633276072251</v>
      </c>
      <c r="E4" s="34">
        <f>AVERAGEIFS(Datos!$H$5:$H$4720,Datos!$B$5:$B$4720,"&gt;2014",Datos!$D$5:$D$4720,E$2,Datos!$A$5:$A$4720,$B4,Datos!$E$5:$E$4720,"Total Subsectores")</f>
        <v>0.5310474702093968</v>
      </c>
      <c r="F4" s="34">
        <f>AVERAGEIFS(Datos!$H$5:$H$4720,Datos!$B$5:$B$4720,"&gt;2014",Datos!$D$5:$D$4720,F$2,Datos!$A$5:$A$4720,$B4,Datos!$E$5:$E$4720,"Total Subsectores")</f>
        <v>1.0514173162656333</v>
      </c>
      <c r="G4" s="34">
        <f>AVERAGEIFS(Datos!$H$5:$H$4720,Datos!$B$5:$B$4720,"&gt;2014",Datos!$D$5:$D$4720,G$2,Datos!$A$5:$A$4720,$B4,Datos!$E$5:$E$4720,"Total Subsectores")</f>
        <v>1.5334566701000889</v>
      </c>
      <c r="I4" s="33">
        <v>2016</v>
      </c>
      <c r="J4" s="32">
        <f t="shared" ref="J4:J9" si="0">SUM(K4:N4)</f>
        <v>2.1561804770456305</v>
      </c>
      <c r="K4" s="32">
        <f>AVERAGEIFS(Datos!$H$5:$H$4337,Datos!$B$5:$B$4337,$I4,Datos!$D$5:$D$4337,K$2,Datos!$E$5:$E$4337,Prom_Averages!$I$1)</f>
        <v>0.33038448691298006</v>
      </c>
      <c r="L4" s="32">
        <f>AVERAGEIFS(Datos!$H$5:$H$4337,Datos!$B$5:$B$4337,$I4,Datos!$D$5:$D$4337,L$2,Datos!$E$5:$E$4337,Prom_Averages!$I$1)</f>
        <v>0.51692468789353629</v>
      </c>
      <c r="M4" s="32">
        <f>AVERAGEIFS(Datos!$H$5:$H$4337,Datos!$B$5:$B$4337,$I4,Datos!$D$5:$D$4337,M$2,Datos!$E$5:$E$4337,Prom_Averages!$I$1)</f>
        <v>0.10208850798468434</v>
      </c>
      <c r="N4" s="32">
        <f>AVERAGEIFS(Datos!$H$5:$H$4337,Datos!$B$5:$B$4337,$I4,Datos!$D$5:$D$4337,N$2,Datos!$E$5:$E$4337,Prom_Averages!$I$1)</f>
        <v>1.20678279425443</v>
      </c>
    </row>
    <row r="5" spans="2:14" x14ac:dyDescent="0.25">
      <c r="B5" s="8" t="s">
        <v>11</v>
      </c>
      <c r="C5" s="35">
        <f>AVERAGEIFS(Datos!$H$5:$H$4944,Datos!$B$5:$B$4944,"&gt;2014",Datos!$D$5:$D$4944,C$2,Datos!$A$5:$A$4944,$B5,Datos!$E$5:$E$4944,"Total Subsectores")</f>
        <v>5.2862611286114252</v>
      </c>
      <c r="D5" s="34">
        <f>AVERAGEIFS(Datos!$H$5:$H$4720,Datos!$B$5:$B$4720,"&gt;2014",Datos!$D$5:$D$4720,D$2,Datos!$A$5:$A$4720,$B5,Datos!$E$5:$E$4720,"Total Subsectores")</f>
        <v>1.3136133276626352</v>
      </c>
      <c r="E5" s="34">
        <f>AVERAGEIFS(Datos!$H$5:$H$4720,Datos!$B$5:$B$4720,"&gt;2014",Datos!$D$5:$D$4720,E$2,Datos!$A$5:$A$4720,$B5,Datos!$E$5:$E$4720,"Total Subsectores")</f>
        <v>0.95693165848890971</v>
      </c>
      <c r="F5" s="34">
        <f>AVERAGEIFS(Datos!$H$5:$H$4720,Datos!$B$5:$B$4720,"&gt;2014",Datos!$D$5:$D$4720,F$2,Datos!$A$5:$A$4720,$B5,Datos!$E$5:$E$4720,"Total Subsectores")</f>
        <v>0.15898122627733977</v>
      </c>
      <c r="G5" s="34">
        <f>AVERAGEIFS(Datos!$H$5:$H$4720,Datos!$B$5:$B$4720,"&gt;2014",Datos!$D$5:$D$4720,G$2,Datos!$A$5:$A$4720,$B5,Datos!$E$5:$E$4720,"Total Subsectores")</f>
        <v>2.8567349161825413</v>
      </c>
      <c r="I5" s="33">
        <v>2017</v>
      </c>
      <c r="J5" s="32">
        <f t="shared" si="0"/>
        <v>1.9949761866653064</v>
      </c>
      <c r="K5" s="32">
        <f>AVERAGEIFS(Datos!$H$5:$H$4337,Datos!$B$5:$B$4337,$I5,Datos!$D$5:$D$4337,K$2,Datos!$E$5:$E$4337,Prom_Averages!$I$1)</f>
        <v>0.32668607512052172</v>
      </c>
      <c r="L5" s="32">
        <f>AVERAGEIFS(Datos!$H$5:$H$4337,Datos!$B$5:$B$4337,$I5,Datos!$D$5:$D$4337,L$2,Datos!$E$5:$E$4337,Prom_Averages!$I$1)</f>
        <v>0.44094443471444522</v>
      </c>
      <c r="M5" s="32">
        <f>AVERAGEIFS(Datos!$H$5:$H$4337,Datos!$B$5:$B$4337,$I5,Datos!$D$5:$D$4337,M$2,Datos!$E$5:$E$4337,Prom_Averages!$I$1)</f>
        <v>0.14241433723974592</v>
      </c>
      <c r="N5" s="32">
        <f>AVERAGEIFS(Datos!$H$5:$H$4337,Datos!$B$5:$B$4337,$I5,Datos!$D$5:$D$4337,N$2,Datos!$E$5:$E$4337,Prom_Averages!$I$1)</f>
        <v>1.0849313395905935</v>
      </c>
    </row>
    <row r="6" spans="2:14" x14ac:dyDescent="0.25">
      <c r="B6" s="8" t="s">
        <v>12</v>
      </c>
      <c r="C6" s="35">
        <f>AVERAGEIFS(Datos!$H$5:$H$4944,Datos!$B$5:$B$4944,"&gt;2014",Datos!$D$5:$D$4944,C$2,Datos!$A$5:$A$4944,$B6,Datos!$E$5:$E$4944,"Total Subsectores")</f>
        <v>0.41189896913792623</v>
      </c>
      <c r="D6" s="34">
        <f>AVERAGEIFS(Datos!$H$5:$H$4720,Datos!$B$5:$B$4720,"&gt;2014",Datos!$D$5:$D$4720,D$2,Datos!$A$5:$A$4720,$B6,Datos!$E$5:$E$4720,"Total Subsectores")</f>
        <v>0.1617135137815108</v>
      </c>
      <c r="E6" s="34">
        <f>AVERAGEIFS(Datos!$H$5:$H$4720,Datos!$B$5:$B$4720,"&gt;2014",Datos!$D$5:$D$4720,E$2,Datos!$A$5:$A$4720,$B6,Datos!$E$5:$E$4720,"Total Subsectores")</f>
        <v>5.3561572854391781E-2</v>
      </c>
      <c r="F6" s="34">
        <f>AVERAGEIFS(Datos!$H$5:$H$4720,Datos!$B$5:$B$4720,"&gt;2014",Datos!$D$5:$D$4720,F$2,Datos!$A$5:$A$4720,$B6,Datos!$E$5:$E$4720,"Total Subsectores")</f>
        <v>5.927444964903438E-3</v>
      </c>
      <c r="G6" s="34">
        <f>AVERAGEIFS(Datos!$H$5:$H$4720,Datos!$B$5:$B$4720,"&gt;2014",Datos!$D$5:$D$4720,G$2,Datos!$A$5:$A$4720,$B6,Datos!$E$5:$E$4720,"Total Subsectores")</f>
        <v>0.19069643753712018</v>
      </c>
      <c r="I6" s="33">
        <v>2018</v>
      </c>
      <c r="J6" s="32">
        <f t="shared" si="0"/>
        <v>1.7717863063701429</v>
      </c>
      <c r="K6" s="32">
        <f>AVERAGEIFS(Datos!$H$5:$H$4337,Datos!$B$5:$B$4337,$I6,Datos!$D$5:$D$4337,K$2,Datos!$E$5:$E$4337,Prom_Averages!$I$1)</f>
        <v>0.29854599895976913</v>
      </c>
      <c r="L6" s="32">
        <f>AVERAGEIFS(Datos!$H$5:$H$4337,Datos!$B$5:$B$4337,$I6,Datos!$D$5:$D$4337,L$2,Datos!$E$5:$E$4337,Prom_Averages!$I$1)</f>
        <v>0.32087580314398928</v>
      </c>
      <c r="M6" s="32">
        <f>AVERAGEIFS(Datos!$H$5:$H$4337,Datos!$B$5:$B$4337,$I6,Datos!$D$5:$D$4337,M$2,Datos!$E$5:$E$4337,Prom_Averages!$I$1)</f>
        <v>0.1519383977447831</v>
      </c>
      <c r="N6" s="32">
        <f>AVERAGEIFS(Datos!$H$5:$H$4337,Datos!$B$5:$B$4337,$I6,Datos!$D$5:$D$4337,N$2,Datos!$E$5:$E$4337,Prom_Averages!$I$1)</f>
        <v>1.0004261065216014</v>
      </c>
    </row>
    <row r="7" spans="2:14" x14ac:dyDescent="0.25">
      <c r="B7" s="8" t="s">
        <v>13</v>
      </c>
      <c r="C7" s="35">
        <f>AVERAGEIFS(Datos!$H$5:$H$4944,Datos!$B$5:$B$4944,"&gt;2014",Datos!$D$5:$D$4944,C$2,Datos!$A$5:$A$4944,$B7,Datos!$E$5:$E$4944,"Total Subsectores")</f>
        <v>1.207671805275998</v>
      </c>
      <c r="D7" s="34">
        <f>AVERAGEIFS(Datos!$H$5:$H$4720,Datos!$B$5:$B$4720,"&gt;2014",Datos!$D$5:$D$4720,D$2,Datos!$A$5:$A$4720,$B7,Datos!$E$5:$E$4720,"Total Subsectores")</f>
        <v>1.5509695389600212E-2</v>
      </c>
      <c r="E7" s="34">
        <f>AVERAGEIFS(Datos!$H$5:$H$4720,Datos!$B$5:$B$4720,"&gt;2014",Datos!$D$5:$D$4720,E$2,Datos!$A$5:$A$4720,$B7,Datos!$E$5:$E$4720,"Total Subsectores")</f>
        <v>0.17208955079170984</v>
      </c>
      <c r="F7" s="34">
        <f>AVERAGEIFS(Datos!$H$5:$H$4720,Datos!$B$5:$B$4720,"&gt;2014",Datos!$D$5:$D$4720,F$2,Datos!$A$5:$A$4720,$B7,Datos!$E$5:$E$4720,"Total Subsectores")</f>
        <v>8.3836191295136265E-4</v>
      </c>
      <c r="G7" s="34">
        <f>AVERAGEIFS(Datos!$H$5:$H$4720,Datos!$B$5:$B$4720,"&gt;2014",Datos!$D$5:$D$4720,G$2,Datos!$A$5:$A$4720,$B7,Datos!$E$5:$E$4720,"Total Subsectores")</f>
        <v>1.0192341971817365</v>
      </c>
      <c r="I7" s="33">
        <v>2019</v>
      </c>
      <c r="J7" s="32">
        <f t="shared" si="0"/>
        <v>1.6964754893702776</v>
      </c>
      <c r="K7" s="32">
        <f>AVERAGEIFS(Datos!$H$5:$H$4337,Datos!$B$5:$B$4337,$I7,Datos!$D$5:$D$4337,K$2,Datos!$E$5:$E$4337,Prom_Averages!$I$1)</f>
        <v>0.28039735260840098</v>
      </c>
      <c r="L7" s="32">
        <f>AVERAGEIFS(Datos!$H$5:$H$4337,Datos!$B$5:$B$4337,$I7,Datos!$D$5:$D$4337,L$2,Datos!$E$5:$E$4337,Prom_Averages!$I$1)</f>
        <v>0.28686617211321763</v>
      </c>
      <c r="M7" s="32">
        <f>AVERAGEIFS(Datos!$H$5:$H$4337,Datos!$B$5:$B$4337,$I7,Datos!$D$5:$D$4337,M$2,Datos!$E$5:$E$4337,Prom_Averages!$I$1)</f>
        <v>0.1474082068233091</v>
      </c>
      <c r="N7" s="32">
        <f>AVERAGEIFS(Datos!$H$5:$H$4337,Datos!$B$5:$B$4337,$I7,Datos!$D$5:$D$4337,N$2,Datos!$E$5:$E$4337,Prom_Averages!$I$1)</f>
        <v>0.9818037578253499</v>
      </c>
    </row>
    <row r="8" spans="2:14" x14ac:dyDescent="0.25">
      <c r="B8" s="8" t="s">
        <v>14</v>
      </c>
      <c r="C8" s="35">
        <f>AVERAGEIFS(Datos!$H$5:$H$4944,Datos!$B$5:$B$4944,"&gt;2014",Datos!$D$5:$D$4944,C$2,Datos!$A$5:$A$4944,$B8,Datos!$E$5:$E$4944,"Total Subsectores")</f>
        <v>1.5287966879039927</v>
      </c>
      <c r="D8" s="34">
        <f>AVERAGEIFS(Datos!$H$5:$H$4720,Datos!$B$5:$B$4720,"&gt;2014",Datos!$D$5:$D$4720,D$2,Datos!$A$5:$A$4720,$B8,Datos!$E$5:$E$4720,"Total Subsectores")</f>
        <v>9.5729995498922735E-2</v>
      </c>
      <c r="E8" s="34">
        <f>AVERAGEIFS(Datos!$H$5:$H$4720,Datos!$B$5:$B$4720,"&gt;2014",Datos!$D$5:$D$4720,E$2,Datos!$A$5:$A$4720,$B8,Datos!$E$5:$E$4720,"Total Subsectores")</f>
        <v>0.45870130315857177</v>
      </c>
      <c r="F8" s="34">
        <f>AVERAGEIFS(Datos!$H$5:$H$4720,Datos!$B$5:$B$4720,"&gt;2014",Datos!$D$5:$D$4720,F$2,Datos!$A$5:$A$4720,$B8,Datos!$E$5:$E$4720,"Total Subsectores")</f>
        <v>8.7220857886906852E-2</v>
      </c>
      <c r="G8" s="34">
        <f>AVERAGEIFS(Datos!$H$5:$H$4720,Datos!$B$5:$B$4720,"&gt;2014",Datos!$D$5:$D$4720,G$2,Datos!$A$5:$A$4720,$B8,Datos!$E$5:$E$4720,"Total Subsectores")</f>
        <v>0.88714453135959115</v>
      </c>
      <c r="I8" s="33">
        <v>2020</v>
      </c>
      <c r="J8" s="32">
        <f t="shared" si="0"/>
        <v>1.5890269679388409</v>
      </c>
      <c r="K8" s="32">
        <f>AVERAGEIFS(Datos!$H$5:$H$4337,Datos!$B$5:$B$4337,$I8,Datos!$D$5:$D$4337,K$2,Datos!$E$5:$E$4337,Prom_Averages!$I$1)</f>
        <v>0.26407453668846548</v>
      </c>
      <c r="L8" s="32">
        <f>AVERAGEIFS(Datos!$H$5:$H$4337,Datos!$B$5:$B$4337,$I8,Datos!$D$5:$D$4337,L$2,Datos!$E$5:$E$4337,Prom_Averages!$I$1)</f>
        <v>0.36591460540960219</v>
      </c>
      <c r="M8" s="32">
        <f>AVERAGEIFS(Datos!$H$5:$H$4337,Datos!$B$5:$B$4337,$I8,Datos!$D$5:$D$4337,M$2,Datos!$E$5:$E$4337,Prom_Averages!$I$1)</f>
        <v>8.3128181204571022E-2</v>
      </c>
      <c r="N8" s="32">
        <f>AVERAGEIFS(Datos!$H$5:$H$4337,Datos!$B$5:$B$4337,$I8,Datos!$D$5:$D$4337,N$2,Datos!$E$5:$E$4337,Prom_Averages!$I$1)</f>
        <v>0.87590964463620224</v>
      </c>
    </row>
    <row r="9" spans="2:14" x14ac:dyDescent="0.25">
      <c r="B9" s="8" t="s">
        <v>15</v>
      </c>
      <c r="C9" s="35">
        <f>AVERAGEIFS(Datos!$H$5:$H$4944,Datos!$B$5:$B$4944,"&gt;2014",Datos!$D$5:$D$4944,C$2,Datos!$A$5:$A$4944,$B9,Datos!$E$5:$E$4944,"Total Subsectores")</f>
        <v>1.8384950841023542</v>
      </c>
      <c r="D9" s="34">
        <f>AVERAGEIFS(Datos!$H$5:$H$4720,Datos!$B$5:$B$4720,"&gt;2014",Datos!$D$5:$D$4720,D$2,Datos!$A$5:$A$4720,$B9,Datos!$E$5:$E$4720,"Total Subsectores")</f>
        <v>0.40368681091940412</v>
      </c>
      <c r="E9" s="34">
        <f>AVERAGEIFS(Datos!$H$5:$H$4720,Datos!$B$5:$B$4720,"&gt;2014",Datos!$D$5:$D$4720,E$2,Datos!$A$5:$A$4720,$B9,Datos!$E$5:$E$4720,"Total Subsectores")</f>
        <v>0.14667402180762254</v>
      </c>
      <c r="F9" s="34">
        <f>AVERAGEIFS(Datos!$H$5:$H$4720,Datos!$B$5:$B$4720,"&gt;2014",Datos!$D$5:$D$4720,F$2,Datos!$A$5:$A$4720,$B9,Datos!$E$5:$E$4720,"Total Subsectores")</f>
        <v>0.32994740786294008</v>
      </c>
      <c r="G9" s="34">
        <f>AVERAGEIFS(Datos!$H$5:$H$4720,Datos!$B$5:$B$4720,"&gt;2014",Datos!$D$5:$D$4720,G$2,Datos!$A$5:$A$4720,$B9,Datos!$E$5:$E$4720,"Total Subsectores")</f>
        <v>0.95818684351238759</v>
      </c>
      <c r="I9" s="33">
        <v>2021</v>
      </c>
      <c r="J9" s="32">
        <f t="shared" si="0"/>
        <v>1.5753895568970462</v>
      </c>
      <c r="K9" s="32">
        <f>AVERAGEIFS(Datos!$H$5:$H$4337,Datos!$B$5:$B$4337,$I9,Datos!$D$5:$D$4337,K$2,Datos!$E$5:$E$4337,Prom_Averages!$I$1)</f>
        <v>0.25611515672056151</v>
      </c>
      <c r="L9" s="32">
        <f>AVERAGEIFS(Datos!$H$5:$H$4337,Datos!$B$5:$B$4337,$I9,Datos!$D$5:$D$4337,L$2,Datos!$E$5:$E$4337,Prom_Averages!$I$1)</f>
        <v>0.25862086931363987</v>
      </c>
      <c r="M9" s="32">
        <f>AVERAGEIFS(Datos!$H$5:$H$4337,Datos!$B$5:$B$4337,$I9,Datos!$D$5:$D$4337,M$2,Datos!$E$5:$E$4337,Prom_Averages!$I$1)</f>
        <v>9.2342337389917609E-2</v>
      </c>
      <c r="N9" s="32">
        <f>AVERAGEIFS(Datos!$H$5:$H$4337,Datos!$B$5:$B$4337,$I9,Datos!$D$5:$D$4337,N$2,Datos!$E$5:$E$4337,Prom_Averages!$I$1)</f>
        <v>0.96831119347292716</v>
      </c>
    </row>
    <row r="10" spans="2:14" x14ac:dyDescent="0.25">
      <c r="B10" s="8" t="s">
        <v>45</v>
      </c>
      <c r="C10" s="35">
        <f>AVERAGEIFS(Datos!$H$5:$H$4944,Datos!$B$5:$B$4944,"&gt;2014",Datos!$D$5:$D$4944,C$2,Datos!$A$5:$A$4944,$B10,Datos!$E$5:$E$4944,"Total Subsectores")</f>
        <v>1.3433355364344315</v>
      </c>
      <c r="D10" s="34">
        <f>AVERAGEIFS(Datos!$H$5:$H$4720,Datos!$B$5:$B$4720,"&gt;2014",Datos!$D$5:$D$4720,D$2,Datos!$A$5:$A$4720,$B10,Datos!$E$5:$E$4720,"Total Subsectores")</f>
        <v>0.55062513364525012</v>
      </c>
      <c r="E10" s="34">
        <f>AVERAGEIFS(Datos!$H$5:$H$4720,Datos!$B$5:$B$4720,"&gt;2014",Datos!$D$5:$D$4720,E$2,Datos!$A$5:$A$4720,$B10,Datos!$E$5:$E$4720,"Total Subsectores")</f>
        <v>0.14897875450472997</v>
      </c>
      <c r="F10" s="34">
        <f>AVERAGEIFS(Datos!$H$5:$H$4720,Datos!$B$5:$B$4720,"&gt;2013",Datos!$D$5:$D$4720,F$2,Datos!$A$5:$A$4720,$B10,Datos!$E$5:$E$4720,"Total Subsectores")</f>
        <v>0</v>
      </c>
      <c r="G10" s="34">
        <f>AVERAGEIFS(Datos!$H$5:$H$4720,Datos!$B$5:$B$4720,"&gt;2014",Datos!$D$5:$D$4720,G$2,Datos!$A$5:$A$4720,$B10,Datos!$E$5:$E$4720,"Total Subsectores")</f>
        <v>0.68629700671437432</v>
      </c>
      <c r="I10" s="33">
        <v>2022</v>
      </c>
      <c r="J10" s="32">
        <f t="shared" ref="J10:J11" si="1">SUM(K10:N10)</f>
        <v>1.2723752499914944</v>
      </c>
      <c r="K10" s="32">
        <f>AVERAGEIFS(Datos!$H$5:$H$4337,Datos!$B$5:$B$4337,$I10,Datos!$D$5:$D$4337,K$2,Datos!$E$5:$E$4337,Prom_Averages!$I$1)</f>
        <v>0.17972461259041755</v>
      </c>
      <c r="L10" s="32">
        <f>AVERAGEIFS(Datos!$H$5:$H$4337,Datos!$B$5:$B$4337,$I10,Datos!$D$5:$D$4337,L$2,Datos!$E$5:$E$4337,Prom_Averages!$I$1)</f>
        <v>0.26490747593646896</v>
      </c>
      <c r="M10" s="32">
        <f>AVERAGEIFS(Datos!$H$5:$H$4337,Datos!$B$5:$B$4337,$I10,Datos!$D$5:$D$4337,M$2,Datos!$E$5:$E$4337,Prom_Averages!$I$1)</f>
        <v>6.2640717217824035E-2</v>
      </c>
      <c r="N10" s="32">
        <f>AVERAGEIFS(Datos!$H$5:$H$4337,Datos!$B$5:$B$4337,$I10,Datos!$D$5:$D$4337,N$2,Datos!$E$5:$E$4337,Prom_Averages!$I$1)</f>
        <v>0.76510244424678397</v>
      </c>
    </row>
    <row r="11" spans="2:14" x14ac:dyDescent="0.25">
      <c r="B11" s="8" t="s">
        <v>16</v>
      </c>
      <c r="C11" s="35">
        <f>AVERAGEIFS(Datos!$H$5:$H$4944,Datos!$B$5:$B$4944,"&gt;2014",Datos!$D$5:$D$4944,C$2,Datos!$A$5:$A$4944,$B11,Datos!$E$5:$E$4944,"Total Subsectores")</f>
        <v>0.17424142332086173</v>
      </c>
      <c r="D11" s="34">
        <f>AVERAGEIFS(Datos!$H$5:$H$4720,Datos!$B$5:$B$4720,"&gt;2014",Datos!$D$5:$D$4720,D$2,Datos!$A$5:$A$4720,$B11,Datos!$E$5:$E$4720,"Total Subsectores")</f>
        <v>3.0273454164610827E-2</v>
      </c>
      <c r="E11" s="34">
        <f>AVERAGEIFS(Datos!$H$5:$H$4720,Datos!$B$5:$B$4720,"&gt;2014",Datos!$D$5:$D$4720,E$2,Datos!$A$5:$A$4720,$B11,Datos!$E$5:$E$4720,"Total Subsectores")</f>
        <v>1.8104568805489361E-2</v>
      </c>
      <c r="F11" s="34">
        <f>AVERAGEIFS(Datos!$H$5:$H$4720,Datos!$B$5:$B$4720,"&gt;2014",Datos!$D$5:$D$4720,F$2,Datos!$A$5:$A$4720,$B11,Datos!$E$5:$E$4720,"Total Subsectores")</f>
        <v>0</v>
      </c>
      <c r="G11" s="34">
        <f>AVERAGEIFS(Datos!$H$5:$H$4720,Datos!$B$5:$B$4720,"&gt;2014",Datos!$D$5:$D$4720,G$2,Datos!$A$5:$A$4720,$B11,Datos!$E$5:$E$4720,"Total Subsectores")</f>
        <v>0.12586340035076157</v>
      </c>
      <c r="I11" s="33">
        <v>2023</v>
      </c>
      <c r="J11" s="32">
        <f t="shared" si="1"/>
        <v>1.3190574659230694</v>
      </c>
      <c r="K11" s="32">
        <f>AVERAGEIFS(Datos!$H$5:$H$4337,Datos!$B$5:$B$4337,$I11,Datos!$D$5:$D$4337,K$2,Datos!$E$5:$E$4337,Prom_Averages!$I$1)</f>
        <v>0.17728414086219552</v>
      </c>
      <c r="L11" s="32">
        <f>AVERAGEIFS(Datos!$H$5:$H$4337,Datos!$B$5:$B$4337,$I11,Datos!$D$5:$D$4337,L$2,Datos!$E$5:$E$4337,Prom_Averages!$I$1)</f>
        <v>0.28304350023573321</v>
      </c>
      <c r="M11" s="32">
        <f>AVERAGEIFS(Datos!$H$5:$H$4337,Datos!$B$5:$B$4337,$I11,Datos!$D$5:$D$4337,M$2,Datos!$E$5:$E$4337,Prom_Averages!$I$1)</f>
        <v>8.1956994356123455E-2</v>
      </c>
      <c r="N11" s="32">
        <f>AVERAGEIFS(Datos!$H$5:$H$4337,Datos!$B$5:$B$4337,$I11,Datos!$D$5:$D$4337,N$2,Datos!$E$5:$E$4337,Prom_Averages!$I$1)</f>
        <v>0.77677283046901713</v>
      </c>
    </row>
    <row r="12" spans="2:14" x14ac:dyDescent="0.25">
      <c r="B12" s="8" t="s">
        <v>17</v>
      </c>
      <c r="C12" s="35">
        <f>AVERAGEIFS(Datos!$H$5:$H$4944,Datos!$B$5:$B$4944,"&gt;2014",Datos!$D$5:$D$4944,C$2,Datos!$A$5:$A$4944,$B12,Datos!$E$5:$E$4944,"Total Subsectores")</f>
        <v>0.70474884755350997</v>
      </c>
      <c r="D12" s="34">
        <f>AVERAGEIFS(Datos!$H$5:$H$4720,Datos!$B$5:$B$4720,"&gt;2014",Datos!$D$5:$D$4720,D$2,Datos!$A$5:$A$4720,$B12,Datos!$E$5:$E$4720,"Total Subsectores")</f>
        <v>1.738921239945845E-2</v>
      </c>
      <c r="E12" s="34">
        <f>AVERAGEIFS(Datos!$H$5:$H$4720,Datos!$B$5:$B$4720,"&gt;2014",Datos!$D$5:$D$4720,E$2,Datos!$A$5:$A$4720,$B12,Datos!$E$5:$E$4720,"Total Subsectores")</f>
        <v>0.15310842932184873</v>
      </c>
      <c r="F12" s="34">
        <f>AVERAGEIFS(Datos!$H$5:$H$4720,Datos!$B$5:$B$4720,"&gt;2014",Datos!$D$5:$D$4720,F$2,Datos!$A$5:$A$4720,$B12,Datos!$E$5:$E$4720,"Total Subsectores")</f>
        <v>9.9356873426595984E-5</v>
      </c>
      <c r="G12" s="34">
        <f>AVERAGEIFS(Datos!$H$5:$H$4720,Datos!$B$5:$B$4720,"&gt;2014",Datos!$D$5:$D$4720,G$2,Datos!$A$5:$A$4720,$B12,Datos!$E$5:$E$4720,"Total Subsectores")</f>
        <v>0.53415184895877621</v>
      </c>
      <c r="N12" s="32"/>
    </row>
    <row r="13" spans="2:14" x14ac:dyDescent="0.25">
      <c r="B13" s="8" t="s">
        <v>18</v>
      </c>
      <c r="C13" s="35">
        <f>AVERAGEIFS(Datos!$H$5:$H$4944,Datos!$B$5:$B$4944,"&gt;2014",Datos!$D$5:$D$4944,C$2,Datos!$A$5:$A$4944,$B13,Datos!$E$5:$E$4944,"Total Subsectores")</f>
        <v>1.0861831042447754</v>
      </c>
      <c r="D13" s="34">
        <f>AVERAGEIFS(Datos!$H$5:$H$4720,Datos!$B$5:$B$4720,"&gt;2014",Datos!$D$5:$D$4720,D$2,Datos!$A$5:$A$4720,$B13,Datos!$E$5:$E$4720,"Total Subsectores")</f>
        <v>0.51746038394923277</v>
      </c>
      <c r="E13" s="34">
        <f>AVERAGEIFS(Datos!$H$5:$H$4720,Datos!$B$5:$B$4720,"&gt;2014",Datos!$D$5:$D$4720,E$2,Datos!$A$5:$A$4720,$B13,Datos!$E$5:$E$4720,"Total Subsectores")</f>
        <v>0.14437987037544181</v>
      </c>
      <c r="F13" s="34">
        <f>AVERAGEIFS(Datos!$H$5:$H$4720,Datos!$B$5:$B$4720,"&gt;2014",Datos!$D$5:$D$4720,F$2,Datos!$A$5:$A$4720,$B13,Datos!$E$5:$E$4720,"Total Subsectores")</f>
        <v>0</v>
      </c>
      <c r="G13" s="34">
        <f>AVERAGEIFS(Datos!$H$5:$H$4720,Datos!$B$5:$B$4720,"&gt;2014",Datos!$D$5:$D$4720,G$2,Datos!$A$5:$A$4720,$B13,Datos!$E$5:$E$4720,"Total Subsectores")</f>
        <v>0.4243428499201008</v>
      </c>
    </row>
    <row r="14" spans="2:14" x14ac:dyDescent="0.25">
      <c r="B14" s="8" t="s">
        <v>46</v>
      </c>
      <c r="C14" s="35">
        <f>AVERAGEIFS(Datos!$H$5:$H$4944,Datos!$B$5:$B$4944,"&gt;2014",Datos!$D$5:$D$4944,C$2,Datos!$A$5:$A$4944,$B14,Datos!$E$5:$E$4944,"Total Subsectores")</f>
        <v>0.28137315070350544</v>
      </c>
      <c r="D14" s="34">
        <f>AVERAGEIFS(Datos!$H$5:$H$4720,Datos!$B$5:$B$4720,"&gt;2014",Datos!$D$5:$D$4720,D$2,Datos!$A$5:$A$4720,$B14,Datos!$E$5:$E$4720,"Total Subsectores")</f>
        <v>0.15694558338044759</v>
      </c>
      <c r="E14" s="34">
        <f>AVERAGEIFS(Datos!$H$5:$H$4720,Datos!$B$5:$B$4720,"&gt;2014",Datos!$D$5:$D$4720,E$2,Datos!$A$5:$A$4720,$B14,Datos!$E$5:$E$4720,"Total Subsectores")</f>
        <v>1.5802641746947885E-2</v>
      </c>
      <c r="F14" s="34">
        <f>AVERAGEIFS(Datos!$H$5:$H$4720,Datos!$B$5:$B$4720,"&gt;2014",Datos!$D$5:$D$4720,F$2,Datos!$A$5:$A$4720,$B14,Datos!$E$5:$E$4720,"Total Subsectores")</f>
        <v>1.4133870591851228E-3</v>
      </c>
      <c r="G14" s="34">
        <f>AVERAGEIFS(Datos!$H$5:$H$4720,Datos!$B$5:$B$4720,"&gt;2014",Datos!$D$5:$D$4720,G$2,Datos!$A$5:$A$4720,$B14,Datos!$E$5:$E$4720,"Total Subsectores")</f>
        <v>0.18568433020714864</v>
      </c>
      <c r="I14" t="s">
        <v>104</v>
      </c>
      <c r="J14" s="42">
        <f>+AVERAGE(J3:J11)</f>
        <v>1.7103631534979427</v>
      </c>
      <c r="K14" s="42">
        <f>+AVERAGE(K3:K11)</f>
        <v>0.26865067170898693</v>
      </c>
      <c r="L14" s="42">
        <f>+AVERAGE(L3:L11)</f>
        <v>0.35504555968927637</v>
      </c>
      <c r="M14" s="42">
        <f>+AVERAGE(M3:M11)</f>
        <v>0.1076967910160406</v>
      </c>
      <c r="N14" s="42">
        <f>+AVERAGE(N3:N11)</f>
        <v>0.97897013108363895</v>
      </c>
    </row>
    <row r="15" spans="2:14" x14ac:dyDescent="0.25">
      <c r="B15" s="8" t="s">
        <v>19</v>
      </c>
      <c r="C15" s="35">
        <f>AVERAGEIFS(Datos!$H$5:$H$4944,Datos!$B$5:$B$4944,"&gt;2014",Datos!$D$5:$D$4944,C$2,Datos!$A$5:$A$4944,$B15,Datos!$E$5:$E$4944,"Total Subsectores")</f>
        <v>1.1653574216521674</v>
      </c>
      <c r="D15" s="34">
        <f>AVERAGEIFS(Datos!$H$5:$H$4720,Datos!$B$5:$B$4720,"&gt;2014",Datos!$D$5:$D$4720,D$2,Datos!$A$5:$A$4720,$B15,Datos!$E$5:$E$4720,"Total Subsectores")</f>
        <v>0.34993162446514503</v>
      </c>
      <c r="E15" s="34">
        <f>AVERAGEIFS(Datos!$H$5:$H$4720,Datos!$B$5:$B$4720,"&gt;2014",Datos!$D$5:$D$4720,E$2,Datos!$A$5:$A$4720,$B15,Datos!$E$5:$E$4720,"Total Subsectores")</f>
        <v>6.3314797059295533E-2</v>
      </c>
      <c r="F15" s="34">
        <f>AVERAGEIFS(Datos!$H$5:$H$4720,Datos!$B$5:$B$4720,"&gt;2014",Datos!$D$5:$D$4720,F$2,Datos!$A$5:$A$4720,$B15,Datos!$E$5:$E$4720,"Total Subsectores")</f>
        <v>9.4050858944224117E-3</v>
      </c>
      <c r="G15" s="34">
        <f>AVERAGEIFS(Datos!$H$5:$H$4720,Datos!$B$5:$B$4720,"&gt;2014",Datos!$D$5:$D$4720,G$2,Datos!$A$5:$A$4720,$B15,Datos!$E$5:$E$4720,"Total Subsectores")</f>
        <v>0.74270591423330445</v>
      </c>
      <c r="I15" s="33"/>
      <c r="J15" s="43"/>
    </row>
    <row r="16" spans="2:14" x14ac:dyDescent="0.25">
      <c r="B16" s="8" t="s">
        <v>39</v>
      </c>
      <c r="C16" s="35">
        <f>AVERAGEIFS(Datos!$H$5:$H$4944,Datos!$B$5:$B$4944,"&gt;2014",Datos!$D$5:$D$4944,C$2,Datos!$A$5:$A$4944,$B16,Datos!$E$5:$E$4944,"Total Subsectores")</f>
        <v>0.77790323380256143</v>
      </c>
      <c r="D16" s="34">
        <f>AVERAGEIFS(Datos!$H$5:$H$4720,Datos!$B$5:$B$4720,"&gt;2014",Datos!$D$5:$D$4720,D$2,Datos!$A$5:$A$4720,$B16,Datos!$E$5:$E$4720,"Total Subsectores")</f>
        <v>0.32359409649405141</v>
      </c>
      <c r="E16" s="34">
        <f>AVERAGEIFS(Datos!$H$5:$H$4720,Datos!$B$5:$B$4720,"&gt;2014",Datos!$D$5:$D$4720,E$2,Datos!$A$5:$A$4720,$B16,Datos!$E$5:$E$4720,"Total Subsectores")</f>
        <v>0.12040955428070675</v>
      </c>
      <c r="F16" s="34">
        <f>AVERAGEIFS(Datos!$H$5:$H$4720,Datos!$B$5:$B$4720,"&gt;2014",Datos!$D$5:$D$4720,F$2,Datos!$A$5:$A$4720,$B16,Datos!$E$5:$E$4720,"Total Subsectores")</f>
        <v>5.7021859353860128E-3</v>
      </c>
      <c r="G16" s="34">
        <f>AVERAGEIFS(Datos!$H$5:$H$4720,Datos!$B$5:$B$4720,"&gt;2014",Datos!$D$5:$D$4720,G$2,Datos!$A$5:$A$4720,$B16,Datos!$E$5:$E$4720,"Total Subsectores")</f>
        <v>0.3281973970924173</v>
      </c>
      <c r="I16" s="33"/>
      <c r="J16" s="43"/>
    </row>
    <row r="17" spans="2:13" x14ac:dyDescent="0.25">
      <c r="B17" s="8" t="s">
        <v>20</v>
      </c>
      <c r="C17" s="35">
        <f>AVERAGEIFS(Datos!$H$5:$H$4944,Datos!$B$5:$B$4944,"&gt;2014",Datos!$D$5:$D$4944,C$2,Datos!$A$5:$A$4944,$B17,Datos!$E$5:$E$4944,"Total Subsectores")</f>
        <v>3.9436352757919719</v>
      </c>
      <c r="D17" s="34">
        <f>AVERAGEIFS(Datos!$H$5:$H$4720,Datos!$B$5:$B$4720,"&gt;2014",Datos!$D$5:$D$4720,D$2,Datos!$A$5:$A$4720,$B17,Datos!$E$5:$E$4720,"Total Subsectores")</f>
        <v>0.70697131607853869</v>
      </c>
      <c r="E17" s="34">
        <f>AVERAGEIFS(Datos!$H$5:$H$4720,Datos!$B$5:$B$4720,"&gt;2014",Datos!$D$5:$D$4720,E$2,Datos!$A$5:$A$4720,$B17,Datos!$E$5:$E$4720,"Total Subsectores")</f>
        <v>0.72009782166565284</v>
      </c>
      <c r="F17" s="34">
        <f>AVERAGEIFS(Datos!$H$5:$H$4720,Datos!$B$5:$B$4720,"&gt;2014",Datos!$D$5:$D$4720,F$2,Datos!$A$5:$A$4720,$B17,Datos!$E$5:$E$4720,"Total Subsectores")</f>
        <v>6.3731702733207385E-2</v>
      </c>
      <c r="G17" s="34">
        <f>AVERAGEIFS(Datos!$H$5:$H$4720,Datos!$B$5:$B$4720,"&gt;2014",Datos!$D$5:$D$4720,G$2,Datos!$A$5:$A$4720,$B17,Datos!$E$5:$E$4720,"Total Subsectores")</f>
        <v>2.4528344353145726</v>
      </c>
      <c r="I17" s="33"/>
      <c r="J17" s="43"/>
    </row>
    <row r="18" spans="2:13" x14ac:dyDescent="0.25">
      <c r="B18" s="8" t="s">
        <v>21</v>
      </c>
      <c r="C18" s="35">
        <f>AVERAGEIFS(Datos!$H$5:$H$4944,Datos!$B$5:$B$4944,"&gt;2014",Datos!$D$5:$D$4944,C$2,Datos!$A$5:$A$4944,$B18,Datos!$E$5:$E$4944,"Total Subsectores")</f>
        <v>2.5104647247758431</v>
      </c>
      <c r="D18" s="34">
        <f>AVERAGEIFS(Datos!$H$5:$H$4720,Datos!$B$5:$B$4720,"&gt;2014",Datos!$D$5:$D$4720,D$2,Datos!$A$5:$A$4720,$B18,Datos!$E$5:$E$4720,"Total Subsectores")</f>
        <v>0.10578268301382479</v>
      </c>
      <c r="E18" s="34">
        <f>AVERAGEIFS(Datos!$H$5:$H$4720,Datos!$B$5:$B$4720,"&gt;2014",Datos!$D$5:$D$4720,E$2,Datos!$A$5:$A$4720,$B18,Datos!$E$5:$E$4720,"Total Subsectores")</f>
        <v>0.22713353199333167</v>
      </c>
      <c r="F18" s="34">
        <f>AVERAGEIFS(Datos!$H$5:$H$4720,Datos!$B$5:$B$4720,"&gt;2014",Datos!$D$5:$D$4720,F$2,Datos!$A$5:$A$4720,$B18,Datos!$E$5:$E$4720,"Total Subsectores")</f>
        <v>0</v>
      </c>
      <c r="G18" s="34">
        <f>AVERAGEIFS(Datos!$H$5:$H$4720,Datos!$B$5:$B$4720,"&gt;2014",Datos!$D$5:$D$4720,G$2,Datos!$A$5:$A$4720,$B18,Datos!$E$5:$E$4720,"Total Subsectores")</f>
        <v>2.1775485097686871</v>
      </c>
      <c r="I18" s="33"/>
      <c r="J18" s="43"/>
    </row>
    <row r="19" spans="2:13" x14ac:dyDescent="0.25">
      <c r="B19" s="8" t="s">
        <v>22</v>
      </c>
      <c r="C19" s="35">
        <f>AVERAGEIFS(Datos!$H$5:$H$4944,Datos!$B$5:$B$4944,"&gt;2014",Datos!$D$5:$D$4944,C$2,Datos!$A$5:$A$4944,$B19,Datos!$E$5:$E$4944,"Total Subsectores")</f>
        <v>2.0891009208510125</v>
      </c>
      <c r="D19" s="34">
        <f>AVERAGEIFS(Datos!$H$5:$H$4720,Datos!$B$5:$B$4720,"&gt;2014",Datos!$D$5:$D$4720,D$2,Datos!$A$5:$A$4720,$B19,Datos!$E$5:$E$4720,"Total Subsectores")</f>
        <v>0.46357107747961152</v>
      </c>
      <c r="E19" s="34">
        <f>AVERAGEIFS(Datos!$H$5:$H$4720,Datos!$B$5:$B$4720,"&gt;2014",Datos!$D$5:$D$4720,E$2,Datos!$A$5:$A$4720,$B19,Datos!$E$5:$E$4720,"Total Subsectores")</f>
        <v>0.10588171766631181</v>
      </c>
      <c r="F19" s="34">
        <f>AVERAGEIFS(Datos!$H$5:$H$4720,Datos!$B$5:$B$4720,"&gt;2014",Datos!$D$5:$D$4720,F$2,Datos!$A$5:$A$4720,$B19,Datos!$E$5:$E$4720,"Total Subsectores")</f>
        <v>0</v>
      </c>
      <c r="G19" s="34">
        <f>AVERAGEIFS(Datos!$H$5:$H$4720,Datos!$B$5:$B$4720,"&gt;2014",Datos!$D$5:$D$4720,G$2,Datos!$A$5:$A$4720,$B19,Datos!$E$5:$E$4720,"Total Subsectores")</f>
        <v>1.5196481257050891</v>
      </c>
      <c r="I19" s="33"/>
      <c r="J19" s="43"/>
    </row>
    <row r="20" spans="2:13" x14ac:dyDescent="0.25">
      <c r="B20" s="8" t="s">
        <v>23</v>
      </c>
      <c r="C20" s="35">
        <f>AVERAGEIFS(Datos!$H$5:$H$4944,Datos!$B$5:$B$4944,"&gt;2014",Datos!$D$5:$D$4944,C$2,Datos!$A$5:$A$4944,$B20,Datos!$E$5:$E$4944,"Total Subsectores")</f>
        <v>2.574299497685518</v>
      </c>
      <c r="D20" s="34">
        <f>AVERAGEIFS(Datos!$H$5:$H$4720,Datos!$B$5:$B$4720,"&gt;2014",Datos!$D$5:$D$4720,D$2,Datos!$A$5:$A$4720,$B20,Datos!$E$5:$E$4720,"Total Subsectores")</f>
        <v>5.3312627460025533E-2</v>
      </c>
      <c r="E20" s="34">
        <f>AVERAGEIFS(Datos!$H$5:$H$4720,Datos!$B$5:$B$4720,"&gt;2014",Datos!$D$5:$D$4720,E$2,Datos!$A$5:$A$4720,$B20,Datos!$E$5:$E$4720,"Total Subsectores")</f>
        <v>0.91074953675525505</v>
      </c>
      <c r="F20" s="34">
        <f>AVERAGEIFS(Datos!$H$5:$H$4720,Datos!$B$5:$B$4720,"&gt;2014",Datos!$D$5:$D$4720,F$2,Datos!$A$5:$A$4720,$B20,Datos!$E$5:$E$4720,"Total Subsectores")</f>
        <v>8.3423901724958047E-2</v>
      </c>
      <c r="G20" s="34">
        <f>AVERAGEIFS(Datos!$H$5:$H$4720,Datos!$B$5:$B$4720,"&gt;2014",Datos!$D$5:$D$4720,G$2,Datos!$A$5:$A$4720,$B20,Datos!$E$5:$E$4720,"Total Subsectores")</f>
        <v>1.5268134317452788</v>
      </c>
      <c r="I20" s="33"/>
      <c r="J20" s="43"/>
    </row>
    <row r="21" spans="2:13" x14ac:dyDescent="0.25">
      <c r="B21" s="8" t="s">
        <v>24</v>
      </c>
      <c r="C21" s="35">
        <f>AVERAGEIFS(Datos!$H$5:$H$4944,Datos!$B$5:$B$4944,"&gt;2014",Datos!$D$5:$D$4944,C$2,Datos!$A$5:$A$4944,$B21,Datos!$E$5:$E$4944,"Total Subsectores")</f>
        <v>1.0219651243097456</v>
      </c>
      <c r="D21" s="34">
        <f>AVERAGEIFS(Datos!$H$5:$H$4720,Datos!$B$5:$B$4720,"&gt;2014",Datos!$D$5:$D$4720,D$2,Datos!$A$5:$A$4720,$B21,Datos!$E$5:$E$4720,"Total Subsectores")</f>
        <v>0.49978499404904764</v>
      </c>
      <c r="E21" s="34">
        <f>AVERAGEIFS(Datos!$H$5:$H$4720,Datos!$B$5:$B$4720,"&gt;2014",Datos!$D$5:$D$4720,E$2,Datos!$A$5:$A$4720,$B21,Datos!$E$5:$E$4720,"Total Subsectores")</f>
        <v>0.17284747966068478</v>
      </c>
      <c r="F21" s="34">
        <f>AVERAGEIFS(Datos!$H$5:$H$4720,Datos!$B$5:$B$4720,"&gt;2014",Datos!$D$5:$D$4720,F$2,Datos!$A$5:$A$4720,$B21,Datos!$E$5:$E$4720,"Total Subsectores")</f>
        <v>1.1953283341679646E-6</v>
      </c>
      <c r="G21" s="34">
        <f>AVERAGEIFS(Datos!$H$5:$H$4720,Datos!$B$5:$B$4720,"&gt;2014",Datos!$D$5:$D$4720,G$2,Datos!$A$5:$A$4720,$B21,Datos!$E$5:$E$4720,"Total Subsectores")</f>
        <v>0.43011765172808347</v>
      </c>
      <c r="I21" s="33"/>
      <c r="J21" s="43"/>
    </row>
    <row r="22" spans="2:13" x14ac:dyDescent="0.25">
      <c r="B22" s="8" t="s">
        <v>43</v>
      </c>
      <c r="C22" s="35">
        <f>AVERAGEIFS(Datos!$H$5:$H$4944,Datos!$B$5:$B$4944,"&gt;2014",Datos!$D$5:$D$4944,C$2,Datos!$A$5:$A$4944,$B22,Datos!$E$5:$E$4944,"Total Subsectores")</f>
        <v>1.0518243711446702</v>
      </c>
      <c r="D22" s="34">
        <f>AVERAGEIFS(Datos!$H$5:$H$4720,Datos!$B$5:$B$4720,"&gt;2014",Datos!$D$5:$D$4720,D$2,Datos!$A$5:$A$4720,$B22,Datos!$E$5:$E$4720,"Total Subsectores")</f>
        <v>4.6081812537311848E-2</v>
      </c>
      <c r="E22" s="34">
        <f>AVERAGEIFS(Datos!$H$5:$H$4720,Datos!$B$5:$B$4720,"&gt;2014",Datos!$D$5:$D$4720,E$2,Datos!$A$5:$A$4720,$B22,Datos!$E$5:$E$4720,"Total Subsectores")</f>
        <v>0.34441816537378467</v>
      </c>
      <c r="F22" s="34">
        <f>AVERAGEIFS(Datos!$H$5:$H$4720,Datos!$B$5:$B$4720,"&gt;2014",Datos!$D$5:$D$4720,F$2,Datos!$A$5:$A$4720,$B22,Datos!$E$5:$E$4720,"Total Subsectores")</f>
        <v>6.4086416655410761E-2</v>
      </c>
      <c r="G22" s="34">
        <f>AVERAGEIFS(Datos!$H$5:$H$4720,Datos!$B$5:$B$4720,"&gt;2014",Datos!$D$5:$D$4720,G$2,Datos!$A$5:$A$4720,$B22,Datos!$E$5:$E$4720,"Total Subsectores")</f>
        <v>0.59723797657816291</v>
      </c>
    </row>
    <row r="23" spans="2:13" x14ac:dyDescent="0.25">
      <c r="B23" s="8" t="s">
        <v>44</v>
      </c>
      <c r="C23" s="35">
        <f>AVERAGEIFS(Datos!$H$5:$H$4944,Datos!$B$5:$B$4944,"&gt;2014",Datos!$D$5:$D$4944,C$2,Datos!$A$5:$A$4944,$B23,Datos!$E$5:$E$4944,"Total Subsectores")</f>
        <v>1.4959975776887255</v>
      </c>
      <c r="D23" s="34">
        <f>AVERAGEIFS(Datos!$H$5:$H$4720,Datos!$B$5:$B$4720,"&gt;2014",Datos!$D$5:$D$4720,D$2,Datos!$A$5:$A$4720,$B23,Datos!$E$5:$E$4720,"Total Subsectores")</f>
        <v>0.44790717782252376</v>
      </c>
      <c r="E23" s="34">
        <f>AVERAGEIFS(Datos!$H$5:$H$4720,Datos!$B$5:$B$4720,"&gt;2014",Datos!$D$5:$D$4720,E$2,Datos!$A$5:$A$4720,$B23,Datos!$E$5:$E$4720,"Total Subsectores")</f>
        <v>0.13415480754560502</v>
      </c>
      <c r="F23" s="34">
        <f>AVERAGEIFS(Datos!$H$5:$H$4720,Datos!$B$5:$B$4720,"&gt;2014",Datos!$D$5:$D$4720,F$2,Datos!$A$5:$A$4720,$B23,Datos!$E$5:$E$4720,"Total Subsectores")</f>
        <v>0.26218760998235741</v>
      </c>
      <c r="G23" s="34">
        <f>AVERAGEIFS(Datos!$H$5:$H$4720,Datos!$B$5:$B$4720,"&gt;2014",Datos!$D$5:$D$4720,G$2,Datos!$A$5:$A$4720,$B23,Datos!$E$5:$E$4720,"Total Subsectores")</f>
        <v>0.65174798233823927</v>
      </c>
    </row>
    <row r="32" spans="2:13" x14ac:dyDescent="0.25">
      <c r="M32" s="4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2"/>
  <sheetViews>
    <sheetView zoomScaleNormal="100" workbookViewId="0">
      <selection activeCell="C7" sqref="C7:R7"/>
    </sheetView>
  </sheetViews>
  <sheetFormatPr baseColWidth="10" defaultColWidth="11.42578125" defaultRowHeight="15" x14ac:dyDescent="0.25"/>
  <cols>
    <col min="1" max="1" width="30.5703125" customWidth="1"/>
    <col min="2" max="2" width="13.42578125" hidden="1" customWidth="1"/>
  </cols>
  <sheetData>
    <row r="1" spans="1:18" ht="18.75" x14ac:dyDescent="0.3">
      <c r="A1" s="16" t="s">
        <v>73</v>
      </c>
      <c r="B1" s="16"/>
    </row>
    <row r="2" spans="1:18" x14ac:dyDescent="0.25">
      <c r="A2" s="17" t="s">
        <v>74</v>
      </c>
      <c r="B2" s="17"/>
    </row>
    <row r="3" spans="1:18" x14ac:dyDescent="0.25">
      <c r="A3" s="17"/>
      <c r="B3" s="17"/>
      <c r="F3" s="15" t="s">
        <v>72</v>
      </c>
    </row>
    <row r="4" spans="1:18" x14ac:dyDescent="0.25">
      <c r="A4" s="17" t="s">
        <v>80</v>
      </c>
      <c r="B4" s="17"/>
    </row>
    <row r="5" spans="1:18" x14ac:dyDescent="0.25">
      <c r="A5" s="18" t="s">
        <v>81</v>
      </c>
      <c r="B5" s="18"/>
    </row>
    <row r="6" spans="1:18" x14ac:dyDescent="0.25">
      <c r="A6" t="s">
        <v>77</v>
      </c>
      <c r="C6" t="s">
        <v>29</v>
      </c>
      <c r="D6" t="s">
        <v>29</v>
      </c>
      <c r="E6" t="s">
        <v>29</v>
      </c>
      <c r="F6" t="s">
        <v>29</v>
      </c>
      <c r="G6" t="s">
        <v>29</v>
      </c>
      <c r="H6" t="s">
        <v>29</v>
      </c>
      <c r="I6" t="s">
        <v>29</v>
      </c>
      <c r="J6" t="s">
        <v>29</v>
      </c>
      <c r="K6" t="s">
        <v>29</v>
      </c>
      <c r="L6" t="s">
        <v>29</v>
      </c>
      <c r="M6" t="s">
        <v>29</v>
      </c>
      <c r="N6" t="s">
        <v>29</v>
      </c>
    </row>
    <row r="7" spans="1:18" x14ac:dyDescent="0.25">
      <c r="A7" s="19" t="s">
        <v>8</v>
      </c>
      <c r="B7" s="19"/>
      <c r="C7" s="23">
        <v>2008</v>
      </c>
      <c r="D7" s="23">
        <v>2009</v>
      </c>
      <c r="E7" s="23">
        <v>2010</v>
      </c>
      <c r="F7" s="23">
        <v>2011</v>
      </c>
      <c r="G7" s="23">
        <v>2012</v>
      </c>
      <c r="H7" s="23">
        <v>2013</v>
      </c>
      <c r="I7" s="23">
        <v>2014</v>
      </c>
      <c r="J7" s="23">
        <v>2015</v>
      </c>
      <c r="K7" s="23">
        <v>2016</v>
      </c>
      <c r="L7" s="23">
        <v>2017</v>
      </c>
      <c r="M7" s="23">
        <v>2018</v>
      </c>
      <c r="N7" s="23">
        <v>2019</v>
      </c>
      <c r="O7" s="23">
        <v>2020</v>
      </c>
      <c r="P7" s="23">
        <v>2021</v>
      </c>
      <c r="Q7" s="23">
        <v>2022</v>
      </c>
      <c r="R7" s="23">
        <v>2023</v>
      </c>
    </row>
    <row r="8" spans="1:18" x14ac:dyDescent="0.25">
      <c r="A8" s="20" t="s">
        <v>9</v>
      </c>
      <c r="B8" s="20" t="s">
        <v>9</v>
      </c>
      <c r="C8" s="21">
        <v>3.1628222692766172</v>
      </c>
      <c r="D8" s="21">
        <v>3.7291796240353849</v>
      </c>
      <c r="E8" s="21">
        <v>3.9116091801555934</v>
      </c>
      <c r="F8" s="21">
        <v>4.1291663280318716</v>
      </c>
      <c r="G8" s="21">
        <v>4.5505840855762587</v>
      </c>
      <c r="H8" s="21">
        <v>5.4779847753152646</v>
      </c>
      <c r="I8" s="21">
        <v>8.1203826532404797</v>
      </c>
      <c r="J8" s="21">
        <v>9.2561841266704317</v>
      </c>
      <c r="K8" s="21">
        <v>14.755023737373735</v>
      </c>
      <c r="L8" s="21">
        <v>16.557709046128991</v>
      </c>
      <c r="M8" s="21">
        <v>28.115389650699544</v>
      </c>
      <c r="N8" s="21">
        <v>48.281803278688528</v>
      </c>
      <c r="O8" s="21">
        <v>70.654775933609983</v>
      </c>
      <c r="P8" s="21">
        <v>95.191591836734716</v>
      </c>
      <c r="Q8" s="21">
        <v>130.81163934426223</v>
      </c>
      <c r="R8" s="21">
        <v>295.29489711934099</v>
      </c>
    </row>
    <row r="9" spans="1:18" x14ac:dyDescent="0.25">
      <c r="A9" s="20" t="s">
        <v>69</v>
      </c>
      <c r="B9" s="20" t="s">
        <v>38</v>
      </c>
      <c r="C9" s="21">
        <v>1.9550000000000001</v>
      </c>
      <c r="D9" s="21">
        <v>1.94916666666667</v>
      </c>
      <c r="E9" s="21">
        <v>1.95</v>
      </c>
      <c r="F9" s="21">
        <v>1.97434782608696</v>
      </c>
      <c r="G9" s="21">
        <v>1.9308333333333301</v>
      </c>
      <c r="H9" s="21">
        <v>2.0108333333333301</v>
      </c>
      <c r="I9" s="21">
        <v>2.0099999999999998</v>
      </c>
      <c r="J9" s="21">
        <v>2.0058333333333298</v>
      </c>
      <c r="K9" s="21">
        <v>1.9966666666666699</v>
      </c>
      <c r="L9" s="21">
        <v>2.0024999999999999</v>
      </c>
      <c r="M9" s="21">
        <v>2</v>
      </c>
      <c r="N9" s="21">
        <v>2</v>
      </c>
      <c r="O9" s="21">
        <v>2</v>
      </c>
      <c r="P9" s="21">
        <v>2</v>
      </c>
      <c r="Q9" s="21">
        <v>2</v>
      </c>
      <c r="R9" s="21">
        <v>2</v>
      </c>
    </row>
    <row r="10" spans="1:18" x14ac:dyDescent="0.25">
      <c r="A10" s="20" t="s">
        <v>11</v>
      </c>
      <c r="B10" s="20" t="s">
        <v>11</v>
      </c>
      <c r="C10" s="21">
        <v>7.2341666666666704</v>
      </c>
      <c r="D10" s="21">
        <v>7.0333333333333297</v>
      </c>
      <c r="E10" s="21">
        <v>7.0216666666666701</v>
      </c>
      <c r="F10" s="21">
        <v>6.95347826086957</v>
      </c>
      <c r="G10" s="21">
        <v>6.9216666666666598</v>
      </c>
      <c r="H10" s="21">
        <v>6.9166666666666696</v>
      </c>
      <c r="I10" s="21">
        <v>6.91</v>
      </c>
      <c r="J10" s="21">
        <v>6.9033333333333298</v>
      </c>
      <c r="K10" s="21">
        <v>6.9083333333333403</v>
      </c>
      <c r="L10" s="21">
        <v>6.9124999999999996</v>
      </c>
      <c r="M10" s="21">
        <v>6.9108333333333301</v>
      </c>
      <c r="N10" s="21">
        <v>6.9058333333333302</v>
      </c>
      <c r="O10" s="21">
        <v>6.9050000000000002</v>
      </c>
      <c r="P10" s="21">
        <v>6.9</v>
      </c>
      <c r="Q10" s="21">
        <v>6.8866666666666703</v>
      </c>
      <c r="R10" s="21">
        <v>6.9066666666666698</v>
      </c>
    </row>
    <row r="11" spans="1:18" x14ac:dyDescent="0.25">
      <c r="A11" s="20" t="s">
        <v>70</v>
      </c>
      <c r="B11" s="20" t="s">
        <v>12</v>
      </c>
      <c r="C11" s="21">
        <v>1.8358333333333301</v>
      </c>
      <c r="D11" s="21">
        <v>2</v>
      </c>
      <c r="E11" s="21">
        <v>1.76166666666667</v>
      </c>
      <c r="F11" s="21">
        <v>1.6747826086956501</v>
      </c>
      <c r="G11" s="21">
        <v>1.9541666666666699</v>
      </c>
      <c r="H11" s="21">
        <v>2.1591666666666698</v>
      </c>
      <c r="I11" s="21">
        <v>2.3541666666666701</v>
      </c>
      <c r="J11" s="21">
        <v>3.3316666666666701</v>
      </c>
      <c r="K11" s="21">
        <v>3.4866666666666699</v>
      </c>
      <c r="L11" s="21">
        <v>3.1924999999999999</v>
      </c>
      <c r="M11" s="21">
        <v>3.6549999999999998</v>
      </c>
      <c r="N11" s="21">
        <v>3.9458333333333302</v>
      </c>
      <c r="O11" s="21">
        <v>5.1574999999999998</v>
      </c>
      <c r="P11" s="21">
        <v>5.3966666666666701</v>
      </c>
      <c r="Q11" s="21">
        <v>5.165</v>
      </c>
      <c r="R11" s="21">
        <v>4.9941666666666702</v>
      </c>
    </row>
    <row r="12" spans="1:18" x14ac:dyDescent="0.25">
      <c r="A12" s="20" t="s">
        <v>13</v>
      </c>
      <c r="B12" s="20" t="s">
        <v>13</v>
      </c>
      <c r="C12" s="21">
        <v>523.34333333333302</v>
      </c>
      <c r="D12" s="21">
        <v>559.16833333333295</v>
      </c>
      <c r="E12" s="21">
        <v>510.1225</v>
      </c>
      <c r="F12" s="21">
        <v>483.1</v>
      </c>
      <c r="G12" s="21">
        <v>486.14083333333298</v>
      </c>
      <c r="H12" s="21">
        <v>496.055833333333</v>
      </c>
      <c r="I12" s="21">
        <v>571.0675</v>
      </c>
      <c r="J12" s="21">
        <v>654.28333333333296</v>
      </c>
      <c r="K12" s="21">
        <v>676.48249999999996</v>
      </c>
      <c r="L12" s="21">
        <v>648.74916666666695</v>
      </c>
      <c r="M12" s="21">
        <v>642.03416666666703</v>
      </c>
      <c r="N12" s="21">
        <v>703.32916666666699</v>
      </c>
      <c r="O12" s="21">
        <v>791.96</v>
      </c>
      <c r="P12" s="21">
        <v>760.10249999999996</v>
      </c>
      <c r="Q12" s="21">
        <v>873.46166666666704</v>
      </c>
      <c r="R12" s="21">
        <v>840.27750000000003</v>
      </c>
    </row>
    <row r="13" spans="1:18" x14ac:dyDescent="0.25">
      <c r="A13" s="20" t="s">
        <v>14</v>
      </c>
      <c r="B13" s="20" t="s">
        <v>14</v>
      </c>
      <c r="C13" s="21">
        <v>1967.98416666667</v>
      </c>
      <c r="D13" s="21">
        <v>2156.6783333333301</v>
      </c>
      <c r="E13" s="21">
        <v>1898.3841666666699</v>
      </c>
      <c r="F13" s="21">
        <v>1846.1408695652201</v>
      </c>
      <c r="G13" s="21">
        <v>1795.6541666666701</v>
      </c>
      <c r="H13" s="21">
        <v>1868.42166666667</v>
      </c>
      <c r="I13" s="21">
        <v>2001.7791666666701</v>
      </c>
      <c r="J13" s="21">
        <v>2745.2733333333299</v>
      </c>
      <c r="K13" s="21">
        <v>3052.9416666666698</v>
      </c>
      <c r="L13" s="21">
        <v>2949.86916666667</v>
      </c>
      <c r="M13" s="21">
        <v>2957.28416666667</v>
      </c>
      <c r="N13" s="21">
        <v>3281.4250000000002</v>
      </c>
      <c r="O13" s="21">
        <v>3694.0374999999999</v>
      </c>
      <c r="P13" s="21">
        <v>3745.24416666667</v>
      </c>
      <c r="Q13" s="21">
        <v>4260.3483333333297</v>
      </c>
      <c r="R13" s="21">
        <v>4320.3275000000003</v>
      </c>
    </row>
    <row r="14" spans="1:18" x14ac:dyDescent="0.25">
      <c r="A14" s="20" t="s">
        <v>15</v>
      </c>
      <c r="B14" s="20" t="s">
        <v>15</v>
      </c>
      <c r="C14" s="21">
        <v>526.55916666666701</v>
      </c>
      <c r="D14" s="21">
        <v>573.19833333333304</v>
      </c>
      <c r="E14" s="21">
        <v>525.52583333333303</v>
      </c>
      <c r="F14" s="21">
        <v>505.64608695652203</v>
      </c>
      <c r="G14" s="21">
        <v>503.05500000000001</v>
      </c>
      <c r="H14" s="21">
        <v>500.15833333333302</v>
      </c>
      <c r="I14" s="21">
        <v>538.72666666666703</v>
      </c>
      <c r="J14" s="21">
        <v>535.42833333333294</v>
      </c>
      <c r="K14" s="21">
        <v>545.57583333333298</v>
      </c>
      <c r="L14" s="21">
        <v>568.34333333333302</v>
      </c>
      <c r="M14" s="21">
        <v>578.02083333333405</v>
      </c>
      <c r="N14" s="21">
        <v>587.69333333333304</v>
      </c>
      <c r="O14" s="21">
        <v>585.1875</v>
      </c>
      <c r="P14" s="21">
        <v>621.57583333333298</v>
      </c>
      <c r="Q14" s="21">
        <v>647.19500000000005</v>
      </c>
      <c r="R14" s="21">
        <v>543.60666666666702</v>
      </c>
    </row>
    <row r="15" spans="1:18" x14ac:dyDescent="0.25">
      <c r="A15" s="20" t="s">
        <v>78</v>
      </c>
      <c r="B15" s="20" t="s">
        <v>78</v>
      </c>
      <c r="C15" s="21">
        <v>2.6616666666666702</v>
      </c>
      <c r="D15" s="21">
        <v>2.69166666666667</v>
      </c>
      <c r="E15" s="21">
        <v>2.7</v>
      </c>
      <c r="F15" s="21">
        <v>2.7</v>
      </c>
      <c r="G15" s="21">
        <v>2.7</v>
      </c>
      <c r="H15" s="21">
        <v>2.7</v>
      </c>
      <c r="I15" s="21">
        <v>2.7</v>
      </c>
      <c r="J15" s="21">
        <v>2.7</v>
      </c>
      <c r="K15" s="21">
        <v>2.7</v>
      </c>
      <c r="L15" s="21">
        <v>2.6949999999999998</v>
      </c>
      <c r="M15" s="21">
        <v>2.7041666666666702</v>
      </c>
      <c r="N15" s="21">
        <v>2.7016666666666702</v>
      </c>
      <c r="O15" s="21">
        <v>2.7</v>
      </c>
      <c r="P15" s="21">
        <v>2.6991666666666698</v>
      </c>
      <c r="Q15" s="21">
        <v>2.7</v>
      </c>
      <c r="R15" s="21">
        <v>2.7</v>
      </c>
    </row>
    <row r="16" spans="1:18" x14ac:dyDescent="0.25">
      <c r="A16" s="20" t="s">
        <v>45</v>
      </c>
      <c r="B16" s="20" t="s">
        <v>45</v>
      </c>
      <c r="C16" s="21">
        <v>1</v>
      </c>
      <c r="D16" s="21">
        <v>1</v>
      </c>
      <c r="E16" s="21">
        <v>1</v>
      </c>
      <c r="F16" s="21">
        <v>1</v>
      </c>
      <c r="G16" s="21">
        <v>1</v>
      </c>
      <c r="H16" s="21">
        <v>1</v>
      </c>
      <c r="I16" s="21">
        <v>1</v>
      </c>
      <c r="J16" s="21">
        <v>1</v>
      </c>
      <c r="K16" s="21">
        <v>1</v>
      </c>
      <c r="L16" s="21">
        <v>1</v>
      </c>
      <c r="M16" s="21">
        <v>1</v>
      </c>
      <c r="N16" s="21">
        <v>1</v>
      </c>
      <c r="O16" s="21">
        <v>1</v>
      </c>
      <c r="P16" s="21">
        <v>1</v>
      </c>
      <c r="Q16" s="21">
        <v>1</v>
      </c>
      <c r="R16" s="21">
        <v>1</v>
      </c>
    </row>
    <row r="17" spans="1:18" x14ac:dyDescent="0.25">
      <c r="A17" s="20" t="s">
        <v>16</v>
      </c>
      <c r="B17" s="20" t="s">
        <v>16</v>
      </c>
      <c r="C17" s="21">
        <v>8.75</v>
      </c>
      <c r="D17" s="21">
        <v>8.75</v>
      </c>
      <c r="E17" s="21">
        <v>8.75</v>
      </c>
      <c r="F17" s="21">
        <v>8.75</v>
      </c>
      <c r="G17" s="21">
        <v>8.75</v>
      </c>
      <c r="H17" s="21">
        <v>8.7491666666666692</v>
      </c>
      <c r="I17" s="21">
        <v>8.7483333333333295</v>
      </c>
      <c r="J17" s="21">
        <v>8.7466666666666697</v>
      </c>
      <c r="K17" s="21">
        <v>8.74</v>
      </c>
      <c r="L17" s="21">
        <v>8.7449999999999992</v>
      </c>
      <c r="M17" s="21">
        <v>8.75</v>
      </c>
      <c r="N17" s="21">
        <v>8.75</v>
      </c>
      <c r="O17" s="21">
        <v>8.75</v>
      </c>
      <c r="P17" s="21">
        <v>8.75</v>
      </c>
      <c r="Q17" s="21">
        <v>8.75</v>
      </c>
      <c r="R17" s="21">
        <v>8.75</v>
      </c>
    </row>
    <row r="18" spans="1:18" x14ac:dyDescent="0.25">
      <c r="A18" s="20" t="s">
        <v>17</v>
      </c>
      <c r="B18" s="20" t="s">
        <v>17</v>
      </c>
      <c r="C18" s="21">
        <v>7.5816666666666697</v>
      </c>
      <c r="D18" s="21">
        <v>8.1433333333333309</v>
      </c>
      <c r="E18" s="21">
        <v>8.06</v>
      </c>
      <c r="F18" s="21">
        <v>7.7791304347826102</v>
      </c>
      <c r="G18" s="21">
        <v>7.8333333333333304</v>
      </c>
      <c r="H18" s="21">
        <v>7.86</v>
      </c>
      <c r="I18" s="21">
        <v>7.7341666666666704</v>
      </c>
      <c r="J18" s="21">
        <v>7.6591666666666702</v>
      </c>
      <c r="K18" s="21">
        <v>7.6041666666666696</v>
      </c>
      <c r="L18" s="21">
        <v>7.35</v>
      </c>
      <c r="M18" s="21">
        <v>7.5208333333333304</v>
      </c>
      <c r="N18" s="21">
        <v>7.6983333333333297</v>
      </c>
      <c r="O18" s="21">
        <v>7.7225000000000001</v>
      </c>
      <c r="P18" s="21">
        <v>7.7391666666666703</v>
      </c>
      <c r="Q18" s="21">
        <v>7.7533333333333401</v>
      </c>
      <c r="R18" s="21">
        <v>7.8333333333333304</v>
      </c>
    </row>
    <row r="19" spans="1:18" x14ac:dyDescent="0.25">
      <c r="A19" s="20" t="s">
        <v>18</v>
      </c>
      <c r="B19" s="20" t="s">
        <v>18</v>
      </c>
      <c r="C19" s="21">
        <v>204.35833333333301</v>
      </c>
      <c r="D19" s="21">
        <v>204.794166666667</v>
      </c>
      <c r="E19" s="21">
        <v>204.35583333333301</v>
      </c>
      <c r="F19" s="21">
        <v>204.09086956521699</v>
      </c>
      <c r="G19" s="21">
        <v>202.708333333333</v>
      </c>
      <c r="H19" s="21">
        <v>208.6225</v>
      </c>
      <c r="I19" s="21">
        <v>207.79333333333301</v>
      </c>
      <c r="J19" s="21">
        <v>206.97833333333301</v>
      </c>
      <c r="K19" s="21">
        <v>207.2</v>
      </c>
      <c r="L19" s="21">
        <v>207.120833333333</v>
      </c>
      <c r="M19" s="21">
        <v>207.884166666667</v>
      </c>
      <c r="N19" s="21">
        <v>208.005</v>
      </c>
      <c r="O19" s="21">
        <v>208.97583333333299</v>
      </c>
      <c r="P19" s="21">
        <v>208.713333333333</v>
      </c>
      <c r="Q19" s="21">
        <v>208.95</v>
      </c>
      <c r="R19" s="21">
        <v>209.74833333333299</v>
      </c>
    </row>
    <row r="20" spans="1:18" x14ac:dyDescent="0.25">
      <c r="A20" s="20" t="s">
        <v>46</v>
      </c>
      <c r="B20" s="20" t="s">
        <v>46</v>
      </c>
      <c r="C20" s="21">
        <v>39.060833333333299</v>
      </c>
      <c r="D20" s="21">
        <v>39.885833333333302</v>
      </c>
      <c r="E20" s="21">
        <v>39.795000000000002</v>
      </c>
      <c r="F20" s="21">
        <v>40.327391304347799</v>
      </c>
      <c r="G20" s="21">
        <v>41.637500000000003</v>
      </c>
      <c r="H20" s="21">
        <v>42.9166666666667</v>
      </c>
      <c r="I20" s="21">
        <v>45.051666666666698</v>
      </c>
      <c r="J20" s="21">
        <v>51.107500000000002</v>
      </c>
      <c r="K20" s="21">
        <v>63.315833333333401</v>
      </c>
      <c r="L20" s="21">
        <v>65.206666666666706</v>
      </c>
      <c r="M20" s="21">
        <v>67.819999999999993</v>
      </c>
      <c r="N20" s="21">
        <v>90.5</v>
      </c>
      <c r="O20" s="21">
        <v>104.586666666667</v>
      </c>
      <c r="P20" s="21">
        <v>99.039166666666702</v>
      </c>
      <c r="Q20" s="21">
        <v>115.709166666667</v>
      </c>
      <c r="R20" s="21">
        <v>140.955833333333</v>
      </c>
    </row>
    <row r="21" spans="1:18" x14ac:dyDescent="0.25">
      <c r="A21" s="20" t="s">
        <v>19</v>
      </c>
      <c r="B21" s="20" t="s">
        <v>19</v>
      </c>
      <c r="C21" s="21">
        <v>18.899999999999999</v>
      </c>
      <c r="D21" s="21">
        <v>18.893333333333299</v>
      </c>
      <c r="E21" s="21">
        <v>18.899999999999999</v>
      </c>
      <c r="F21" s="21">
        <v>18.896521739130399</v>
      </c>
      <c r="G21" s="21">
        <v>19.323333333333299</v>
      </c>
      <c r="H21" s="21">
        <v>20.105</v>
      </c>
      <c r="I21" s="21">
        <v>20.5</v>
      </c>
      <c r="J21" s="21">
        <v>21.8475</v>
      </c>
      <c r="K21" s="21">
        <v>22.8341666666667</v>
      </c>
      <c r="L21" s="21">
        <v>23.4858333333333</v>
      </c>
      <c r="M21" s="21">
        <v>23.907499999999999</v>
      </c>
      <c r="N21" s="21">
        <v>24.573333333333299</v>
      </c>
      <c r="O21" s="21">
        <v>24.648333333333301</v>
      </c>
      <c r="P21" s="21">
        <v>24.0766666666667</v>
      </c>
      <c r="Q21" s="21">
        <v>24.6116666666667</v>
      </c>
      <c r="R21" s="21">
        <v>24.663333333333298</v>
      </c>
    </row>
    <row r="22" spans="1:18" x14ac:dyDescent="0.25">
      <c r="A22" s="20" t="s">
        <v>39</v>
      </c>
      <c r="B22" s="20" t="s">
        <v>39</v>
      </c>
      <c r="C22" s="21">
        <v>11.1558333333333</v>
      </c>
      <c r="D22" s="21">
        <v>13.5075</v>
      </c>
      <c r="E22" s="21">
        <v>12.6325</v>
      </c>
      <c r="F22" s="21">
        <v>12.4526086956522</v>
      </c>
      <c r="G22" s="21">
        <v>13.1525</v>
      </c>
      <c r="H22" s="21">
        <v>12.765000000000001</v>
      </c>
      <c r="I22" s="21">
        <v>13.3091666666667</v>
      </c>
      <c r="J22" s="21">
        <v>15.873333333333299</v>
      </c>
      <c r="K22" s="21">
        <v>18.686666666666699</v>
      </c>
      <c r="L22" s="21">
        <v>18.9166666666667</v>
      </c>
      <c r="M22" s="21">
        <v>19.233333333333299</v>
      </c>
      <c r="N22" s="21">
        <v>19.25</v>
      </c>
      <c r="O22" s="21">
        <v>21.481666666666701</v>
      </c>
      <c r="P22" s="21">
        <v>20.28</v>
      </c>
      <c r="Q22" s="21">
        <v>20.1108333333333</v>
      </c>
      <c r="R22" s="21">
        <v>17.740833333333299</v>
      </c>
    </row>
    <row r="23" spans="1:18" x14ac:dyDescent="0.25">
      <c r="A23" s="20" t="s">
        <v>20</v>
      </c>
      <c r="B23" s="20" t="s">
        <v>20</v>
      </c>
      <c r="C23" s="21">
        <v>19.372499999999999</v>
      </c>
      <c r="D23" s="21">
        <v>20.339166666666699</v>
      </c>
      <c r="E23" s="21">
        <v>21.355833333333301</v>
      </c>
      <c r="F23" s="21">
        <v>22.441304347826101</v>
      </c>
      <c r="G23" s="21">
        <v>23.545000000000002</v>
      </c>
      <c r="H23" s="21">
        <v>24.715</v>
      </c>
      <c r="I23" s="21">
        <v>25.9575</v>
      </c>
      <c r="J23" s="21">
        <v>27.250833333333301</v>
      </c>
      <c r="K23" s="21">
        <v>28.5491666666667</v>
      </c>
      <c r="L23" s="21">
        <v>30.029166666666701</v>
      </c>
      <c r="M23" s="21">
        <v>31.6391666666667</v>
      </c>
      <c r="N23" s="21">
        <v>33.265000000000001</v>
      </c>
      <c r="O23" s="21">
        <v>34.441666666666698</v>
      </c>
      <c r="P23" s="21">
        <v>35.123333333333299</v>
      </c>
      <c r="Q23" s="21">
        <v>35.905000000000001</v>
      </c>
      <c r="R23" s="21">
        <v>36.623333333333299</v>
      </c>
    </row>
    <row r="24" spans="1:18" x14ac:dyDescent="0.25">
      <c r="A24" s="20" t="s">
        <v>21</v>
      </c>
      <c r="B24" s="20" t="s">
        <v>21</v>
      </c>
      <c r="C24" s="21">
        <v>1</v>
      </c>
      <c r="D24" s="21">
        <v>1</v>
      </c>
      <c r="E24" s="21">
        <v>1</v>
      </c>
      <c r="F24" s="21">
        <v>1</v>
      </c>
      <c r="G24" s="21">
        <v>1</v>
      </c>
      <c r="H24" s="21">
        <v>1</v>
      </c>
      <c r="I24" s="21">
        <v>1</v>
      </c>
      <c r="J24" s="21">
        <v>1</v>
      </c>
      <c r="K24" s="21">
        <v>1</v>
      </c>
      <c r="L24" s="21">
        <v>1</v>
      </c>
      <c r="M24" s="21">
        <v>1</v>
      </c>
      <c r="N24" s="21">
        <v>1</v>
      </c>
      <c r="O24" s="21">
        <v>1</v>
      </c>
      <c r="P24" s="21">
        <v>1</v>
      </c>
      <c r="Q24" s="21">
        <v>1</v>
      </c>
      <c r="R24" s="21">
        <v>1</v>
      </c>
    </row>
    <row r="25" spans="1:18" x14ac:dyDescent="0.25">
      <c r="A25" s="20" t="s">
        <v>22</v>
      </c>
      <c r="B25" s="20" t="s">
        <v>22</v>
      </c>
      <c r="C25" s="21">
        <v>4349.5808333333298</v>
      </c>
      <c r="D25" s="21">
        <v>4969.68166666667</v>
      </c>
      <c r="E25" s="21">
        <v>4752.7066666666697</v>
      </c>
      <c r="F25" s="21">
        <v>4180.7365217391298</v>
      </c>
      <c r="G25" s="21">
        <v>4425.6125000000002</v>
      </c>
      <c r="H25" s="21">
        <v>4308.6225000000004</v>
      </c>
      <c r="I25" s="21">
        <v>4463.4283333333296</v>
      </c>
      <c r="J25" s="21">
        <v>5204.8058333333302</v>
      </c>
      <c r="K25" s="21">
        <v>5673.4016666666703</v>
      </c>
      <c r="L25" s="21">
        <v>5622.5391666666701</v>
      </c>
      <c r="M25" s="21">
        <v>5730.1166666666704</v>
      </c>
      <c r="N25" s="21">
        <v>6240.8474999999999</v>
      </c>
      <c r="O25" s="21">
        <v>6771.0941666666704</v>
      </c>
      <c r="P25" s="21">
        <v>6776.7266666666701</v>
      </c>
      <c r="Q25" s="21">
        <v>6985.5991666666696</v>
      </c>
      <c r="R25" s="21">
        <v>7292.1575000000003</v>
      </c>
    </row>
    <row r="26" spans="1:18" x14ac:dyDescent="0.25">
      <c r="A26" s="20" t="s">
        <v>23</v>
      </c>
      <c r="B26" s="20" t="s">
        <v>23</v>
      </c>
      <c r="C26" s="21">
        <v>2.9241666666666699</v>
      </c>
      <c r="D26" s="21">
        <v>3.0108333333333301</v>
      </c>
      <c r="E26" s="21">
        <v>2.8250000000000002</v>
      </c>
      <c r="F26" s="21">
        <v>2.7534782608695698</v>
      </c>
      <c r="G26" s="21">
        <v>2.6366666666666698</v>
      </c>
      <c r="H26" s="21">
        <v>2.7025000000000001</v>
      </c>
      <c r="I26" s="21">
        <v>2.84</v>
      </c>
      <c r="J26" s="21">
        <v>3.1850000000000001</v>
      </c>
      <c r="K26" s="21">
        <v>3.375</v>
      </c>
      <c r="L26" s="21">
        <v>3.2608333333333301</v>
      </c>
      <c r="M26" s="21">
        <v>3.2866666666666702</v>
      </c>
      <c r="N26" s="21">
        <v>3.3358333333333299</v>
      </c>
      <c r="O26" s="21">
        <v>3.4966666666666701</v>
      </c>
      <c r="P26" s="21">
        <v>3.8816666666666699</v>
      </c>
      <c r="Q26" s="21">
        <v>3.835</v>
      </c>
      <c r="R26" s="21">
        <v>3.7433333333333301</v>
      </c>
    </row>
    <row r="27" spans="1:18" x14ac:dyDescent="0.25">
      <c r="A27" s="20" t="s">
        <v>71</v>
      </c>
      <c r="B27" s="20" t="s">
        <v>24</v>
      </c>
      <c r="C27" s="21">
        <v>34.47</v>
      </c>
      <c r="D27" s="21">
        <v>35.957500000000003</v>
      </c>
      <c r="E27" s="21">
        <v>36.8691666666667</v>
      </c>
      <c r="F27" s="21">
        <v>38.111739130434799</v>
      </c>
      <c r="G27" s="21">
        <v>39.280833333333298</v>
      </c>
      <c r="H27" s="21">
        <v>41.741666666666703</v>
      </c>
      <c r="I27" s="21">
        <v>43.469166666666702</v>
      </c>
      <c r="J27" s="21">
        <v>45</v>
      </c>
      <c r="K27" s="21">
        <v>46.0208333333333</v>
      </c>
      <c r="L27" s="21">
        <v>47.451666666666704</v>
      </c>
      <c r="M27" s="21">
        <v>49.543333333333301</v>
      </c>
      <c r="N27" s="21">
        <v>51.392499999999998</v>
      </c>
      <c r="O27" s="21">
        <v>56.63</v>
      </c>
      <c r="P27" s="21">
        <v>57.101666666666702</v>
      </c>
      <c r="Q27" s="21">
        <v>54.963333333333303</v>
      </c>
      <c r="R27" s="21">
        <v>56.000833333333297</v>
      </c>
    </row>
    <row r="28" spans="1:18" x14ac:dyDescent="0.25">
      <c r="A28" s="20" t="s">
        <v>85</v>
      </c>
      <c r="B28" s="20" t="s">
        <v>43</v>
      </c>
      <c r="C28" s="21">
        <v>6.2566666666666704</v>
      </c>
      <c r="D28" s="21">
        <v>6.2983333333333302</v>
      </c>
      <c r="E28" s="21">
        <v>6.3391666666666699</v>
      </c>
      <c r="F28" s="21">
        <v>6.3783333333333303</v>
      </c>
      <c r="G28" s="21">
        <v>6.3825000000000003</v>
      </c>
      <c r="H28" s="21">
        <v>6.3716666666666697</v>
      </c>
      <c r="I28" s="21">
        <v>6.3516666666666701</v>
      </c>
      <c r="J28" s="21">
        <v>6.3508333333333304</v>
      </c>
      <c r="K28" s="21">
        <v>6.6325000000000003</v>
      </c>
      <c r="L28" s="21">
        <v>6.7450000000000001</v>
      </c>
      <c r="M28" s="21">
        <v>6.7833333333333297</v>
      </c>
      <c r="N28" s="21">
        <v>6.7608333333333297</v>
      </c>
      <c r="O28" s="21">
        <v>6.7583333333333302</v>
      </c>
      <c r="P28" s="21">
        <v>6.7741666666666696</v>
      </c>
      <c r="Q28" s="21">
        <v>6.7741666666666696</v>
      </c>
      <c r="R28" s="21">
        <v>6.7641666666666698</v>
      </c>
    </row>
    <row r="29" spans="1:18" x14ac:dyDescent="0.25">
      <c r="A29" s="20" t="s">
        <v>44</v>
      </c>
      <c r="B29" s="20" t="s">
        <v>44</v>
      </c>
      <c r="C29" s="21">
        <v>20.904166666666701</v>
      </c>
      <c r="D29" s="21">
        <v>22.536666666666701</v>
      </c>
      <c r="E29" s="21">
        <v>20.009166666666701</v>
      </c>
      <c r="F29" s="21">
        <v>19.259166666666701</v>
      </c>
      <c r="G29" s="21">
        <v>20.245000000000001</v>
      </c>
      <c r="H29" s="21">
        <v>20.455833333333299</v>
      </c>
      <c r="I29" s="21">
        <v>23.2091666666667</v>
      </c>
      <c r="J29" s="21">
        <v>27.274999999999999</v>
      </c>
      <c r="K29" s="21">
        <v>30.1</v>
      </c>
      <c r="L29" s="21">
        <v>28.650833333333299</v>
      </c>
      <c r="M29" s="21">
        <v>30.725000000000001</v>
      </c>
      <c r="N29" s="21">
        <v>35.253333333333302</v>
      </c>
      <c r="O29" s="21">
        <v>42.015000000000001</v>
      </c>
      <c r="P29" s="21">
        <v>43.557499999999997</v>
      </c>
      <c r="Q29" s="21">
        <v>41.169166666666698</v>
      </c>
      <c r="R29" s="21">
        <v>38.838333333333303</v>
      </c>
    </row>
    <row r="30" spans="1:18" x14ac:dyDescent="0.25">
      <c r="A30" s="22" t="s">
        <v>105</v>
      </c>
      <c r="B30" s="22"/>
    </row>
    <row r="31" spans="1:18" x14ac:dyDescent="0.25">
      <c r="A31" s="22"/>
      <c r="B31" s="22"/>
    </row>
    <row r="32" spans="1:18" x14ac:dyDescent="0.25">
      <c r="A32" s="20" t="s">
        <v>79</v>
      </c>
      <c r="B32" s="20"/>
    </row>
  </sheetData>
  <hyperlinks>
    <hyperlink ref="F3" location="Datos!A1" display="Volver a Datos" xr:uid="{00000000-0004-0000-17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B233C-64F9-498B-8DA7-53838E47D36E}">
  <dimension ref="A1:D1218"/>
  <sheetViews>
    <sheetView topLeftCell="A970" workbookViewId="0">
      <selection activeCell="D976" sqref="D976"/>
    </sheetView>
  </sheetViews>
  <sheetFormatPr baseColWidth="10" defaultColWidth="9.140625" defaultRowHeight="15" x14ac:dyDescent="0.25"/>
  <sheetData>
    <row r="1" spans="1:4" ht="15.75" thickBot="1" x14ac:dyDescent="0.3">
      <c r="A1" s="62"/>
      <c r="B1" s="63"/>
      <c r="C1" s="64"/>
    </row>
    <row r="2" spans="1:4" ht="15.75" thickBot="1" x14ac:dyDescent="0.3">
      <c r="A2" s="58">
        <v>43467</v>
      </c>
      <c r="B2" s="59" t="s">
        <v>107</v>
      </c>
      <c r="C2" s="59">
        <v>37.65</v>
      </c>
      <c r="D2">
        <f>+AVERAGE(C2:C245)</f>
        <v>48.281803278688528</v>
      </c>
    </row>
    <row r="3" spans="1:4" ht="15.75" thickBot="1" x14ac:dyDescent="0.3">
      <c r="A3" s="58">
        <v>43468</v>
      </c>
      <c r="B3" s="59" t="s">
        <v>107</v>
      </c>
      <c r="C3" s="59">
        <v>37.450000000000003</v>
      </c>
    </row>
    <row r="4" spans="1:4" ht="15.75" thickBot="1" x14ac:dyDescent="0.3">
      <c r="A4" s="58">
        <v>43469</v>
      </c>
      <c r="B4" s="59" t="s">
        <v>107</v>
      </c>
      <c r="C4" s="59">
        <v>37.369999999999997</v>
      </c>
    </row>
    <row r="5" spans="1:4" ht="15.75" thickBot="1" x14ac:dyDescent="0.3">
      <c r="A5" s="58">
        <v>43472</v>
      </c>
      <c r="B5" s="59" t="s">
        <v>107</v>
      </c>
      <c r="C5" s="59">
        <v>37.305</v>
      </c>
    </row>
    <row r="6" spans="1:4" ht="15.75" thickBot="1" x14ac:dyDescent="0.3">
      <c r="A6" s="58">
        <v>43473</v>
      </c>
      <c r="B6" s="59" t="s">
        <v>107</v>
      </c>
      <c r="C6" s="59">
        <v>37.6</v>
      </c>
    </row>
    <row r="7" spans="1:4" ht="15.75" thickBot="1" x14ac:dyDescent="0.3">
      <c r="A7" s="58">
        <v>43474</v>
      </c>
      <c r="B7" s="59" t="s">
        <v>107</v>
      </c>
      <c r="C7" s="59">
        <v>37.369999999999997</v>
      </c>
    </row>
    <row r="8" spans="1:4" ht="15.75" thickBot="1" x14ac:dyDescent="0.3">
      <c r="A8" s="58">
        <v>43475</v>
      </c>
      <c r="B8" s="59" t="s">
        <v>107</v>
      </c>
      <c r="C8" s="59">
        <v>37.08</v>
      </c>
    </row>
    <row r="9" spans="1:4" ht="15.75" thickBot="1" x14ac:dyDescent="0.3">
      <c r="A9" s="58">
        <v>43476</v>
      </c>
      <c r="B9" s="59" t="s">
        <v>107</v>
      </c>
      <c r="C9" s="59">
        <v>36.9</v>
      </c>
    </row>
    <row r="10" spans="1:4" ht="15.75" thickBot="1" x14ac:dyDescent="0.3">
      <c r="A10" s="58">
        <v>43479</v>
      </c>
      <c r="B10" s="59" t="s">
        <v>107</v>
      </c>
      <c r="C10" s="59">
        <v>37</v>
      </c>
    </row>
    <row r="11" spans="1:4" ht="15.75" thickBot="1" x14ac:dyDescent="0.3">
      <c r="A11" s="58">
        <v>43480</v>
      </c>
      <c r="B11" s="59" t="s">
        <v>107</v>
      </c>
      <c r="C11" s="59">
        <v>37.1</v>
      </c>
    </row>
    <row r="12" spans="1:4" ht="15.75" thickBot="1" x14ac:dyDescent="0.3">
      <c r="A12" s="58">
        <v>43481</v>
      </c>
      <c r="B12" s="59" t="s">
        <v>107</v>
      </c>
      <c r="C12" s="59">
        <v>37.5</v>
      </c>
    </row>
    <row r="13" spans="1:4" ht="15.75" thickBot="1" x14ac:dyDescent="0.3">
      <c r="A13" s="58">
        <v>43482</v>
      </c>
      <c r="B13" s="59" t="s">
        <v>107</v>
      </c>
      <c r="C13" s="59">
        <v>37.71</v>
      </c>
    </row>
    <row r="14" spans="1:4" ht="15.75" thickBot="1" x14ac:dyDescent="0.3">
      <c r="A14" s="58">
        <v>43483</v>
      </c>
      <c r="B14" s="59" t="s">
        <v>107</v>
      </c>
      <c r="C14" s="59">
        <v>37.58</v>
      </c>
    </row>
    <row r="15" spans="1:4" ht="15.75" thickBot="1" x14ac:dyDescent="0.3">
      <c r="A15" s="58">
        <v>43486</v>
      </c>
      <c r="B15" s="59" t="s">
        <v>107</v>
      </c>
      <c r="C15" s="59">
        <v>37.700000000000003</v>
      </c>
    </row>
    <row r="16" spans="1:4" ht="15.75" thickBot="1" x14ac:dyDescent="0.3">
      <c r="A16" s="58">
        <v>43487</v>
      </c>
      <c r="B16" s="59" t="s">
        <v>107</v>
      </c>
      <c r="C16" s="59">
        <v>37.53</v>
      </c>
    </row>
    <row r="17" spans="1:3" ht="15.75" thickBot="1" x14ac:dyDescent="0.3">
      <c r="A17" s="58">
        <v>43488</v>
      </c>
      <c r="B17" s="59" t="s">
        <v>107</v>
      </c>
      <c r="C17" s="59">
        <v>37.56</v>
      </c>
    </row>
    <row r="18" spans="1:3" ht="15.75" thickBot="1" x14ac:dyDescent="0.3">
      <c r="A18" s="58">
        <v>43489</v>
      </c>
      <c r="B18" s="59" t="s">
        <v>107</v>
      </c>
      <c r="C18" s="59">
        <v>37.4</v>
      </c>
    </row>
    <row r="19" spans="1:3" ht="15.75" thickBot="1" x14ac:dyDescent="0.3">
      <c r="A19" s="58">
        <v>43490</v>
      </c>
      <c r="B19" s="59" t="s">
        <v>107</v>
      </c>
      <c r="C19" s="59">
        <v>37.03</v>
      </c>
    </row>
    <row r="20" spans="1:3" ht="15.75" thickBot="1" x14ac:dyDescent="0.3">
      <c r="A20" s="58">
        <v>43493</v>
      </c>
      <c r="B20" s="59" t="s">
        <v>107</v>
      </c>
      <c r="C20" s="59">
        <v>37.15</v>
      </c>
    </row>
    <row r="21" spans="1:3" ht="15.75" thickBot="1" x14ac:dyDescent="0.3">
      <c r="A21" s="58">
        <v>43494</v>
      </c>
      <c r="B21" s="59" t="s">
        <v>107</v>
      </c>
      <c r="C21" s="59">
        <v>37.700000000000003</v>
      </c>
    </row>
    <row r="22" spans="1:3" ht="15.75" thickBot="1" x14ac:dyDescent="0.3">
      <c r="A22" s="58">
        <v>43495</v>
      </c>
      <c r="B22" s="59" t="s">
        <v>107</v>
      </c>
      <c r="C22" s="59">
        <v>37.51</v>
      </c>
    </row>
    <row r="23" spans="1:3" ht="15.75" thickBot="1" x14ac:dyDescent="0.3">
      <c r="A23" s="58">
        <v>43496</v>
      </c>
      <c r="B23" s="59" t="s">
        <v>107</v>
      </c>
      <c r="C23" s="59">
        <v>37.35</v>
      </c>
    </row>
    <row r="24" spans="1:3" ht="15.75" thickBot="1" x14ac:dyDescent="0.3">
      <c r="A24" s="58">
        <v>43497</v>
      </c>
      <c r="B24" s="59" t="s">
        <v>107</v>
      </c>
      <c r="C24" s="59">
        <v>37.17</v>
      </c>
    </row>
    <row r="25" spans="1:3" ht="15.75" thickBot="1" x14ac:dyDescent="0.3">
      <c r="A25" s="58">
        <v>43500</v>
      </c>
      <c r="B25" s="59" t="s">
        <v>107</v>
      </c>
      <c r="C25" s="59">
        <v>37.19</v>
      </c>
    </row>
    <row r="26" spans="1:3" ht="15.75" thickBot="1" x14ac:dyDescent="0.3">
      <c r="A26" s="58">
        <v>43501</v>
      </c>
      <c r="B26" s="59" t="s">
        <v>107</v>
      </c>
      <c r="C26" s="59">
        <v>37.200000000000003</v>
      </c>
    </row>
    <row r="27" spans="1:3" ht="15.75" thickBot="1" x14ac:dyDescent="0.3">
      <c r="A27" s="58">
        <v>43502</v>
      </c>
      <c r="B27" s="59" t="s">
        <v>107</v>
      </c>
      <c r="C27" s="59">
        <v>37.520000000000003</v>
      </c>
    </row>
    <row r="28" spans="1:3" ht="15.75" thickBot="1" x14ac:dyDescent="0.3">
      <c r="A28" s="58">
        <v>43503</v>
      </c>
      <c r="B28" s="59" t="s">
        <v>107</v>
      </c>
      <c r="C28" s="59">
        <v>37.82</v>
      </c>
    </row>
    <row r="29" spans="1:3" ht="15.75" thickBot="1" x14ac:dyDescent="0.3">
      <c r="A29" s="58">
        <v>43504</v>
      </c>
      <c r="B29" s="59" t="s">
        <v>107</v>
      </c>
      <c r="C29" s="59">
        <v>37.85</v>
      </c>
    </row>
    <row r="30" spans="1:3" ht="15.75" thickBot="1" x14ac:dyDescent="0.3">
      <c r="A30" s="58">
        <v>43507</v>
      </c>
      <c r="B30" s="59" t="s">
        <v>107</v>
      </c>
      <c r="C30" s="59">
        <v>37.909999999999997</v>
      </c>
    </row>
    <row r="31" spans="1:3" ht="15.75" thickBot="1" x14ac:dyDescent="0.3">
      <c r="A31" s="58">
        <v>43508</v>
      </c>
      <c r="B31" s="59" t="s">
        <v>107</v>
      </c>
      <c r="C31" s="59">
        <v>37.99</v>
      </c>
    </row>
    <row r="32" spans="1:3" ht="15.75" thickBot="1" x14ac:dyDescent="0.3">
      <c r="A32" s="58">
        <v>43509</v>
      </c>
      <c r="B32" s="59" t="s">
        <v>107</v>
      </c>
      <c r="C32" s="59">
        <v>38.22</v>
      </c>
    </row>
    <row r="33" spans="1:3" ht="15.75" thickBot="1" x14ac:dyDescent="0.3">
      <c r="A33" s="58">
        <v>43510</v>
      </c>
      <c r="B33" s="59" t="s">
        <v>107</v>
      </c>
      <c r="C33" s="59">
        <v>38.22</v>
      </c>
    </row>
    <row r="34" spans="1:3" ht="15.75" thickBot="1" x14ac:dyDescent="0.3">
      <c r="A34" s="58">
        <v>43511</v>
      </c>
      <c r="B34" s="59" t="s">
        <v>107</v>
      </c>
      <c r="C34" s="59">
        <v>38.619999999999997</v>
      </c>
    </row>
    <row r="35" spans="1:3" ht="15.75" thickBot="1" x14ac:dyDescent="0.3">
      <c r="A35" s="58">
        <v>43514</v>
      </c>
      <c r="B35" s="59" t="s">
        <v>107</v>
      </c>
      <c r="C35" s="59">
        <v>38.799999999999997</v>
      </c>
    </row>
    <row r="36" spans="1:3" ht="15.75" thickBot="1" x14ac:dyDescent="0.3">
      <c r="A36" s="58">
        <v>43515</v>
      </c>
      <c r="B36" s="59" t="s">
        <v>107</v>
      </c>
      <c r="C36" s="59">
        <v>39.270000000000003</v>
      </c>
    </row>
    <row r="37" spans="1:3" ht="15.75" thickBot="1" x14ac:dyDescent="0.3">
      <c r="A37" s="58">
        <v>43516</v>
      </c>
      <c r="B37" s="59" t="s">
        <v>107</v>
      </c>
      <c r="C37" s="59">
        <v>39.67</v>
      </c>
    </row>
    <row r="38" spans="1:3" ht="15.75" thickBot="1" x14ac:dyDescent="0.3">
      <c r="A38" s="58">
        <v>43517</v>
      </c>
      <c r="B38" s="59" t="s">
        <v>107</v>
      </c>
      <c r="C38" s="59">
        <v>39.53</v>
      </c>
    </row>
    <row r="39" spans="1:3" ht="15.75" thickBot="1" x14ac:dyDescent="0.3">
      <c r="A39" s="58">
        <v>43518</v>
      </c>
      <c r="B39" s="59" t="s">
        <v>107</v>
      </c>
      <c r="C39" s="59">
        <v>39.22</v>
      </c>
    </row>
    <row r="40" spans="1:3" ht="15.75" thickBot="1" x14ac:dyDescent="0.3">
      <c r="A40" s="58">
        <v>43521</v>
      </c>
      <c r="B40" s="59" t="s">
        <v>107</v>
      </c>
      <c r="C40" s="59">
        <v>39.048999999999999</v>
      </c>
    </row>
    <row r="41" spans="1:3" ht="15.75" thickBot="1" x14ac:dyDescent="0.3">
      <c r="A41" s="58">
        <v>43522</v>
      </c>
      <c r="B41" s="59" t="s">
        <v>107</v>
      </c>
      <c r="C41" s="59">
        <v>38.869999999999997</v>
      </c>
    </row>
    <row r="42" spans="1:3" ht="15.75" thickBot="1" x14ac:dyDescent="0.3">
      <c r="A42" s="58">
        <v>43523</v>
      </c>
      <c r="B42" s="59" t="s">
        <v>107</v>
      </c>
      <c r="C42" s="59">
        <v>38.82</v>
      </c>
    </row>
    <row r="43" spans="1:3" ht="15.75" thickBot="1" x14ac:dyDescent="0.3">
      <c r="A43" s="58">
        <v>43524</v>
      </c>
      <c r="B43" s="59" t="s">
        <v>107</v>
      </c>
      <c r="C43" s="59">
        <v>39.15</v>
      </c>
    </row>
    <row r="44" spans="1:3" ht="15.75" thickBot="1" x14ac:dyDescent="0.3">
      <c r="A44" s="58">
        <v>43525</v>
      </c>
      <c r="B44" s="59" t="s">
        <v>107</v>
      </c>
      <c r="C44" s="59">
        <v>39.81</v>
      </c>
    </row>
    <row r="45" spans="1:3" ht="15.75" thickBot="1" x14ac:dyDescent="0.3">
      <c r="A45" s="58">
        <v>43530</v>
      </c>
      <c r="B45" s="59" t="s">
        <v>107</v>
      </c>
      <c r="C45" s="59">
        <v>40.75</v>
      </c>
    </row>
    <row r="46" spans="1:3" ht="15.75" thickBot="1" x14ac:dyDescent="0.3">
      <c r="A46" s="58">
        <v>43531</v>
      </c>
      <c r="B46" s="59" t="s">
        <v>107</v>
      </c>
      <c r="C46" s="59">
        <v>42.5</v>
      </c>
    </row>
    <row r="47" spans="1:3" ht="15.75" thickBot="1" x14ac:dyDescent="0.3">
      <c r="A47" s="58">
        <v>43532</v>
      </c>
      <c r="B47" s="59" t="s">
        <v>107</v>
      </c>
      <c r="C47" s="59">
        <v>41.2</v>
      </c>
    </row>
    <row r="48" spans="1:3" ht="15.75" thickBot="1" x14ac:dyDescent="0.3">
      <c r="A48" s="58">
        <v>43535</v>
      </c>
      <c r="B48" s="59" t="s">
        <v>107</v>
      </c>
      <c r="C48" s="59">
        <v>41.3</v>
      </c>
    </row>
    <row r="49" spans="1:3" ht="15.75" thickBot="1" x14ac:dyDescent="0.3">
      <c r="A49" s="58">
        <v>43536</v>
      </c>
      <c r="B49" s="59" t="s">
        <v>107</v>
      </c>
      <c r="C49" s="59">
        <v>41.5</v>
      </c>
    </row>
    <row r="50" spans="1:3" ht="15.75" thickBot="1" x14ac:dyDescent="0.3">
      <c r="A50" s="58">
        <v>43537</v>
      </c>
      <c r="B50" s="59" t="s">
        <v>107</v>
      </c>
      <c r="C50" s="59">
        <v>41.2</v>
      </c>
    </row>
    <row r="51" spans="1:3" ht="15.75" thickBot="1" x14ac:dyDescent="0.3">
      <c r="A51" s="58">
        <v>43538</v>
      </c>
      <c r="B51" s="59" t="s">
        <v>107</v>
      </c>
      <c r="C51" s="59">
        <v>40.770000000000003</v>
      </c>
    </row>
    <row r="52" spans="1:3" ht="15.75" thickBot="1" x14ac:dyDescent="0.3">
      <c r="A52" s="58">
        <v>43539</v>
      </c>
      <c r="B52" s="59" t="s">
        <v>107</v>
      </c>
      <c r="C52" s="59">
        <v>40</v>
      </c>
    </row>
    <row r="53" spans="1:3" ht="15.75" thickBot="1" x14ac:dyDescent="0.3">
      <c r="A53" s="58">
        <v>43542</v>
      </c>
      <c r="B53" s="59" t="s">
        <v>107</v>
      </c>
      <c r="C53" s="59">
        <v>40</v>
      </c>
    </row>
    <row r="54" spans="1:3" ht="15.75" thickBot="1" x14ac:dyDescent="0.3">
      <c r="A54" s="58">
        <v>43543</v>
      </c>
      <c r="B54" s="59" t="s">
        <v>107</v>
      </c>
      <c r="C54" s="59">
        <v>40.5</v>
      </c>
    </row>
    <row r="55" spans="1:3" ht="15.75" thickBot="1" x14ac:dyDescent="0.3">
      <c r="A55" s="58">
        <v>43544</v>
      </c>
      <c r="B55" s="59" t="s">
        <v>107</v>
      </c>
      <c r="C55" s="59">
        <v>40.85</v>
      </c>
    </row>
    <row r="56" spans="1:3" ht="15.75" thickBot="1" x14ac:dyDescent="0.3">
      <c r="A56" s="58">
        <v>43545</v>
      </c>
      <c r="B56" s="59" t="s">
        <v>107</v>
      </c>
      <c r="C56" s="59">
        <v>41.05</v>
      </c>
    </row>
    <row r="57" spans="1:3" ht="15.75" thickBot="1" x14ac:dyDescent="0.3">
      <c r="A57" s="58">
        <v>43546</v>
      </c>
      <c r="B57" s="59" t="s">
        <v>107</v>
      </c>
      <c r="C57" s="59">
        <v>41.8</v>
      </c>
    </row>
    <row r="58" spans="1:3" ht="15.75" thickBot="1" x14ac:dyDescent="0.3">
      <c r="A58" s="58">
        <v>43549</v>
      </c>
      <c r="B58" s="59" t="s">
        <v>107</v>
      </c>
      <c r="C58" s="59">
        <v>42.08</v>
      </c>
    </row>
    <row r="59" spans="1:3" ht="15.75" thickBot="1" x14ac:dyDescent="0.3">
      <c r="A59" s="58">
        <v>43550</v>
      </c>
      <c r="B59" s="59" t="s">
        <v>107</v>
      </c>
      <c r="C59" s="59">
        <v>42.64</v>
      </c>
    </row>
    <row r="60" spans="1:3" ht="15.75" thickBot="1" x14ac:dyDescent="0.3">
      <c r="A60" s="58">
        <v>43551</v>
      </c>
      <c r="B60" s="59" t="s">
        <v>107</v>
      </c>
      <c r="C60" s="59">
        <v>43.87</v>
      </c>
    </row>
    <row r="61" spans="1:3" ht="15.75" thickBot="1" x14ac:dyDescent="0.3">
      <c r="A61" s="58">
        <v>43552</v>
      </c>
      <c r="B61" s="59" t="s">
        <v>107</v>
      </c>
      <c r="C61" s="59">
        <v>43.63</v>
      </c>
    </row>
    <row r="62" spans="1:3" ht="15.75" thickBot="1" x14ac:dyDescent="0.3">
      <c r="A62" s="58">
        <v>43553</v>
      </c>
      <c r="B62" s="59" t="s">
        <v>107</v>
      </c>
      <c r="C62" s="59">
        <v>43.35</v>
      </c>
    </row>
    <row r="63" spans="1:3" ht="15.75" thickBot="1" x14ac:dyDescent="0.3">
      <c r="A63" s="58">
        <v>43556</v>
      </c>
      <c r="B63" s="59" t="s">
        <v>107</v>
      </c>
      <c r="C63" s="59">
        <v>42.71</v>
      </c>
    </row>
    <row r="64" spans="1:3" ht="15.75" thickBot="1" x14ac:dyDescent="0.3">
      <c r="A64" s="58">
        <v>43558</v>
      </c>
      <c r="B64" s="59" t="s">
        <v>107</v>
      </c>
      <c r="C64" s="59">
        <v>42.87</v>
      </c>
    </row>
    <row r="65" spans="1:3" ht="15.75" thickBot="1" x14ac:dyDescent="0.3">
      <c r="A65" s="58">
        <v>43559</v>
      </c>
      <c r="B65" s="59" t="s">
        <v>107</v>
      </c>
      <c r="C65" s="59">
        <v>43.41</v>
      </c>
    </row>
    <row r="66" spans="1:3" ht="15.75" thickBot="1" x14ac:dyDescent="0.3">
      <c r="A66" s="58">
        <v>43560</v>
      </c>
      <c r="B66" s="59" t="s">
        <v>107</v>
      </c>
      <c r="C66" s="59">
        <v>43.93</v>
      </c>
    </row>
    <row r="67" spans="1:3" ht="15.75" thickBot="1" x14ac:dyDescent="0.3">
      <c r="A67" s="58">
        <v>43563</v>
      </c>
      <c r="B67" s="59" t="s">
        <v>107</v>
      </c>
      <c r="C67" s="59">
        <v>43.7</v>
      </c>
    </row>
    <row r="68" spans="1:3" ht="15.75" thickBot="1" x14ac:dyDescent="0.3">
      <c r="A68" s="58">
        <v>43564</v>
      </c>
      <c r="B68" s="59" t="s">
        <v>107</v>
      </c>
      <c r="C68" s="59">
        <v>43.35</v>
      </c>
    </row>
    <row r="69" spans="1:3" ht="15.75" thickBot="1" x14ac:dyDescent="0.3">
      <c r="A69" s="58">
        <v>43565</v>
      </c>
      <c r="B69" s="59" t="s">
        <v>107</v>
      </c>
      <c r="C69" s="59">
        <v>43.01</v>
      </c>
    </row>
    <row r="70" spans="1:3" ht="15.75" thickBot="1" x14ac:dyDescent="0.3">
      <c r="A70" s="58">
        <v>43566</v>
      </c>
      <c r="B70" s="59" t="s">
        <v>107</v>
      </c>
      <c r="C70" s="59">
        <v>42.75</v>
      </c>
    </row>
    <row r="71" spans="1:3" ht="15.75" thickBot="1" x14ac:dyDescent="0.3">
      <c r="A71" s="58">
        <v>43567</v>
      </c>
      <c r="B71" s="59" t="s">
        <v>107</v>
      </c>
      <c r="C71" s="59">
        <v>42.18</v>
      </c>
    </row>
    <row r="72" spans="1:3" ht="15.75" thickBot="1" x14ac:dyDescent="0.3">
      <c r="A72" s="58">
        <v>43570</v>
      </c>
      <c r="B72" s="59" t="s">
        <v>107</v>
      </c>
      <c r="C72" s="59">
        <v>41.62</v>
      </c>
    </row>
    <row r="73" spans="1:3" ht="15.75" thickBot="1" x14ac:dyDescent="0.3">
      <c r="A73" s="58">
        <v>43571</v>
      </c>
      <c r="B73" s="59" t="s">
        <v>107</v>
      </c>
      <c r="C73" s="59">
        <v>42.39</v>
      </c>
    </row>
    <row r="74" spans="1:3" ht="15.75" thickBot="1" x14ac:dyDescent="0.3">
      <c r="A74" s="58">
        <v>43572</v>
      </c>
      <c r="B74" s="59" t="s">
        <v>107</v>
      </c>
      <c r="C74" s="59">
        <v>41.9</v>
      </c>
    </row>
    <row r="75" spans="1:3" ht="15.75" thickBot="1" x14ac:dyDescent="0.3">
      <c r="A75" s="58">
        <v>43577</v>
      </c>
      <c r="B75" s="59" t="s">
        <v>107</v>
      </c>
      <c r="C75" s="59">
        <v>42.48</v>
      </c>
    </row>
    <row r="76" spans="1:3" ht="15.75" thickBot="1" x14ac:dyDescent="0.3">
      <c r="A76" s="58">
        <v>43578</v>
      </c>
      <c r="B76" s="59" t="s">
        <v>107</v>
      </c>
      <c r="C76" s="59">
        <v>42.4</v>
      </c>
    </row>
    <row r="77" spans="1:3" ht="15.75" thickBot="1" x14ac:dyDescent="0.3">
      <c r="A77" s="58">
        <v>43579</v>
      </c>
      <c r="B77" s="59" t="s">
        <v>107</v>
      </c>
      <c r="C77" s="59">
        <v>43.95</v>
      </c>
    </row>
    <row r="78" spans="1:3" ht="15.75" thickBot="1" x14ac:dyDescent="0.3">
      <c r="A78" s="58">
        <v>43580</v>
      </c>
      <c r="B78" s="59" t="s">
        <v>107</v>
      </c>
      <c r="C78" s="59">
        <v>44.9</v>
      </c>
    </row>
    <row r="79" spans="1:3" ht="15.75" thickBot="1" x14ac:dyDescent="0.3">
      <c r="A79" s="58">
        <v>43581</v>
      </c>
      <c r="B79" s="59" t="s">
        <v>107</v>
      </c>
      <c r="C79" s="59">
        <v>45.97</v>
      </c>
    </row>
    <row r="80" spans="1:3" ht="15.75" thickBot="1" x14ac:dyDescent="0.3">
      <c r="A80" s="58">
        <v>43584</v>
      </c>
      <c r="B80" s="59" t="s">
        <v>107</v>
      </c>
      <c r="C80" s="59">
        <v>44.325000000000003</v>
      </c>
    </row>
    <row r="81" spans="1:3" ht="15.75" thickBot="1" x14ac:dyDescent="0.3">
      <c r="A81" s="58">
        <v>43585</v>
      </c>
      <c r="B81" s="59" t="s">
        <v>107</v>
      </c>
      <c r="C81" s="59">
        <v>44.15</v>
      </c>
    </row>
    <row r="82" spans="1:3" ht="15.75" thickBot="1" x14ac:dyDescent="0.3">
      <c r="A82" s="58">
        <v>43587</v>
      </c>
      <c r="B82" s="59" t="s">
        <v>107</v>
      </c>
      <c r="C82" s="59">
        <v>44.8</v>
      </c>
    </row>
    <row r="83" spans="1:3" ht="15.75" thickBot="1" x14ac:dyDescent="0.3">
      <c r="A83" s="58">
        <v>43588</v>
      </c>
      <c r="B83" s="59" t="s">
        <v>107</v>
      </c>
      <c r="C83" s="59">
        <v>44.44</v>
      </c>
    </row>
    <row r="84" spans="1:3" ht="15.75" thickBot="1" x14ac:dyDescent="0.3">
      <c r="A84" s="58">
        <v>43591</v>
      </c>
      <c r="B84" s="59" t="s">
        <v>107</v>
      </c>
      <c r="C84" s="59">
        <v>44.65</v>
      </c>
    </row>
    <row r="85" spans="1:3" ht="15.75" thickBot="1" x14ac:dyDescent="0.3">
      <c r="A85" s="58">
        <v>43592</v>
      </c>
      <c r="B85" s="59" t="s">
        <v>107</v>
      </c>
      <c r="C85" s="59">
        <v>45.33</v>
      </c>
    </row>
    <row r="86" spans="1:3" ht="15.75" thickBot="1" x14ac:dyDescent="0.3">
      <c r="A86" s="58">
        <v>43593</v>
      </c>
      <c r="B86" s="59" t="s">
        <v>107</v>
      </c>
      <c r="C86" s="59">
        <v>45.1</v>
      </c>
    </row>
    <row r="87" spans="1:3" ht="15.75" thickBot="1" x14ac:dyDescent="0.3">
      <c r="A87" s="58">
        <v>43594</v>
      </c>
      <c r="B87" s="59" t="s">
        <v>107</v>
      </c>
      <c r="C87" s="59">
        <v>45.25</v>
      </c>
    </row>
    <row r="88" spans="1:3" ht="15.75" thickBot="1" x14ac:dyDescent="0.3">
      <c r="A88" s="58">
        <v>43595</v>
      </c>
      <c r="B88" s="59" t="s">
        <v>107</v>
      </c>
      <c r="C88" s="59">
        <v>44.8</v>
      </c>
    </row>
    <row r="89" spans="1:3" ht="15.75" thickBot="1" x14ac:dyDescent="0.3">
      <c r="A89" s="58">
        <v>43598</v>
      </c>
      <c r="B89" s="59" t="s">
        <v>107</v>
      </c>
      <c r="C89" s="59">
        <v>45.1</v>
      </c>
    </row>
    <row r="90" spans="1:3" ht="15.75" thickBot="1" x14ac:dyDescent="0.3">
      <c r="A90" s="58">
        <v>43599</v>
      </c>
      <c r="B90" s="59" t="s">
        <v>107</v>
      </c>
      <c r="C90" s="59">
        <v>44.97</v>
      </c>
    </row>
    <row r="91" spans="1:3" ht="15.75" thickBot="1" x14ac:dyDescent="0.3">
      <c r="A91" s="58">
        <v>43600</v>
      </c>
      <c r="B91" s="59" t="s">
        <v>107</v>
      </c>
      <c r="C91" s="59">
        <v>45</v>
      </c>
    </row>
    <row r="92" spans="1:3" ht="15.75" thickBot="1" x14ac:dyDescent="0.3">
      <c r="A92" s="58">
        <v>43601</v>
      </c>
      <c r="B92" s="59" t="s">
        <v>107</v>
      </c>
      <c r="C92" s="59">
        <v>44.79</v>
      </c>
    </row>
    <row r="93" spans="1:3" ht="15.75" thickBot="1" x14ac:dyDescent="0.3">
      <c r="A93" s="58">
        <v>43602</v>
      </c>
      <c r="B93" s="59" t="s">
        <v>107</v>
      </c>
      <c r="C93" s="59">
        <v>45</v>
      </c>
    </row>
    <row r="94" spans="1:3" ht="15.75" thickBot="1" x14ac:dyDescent="0.3">
      <c r="A94" s="58">
        <v>43605</v>
      </c>
      <c r="B94" s="59" t="s">
        <v>107</v>
      </c>
      <c r="C94" s="59">
        <v>45.19</v>
      </c>
    </row>
    <row r="95" spans="1:3" ht="15.75" thickBot="1" x14ac:dyDescent="0.3">
      <c r="A95" s="58">
        <v>43606</v>
      </c>
      <c r="B95" s="59" t="s">
        <v>107</v>
      </c>
      <c r="C95" s="59">
        <v>44.77</v>
      </c>
    </row>
    <row r="96" spans="1:3" ht="15.75" thickBot="1" x14ac:dyDescent="0.3">
      <c r="A96" s="58">
        <v>43607</v>
      </c>
      <c r="B96" s="59" t="s">
        <v>107</v>
      </c>
      <c r="C96" s="59">
        <v>44.9</v>
      </c>
    </row>
    <row r="97" spans="1:3" ht="15.75" thickBot="1" x14ac:dyDescent="0.3">
      <c r="A97" s="58">
        <v>43608</v>
      </c>
      <c r="B97" s="59" t="s">
        <v>107</v>
      </c>
      <c r="C97" s="59">
        <v>45.09</v>
      </c>
    </row>
    <row r="98" spans="1:3" ht="15.75" thickBot="1" x14ac:dyDescent="0.3">
      <c r="A98" s="58">
        <v>43609</v>
      </c>
      <c r="B98" s="59" t="s">
        <v>107</v>
      </c>
      <c r="C98" s="59">
        <v>44.82</v>
      </c>
    </row>
    <row r="99" spans="1:3" ht="15.75" thickBot="1" x14ac:dyDescent="0.3">
      <c r="A99" s="58">
        <v>43612</v>
      </c>
      <c r="B99" s="59" t="s">
        <v>107</v>
      </c>
      <c r="C99" s="59">
        <v>44.85</v>
      </c>
    </row>
    <row r="100" spans="1:3" ht="15.75" thickBot="1" x14ac:dyDescent="0.3">
      <c r="A100" s="58">
        <v>43613</v>
      </c>
      <c r="B100" s="59" t="s">
        <v>107</v>
      </c>
      <c r="C100" s="59">
        <v>44.69</v>
      </c>
    </row>
    <row r="101" spans="1:3" ht="15.75" thickBot="1" x14ac:dyDescent="0.3">
      <c r="A101" s="58">
        <v>43614</v>
      </c>
      <c r="B101" s="59" t="s">
        <v>107</v>
      </c>
      <c r="C101" s="59">
        <v>44.45</v>
      </c>
    </row>
    <row r="102" spans="1:3" ht="15.75" thickBot="1" x14ac:dyDescent="0.3">
      <c r="A102" s="58">
        <v>43615</v>
      </c>
      <c r="B102" s="59" t="s">
        <v>107</v>
      </c>
      <c r="C102" s="59">
        <v>44.55</v>
      </c>
    </row>
    <row r="103" spans="1:3" ht="15.75" thickBot="1" x14ac:dyDescent="0.3">
      <c r="A103" s="58">
        <v>43616</v>
      </c>
      <c r="B103" s="59" t="s">
        <v>107</v>
      </c>
      <c r="C103" s="59">
        <v>44.76</v>
      </c>
    </row>
    <row r="104" spans="1:3" ht="15.75" thickBot="1" x14ac:dyDescent="0.3">
      <c r="A104" s="58">
        <v>43619</v>
      </c>
      <c r="B104" s="59" t="s">
        <v>107</v>
      </c>
      <c r="C104" s="59">
        <v>44.87</v>
      </c>
    </row>
    <row r="105" spans="1:3" ht="15.75" thickBot="1" x14ac:dyDescent="0.3">
      <c r="A105" s="58">
        <v>43620</v>
      </c>
      <c r="B105" s="59" t="s">
        <v>107</v>
      </c>
      <c r="C105" s="59">
        <v>44.71</v>
      </c>
    </row>
    <row r="106" spans="1:3" ht="15.75" thickBot="1" x14ac:dyDescent="0.3">
      <c r="A106" s="58">
        <v>43621</v>
      </c>
      <c r="B106" s="59" t="s">
        <v>107</v>
      </c>
      <c r="C106" s="59">
        <v>44.9</v>
      </c>
    </row>
    <row r="107" spans="1:3" ht="15.75" thickBot="1" x14ac:dyDescent="0.3">
      <c r="A107" s="58">
        <v>43622</v>
      </c>
      <c r="B107" s="59" t="s">
        <v>107</v>
      </c>
      <c r="C107" s="59">
        <v>44.93</v>
      </c>
    </row>
    <row r="108" spans="1:3" ht="15.75" thickBot="1" x14ac:dyDescent="0.3">
      <c r="A108" s="58">
        <v>43623</v>
      </c>
      <c r="B108" s="59" t="s">
        <v>107</v>
      </c>
      <c r="C108" s="59">
        <v>44.85</v>
      </c>
    </row>
    <row r="109" spans="1:3" ht="15.75" thickBot="1" x14ac:dyDescent="0.3">
      <c r="A109" s="58">
        <v>43626</v>
      </c>
      <c r="B109" s="59" t="s">
        <v>107</v>
      </c>
      <c r="C109" s="59">
        <v>44.9</v>
      </c>
    </row>
    <row r="110" spans="1:3" ht="15.75" thickBot="1" x14ac:dyDescent="0.3">
      <c r="A110" s="58">
        <v>43627</v>
      </c>
      <c r="B110" s="59" t="s">
        <v>107</v>
      </c>
      <c r="C110" s="59">
        <v>44.7</v>
      </c>
    </row>
    <row r="111" spans="1:3" ht="15.75" thickBot="1" x14ac:dyDescent="0.3">
      <c r="A111" s="58">
        <v>43628</v>
      </c>
      <c r="B111" s="59" t="s">
        <v>107</v>
      </c>
      <c r="C111" s="59">
        <v>43.67</v>
      </c>
    </row>
    <row r="112" spans="1:3" ht="15.75" thickBot="1" x14ac:dyDescent="0.3">
      <c r="A112" s="58">
        <v>43629</v>
      </c>
      <c r="B112" s="59" t="s">
        <v>107</v>
      </c>
      <c r="C112" s="59">
        <v>43.37</v>
      </c>
    </row>
    <row r="113" spans="1:3" ht="15.75" thickBot="1" x14ac:dyDescent="0.3">
      <c r="A113" s="58">
        <v>43630</v>
      </c>
      <c r="B113" s="59" t="s">
        <v>107</v>
      </c>
      <c r="C113" s="59">
        <v>43.97</v>
      </c>
    </row>
    <row r="114" spans="1:3" ht="15.75" thickBot="1" x14ac:dyDescent="0.3">
      <c r="A114" s="58">
        <v>43634</v>
      </c>
      <c r="B114" s="59" t="s">
        <v>107</v>
      </c>
      <c r="C114" s="59">
        <v>43.48</v>
      </c>
    </row>
    <row r="115" spans="1:3" ht="15.75" thickBot="1" x14ac:dyDescent="0.3">
      <c r="A115" s="58">
        <v>43635</v>
      </c>
      <c r="B115" s="59" t="s">
        <v>107</v>
      </c>
      <c r="C115" s="59">
        <v>43.3</v>
      </c>
    </row>
    <row r="116" spans="1:3" ht="15.75" thickBot="1" x14ac:dyDescent="0.3">
      <c r="A116" s="58">
        <v>43637</v>
      </c>
      <c r="B116" s="59" t="s">
        <v>107</v>
      </c>
      <c r="C116" s="59">
        <v>42.79</v>
      </c>
    </row>
    <row r="117" spans="1:3" ht="15.75" thickBot="1" x14ac:dyDescent="0.3">
      <c r="A117" s="58">
        <v>43640</v>
      </c>
      <c r="B117" s="59" t="s">
        <v>107</v>
      </c>
      <c r="C117" s="59">
        <v>42.44</v>
      </c>
    </row>
    <row r="118" spans="1:3" ht="15.75" thickBot="1" x14ac:dyDescent="0.3">
      <c r="A118" s="58">
        <v>43641</v>
      </c>
      <c r="B118" s="59" t="s">
        <v>107</v>
      </c>
      <c r="C118" s="59">
        <v>42.38</v>
      </c>
    </row>
    <row r="119" spans="1:3" ht="15.75" thickBot="1" x14ac:dyDescent="0.3">
      <c r="A119" s="58">
        <v>43642</v>
      </c>
      <c r="B119" s="59" t="s">
        <v>107</v>
      </c>
      <c r="C119" s="59">
        <v>42.73</v>
      </c>
    </row>
    <row r="120" spans="1:3" ht="15.75" thickBot="1" x14ac:dyDescent="0.3">
      <c r="A120" s="58">
        <v>43643</v>
      </c>
      <c r="B120" s="59" t="s">
        <v>107</v>
      </c>
      <c r="C120" s="59">
        <v>42.7</v>
      </c>
    </row>
    <row r="121" spans="1:3" ht="15.75" thickBot="1" x14ac:dyDescent="0.3">
      <c r="A121" s="58">
        <v>43644</v>
      </c>
      <c r="B121" s="59" t="s">
        <v>107</v>
      </c>
      <c r="C121" s="59">
        <v>42.463000000000001</v>
      </c>
    </row>
    <row r="122" spans="1:3" ht="15.75" thickBot="1" x14ac:dyDescent="0.3">
      <c r="A122" s="58">
        <v>43647</v>
      </c>
      <c r="B122" s="59" t="s">
        <v>107</v>
      </c>
      <c r="C122" s="59">
        <v>42.37</v>
      </c>
    </row>
    <row r="123" spans="1:3" ht="15.75" thickBot="1" x14ac:dyDescent="0.3">
      <c r="A123" s="58">
        <v>43648</v>
      </c>
      <c r="B123" s="59" t="s">
        <v>107</v>
      </c>
      <c r="C123" s="59">
        <v>42.2</v>
      </c>
    </row>
    <row r="124" spans="1:3" ht="15.75" thickBot="1" x14ac:dyDescent="0.3">
      <c r="A124" s="58">
        <v>43649</v>
      </c>
      <c r="B124" s="59" t="s">
        <v>107</v>
      </c>
      <c r="C124" s="59">
        <v>42.03</v>
      </c>
    </row>
    <row r="125" spans="1:3" ht="15.75" thickBot="1" x14ac:dyDescent="0.3">
      <c r="A125" s="58">
        <v>43650</v>
      </c>
      <c r="B125" s="59" t="s">
        <v>107</v>
      </c>
      <c r="C125" s="59">
        <v>41.84</v>
      </c>
    </row>
    <row r="126" spans="1:3" ht="15.75" thickBot="1" x14ac:dyDescent="0.3">
      <c r="A126" s="58">
        <v>43651</v>
      </c>
      <c r="B126" s="59" t="s">
        <v>107</v>
      </c>
      <c r="C126" s="59">
        <v>41.85</v>
      </c>
    </row>
    <row r="127" spans="1:3" ht="15.75" thickBot="1" x14ac:dyDescent="0.3">
      <c r="A127" s="58">
        <v>43656</v>
      </c>
      <c r="B127" s="59" t="s">
        <v>107</v>
      </c>
      <c r="C127" s="59">
        <v>41.82</v>
      </c>
    </row>
    <row r="128" spans="1:3" ht="15.75" thickBot="1" x14ac:dyDescent="0.3">
      <c r="A128" s="58">
        <v>43657</v>
      </c>
      <c r="B128" s="59" t="s">
        <v>107</v>
      </c>
      <c r="C128" s="59">
        <v>41.7</v>
      </c>
    </row>
    <row r="129" spans="1:3" ht="15.75" thickBot="1" x14ac:dyDescent="0.3">
      <c r="A129" s="58">
        <v>43658</v>
      </c>
      <c r="B129" s="59" t="s">
        <v>107</v>
      </c>
      <c r="C129" s="59">
        <v>41.6</v>
      </c>
    </row>
    <row r="130" spans="1:3" ht="15.75" thickBot="1" x14ac:dyDescent="0.3">
      <c r="A130" s="58">
        <v>43661</v>
      </c>
      <c r="B130" s="59" t="s">
        <v>107</v>
      </c>
      <c r="C130" s="59">
        <v>42.4</v>
      </c>
    </row>
    <row r="131" spans="1:3" ht="15.75" thickBot="1" x14ac:dyDescent="0.3">
      <c r="A131" s="58">
        <v>43662</v>
      </c>
      <c r="B131" s="59" t="s">
        <v>107</v>
      </c>
      <c r="C131" s="59">
        <v>42.66</v>
      </c>
    </row>
    <row r="132" spans="1:3" ht="15.75" thickBot="1" x14ac:dyDescent="0.3">
      <c r="A132" s="58">
        <v>43663</v>
      </c>
      <c r="B132" s="59" t="s">
        <v>107</v>
      </c>
      <c r="C132" s="59">
        <v>42.5</v>
      </c>
    </row>
    <row r="133" spans="1:3" ht="15.75" thickBot="1" x14ac:dyDescent="0.3">
      <c r="A133" s="58">
        <v>43664</v>
      </c>
      <c r="B133" s="59" t="s">
        <v>107</v>
      </c>
      <c r="C133" s="59">
        <v>42.45</v>
      </c>
    </row>
    <row r="134" spans="1:3" ht="15.75" thickBot="1" x14ac:dyDescent="0.3">
      <c r="A134" s="58">
        <v>43665</v>
      </c>
      <c r="B134" s="59" t="s">
        <v>107</v>
      </c>
      <c r="C134" s="59">
        <v>42.42</v>
      </c>
    </row>
    <row r="135" spans="1:3" ht="15.75" thickBot="1" x14ac:dyDescent="0.3">
      <c r="A135" s="58">
        <v>43668</v>
      </c>
      <c r="B135" s="59" t="s">
        <v>107</v>
      </c>
      <c r="C135" s="59">
        <v>42.45</v>
      </c>
    </row>
    <row r="136" spans="1:3" ht="15.75" thickBot="1" x14ac:dyDescent="0.3">
      <c r="A136" s="58">
        <v>43669</v>
      </c>
      <c r="B136" s="59" t="s">
        <v>107</v>
      </c>
      <c r="C136" s="59">
        <v>42.66</v>
      </c>
    </row>
    <row r="137" spans="1:3" ht="15.75" thickBot="1" x14ac:dyDescent="0.3">
      <c r="A137" s="58">
        <v>43670</v>
      </c>
      <c r="B137" s="59" t="s">
        <v>107</v>
      </c>
      <c r="C137" s="59">
        <v>42.87</v>
      </c>
    </row>
    <row r="138" spans="1:3" ht="15.75" thickBot="1" x14ac:dyDescent="0.3">
      <c r="A138" s="58">
        <v>43671</v>
      </c>
      <c r="B138" s="59" t="s">
        <v>107</v>
      </c>
      <c r="C138" s="59">
        <v>43.37</v>
      </c>
    </row>
    <row r="139" spans="1:3" ht="15.75" thickBot="1" x14ac:dyDescent="0.3">
      <c r="A139" s="58">
        <v>43672</v>
      </c>
      <c r="B139" s="59" t="s">
        <v>107</v>
      </c>
      <c r="C139" s="59">
        <v>43.35</v>
      </c>
    </row>
    <row r="140" spans="1:3" ht="15.75" thickBot="1" x14ac:dyDescent="0.3">
      <c r="A140" s="58">
        <v>43675</v>
      </c>
      <c r="B140" s="59" t="s">
        <v>107</v>
      </c>
      <c r="C140" s="59">
        <v>43.83</v>
      </c>
    </row>
    <row r="141" spans="1:3" ht="15.75" thickBot="1" x14ac:dyDescent="0.3">
      <c r="A141" s="58">
        <v>43676</v>
      </c>
      <c r="B141" s="59" t="s">
        <v>107</v>
      </c>
      <c r="C141" s="59">
        <v>43.93</v>
      </c>
    </row>
    <row r="142" spans="1:3" ht="15.75" thickBot="1" x14ac:dyDescent="0.3">
      <c r="A142" s="58">
        <v>43677</v>
      </c>
      <c r="B142" s="59" t="s">
        <v>107</v>
      </c>
      <c r="C142" s="59">
        <v>43.88</v>
      </c>
    </row>
    <row r="143" spans="1:3" ht="15.75" thickBot="1" x14ac:dyDescent="0.3">
      <c r="A143" s="58">
        <v>43678</v>
      </c>
      <c r="B143" s="59" t="s">
        <v>107</v>
      </c>
      <c r="C143" s="59">
        <v>44.36</v>
      </c>
    </row>
    <row r="144" spans="1:3" ht="15.75" thickBot="1" x14ac:dyDescent="0.3">
      <c r="A144" s="58">
        <v>43679</v>
      </c>
      <c r="B144" s="59" t="s">
        <v>107</v>
      </c>
      <c r="C144" s="59">
        <v>44.65</v>
      </c>
    </row>
    <row r="145" spans="1:3" ht="15.75" thickBot="1" x14ac:dyDescent="0.3">
      <c r="A145" s="58">
        <v>43682</v>
      </c>
      <c r="B145" s="59" t="s">
        <v>107</v>
      </c>
      <c r="C145" s="59">
        <v>45.49</v>
      </c>
    </row>
    <row r="146" spans="1:3" ht="15.75" thickBot="1" x14ac:dyDescent="0.3">
      <c r="A146" s="58">
        <v>43683</v>
      </c>
      <c r="B146" s="59" t="s">
        <v>107</v>
      </c>
      <c r="C146" s="59">
        <v>45.3</v>
      </c>
    </row>
    <row r="147" spans="1:3" ht="15.75" thickBot="1" x14ac:dyDescent="0.3">
      <c r="A147" s="58">
        <v>43684</v>
      </c>
      <c r="B147" s="59" t="s">
        <v>107</v>
      </c>
      <c r="C147" s="59">
        <v>45.59</v>
      </c>
    </row>
    <row r="148" spans="1:3" ht="15.75" thickBot="1" x14ac:dyDescent="0.3">
      <c r="A148" s="58">
        <v>43685</v>
      </c>
      <c r="B148" s="59" t="s">
        <v>107</v>
      </c>
      <c r="C148" s="59">
        <v>45.22</v>
      </c>
    </row>
    <row r="149" spans="1:3" ht="15.75" thickBot="1" x14ac:dyDescent="0.3">
      <c r="A149" s="58">
        <v>43686</v>
      </c>
      <c r="B149" s="59" t="s">
        <v>107</v>
      </c>
      <c r="C149" s="59">
        <v>45.25</v>
      </c>
    </row>
    <row r="150" spans="1:3" ht="15.75" thickBot="1" x14ac:dyDescent="0.3">
      <c r="A150" s="58">
        <v>43689</v>
      </c>
      <c r="B150" s="59" t="s">
        <v>107</v>
      </c>
      <c r="C150" s="59">
        <v>53</v>
      </c>
    </row>
    <row r="151" spans="1:3" ht="15.75" thickBot="1" x14ac:dyDescent="0.3">
      <c r="A151" s="58">
        <v>43690</v>
      </c>
      <c r="B151" s="59" t="s">
        <v>107</v>
      </c>
      <c r="C151" s="59">
        <v>55.8</v>
      </c>
    </row>
    <row r="152" spans="1:3" ht="15.75" thickBot="1" x14ac:dyDescent="0.3">
      <c r="A152" s="58">
        <v>43691</v>
      </c>
      <c r="B152" s="59" t="s">
        <v>107</v>
      </c>
      <c r="C152" s="59">
        <v>60.4</v>
      </c>
    </row>
    <row r="153" spans="1:3" ht="15.75" thickBot="1" x14ac:dyDescent="0.3">
      <c r="A153" s="58">
        <v>43692</v>
      </c>
      <c r="B153" s="59" t="s">
        <v>107</v>
      </c>
      <c r="C153" s="59">
        <v>57.25</v>
      </c>
    </row>
    <row r="154" spans="1:3" ht="15.75" thickBot="1" x14ac:dyDescent="0.3">
      <c r="A154" s="58">
        <v>43693</v>
      </c>
      <c r="B154" s="59" t="s">
        <v>107</v>
      </c>
      <c r="C154" s="59">
        <v>55</v>
      </c>
    </row>
    <row r="155" spans="1:3" ht="15.75" thickBot="1" x14ac:dyDescent="0.3">
      <c r="A155" s="58">
        <v>43697</v>
      </c>
      <c r="B155" s="59" t="s">
        <v>107</v>
      </c>
      <c r="C155" s="59">
        <v>54.75</v>
      </c>
    </row>
    <row r="156" spans="1:3" ht="15.75" thickBot="1" x14ac:dyDescent="0.3">
      <c r="A156" s="58">
        <v>43698</v>
      </c>
      <c r="B156" s="59" t="s">
        <v>107</v>
      </c>
      <c r="C156" s="59">
        <v>55.02</v>
      </c>
    </row>
    <row r="157" spans="1:3" ht="15.75" thickBot="1" x14ac:dyDescent="0.3">
      <c r="A157" s="58">
        <v>43699</v>
      </c>
      <c r="B157" s="59" t="s">
        <v>107</v>
      </c>
      <c r="C157" s="59">
        <v>55.09</v>
      </c>
    </row>
    <row r="158" spans="1:3" ht="15.75" thickBot="1" x14ac:dyDescent="0.3">
      <c r="A158" s="58">
        <v>43700</v>
      </c>
      <c r="B158" s="59" t="s">
        <v>107</v>
      </c>
      <c r="C158" s="59">
        <v>55.15</v>
      </c>
    </row>
    <row r="159" spans="1:3" ht="15.75" thickBot="1" x14ac:dyDescent="0.3">
      <c r="A159" s="58">
        <v>43703</v>
      </c>
      <c r="B159" s="59" t="s">
        <v>107</v>
      </c>
      <c r="C159" s="59">
        <v>55.29</v>
      </c>
    </row>
    <row r="160" spans="1:3" ht="15.75" thickBot="1" x14ac:dyDescent="0.3">
      <c r="A160" s="58">
        <v>43704</v>
      </c>
      <c r="B160" s="59" t="s">
        <v>107</v>
      </c>
      <c r="C160" s="59">
        <v>56.3</v>
      </c>
    </row>
    <row r="161" spans="1:3" ht="15.75" thickBot="1" x14ac:dyDescent="0.3">
      <c r="A161" s="58">
        <v>43705</v>
      </c>
      <c r="B161" s="59" t="s">
        <v>107</v>
      </c>
      <c r="C161" s="59">
        <v>58.1</v>
      </c>
    </row>
    <row r="162" spans="1:3" ht="15.75" thickBot="1" x14ac:dyDescent="0.3">
      <c r="A162" s="58">
        <v>43706</v>
      </c>
      <c r="B162" s="59" t="s">
        <v>107</v>
      </c>
      <c r="C162" s="59">
        <v>57.9</v>
      </c>
    </row>
    <row r="163" spans="1:3" ht="15.75" thickBot="1" x14ac:dyDescent="0.3">
      <c r="A163" s="58">
        <v>43707</v>
      </c>
      <c r="B163" s="59" t="s">
        <v>107</v>
      </c>
      <c r="C163" s="59">
        <v>59.51</v>
      </c>
    </row>
    <row r="164" spans="1:3" ht="15.75" thickBot="1" x14ac:dyDescent="0.3">
      <c r="A164" s="58">
        <v>43710</v>
      </c>
      <c r="B164" s="59" t="s">
        <v>107</v>
      </c>
      <c r="C164" s="59">
        <v>56</v>
      </c>
    </row>
    <row r="165" spans="1:3" ht="15.75" thickBot="1" x14ac:dyDescent="0.3">
      <c r="A165" s="58">
        <v>43711</v>
      </c>
      <c r="B165" s="59" t="s">
        <v>107</v>
      </c>
      <c r="C165" s="59">
        <v>55.98</v>
      </c>
    </row>
    <row r="166" spans="1:3" ht="15.75" thickBot="1" x14ac:dyDescent="0.3">
      <c r="A166" s="58">
        <v>43712</v>
      </c>
      <c r="B166" s="59" t="s">
        <v>107</v>
      </c>
      <c r="C166" s="59">
        <v>56</v>
      </c>
    </row>
    <row r="167" spans="1:3" ht="15.75" thickBot="1" x14ac:dyDescent="0.3">
      <c r="A167" s="58">
        <v>43713</v>
      </c>
      <c r="B167" s="59" t="s">
        <v>107</v>
      </c>
      <c r="C167" s="59">
        <v>56.01</v>
      </c>
    </row>
    <row r="168" spans="1:3" ht="15.75" thickBot="1" x14ac:dyDescent="0.3">
      <c r="A168" s="58">
        <v>43714</v>
      </c>
      <c r="B168" s="59" t="s">
        <v>107</v>
      </c>
      <c r="C168" s="59">
        <v>55.82</v>
      </c>
    </row>
    <row r="169" spans="1:3" ht="15.75" thickBot="1" x14ac:dyDescent="0.3">
      <c r="A169" s="58">
        <v>43717</v>
      </c>
      <c r="B169" s="59" t="s">
        <v>107</v>
      </c>
      <c r="C169" s="59">
        <v>56.02</v>
      </c>
    </row>
    <row r="170" spans="1:3" ht="15.75" thickBot="1" x14ac:dyDescent="0.3">
      <c r="A170" s="58">
        <v>43718</v>
      </c>
      <c r="B170" s="59" t="s">
        <v>107</v>
      </c>
      <c r="C170" s="59">
        <v>56.01</v>
      </c>
    </row>
    <row r="171" spans="1:3" ht="15.75" thickBot="1" x14ac:dyDescent="0.3">
      <c r="A171" s="58">
        <v>43719</v>
      </c>
      <c r="B171" s="59" t="s">
        <v>107</v>
      </c>
      <c r="C171" s="59">
        <v>56.18</v>
      </c>
    </row>
    <row r="172" spans="1:3" ht="15.75" thickBot="1" x14ac:dyDescent="0.3">
      <c r="A172" s="58">
        <v>43720</v>
      </c>
      <c r="B172" s="59" t="s">
        <v>107</v>
      </c>
      <c r="C172" s="59">
        <v>56.1</v>
      </c>
    </row>
    <row r="173" spans="1:3" ht="15.75" thickBot="1" x14ac:dyDescent="0.3">
      <c r="A173" s="58">
        <v>43721</v>
      </c>
      <c r="B173" s="59" t="s">
        <v>107</v>
      </c>
      <c r="C173" s="59">
        <v>56.11</v>
      </c>
    </row>
    <row r="174" spans="1:3" ht="15.75" thickBot="1" x14ac:dyDescent="0.3">
      <c r="A174" s="58">
        <v>43724</v>
      </c>
      <c r="B174" s="59" t="s">
        <v>107</v>
      </c>
      <c r="C174" s="59">
        <v>56.28</v>
      </c>
    </row>
    <row r="175" spans="1:3" ht="15.75" thickBot="1" x14ac:dyDescent="0.3">
      <c r="A175" s="58">
        <v>43725</v>
      </c>
      <c r="B175" s="59" t="s">
        <v>107</v>
      </c>
      <c r="C175" s="59">
        <v>56.5</v>
      </c>
    </row>
    <row r="176" spans="1:3" ht="15.75" thickBot="1" x14ac:dyDescent="0.3">
      <c r="A176" s="58">
        <v>43726</v>
      </c>
      <c r="B176" s="59" t="s">
        <v>107</v>
      </c>
      <c r="C176" s="59">
        <v>56.52</v>
      </c>
    </row>
    <row r="177" spans="1:3" ht="15.75" thickBot="1" x14ac:dyDescent="0.3">
      <c r="A177" s="58">
        <v>43727</v>
      </c>
      <c r="B177" s="59" t="s">
        <v>107</v>
      </c>
      <c r="C177" s="59">
        <v>56.57</v>
      </c>
    </row>
    <row r="178" spans="1:3" ht="15.75" thickBot="1" x14ac:dyDescent="0.3">
      <c r="A178" s="58">
        <v>43728</v>
      </c>
      <c r="B178" s="59" t="s">
        <v>107</v>
      </c>
      <c r="C178" s="59">
        <v>56.67</v>
      </c>
    </row>
    <row r="179" spans="1:3" ht="15.75" thickBot="1" x14ac:dyDescent="0.3">
      <c r="A179" s="58">
        <v>43731</v>
      </c>
      <c r="B179" s="59" t="s">
        <v>107</v>
      </c>
      <c r="C179" s="59">
        <v>56.92</v>
      </c>
    </row>
    <row r="180" spans="1:3" ht="15.75" thickBot="1" x14ac:dyDescent="0.3">
      <c r="A180" s="58">
        <v>43732</v>
      </c>
      <c r="B180" s="59" t="s">
        <v>107</v>
      </c>
      <c r="C180" s="59">
        <v>56.87</v>
      </c>
    </row>
    <row r="181" spans="1:3" ht="15.75" thickBot="1" x14ac:dyDescent="0.3">
      <c r="A181" s="58">
        <v>43733</v>
      </c>
      <c r="B181" s="59" t="s">
        <v>107</v>
      </c>
      <c r="C181" s="59">
        <v>57.05</v>
      </c>
    </row>
    <row r="182" spans="1:3" ht="15.75" thickBot="1" x14ac:dyDescent="0.3">
      <c r="A182" s="58">
        <v>43734</v>
      </c>
      <c r="B182" s="59" t="s">
        <v>107</v>
      </c>
      <c r="C182" s="59">
        <v>57.21</v>
      </c>
    </row>
    <row r="183" spans="1:3" ht="15.75" thickBot="1" x14ac:dyDescent="0.3">
      <c r="A183" s="58">
        <v>43735</v>
      </c>
      <c r="B183" s="59" t="s">
        <v>107</v>
      </c>
      <c r="C183" s="59">
        <v>57.32</v>
      </c>
    </row>
    <row r="184" spans="1:3" ht="15.75" thickBot="1" x14ac:dyDescent="0.3">
      <c r="A184" s="58">
        <v>43738</v>
      </c>
      <c r="B184" s="59" t="s">
        <v>107</v>
      </c>
      <c r="C184" s="59">
        <v>57.59</v>
      </c>
    </row>
    <row r="185" spans="1:3" ht="15.75" thickBot="1" x14ac:dyDescent="0.3">
      <c r="A185" s="58">
        <v>43739</v>
      </c>
      <c r="B185" s="59" t="s">
        <v>107</v>
      </c>
      <c r="C185" s="59">
        <v>57.64</v>
      </c>
    </row>
    <row r="186" spans="1:3" ht="15.75" thickBot="1" x14ac:dyDescent="0.3">
      <c r="A186" s="58">
        <v>43740</v>
      </c>
      <c r="B186" s="59" t="s">
        <v>107</v>
      </c>
      <c r="C186" s="59">
        <v>57.82</v>
      </c>
    </row>
    <row r="187" spans="1:3" ht="15.75" thickBot="1" x14ac:dyDescent="0.3">
      <c r="A187" s="58">
        <v>43741</v>
      </c>
      <c r="B187" s="59" t="s">
        <v>107</v>
      </c>
      <c r="C187" s="59">
        <v>57.73</v>
      </c>
    </row>
    <row r="188" spans="1:3" ht="15.75" thickBot="1" x14ac:dyDescent="0.3">
      <c r="A188" s="58">
        <v>43742</v>
      </c>
      <c r="B188" s="59" t="s">
        <v>107</v>
      </c>
      <c r="C188" s="59">
        <v>57.73</v>
      </c>
    </row>
    <row r="189" spans="1:3" ht="15.75" thickBot="1" x14ac:dyDescent="0.3">
      <c r="A189" s="58">
        <v>43745</v>
      </c>
      <c r="B189" s="59" t="s">
        <v>107</v>
      </c>
      <c r="C189" s="59">
        <v>57.84</v>
      </c>
    </row>
    <row r="190" spans="1:3" ht="15.75" thickBot="1" x14ac:dyDescent="0.3">
      <c r="A190" s="58">
        <v>43746</v>
      </c>
      <c r="B190" s="59" t="s">
        <v>107</v>
      </c>
      <c r="C190" s="59">
        <v>57.85</v>
      </c>
    </row>
    <row r="191" spans="1:3" ht="15.75" thickBot="1" x14ac:dyDescent="0.3">
      <c r="A191" s="58">
        <v>43747</v>
      </c>
      <c r="B191" s="59" t="s">
        <v>107</v>
      </c>
      <c r="C191" s="59">
        <v>57.99</v>
      </c>
    </row>
    <row r="192" spans="1:3" ht="15.75" thickBot="1" x14ac:dyDescent="0.3">
      <c r="A192" s="58">
        <v>43748</v>
      </c>
      <c r="B192" s="59" t="s">
        <v>107</v>
      </c>
      <c r="C192" s="59">
        <v>57.98</v>
      </c>
    </row>
    <row r="193" spans="1:3" ht="15.75" thickBot="1" x14ac:dyDescent="0.3">
      <c r="A193" s="58">
        <v>43749</v>
      </c>
      <c r="B193" s="59" t="s">
        <v>107</v>
      </c>
      <c r="C193" s="59">
        <v>58.05</v>
      </c>
    </row>
    <row r="194" spans="1:3" ht="15.75" thickBot="1" x14ac:dyDescent="0.3">
      <c r="A194" s="58">
        <v>43753</v>
      </c>
      <c r="B194" s="59" t="s">
        <v>107</v>
      </c>
      <c r="C194" s="59">
        <v>58.27</v>
      </c>
    </row>
    <row r="195" spans="1:3" ht="15.75" thickBot="1" x14ac:dyDescent="0.3">
      <c r="A195" s="58">
        <v>43754</v>
      </c>
      <c r="B195" s="59" t="s">
        <v>107</v>
      </c>
      <c r="C195" s="59">
        <v>58.347999999999999</v>
      </c>
    </row>
    <row r="196" spans="1:3" ht="15.75" thickBot="1" x14ac:dyDescent="0.3">
      <c r="A196" s="58">
        <v>43755</v>
      </c>
      <c r="B196" s="59" t="s">
        <v>107</v>
      </c>
      <c r="C196" s="59">
        <v>58.319000000000003</v>
      </c>
    </row>
    <row r="197" spans="1:3" ht="15.75" thickBot="1" x14ac:dyDescent="0.3">
      <c r="A197" s="58">
        <v>43756</v>
      </c>
      <c r="B197" s="59" t="s">
        <v>107</v>
      </c>
      <c r="C197" s="59">
        <v>58.35</v>
      </c>
    </row>
    <row r="198" spans="1:3" ht="15.75" thickBot="1" x14ac:dyDescent="0.3">
      <c r="A198" s="58">
        <v>43759</v>
      </c>
      <c r="B198" s="59" t="s">
        <v>107</v>
      </c>
      <c r="C198" s="59">
        <v>58.51</v>
      </c>
    </row>
    <row r="199" spans="1:3" ht="15.75" thickBot="1" x14ac:dyDescent="0.3">
      <c r="A199" s="58">
        <v>43760</v>
      </c>
      <c r="B199" s="59" t="s">
        <v>107</v>
      </c>
      <c r="C199" s="59">
        <v>58.65</v>
      </c>
    </row>
    <row r="200" spans="1:3" ht="15.75" thickBot="1" x14ac:dyDescent="0.3">
      <c r="A200" s="58">
        <v>43761</v>
      </c>
      <c r="B200" s="59" t="s">
        <v>107</v>
      </c>
      <c r="C200" s="59">
        <v>59</v>
      </c>
    </row>
    <row r="201" spans="1:3" ht="15.75" thickBot="1" x14ac:dyDescent="0.3">
      <c r="A201" s="58">
        <v>43762</v>
      </c>
      <c r="B201" s="59" t="s">
        <v>107</v>
      </c>
      <c r="C201" s="59">
        <v>59.45</v>
      </c>
    </row>
    <row r="202" spans="1:3" ht="15.75" thickBot="1" x14ac:dyDescent="0.3">
      <c r="A202" s="58">
        <v>43763</v>
      </c>
      <c r="B202" s="59" t="s">
        <v>107</v>
      </c>
      <c r="C202" s="59">
        <v>59.99</v>
      </c>
    </row>
    <row r="203" spans="1:3" ht="15.75" thickBot="1" x14ac:dyDescent="0.3">
      <c r="A203" s="58">
        <v>43766</v>
      </c>
      <c r="B203" s="59" t="s">
        <v>107</v>
      </c>
      <c r="C203" s="59">
        <v>59.5</v>
      </c>
    </row>
    <row r="204" spans="1:3" ht="15.75" thickBot="1" x14ac:dyDescent="0.3">
      <c r="A204" s="58">
        <v>43767</v>
      </c>
      <c r="B204" s="59" t="s">
        <v>107</v>
      </c>
      <c r="C204" s="59">
        <v>59.47</v>
      </c>
    </row>
    <row r="205" spans="1:3" ht="15.75" thickBot="1" x14ac:dyDescent="0.3">
      <c r="A205" s="58">
        <v>43768</v>
      </c>
      <c r="B205" s="59" t="s">
        <v>107</v>
      </c>
      <c r="C205" s="59">
        <v>59.72</v>
      </c>
    </row>
    <row r="206" spans="1:3" ht="15.75" thickBot="1" x14ac:dyDescent="0.3">
      <c r="A206" s="58">
        <v>43769</v>
      </c>
      <c r="B206" s="59" t="s">
        <v>107</v>
      </c>
      <c r="C206" s="59">
        <v>59.67</v>
      </c>
    </row>
    <row r="207" spans="1:3" ht="15.75" thickBot="1" x14ac:dyDescent="0.3">
      <c r="A207" s="58">
        <v>43770</v>
      </c>
      <c r="B207" s="59" t="s">
        <v>107</v>
      </c>
      <c r="C207" s="59">
        <v>59.75</v>
      </c>
    </row>
    <row r="208" spans="1:3" ht="15.75" thickBot="1" x14ac:dyDescent="0.3">
      <c r="A208" s="58">
        <v>43773</v>
      </c>
      <c r="B208" s="59" t="s">
        <v>107</v>
      </c>
      <c r="C208" s="59">
        <v>59.7</v>
      </c>
    </row>
    <row r="209" spans="1:3" ht="15.75" thickBot="1" x14ac:dyDescent="0.3">
      <c r="A209" s="58">
        <v>43774</v>
      </c>
      <c r="B209" s="59" t="s">
        <v>107</v>
      </c>
      <c r="C209" s="59">
        <v>59.65</v>
      </c>
    </row>
    <row r="210" spans="1:3" ht="15.75" thickBot="1" x14ac:dyDescent="0.3">
      <c r="A210" s="58">
        <v>43776</v>
      </c>
      <c r="B210" s="59" t="s">
        <v>107</v>
      </c>
      <c r="C210" s="59">
        <v>59.6</v>
      </c>
    </row>
    <row r="211" spans="1:3" ht="15.75" thickBot="1" x14ac:dyDescent="0.3">
      <c r="A211" s="58">
        <v>43777</v>
      </c>
      <c r="B211" s="59" t="s">
        <v>107</v>
      </c>
      <c r="C211" s="59">
        <v>59.5</v>
      </c>
    </row>
    <row r="212" spans="1:3" ht="15.75" thickBot="1" x14ac:dyDescent="0.3">
      <c r="A212" s="58">
        <v>43780</v>
      </c>
      <c r="B212" s="59" t="s">
        <v>107</v>
      </c>
      <c r="C212" s="59">
        <v>59.95</v>
      </c>
    </row>
    <row r="213" spans="1:3" ht="15.75" thickBot="1" x14ac:dyDescent="0.3">
      <c r="A213" s="58">
        <v>43781</v>
      </c>
      <c r="B213" s="59" t="s">
        <v>107</v>
      </c>
      <c r="C213" s="59">
        <v>59.7</v>
      </c>
    </row>
    <row r="214" spans="1:3" ht="15.75" thickBot="1" x14ac:dyDescent="0.3">
      <c r="A214" s="58">
        <v>43782</v>
      </c>
      <c r="B214" s="59" t="s">
        <v>107</v>
      </c>
      <c r="C214" s="59">
        <v>59.72</v>
      </c>
    </row>
    <row r="215" spans="1:3" ht="15.75" thickBot="1" x14ac:dyDescent="0.3">
      <c r="A215" s="58">
        <v>43783</v>
      </c>
      <c r="B215" s="59" t="s">
        <v>107</v>
      </c>
      <c r="C215" s="59">
        <v>59.72</v>
      </c>
    </row>
    <row r="216" spans="1:3" ht="15.75" thickBot="1" x14ac:dyDescent="0.3">
      <c r="A216" s="58">
        <v>43784</v>
      </c>
      <c r="B216" s="59" t="s">
        <v>107</v>
      </c>
      <c r="C216" s="59">
        <v>59.67</v>
      </c>
    </row>
    <row r="217" spans="1:3" ht="15.75" thickBot="1" x14ac:dyDescent="0.3">
      <c r="A217" s="58">
        <v>43788</v>
      </c>
      <c r="B217" s="59" t="s">
        <v>107</v>
      </c>
      <c r="C217" s="59">
        <v>59.69</v>
      </c>
    </row>
    <row r="218" spans="1:3" ht="15.75" thickBot="1" x14ac:dyDescent="0.3">
      <c r="A218" s="58">
        <v>43789</v>
      </c>
      <c r="B218" s="59" t="s">
        <v>107</v>
      </c>
      <c r="C218" s="59">
        <v>59.73</v>
      </c>
    </row>
    <row r="219" spans="1:3" ht="15.75" thickBot="1" x14ac:dyDescent="0.3">
      <c r="A219" s="58">
        <v>43790</v>
      </c>
      <c r="B219" s="59" t="s">
        <v>107</v>
      </c>
      <c r="C219" s="59">
        <v>59.8</v>
      </c>
    </row>
    <row r="220" spans="1:3" ht="15.75" thickBot="1" x14ac:dyDescent="0.3">
      <c r="A220" s="58">
        <v>43791</v>
      </c>
      <c r="B220" s="59" t="s">
        <v>107</v>
      </c>
      <c r="C220" s="59">
        <v>59.77</v>
      </c>
    </row>
    <row r="221" spans="1:3" ht="15.75" thickBot="1" x14ac:dyDescent="0.3">
      <c r="A221" s="58">
        <v>43794</v>
      </c>
      <c r="B221" s="59" t="s">
        <v>107</v>
      </c>
      <c r="C221" s="59">
        <v>59.71</v>
      </c>
    </row>
    <row r="222" spans="1:3" ht="15.75" thickBot="1" x14ac:dyDescent="0.3">
      <c r="A222" s="58">
        <v>43795</v>
      </c>
      <c r="B222" s="59" t="s">
        <v>107</v>
      </c>
      <c r="C222" s="59">
        <v>59.94</v>
      </c>
    </row>
    <row r="223" spans="1:3" ht="15.75" thickBot="1" x14ac:dyDescent="0.3">
      <c r="A223" s="58">
        <v>43796</v>
      </c>
      <c r="B223" s="59" t="s">
        <v>107</v>
      </c>
      <c r="C223" s="59">
        <v>59.77</v>
      </c>
    </row>
    <row r="224" spans="1:3" ht="15.75" thickBot="1" x14ac:dyDescent="0.3">
      <c r="A224" s="58">
        <v>43797</v>
      </c>
      <c r="B224" s="59" t="s">
        <v>107</v>
      </c>
      <c r="C224" s="59">
        <v>59.85</v>
      </c>
    </row>
    <row r="225" spans="1:3" ht="15.75" thickBot="1" x14ac:dyDescent="0.3">
      <c r="A225" s="58">
        <v>43798</v>
      </c>
      <c r="B225" s="59" t="s">
        <v>107</v>
      </c>
      <c r="C225" s="59">
        <v>59.94</v>
      </c>
    </row>
    <row r="226" spans="1:3" ht="15.75" thickBot="1" x14ac:dyDescent="0.3">
      <c r="A226" s="58">
        <v>43801</v>
      </c>
      <c r="B226" s="59" t="s">
        <v>107</v>
      </c>
      <c r="C226" s="59">
        <v>59.975000000000001</v>
      </c>
    </row>
    <row r="227" spans="1:3" ht="15.75" thickBot="1" x14ac:dyDescent="0.3">
      <c r="A227" s="58">
        <v>43802</v>
      </c>
      <c r="B227" s="59" t="s">
        <v>107</v>
      </c>
      <c r="C227" s="59">
        <v>59.924999999999997</v>
      </c>
    </row>
    <row r="228" spans="1:3" ht="15.75" thickBot="1" x14ac:dyDescent="0.3">
      <c r="A228" s="58">
        <v>43803</v>
      </c>
      <c r="B228" s="59" t="s">
        <v>107</v>
      </c>
      <c r="C228" s="59">
        <v>59.88</v>
      </c>
    </row>
    <row r="229" spans="1:3" ht="15.75" thickBot="1" x14ac:dyDescent="0.3">
      <c r="A229" s="58">
        <v>43804</v>
      </c>
      <c r="B229" s="59" t="s">
        <v>107</v>
      </c>
      <c r="C229" s="59">
        <v>59.984999999999999</v>
      </c>
    </row>
    <row r="230" spans="1:3" ht="15.75" thickBot="1" x14ac:dyDescent="0.3">
      <c r="A230" s="58">
        <v>43805</v>
      </c>
      <c r="B230" s="59" t="s">
        <v>107</v>
      </c>
      <c r="C230" s="59">
        <v>59.94</v>
      </c>
    </row>
    <row r="231" spans="1:3" ht="15.75" thickBot="1" x14ac:dyDescent="0.3">
      <c r="A231" s="58">
        <v>43808</v>
      </c>
      <c r="B231" s="59" t="s">
        <v>107</v>
      </c>
      <c r="C231" s="59">
        <v>59.945</v>
      </c>
    </row>
    <row r="232" spans="1:3" ht="15.75" thickBot="1" x14ac:dyDescent="0.3">
      <c r="A232" s="58">
        <v>43809</v>
      </c>
      <c r="B232" s="59" t="s">
        <v>107</v>
      </c>
      <c r="C232" s="59">
        <v>59.85</v>
      </c>
    </row>
    <row r="233" spans="1:3" ht="15.75" thickBot="1" x14ac:dyDescent="0.3">
      <c r="A233" s="58">
        <v>43810</v>
      </c>
      <c r="B233" s="59" t="s">
        <v>107</v>
      </c>
      <c r="C233" s="59">
        <v>59.814999999999998</v>
      </c>
    </row>
    <row r="234" spans="1:3" ht="15.75" thickBot="1" x14ac:dyDescent="0.3">
      <c r="A234" s="58">
        <v>43811</v>
      </c>
      <c r="B234" s="59" t="s">
        <v>107</v>
      </c>
      <c r="C234" s="59">
        <v>59.814999999999998</v>
      </c>
    </row>
    <row r="235" spans="1:3" ht="15.75" thickBot="1" x14ac:dyDescent="0.3">
      <c r="A235" s="58">
        <v>43812</v>
      </c>
      <c r="B235" s="59" t="s">
        <v>107</v>
      </c>
      <c r="C235" s="59">
        <v>59.816000000000003</v>
      </c>
    </row>
    <row r="236" spans="1:3" ht="15.75" thickBot="1" x14ac:dyDescent="0.3">
      <c r="A236" s="58">
        <v>43815</v>
      </c>
      <c r="B236" s="59" t="s">
        <v>107</v>
      </c>
      <c r="C236" s="59">
        <v>59.814999999999998</v>
      </c>
    </row>
    <row r="237" spans="1:3" ht="15.75" thickBot="1" x14ac:dyDescent="0.3">
      <c r="A237" s="58">
        <v>43816</v>
      </c>
      <c r="B237" s="59" t="s">
        <v>107</v>
      </c>
      <c r="C237" s="59">
        <v>59.814999999999998</v>
      </c>
    </row>
    <row r="238" spans="1:3" ht="15.75" thickBot="1" x14ac:dyDescent="0.3">
      <c r="A238" s="58">
        <v>43817</v>
      </c>
      <c r="B238" s="59" t="s">
        <v>107</v>
      </c>
      <c r="C238" s="59">
        <v>59.814999999999998</v>
      </c>
    </row>
    <row r="239" spans="1:3" ht="15.75" thickBot="1" x14ac:dyDescent="0.3">
      <c r="A239" s="58">
        <v>43818</v>
      </c>
      <c r="B239" s="59" t="s">
        <v>107</v>
      </c>
      <c r="C239" s="59">
        <v>59.814999999999998</v>
      </c>
    </row>
    <row r="240" spans="1:3" ht="15.75" thickBot="1" x14ac:dyDescent="0.3">
      <c r="A240" s="58">
        <v>43819</v>
      </c>
      <c r="B240" s="59" t="s">
        <v>107</v>
      </c>
      <c r="C240" s="59">
        <v>59.814999999999998</v>
      </c>
    </row>
    <row r="241" spans="1:4" ht="15.75" thickBot="1" x14ac:dyDescent="0.3">
      <c r="A241" s="58">
        <v>43822</v>
      </c>
      <c r="B241" s="59" t="s">
        <v>107</v>
      </c>
      <c r="C241" s="59">
        <v>59.99</v>
      </c>
    </row>
    <row r="242" spans="1:4" ht="15.75" thickBot="1" x14ac:dyDescent="0.3">
      <c r="A242" s="58">
        <v>43825</v>
      </c>
      <c r="B242" s="59" t="s">
        <v>107</v>
      </c>
      <c r="C242" s="59">
        <v>59.89</v>
      </c>
    </row>
    <row r="243" spans="1:4" ht="15.75" thickBot="1" x14ac:dyDescent="0.3">
      <c r="A243" s="58">
        <v>43826</v>
      </c>
      <c r="B243" s="59" t="s">
        <v>107</v>
      </c>
      <c r="C243" s="59">
        <v>59.83</v>
      </c>
    </row>
    <row r="244" spans="1:4" ht="15.75" thickBot="1" x14ac:dyDescent="0.3">
      <c r="A244" s="58">
        <v>43829</v>
      </c>
      <c r="B244" s="59" t="s">
        <v>107</v>
      </c>
      <c r="C244" s="59">
        <v>59.89</v>
      </c>
    </row>
    <row r="245" spans="1:4" ht="15.75" thickBot="1" x14ac:dyDescent="0.3">
      <c r="A245" s="58">
        <v>43830</v>
      </c>
      <c r="B245" s="59" t="s">
        <v>107</v>
      </c>
      <c r="C245" s="59">
        <v>59.89</v>
      </c>
    </row>
    <row r="246" spans="1:4" ht="15.75" thickBot="1" x14ac:dyDescent="0.3">
      <c r="A246" s="58">
        <v>43832</v>
      </c>
      <c r="B246" s="59" t="s">
        <v>107</v>
      </c>
      <c r="C246" s="59">
        <v>59.814999999999998</v>
      </c>
      <c r="D246">
        <f>+AVERAGE(C246:C486)</f>
        <v>70.654775933609983</v>
      </c>
    </row>
    <row r="247" spans="1:4" ht="15.75" thickBot="1" x14ac:dyDescent="0.3">
      <c r="A247" s="58">
        <v>43833</v>
      </c>
      <c r="B247" s="59" t="s">
        <v>107</v>
      </c>
      <c r="C247" s="59">
        <v>59.814999999999998</v>
      </c>
    </row>
    <row r="248" spans="1:4" ht="15.75" thickBot="1" x14ac:dyDescent="0.3">
      <c r="A248" s="58">
        <v>43836</v>
      </c>
      <c r="B248" s="59" t="s">
        <v>107</v>
      </c>
      <c r="C248" s="59">
        <v>59.814999999999998</v>
      </c>
    </row>
    <row r="249" spans="1:4" ht="15.75" thickBot="1" x14ac:dyDescent="0.3">
      <c r="A249" s="58">
        <v>43837</v>
      </c>
      <c r="B249" s="59" t="s">
        <v>107</v>
      </c>
      <c r="C249" s="59">
        <v>59.814999999999998</v>
      </c>
    </row>
    <row r="250" spans="1:4" ht="15.75" thickBot="1" x14ac:dyDescent="0.3">
      <c r="A250" s="58">
        <v>43838</v>
      </c>
      <c r="B250" s="59" t="s">
        <v>107</v>
      </c>
      <c r="C250" s="59">
        <v>59.814999999999998</v>
      </c>
    </row>
    <row r="251" spans="1:4" ht="15.75" thickBot="1" x14ac:dyDescent="0.3">
      <c r="A251" s="58">
        <v>43839</v>
      </c>
      <c r="B251" s="59" t="s">
        <v>107</v>
      </c>
      <c r="C251" s="59">
        <v>59.814999999999998</v>
      </c>
    </row>
    <row r="252" spans="1:4" ht="15.75" thickBot="1" x14ac:dyDescent="0.3">
      <c r="A252" s="58">
        <v>43840</v>
      </c>
      <c r="B252" s="59" t="s">
        <v>107</v>
      </c>
      <c r="C252" s="59">
        <v>59.816000000000003</v>
      </c>
    </row>
    <row r="253" spans="1:4" ht="15.75" thickBot="1" x14ac:dyDescent="0.3">
      <c r="A253" s="58">
        <v>43843</v>
      </c>
      <c r="B253" s="59" t="s">
        <v>107</v>
      </c>
      <c r="C253" s="59">
        <v>59.95</v>
      </c>
    </row>
    <row r="254" spans="1:4" ht="15.75" thickBot="1" x14ac:dyDescent="0.3">
      <c r="A254" s="58">
        <v>43844</v>
      </c>
      <c r="B254" s="59" t="s">
        <v>107</v>
      </c>
      <c r="C254" s="59">
        <v>60.06</v>
      </c>
    </row>
    <row r="255" spans="1:4" ht="15.75" thickBot="1" x14ac:dyDescent="0.3">
      <c r="A255" s="58">
        <v>43845</v>
      </c>
      <c r="B255" s="59" t="s">
        <v>107</v>
      </c>
      <c r="C255" s="59">
        <v>59.95</v>
      </c>
    </row>
    <row r="256" spans="1:4" ht="15.75" thickBot="1" x14ac:dyDescent="0.3">
      <c r="A256" s="58">
        <v>43846</v>
      </c>
      <c r="B256" s="59" t="s">
        <v>107</v>
      </c>
      <c r="C256" s="59">
        <v>59.975000000000001</v>
      </c>
    </row>
    <row r="257" spans="1:3" ht="15.75" thickBot="1" x14ac:dyDescent="0.3">
      <c r="A257" s="58">
        <v>43847</v>
      </c>
      <c r="B257" s="59" t="s">
        <v>107</v>
      </c>
      <c r="C257" s="59">
        <v>60.005000000000003</v>
      </c>
    </row>
    <row r="258" spans="1:3" ht="15.75" thickBot="1" x14ac:dyDescent="0.3">
      <c r="A258" s="58">
        <v>43850</v>
      </c>
      <c r="B258" s="59" t="s">
        <v>107</v>
      </c>
      <c r="C258" s="59">
        <v>60.06</v>
      </c>
    </row>
    <row r="259" spans="1:3" ht="15.75" thickBot="1" x14ac:dyDescent="0.3">
      <c r="A259" s="58">
        <v>43851</v>
      </c>
      <c r="B259" s="59" t="s">
        <v>107</v>
      </c>
      <c r="C259" s="59">
        <v>60.1</v>
      </c>
    </row>
    <row r="260" spans="1:3" ht="15.75" thickBot="1" x14ac:dyDescent="0.3">
      <c r="A260" s="58">
        <v>43852</v>
      </c>
      <c r="B260" s="59" t="s">
        <v>107</v>
      </c>
      <c r="C260" s="59">
        <v>60.07</v>
      </c>
    </row>
    <row r="261" spans="1:3" ht="15.75" thickBot="1" x14ac:dyDescent="0.3">
      <c r="A261" s="58">
        <v>43853</v>
      </c>
      <c r="B261" s="59" t="s">
        <v>107</v>
      </c>
      <c r="C261" s="59">
        <v>60.08</v>
      </c>
    </row>
    <row r="262" spans="1:3" ht="15.75" thickBot="1" x14ac:dyDescent="0.3">
      <c r="A262" s="58">
        <v>43854</v>
      </c>
      <c r="B262" s="59" t="s">
        <v>107</v>
      </c>
      <c r="C262" s="59">
        <v>60.091000000000001</v>
      </c>
    </row>
    <row r="263" spans="1:3" ht="15.75" thickBot="1" x14ac:dyDescent="0.3">
      <c r="A263" s="58">
        <v>43857</v>
      </c>
      <c r="B263" s="59" t="s">
        <v>107</v>
      </c>
      <c r="C263" s="59">
        <v>60.17</v>
      </c>
    </row>
    <row r="264" spans="1:3" ht="15.75" thickBot="1" x14ac:dyDescent="0.3">
      <c r="A264" s="58">
        <v>43858</v>
      </c>
      <c r="B264" s="59" t="s">
        <v>107</v>
      </c>
      <c r="C264" s="59">
        <v>60.18</v>
      </c>
    </row>
    <row r="265" spans="1:3" ht="15.75" thickBot="1" x14ac:dyDescent="0.3">
      <c r="A265" s="58">
        <v>43859</v>
      </c>
      <c r="B265" s="59" t="s">
        <v>107</v>
      </c>
      <c r="C265" s="59">
        <v>60.23</v>
      </c>
    </row>
    <row r="266" spans="1:3" ht="15.75" thickBot="1" x14ac:dyDescent="0.3">
      <c r="A266" s="58">
        <v>43860</v>
      </c>
      <c r="B266" s="59" t="s">
        <v>107</v>
      </c>
      <c r="C266" s="59">
        <v>60.25</v>
      </c>
    </row>
    <row r="267" spans="1:3" ht="15.75" thickBot="1" x14ac:dyDescent="0.3">
      <c r="A267" s="58">
        <v>43861</v>
      </c>
      <c r="B267" s="59" t="s">
        <v>107</v>
      </c>
      <c r="C267" s="59">
        <v>60.35</v>
      </c>
    </row>
    <row r="268" spans="1:3" ht="15.75" thickBot="1" x14ac:dyDescent="0.3">
      <c r="A268" s="58">
        <v>43864</v>
      </c>
      <c r="B268" s="59" t="s">
        <v>107</v>
      </c>
      <c r="C268" s="59">
        <v>60.47</v>
      </c>
    </row>
    <row r="269" spans="1:3" ht="15.75" thickBot="1" x14ac:dyDescent="0.3">
      <c r="A269" s="58">
        <v>43865</v>
      </c>
      <c r="B269" s="59" t="s">
        <v>107</v>
      </c>
      <c r="C269" s="59">
        <v>60.58</v>
      </c>
    </row>
    <row r="270" spans="1:3" ht="15.75" thickBot="1" x14ac:dyDescent="0.3">
      <c r="A270" s="58">
        <v>43866</v>
      </c>
      <c r="B270" s="59" t="s">
        <v>107</v>
      </c>
      <c r="C270" s="59">
        <v>60.59</v>
      </c>
    </row>
    <row r="271" spans="1:3" ht="15.75" thickBot="1" x14ac:dyDescent="0.3">
      <c r="A271" s="58">
        <v>43867</v>
      </c>
      <c r="B271" s="59" t="s">
        <v>107</v>
      </c>
      <c r="C271" s="59">
        <v>60.69</v>
      </c>
    </row>
    <row r="272" spans="1:3" ht="15.75" thickBot="1" x14ac:dyDescent="0.3">
      <c r="A272" s="58">
        <v>43868</v>
      </c>
      <c r="B272" s="59" t="s">
        <v>107</v>
      </c>
      <c r="C272" s="59">
        <v>60.78</v>
      </c>
    </row>
    <row r="273" spans="1:3" ht="15.75" thickBot="1" x14ac:dyDescent="0.3">
      <c r="A273" s="58">
        <v>43871</v>
      </c>
      <c r="B273" s="59" t="s">
        <v>107</v>
      </c>
      <c r="C273" s="59">
        <v>60.978000000000002</v>
      </c>
    </row>
    <row r="274" spans="1:3" ht="15.75" thickBot="1" x14ac:dyDescent="0.3">
      <c r="A274" s="58">
        <v>43872</v>
      </c>
      <c r="B274" s="59" t="s">
        <v>107</v>
      </c>
      <c r="C274" s="59">
        <v>61.119</v>
      </c>
    </row>
    <row r="275" spans="1:3" ht="15.75" thickBot="1" x14ac:dyDescent="0.3">
      <c r="A275" s="58">
        <v>43873</v>
      </c>
      <c r="B275" s="59" t="s">
        <v>107</v>
      </c>
      <c r="C275" s="59">
        <v>61.228999999999999</v>
      </c>
    </row>
    <row r="276" spans="1:3" ht="15.75" thickBot="1" x14ac:dyDescent="0.3">
      <c r="A276" s="58">
        <v>43874</v>
      </c>
      <c r="B276" s="59" t="s">
        <v>107</v>
      </c>
      <c r="C276" s="59">
        <v>61.389000000000003</v>
      </c>
    </row>
    <row r="277" spans="1:3" ht="15.75" thickBot="1" x14ac:dyDescent="0.3">
      <c r="A277" s="58">
        <v>43875</v>
      </c>
      <c r="B277" s="59" t="s">
        <v>107</v>
      </c>
      <c r="C277" s="59">
        <v>61.459000000000003</v>
      </c>
    </row>
    <row r="278" spans="1:3" ht="15.75" thickBot="1" x14ac:dyDescent="0.3">
      <c r="A278" s="58">
        <v>43878</v>
      </c>
      <c r="B278" s="59" t="s">
        <v>107</v>
      </c>
      <c r="C278" s="59">
        <v>61.668999999999997</v>
      </c>
    </row>
    <row r="279" spans="1:3" ht="15.75" thickBot="1" x14ac:dyDescent="0.3">
      <c r="A279" s="58">
        <v>43879</v>
      </c>
      <c r="B279" s="59" t="s">
        <v>107</v>
      </c>
      <c r="C279" s="59">
        <v>61.661999999999999</v>
      </c>
    </row>
    <row r="280" spans="1:3" ht="15.75" thickBot="1" x14ac:dyDescent="0.3">
      <c r="A280" s="58">
        <v>43880</v>
      </c>
      <c r="B280" s="59" t="s">
        <v>107</v>
      </c>
      <c r="C280" s="59">
        <v>61.728999999999999</v>
      </c>
    </row>
    <row r="281" spans="1:3" ht="15.75" thickBot="1" x14ac:dyDescent="0.3">
      <c r="A281" s="58">
        <v>43881</v>
      </c>
      <c r="B281" s="59" t="s">
        <v>107</v>
      </c>
      <c r="C281" s="59">
        <v>61.789000000000001</v>
      </c>
    </row>
    <row r="282" spans="1:3" ht="15.75" thickBot="1" x14ac:dyDescent="0.3">
      <c r="A282" s="58">
        <v>43882</v>
      </c>
      <c r="B282" s="59" t="s">
        <v>107</v>
      </c>
      <c r="C282" s="59">
        <v>61.838999999999999</v>
      </c>
    </row>
    <row r="283" spans="1:3" ht="15.75" thickBot="1" x14ac:dyDescent="0.3">
      <c r="A283" s="58">
        <v>43887</v>
      </c>
      <c r="B283" s="59" t="s">
        <v>107</v>
      </c>
      <c r="C283" s="59">
        <v>62.088999999999999</v>
      </c>
    </row>
    <row r="284" spans="1:3" ht="15.75" thickBot="1" x14ac:dyDescent="0.3">
      <c r="A284" s="58">
        <v>43888</v>
      </c>
      <c r="B284" s="59" t="s">
        <v>107</v>
      </c>
      <c r="C284" s="59">
        <v>62.139000000000003</v>
      </c>
    </row>
    <row r="285" spans="1:3" ht="15.75" thickBot="1" x14ac:dyDescent="0.3">
      <c r="A285" s="58">
        <v>43889</v>
      </c>
      <c r="B285" s="59" t="s">
        <v>107</v>
      </c>
      <c r="C285" s="59">
        <v>62.21</v>
      </c>
    </row>
    <row r="286" spans="1:3" ht="15.75" thickBot="1" x14ac:dyDescent="0.3">
      <c r="A286" s="58">
        <v>43892</v>
      </c>
      <c r="B286" s="59" t="s">
        <v>107</v>
      </c>
      <c r="C286" s="59">
        <v>62.259</v>
      </c>
    </row>
    <row r="287" spans="1:3" ht="15.75" thickBot="1" x14ac:dyDescent="0.3">
      <c r="A287" s="58">
        <v>43893</v>
      </c>
      <c r="B287" s="59" t="s">
        <v>107</v>
      </c>
      <c r="C287" s="59">
        <v>62.308999999999997</v>
      </c>
    </row>
    <row r="288" spans="1:3" ht="15.75" thickBot="1" x14ac:dyDescent="0.3">
      <c r="A288" s="58">
        <v>43894</v>
      </c>
      <c r="B288" s="59" t="s">
        <v>107</v>
      </c>
      <c r="C288" s="59">
        <v>62.359000000000002</v>
      </c>
    </row>
    <row r="289" spans="1:3" ht="15.75" thickBot="1" x14ac:dyDescent="0.3">
      <c r="A289" s="58">
        <v>43895</v>
      </c>
      <c r="B289" s="59" t="s">
        <v>107</v>
      </c>
      <c r="C289" s="59">
        <v>62.418999999999997</v>
      </c>
    </row>
    <row r="290" spans="1:3" ht="15.75" thickBot="1" x14ac:dyDescent="0.3">
      <c r="A290" s="58">
        <v>43896</v>
      </c>
      <c r="B290" s="59" t="s">
        <v>107</v>
      </c>
      <c r="C290" s="59">
        <v>62.48</v>
      </c>
    </row>
    <row r="291" spans="1:3" ht="15.75" thickBot="1" x14ac:dyDescent="0.3">
      <c r="A291" s="58">
        <v>43899</v>
      </c>
      <c r="B291" s="59" t="s">
        <v>107</v>
      </c>
      <c r="C291" s="59">
        <v>62.53</v>
      </c>
    </row>
    <row r="292" spans="1:3" ht="15.75" thickBot="1" x14ac:dyDescent="0.3">
      <c r="A292" s="58">
        <v>43900</v>
      </c>
      <c r="B292" s="59" t="s">
        <v>107</v>
      </c>
      <c r="C292" s="59">
        <v>62.588999999999999</v>
      </c>
    </row>
    <row r="293" spans="1:3" ht="15.75" thickBot="1" x14ac:dyDescent="0.3">
      <c r="A293" s="58">
        <v>43901</v>
      </c>
      <c r="B293" s="59" t="s">
        <v>107</v>
      </c>
      <c r="C293" s="59">
        <v>62.67</v>
      </c>
    </row>
    <row r="294" spans="1:3" ht="15.75" thickBot="1" x14ac:dyDescent="0.3">
      <c r="A294" s="58">
        <v>43902</v>
      </c>
      <c r="B294" s="59" t="s">
        <v>107</v>
      </c>
      <c r="C294" s="59">
        <v>62.819000000000003</v>
      </c>
    </row>
    <row r="295" spans="1:3" ht="15.75" thickBot="1" x14ac:dyDescent="0.3">
      <c r="A295" s="58">
        <v>43903</v>
      </c>
      <c r="B295" s="59" t="s">
        <v>107</v>
      </c>
      <c r="C295" s="59">
        <v>62.899000000000001</v>
      </c>
    </row>
    <row r="296" spans="1:3" ht="15.75" thickBot="1" x14ac:dyDescent="0.3">
      <c r="A296" s="58">
        <v>43906</v>
      </c>
      <c r="B296" s="59" t="s">
        <v>107</v>
      </c>
      <c r="C296" s="59">
        <v>63.039000000000001</v>
      </c>
    </row>
    <row r="297" spans="1:3" ht="15.75" thickBot="1" x14ac:dyDescent="0.3">
      <c r="A297" s="58">
        <v>43907</v>
      </c>
      <c r="B297" s="59" t="s">
        <v>107</v>
      </c>
      <c r="C297" s="59">
        <v>63.179000000000002</v>
      </c>
    </row>
    <row r="298" spans="1:3" ht="15.75" thickBot="1" x14ac:dyDescent="0.3">
      <c r="A298" s="58">
        <v>43908</v>
      </c>
      <c r="B298" s="59" t="s">
        <v>107</v>
      </c>
      <c r="C298" s="59">
        <v>63.33</v>
      </c>
    </row>
    <row r="299" spans="1:3" ht="15.75" thickBot="1" x14ac:dyDescent="0.3">
      <c r="A299" s="58">
        <v>43909</v>
      </c>
      <c r="B299" s="59" t="s">
        <v>107</v>
      </c>
      <c r="C299" s="59">
        <v>63.548999999999999</v>
      </c>
    </row>
    <row r="300" spans="1:3" ht="15.75" thickBot="1" x14ac:dyDescent="0.3">
      <c r="A300" s="58">
        <v>43910</v>
      </c>
      <c r="B300" s="59" t="s">
        <v>107</v>
      </c>
      <c r="C300" s="59">
        <v>63.77</v>
      </c>
    </row>
    <row r="301" spans="1:3" ht="15.75" thickBot="1" x14ac:dyDescent="0.3">
      <c r="A301" s="58">
        <v>43915</v>
      </c>
      <c r="B301" s="59" t="s">
        <v>107</v>
      </c>
      <c r="C301" s="59">
        <v>64.05</v>
      </c>
    </row>
    <row r="302" spans="1:3" ht="15.75" thickBot="1" x14ac:dyDescent="0.3">
      <c r="A302" s="58">
        <v>43916</v>
      </c>
      <c r="B302" s="59" t="s">
        <v>107</v>
      </c>
      <c r="C302" s="59">
        <v>64.228999999999999</v>
      </c>
    </row>
    <row r="303" spans="1:3" ht="15.75" thickBot="1" x14ac:dyDescent="0.3">
      <c r="A303" s="58">
        <v>43917</v>
      </c>
      <c r="B303" s="59" t="s">
        <v>107</v>
      </c>
      <c r="C303" s="59">
        <v>64.409000000000006</v>
      </c>
    </row>
    <row r="304" spans="1:3" ht="15.75" thickBot="1" x14ac:dyDescent="0.3">
      <c r="A304" s="58">
        <v>43920</v>
      </c>
      <c r="B304" s="59" t="s">
        <v>107</v>
      </c>
      <c r="C304" s="59">
        <v>64.468999999999994</v>
      </c>
    </row>
    <row r="305" spans="1:3" ht="15.75" thickBot="1" x14ac:dyDescent="0.3">
      <c r="A305" s="58">
        <v>43922</v>
      </c>
      <c r="B305" s="59" t="s">
        <v>107</v>
      </c>
      <c r="C305" s="59">
        <v>64.528999999999996</v>
      </c>
    </row>
    <row r="306" spans="1:3" ht="15.75" thickBot="1" x14ac:dyDescent="0.3">
      <c r="A306" s="58">
        <v>43923</v>
      </c>
      <c r="B306" s="59" t="s">
        <v>107</v>
      </c>
      <c r="C306" s="59">
        <v>64.72</v>
      </c>
    </row>
    <row r="307" spans="1:3" ht="15.75" thickBot="1" x14ac:dyDescent="0.3">
      <c r="A307" s="58">
        <v>43924</v>
      </c>
      <c r="B307" s="59" t="s">
        <v>107</v>
      </c>
      <c r="C307" s="59">
        <v>64.91</v>
      </c>
    </row>
    <row r="308" spans="1:3" ht="15.75" thickBot="1" x14ac:dyDescent="0.3">
      <c r="A308" s="58">
        <v>43927</v>
      </c>
      <c r="B308" s="59" t="s">
        <v>107</v>
      </c>
      <c r="C308" s="59">
        <v>64.989999999999995</v>
      </c>
    </row>
    <row r="309" spans="1:3" ht="15.75" thickBot="1" x14ac:dyDescent="0.3">
      <c r="A309" s="58">
        <v>43928</v>
      </c>
      <c r="B309" s="59" t="s">
        <v>107</v>
      </c>
      <c r="C309" s="59">
        <v>65.069000000000003</v>
      </c>
    </row>
    <row r="310" spans="1:3" ht="15.75" thickBot="1" x14ac:dyDescent="0.3">
      <c r="A310" s="58">
        <v>43929</v>
      </c>
      <c r="B310" s="59" t="s">
        <v>107</v>
      </c>
      <c r="C310" s="59">
        <v>65.16</v>
      </c>
    </row>
    <row r="311" spans="1:3" ht="15.75" thickBot="1" x14ac:dyDescent="0.3">
      <c r="A311" s="58">
        <v>43934</v>
      </c>
      <c r="B311" s="59" t="s">
        <v>107</v>
      </c>
      <c r="C311" s="59">
        <v>65.38</v>
      </c>
    </row>
    <row r="312" spans="1:3" ht="15.75" thickBot="1" x14ac:dyDescent="0.3">
      <c r="A312" s="58">
        <v>43935</v>
      </c>
      <c r="B312" s="59" t="s">
        <v>107</v>
      </c>
      <c r="C312" s="59">
        <v>65.5</v>
      </c>
    </row>
    <row r="313" spans="1:3" ht="15.75" thickBot="1" x14ac:dyDescent="0.3">
      <c r="A313" s="58">
        <v>43936</v>
      </c>
      <c r="B313" s="59" t="s">
        <v>107</v>
      </c>
      <c r="C313" s="59">
        <v>65.619</v>
      </c>
    </row>
    <row r="314" spans="1:3" ht="15.75" thickBot="1" x14ac:dyDescent="0.3">
      <c r="A314" s="58">
        <v>43937</v>
      </c>
      <c r="B314" s="59" t="s">
        <v>107</v>
      </c>
      <c r="C314" s="59">
        <v>65.739999999999995</v>
      </c>
    </row>
    <row r="315" spans="1:3" ht="15.75" thickBot="1" x14ac:dyDescent="0.3">
      <c r="A315" s="58">
        <v>43938</v>
      </c>
      <c r="B315" s="59" t="s">
        <v>107</v>
      </c>
      <c r="C315" s="59">
        <v>65.86</v>
      </c>
    </row>
    <row r="316" spans="1:3" ht="15.75" thickBot="1" x14ac:dyDescent="0.3">
      <c r="A316" s="58">
        <v>43941</v>
      </c>
      <c r="B316" s="59" t="s">
        <v>107</v>
      </c>
      <c r="C316" s="59">
        <v>65.98</v>
      </c>
    </row>
    <row r="317" spans="1:3" ht="15.75" thickBot="1" x14ac:dyDescent="0.3">
      <c r="A317" s="58">
        <v>43942</v>
      </c>
      <c r="B317" s="59" t="s">
        <v>107</v>
      </c>
      <c r="C317" s="59">
        <v>66.09</v>
      </c>
    </row>
    <row r="318" spans="1:3" ht="15.75" thickBot="1" x14ac:dyDescent="0.3">
      <c r="A318" s="58">
        <v>43943</v>
      </c>
      <c r="B318" s="59" t="s">
        <v>107</v>
      </c>
      <c r="C318" s="59">
        <v>66.23</v>
      </c>
    </row>
    <row r="319" spans="1:3" ht="15.75" thickBot="1" x14ac:dyDescent="0.3">
      <c r="A319" s="58">
        <v>43944</v>
      </c>
      <c r="B319" s="59" t="s">
        <v>107</v>
      </c>
      <c r="C319" s="59">
        <v>66.319999999999993</v>
      </c>
    </row>
    <row r="320" spans="1:3" ht="15.75" thickBot="1" x14ac:dyDescent="0.3">
      <c r="A320" s="58">
        <v>43945</v>
      </c>
      <c r="B320" s="59" t="s">
        <v>107</v>
      </c>
      <c r="C320" s="59">
        <v>66.430000000000007</v>
      </c>
    </row>
    <row r="321" spans="1:3" ht="15.75" thickBot="1" x14ac:dyDescent="0.3">
      <c r="A321" s="58">
        <v>43948</v>
      </c>
      <c r="B321" s="59" t="s">
        <v>107</v>
      </c>
      <c r="C321" s="59">
        <v>66.53</v>
      </c>
    </row>
    <row r="322" spans="1:3" ht="15.75" thickBot="1" x14ac:dyDescent="0.3">
      <c r="A322" s="58">
        <v>43949</v>
      </c>
      <c r="B322" s="59" t="s">
        <v>107</v>
      </c>
      <c r="C322" s="59">
        <v>66.63</v>
      </c>
    </row>
    <row r="323" spans="1:3" ht="15.75" thickBot="1" x14ac:dyDescent="0.3">
      <c r="A323" s="58">
        <v>43950</v>
      </c>
      <c r="B323" s="59" t="s">
        <v>107</v>
      </c>
      <c r="C323" s="59">
        <v>66.75</v>
      </c>
    </row>
    <row r="324" spans="1:3" ht="15.75" thickBot="1" x14ac:dyDescent="0.3">
      <c r="A324" s="58">
        <v>43951</v>
      </c>
      <c r="B324" s="59" t="s">
        <v>107</v>
      </c>
      <c r="C324" s="59">
        <v>66.84</v>
      </c>
    </row>
    <row r="325" spans="1:3" ht="15.75" thickBot="1" x14ac:dyDescent="0.3">
      <c r="A325" s="58">
        <v>43955</v>
      </c>
      <c r="B325" s="59" t="s">
        <v>107</v>
      </c>
      <c r="C325" s="59">
        <v>66.930000000000007</v>
      </c>
    </row>
    <row r="326" spans="1:3" ht="15.75" thickBot="1" x14ac:dyDescent="0.3">
      <c r="A326" s="58">
        <v>43956</v>
      </c>
      <c r="B326" s="59" t="s">
        <v>107</v>
      </c>
      <c r="C326" s="59">
        <v>67</v>
      </c>
    </row>
    <row r="327" spans="1:3" ht="15.75" thickBot="1" x14ac:dyDescent="0.3">
      <c r="A327" s="58">
        <v>43957</v>
      </c>
      <c r="B327" s="59" t="s">
        <v>107</v>
      </c>
      <c r="C327" s="59">
        <v>67.099999999999994</v>
      </c>
    </row>
    <row r="328" spans="1:3" ht="15.75" thickBot="1" x14ac:dyDescent="0.3">
      <c r="A328" s="58">
        <v>43958</v>
      </c>
      <c r="B328" s="59" t="s">
        <v>107</v>
      </c>
      <c r="C328" s="59">
        <v>67.19</v>
      </c>
    </row>
    <row r="329" spans="1:3" ht="15.75" thickBot="1" x14ac:dyDescent="0.3">
      <c r="A329" s="58">
        <v>43959</v>
      </c>
      <c r="B329" s="59" t="s">
        <v>107</v>
      </c>
      <c r="C329" s="59">
        <v>67.27</v>
      </c>
    </row>
    <row r="330" spans="1:3" ht="15.75" thickBot="1" x14ac:dyDescent="0.3">
      <c r="A330" s="58">
        <v>43962</v>
      </c>
      <c r="B330" s="59" t="s">
        <v>107</v>
      </c>
      <c r="C330" s="59">
        <v>67.37</v>
      </c>
    </row>
    <row r="331" spans="1:3" ht="15.75" thickBot="1" x14ac:dyDescent="0.3">
      <c r="A331" s="58">
        <v>43963</v>
      </c>
      <c r="B331" s="59" t="s">
        <v>107</v>
      </c>
      <c r="C331" s="59">
        <v>67.459999999999994</v>
      </c>
    </row>
    <row r="332" spans="1:3" ht="15.75" thickBot="1" x14ac:dyDescent="0.3">
      <c r="A332" s="58">
        <v>43964</v>
      </c>
      <c r="B332" s="59" t="s">
        <v>107</v>
      </c>
      <c r="C332" s="59">
        <v>67.540000000000006</v>
      </c>
    </row>
    <row r="333" spans="1:3" ht="15.75" thickBot="1" x14ac:dyDescent="0.3">
      <c r="A333" s="58">
        <v>43965</v>
      </c>
      <c r="B333" s="59" t="s">
        <v>107</v>
      </c>
      <c r="C333" s="59">
        <v>67.64</v>
      </c>
    </row>
    <row r="334" spans="1:3" ht="15.75" thickBot="1" x14ac:dyDescent="0.3">
      <c r="A334" s="58">
        <v>43966</v>
      </c>
      <c r="B334" s="59" t="s">
        <v>107</v>
      </c>
      <c r="C334" s="59">
        <v>67.73</v>
      </c>
    </row>
    <row r="335" spans="1:3" ht="15.75" thickBot="1" x14ac:dyDescent="0.3">
      <c r="A335" s="58">
        <v>43969</v>
      </c>
      <c r="B335" s="59" t="s">
        <v>107</v>
      </c>
      <c r="C335" s="59">
        <v>67.819999999999993</v>
      </c>
    </row>
    <row r="336" spans="1:3" ht="15.75" thickBot="1" x14ac:dyDescent="0.3">
      <c r="A336" s="58">
        <v>43970</v>
      </c>
      <c r="B336" s="59" t="s">
        <v>107</v>
      </c>
      <c r="C336" s="59">
        <v>67.900000000000006</v>
      </c>
    </row>
    <row r="337" spans="1:3" ht="15.75" thickBot="1" x14ac:dyDescent="0.3">
      <c r="A337" s="58">
        <v>43971</v>
      </c>
      <c r="B337" s="59" t="s">
        <v>107</v>
      </c>
      <c r="C337" s="59">
        <v>68</v>
      </c>
    </row>
    <row r="338" spans="1:3" ht="15.75" thickBot="1" x14ac:dyDescent="0.3">
      <c r="A338" s="58">
        <v>43972</v>
      </c>
      <c r="B338" s="59" t="s">
        <v>107</v>
      </c>
      <c r="C338" s="59">
        <v>68.09</v>
      </c>
    </row>
    <row r="339" spans="1:3" ht="15.75" thickBot="1" x14ac:dyDescent="0.3">
      <c r="A339" s="58">
        <v>43973</v>
      </c>
      <c r="B339" s="59" t="s">
        <v>107</v>
      </c>
      <c r="C339" s="59">
        <v>68.180000000000007</v>
      </c>
    </row>
    <row r="340" spans="1:3" ht="15.75" thickBot="1" x14ac:dyDescent="0.3">
      <c r="A340" s="58">
        <v>43977</v>
      </c>
      <c r="B340" s="59" t="s">
        <v>107</v>
      </c>
      <c r="C340" s="59">
        <v>68.27</v>
      </c>
    </row>
    <row r="341" spans="1:3" ht="15.75" thickBot="1" x14ac:dyDescent="0.3">
      <c r="A341" s="58">
        <v>43978</v>
      </c>
      <c r="B341" s="59" t="s">
        <v>107</v>
      </c>
      <c r="C341" s="59">
        <v>68.36</v>
      </c>
    </row>
    <row r="342" spans="1:3" ht="15.75" thickBot="1" x14ac:dyDescent="0.3">
      <c r="A342" s="58">
        <v>43979</v>
      </c>
      <c r="B342" s="59" t="s">
        <v>107</v>
      </c>
      <c r="C342" s="59">
        <v>68.45</v>
      </c>
    </row>
    <row r="343" spans="1:3" ht="15.75" thickBot="1" x14ac:dyDescent="0.3">
      <c r="A343" s="58">
        <v>43980</v>
      </c>
      <c r="B343" s="59" t="s">
        <v>107</v>
      </c>
      <c r="C343" s="59">
        <v>68.540000000000006</v>
      </c>
    </row>
    <row r="344" spans="1:3" ht="15.75" thickBot="1" x14ac:dyDescent="0.3">
      <c r="A344" s="58">
        <v>43983</v>
      </c>
      <c r="B344" s="59" t="s">
        <v>107</v>
      </c>
      <c r="C344" s="59">
        <v>68.63</v>
      </c>
    </row>
    <row r="345" spans="1:3" ht="15.75" thickBot="1" x14ac:dyDescent="0.3">
      <c r="A345" s="58">
        <v>43984</v>
      </c>
      <c r="B345" s="59" t="s">
        <v>107</v>
      </c>
      <c r="C345" s="59">
        <v>68.709999999999994</v>
      </c>
    </row>
    <row r="346" spans="1:3" ht="15.75" thickBot="1" x14ac:dyDescent="0.3">
      <c r="A346" s="58">
        <v>43985</v>
      </c>
      <c r="B346" s="59" t="s">
        <v>107</v>
      </c>
      <c r="C346" s="59">
        <v>68.81</v>
      </c>
    </row>
    <row r="347" spans="1:3" ht="15.75" thickBot="1" x14ac:dyDescent="0.3">
      <c r="A347" s="58">
        <v>43986</v>
      </c>
      <c r="B347" s="59" t="s">
        <v>107</v>
      </c>
      <c r="C347" s="59">
        <v>68.900000000000006</v>
      </c>
    </row>
    <row r="348" spans="1:3" ht="15.75" thickBot="1" x14ac:dyDescent="0.3">
      <c r="A348" s="58">
        <v>43987</v>
      </c>
      <c r="B348" s="59" t="s">
        <v>107</v>
      </c>
      <c r="C348" s="59">
        <v>68.989999999999995</v>
      </c>
    </row>
    <row r="349" spans="1:3" ht="15.75" thickBot="1" x14ac:dyDescent="0.3">
      <c r="A349" s="58">
        <v>43990</v>
      </c>
      <c r="B349" s="59" t="s">
        <v>107</v>
      </c>
      <c r="C349" s="59">
        <v>69.08</v>
      </c>
    </row>
    <row r="350" spans="1:3" ht="15.75" thickBot="1" x14ac:dyDescent="0.3">
      <c r="A350" s="58">
        <v>43991</v>
      </c>
      <c r="B350" s="59" t="s">
        <v>107</v>
      </c>
      <c r="C350" s="59">
        <v>69.17</v>
      </c>
    </row>
    <row r="351" spans="1:3" ht="15.75" thickBot="1" x14ac:dyDescent="0.3">
      <c r="A351" s="58">
        <v>43992</v>
      </c>
      <c r="B351" s="59" t="s">
        <v>107</v>
      </c>
      <c r="C351" s="59">
        <v>69.260000000000005</v>
      </c>
    </row>
    <row r="352" spans="1:3" ht="15.75" thickBot="1" x14ac:dyDescent="0.3">
      <c r="A352" s="58">
        <v>43993</v>
      </c>
      <c r="B352" s="59" t="s">
        <v>107</v>
      </c>
      <c r="C352" s="59">
        <v>69.31</v>
      </c>
    </row>
    <row r="353" spans="1:3" ht="15.75" thickBot="1" x14ac:dyDescent="0.3">
      <c r="A353" s="58">
        <v>43994</v>
      </c>
      <c r="B353" s="59" t="s">
        <v>107</v>
      </c>
      <c r="C353" s="59">
        <v>69.37</v>
      </c>
    </row>
    <row r="354" spans="1:3" ht="15.75" thickBot="1" x14ac:dyDescent="0.3">
      <c r="A354" s="58">
        <v>43998</v>
      </c>
      <c r="B354" s="59" t="s">
        <v>107</v>
      </c>
      <c r="C354" s="59">
        <v>69.61</v>
      </c>
    </row>
    <row r="355" spans="1:3" ht="15.75" thickBot="1" x14ac:dyDescent="0.3">
      <c r="A355" s="58">
        <v>43999</v>
      </c>
      <c r="B355" s="59" t="s">
        <v>107</v>
      </c>
      <c r="C355" s="59">
        <v>69.67</v>
      </c>
    </row>
    <row r="356" spans="1:3" ht="15.75" thickBot="1" x14ac:dyDescent="0.3">
      <c r="A356" s="58">
        <v>44000</v>
      </c>
      <c r="B356" s="59" t="s">
        <v>107</v>
      </c>
      <c r="C356" s="59">
        <v>69.739999999999995</v>
      </c>
    </row>
    <row r="357" spans="1:3" ht="15.75" thickBot="1" x14ac:dyDescent="0.3">
      <c r="A357" s="58">
        <v>44001</v>
      </c>
      <c r="B357" s="59" t="s">
        <v>107</v>
      </c>
      <c r="C357" s="59">
        <v>69.8</v>
      </c>
    </row>
    <row r="358" spans="1:3" ht="15.75" thickBot="1" x14ac:dyDescent="0.3">
      <c r="A358" s="58">
        <v>44004</v>
      </c>
      <c r="B358" s="59" t="s">
        <v>107</v>
      </c>
      <c r="C358" s="59">
        <v>69.97</v>
      </c>
    </row>
    <row r="359" spans="1:3" ht="15.75" thickBot="1" x14ac:dyDescent="0.3">
      <c r="A359" s="58">
        <v>44005</v>
      </c>
      <c r="B359" s="59" t="s">
        <v>107</v>
      </c>
      <c r="C359" s="59">
        <v>70.03</v>
      </c>
    </row>
    <row r="360" spans="1:3" ht="15.75" thickBot="1" x14ac:dyDescent="0.3">
      <c r="A360" s="58">
        <v>44006</v>
      </c>
      <c r="B360" s="59" t="s">
        <v>107</v>
      </c>
      <c r="C360" s="59">
        <v>70.099999999999994</v>
      </c>
    </row>
    <row r="361" spans="1:3" ht="15.75" thickBot="1" x14ac:dyDescent="0.3">
      <c r="A361" s="58">
        <v>44007</v>
      </c>
      <c r="B361" s="59" t="s">
        <v>107</v>
      </c>
      <c r="C361" s="59">
        <v>70.16</v>
      </c>
    </row>
    <row r="362" spans="1:3" ht="15.75" thickBot="1" x14ac:dyDescent="0.3">
      <c r="A362" s="58">
        <v>44008</v>
      </c>
      <c r="B362" s="59" t="s">
        <v>107</v>
      </c>
      <c r="C362" s="59">
        <v>70.22</v>
      </c>
    </row>
    <row r="363" spans="1:3" ht="15.75" thickBot="1" x14ac:dyDescent="0.3">
      <c r="A363" s="58">
        <v>44011</v>
      </c>
      <c r="B363" s="59" t="s">
        <v>107</v>
      </c>
      <c r="C363" s="59">
        <v>70.400000000000006</v>
      </c>
    </row>
    <row r="364" spans="1:3" ht="15.75" thickBot="1" x14ac:dyDescent="0.3">
      <c r="A364" s="58">
        <v>44012</v>
      </c>
      <c r="B364" s="59" t="s">
        <v>107</v>
      </c>
      <c r="C364" s="59">
        <v>70.459999999999994</v>
      </c>
    </row>
    <row r="365" spans="1:3" ht="15.75" thickBot="1" x14ac:dyDescent="0.3">
      <c r="A365" s="58">
        <v>44013</v>
      </c>
      <c r="B365" s="59" t="s">
        <v>107</v>
      </c>
      <c r="C365" s="59">
        <v>70.52</v>
      </c>
    </row>
    <row r="366" spans="1:3" ht="15.75" thickBot="1" x14ac:dyDescent="0.3">
      <c r="A366" s="58">
        <v>44014</v>
      </c>
      <c r="B366" s="59" t="s">
        <v>107</v>
      </c>
      <c r="C366" s="59">
        <v>70.58</v>
      </c>
    </row>
    <row r="367" spans="1:3" ht="15.75" thickBot="1" x14ac:dyDescent="0.3">
      <c r="A367" s="58">
        <v>44015</v>
      </c>
      <c r="B367" s="59" t="s">
        <v>107</v>
      </c>
      <c r="C367" s="59">
        <v>70.64</v>
      </c>
    </row>
    <row r="368" spans="1:3" ht="15.75" thickBot="1" x14ac:dyDescent="0.3">
      <c r="A368" s="58">
        <v>44018</v>
      </c>
      <c r="B368" s="59" t="s">
        <v>107</v>
      </c>
      <c r="C368" s="59">
        <v>70.819999999999993</v>
      </c>
    </row>
    <row r="369" spans="1:3" ht="15.75" thickBot="1" x14ac:dyDescent="0.3">
      <c r="A369" s="58">
        <v>44019</v>
      </c>
      <c r="B369" s="59" t="s">
        <v>107</v>
      </c>
      <c r="C369" s="59">
        <v>70.87</v>
      </c>
    </row>
    <row r="370" spans="1:3" ht="15.75" thickBot="1" x14ac:dyDescent="0.3">
      <c r="A370" s="58">
        <v>44020</v>
      </c>
      <c r="B370" s="59" t="s">
        <v>107</v>
      </c>
      <c r="C370" s="59">
        <v>70.94</v>
      </c>
    </row>
    <row r="371" spans="1:3" ht="15.75" thickBot="1" x14ac:dyDescent="0.3">
      <c r="A371" s="58">
        <v>44025</v>
      </c>
      <c r="B371" s="59" t="s">
        <v>107</v>
      </c>
      <c r="C371" s="59">
        <v>71.239999999999995</v>
      </c>
    </row>
    <row r="372" spans="1:3" ht="15.75" thickBot="1" x14ac:dyDescent="0.3">
      <c r="A372" s="58">
        <v>44026</v>
      </c>
      <c r="B372" s="59" t="s">
        <v>107</v>
      </c>
      <c r="C372" s="59">
        <v>71.3</v>
      </c>
    </row>
    <row r="373" spans="1:3" ht="15.75" thickBot="1" x14ac:dyDescent="0.3">
      <c r="A373" s="58">
        <v>44027</v>
      </c>
      <c r="B373" s="59" t="s">
        <v>107</v>
      </c>
      <c r="C373" s="59">
        <v>71.36</v>
      </c>
    </row>
    <row r="374" spans="1:3" ht="15.75" thickBot="1" x14ac:dyDescent="0.3">
      <c r="A374" s="58">
        <v>44028</v>
      </c>
      <c r="B374" s="59" t="s">
        <v>107</v>
      </c>
      <c r="C374" s="59">
        <v>71.42</v>
      </c>
    </row>
    <row r="375" spans="1:3" ht="15.75" thickBot="1" x14ac:dyDescent="0.3">
      <c r="A375" s="58">
        <v>44029</v>
      </c>
      <c r="B375" s="59" t="s">
        <v>107</v>
      </c>
      <c r="C375" s="59">
        <v>71.48</v>
      </c>
    </row>
    <row r="376" spans="1:3" ht="15.75" thickBot="1" x14ac:dyDescent="0.3">
      <c r="A376" s="58">
        <v>44032</v>
      </c>
      <c r="B376" s="59" t="s">
        <v>107</v>
      </c>
      <c r="C376" s="59">
        <v>71.66</v>
      </c>
    </row>
    <row r="377" spans="1:3" ht="15.75" thickBot="1" x14ac:dyDescent="0.3">
      <c r="A377" s="58">
        <v>44033</v>
      </c>
      <c r="B377" s="59" t="s">
        <v>107</v>
      </c>
      <c r="C377" s="59">
        <v>71.72</v>
      </c>
    </row>
    <row r="378" spans="1:3" ht="15.75" thickBot="1" x14ac:dyDescent="0.3">
      <c r="A378" s="58">
        <v>44034</v>
      </c>
      <c r="B378" s="59" t="s">
        <v>107</v>
      </c>
      <c r="C378" s="59">
        <v>71.78</v>
      </c>
    </row>
    <row r="379" spans="1:3" ht="15.75" thickBot="1" x14ac:dyDescent="0.3">
      <c r="A379" s="58">
        <v>44035</v>
      </c>
      <c r="B379" s="59" t="s">
        <v>107</v>
      </c>
      <c r="C379" s="59">
        <v>71.84</v>
      </c>
    </row>
    <row r="380" spans="1:3" ht="15.75" thickBot="1" x14ac:dyDescent="0.3">
      <c r="A380" s="58">
        <v>44036</v>
      </c>
      <c r="B380" s="59" t="s">
        <v>107</v>
      </c>
      <c r="C380" s="59">
        <v>71.900000000000006</v>
      </c>
    </row>
    <row r="381" spans="1:3" ht="15.75" thickBot="1" x14ac:dyDescent="0.3">
      <c r="A381" s="58">
        <v>44039</v>
      </c>
      <c r="B381" s="59" t="s">
        <v>107</v>
      </c>
      <c r="C381" s="59">
        <v>72.08</v>
      </c>
    </row>
    <row r="382" spans="1:3" ht="15.75" thickBot="1" x14ac:dyDescent="0.3">
      <c r="A382" s="58">
        <v>44040</v>
      </c>
      <c r="B382" s="59" t="s">
        <v>107</v>
      </c>
      <c r="C382" s="59">
        <v>72.14</v>
      </c>
    </row>
    <row r="383" spans="1:3" ht="15.75" thickBot="1" x14ac:dyDescent="0.3">
      <c r="A383" s="58">
        <v>44041</v>
      </c>
      <c r="B383" s="59" t="s">
        <v>107</v>
      </c>
      <c r="C383" s="59">
        <v>72.2</v>
      </c>
    </row>
    <row r="384" spans="1:3" ht="15.75" thickBot="1" x14ac:dyDescent="0.3">
      <c r="A384" s="58">
        <v>44042</v>
      </c>
      <c r="B384" s="59" t="s">
        <v>107</v>
      </c>
      <c r="C384" s="59">
        <v>72.260000000000005</v>
      </c>
    </row>
    <row r="385" spans="1:3" ht="15.75" thickBot="1" x14ac:dyDescent="0.3">
      <c r="A385" s="58">
        <v>44043</v>
      </c>
      <c r="B385" s="59" t="s">
        <v>107</v>
      </c>
      <c r="C385" s="59">
        <v>72.319999999999993</v>
      </c>
    </row>
    <row r="386" spans="1:3" ht="15.75" thickBot="1" x14ac:dyDescent="0.3">
      <c r="A386" s="58">
        <v>44046</v>
      </c>
      <c r="B386" s="59" t="s">
        <v>107</v>
      </c>
      <c r="C386" s="59">
        <v>72.52</v>
      </c>
    </row>
    <row r="387" spans="1:3" ht="15.75" thickBot="1" x14ac:dyDescent="0.3">
      <c r="A387" s="58">
        <v>44047</v>
      </c>
      <c r="B387" s="59" t="s">
        <v>107</v>
      </c>
      <c r="C387" s="59">
        <v>72.569999999999993</v>
      </c>
    </row>
    <row r="388" spans="1:3" ht="15.75" thickBot="1" x14ac:dyDescent="0.3">
      <c r="A388" s="58">
        <v>44048</v>
      </c>
      <c r="B388" s="59" t="s">
        <v>107</v>
      </c>
      <c r="C388" s="59">
        <v>72.62</v>
      </c>
    </row>
    <row r="389" spans="1:3" ht="15.75" thickBot="1" x14ac:dyDescent="0.3">
      <c r="A389" s="58">
        <v>44049</v>
      </c>
      <c r="B389" s="59" t="s">
        <v>107</v>
      </c>
      <c r="C389" s="59">
        <v>72.7</v>
      </c>
    </row>
    <row r="390" spans="1:3" ht="15.75" thickBot="1" x14ac:dyDescent="0.3">
      <c r="A390" s="58">
        <v>44050</v>
      </c>
      <c r="B390" s="59" t="s">
        <v>107</v>
      </c>
      <c r="C390" s="59">
        <v>72.77</v>
      </c>
    </row>
    <row r="391" spans="1:3" ht="15.75" thickBot="1" x14ac:dyDescent="0.3">
      <c r="A391" s="58">
        <v>44053</v>
      </c>
      <c r="B391" s="59" t="s">
        <v>107</v>
      </c>
      <c r="C391" s="59">
        <v>72.95</v>
      </c>
    </row>
    <row r="392" spans="1:3" ht="15.75" thickBot="1" x14ac:dyDescent="0.3">
      <c r="A392" s="58">
        <v>44054</v>
      </c>
      <c r="B392" s="59" t="s">
        <v>107</v>
      </c>
      <c r="C392" s="59">
        <v>73</v>
      </c>
    </row>
    <row r="393" spans="1:3" ht="15.75" thickBot="1" x14ac:dyDescent="0.3">
      <c r="A393" s="58">
        <v>44055</v>
      </c>
      <c r="B393" s="59" t="s">
        <v>107</v>
      </c>
      <c r="C393" s="59">
        <v>73.05</v>
      </c>
    </row>
    <row r="394" spans="1:3" ht="15.75" thickBot="1" x14ac:dyDescent="0.3">
      <c r="A394" s="58">
        <v>44056</v>
      </c>
      <c r="B394" s="59" t="s">
        <v>107</v>
      </c>
      <c r="C394" s="59">
        <v>73.11</v>
      </c>
    </row>
    <row r="395" spans="1:3" ht="15.75" thickBot="1" x14ac:dyDescent="0.3">
      <c r="A395" s="58">
        <v>44057</v>
      </c>
      <c r="B395" s="59" t="s">
        <v>107</v>
      </c>
      <c r="C395" s="59">
        <v>73.16</v>
      </c>
    </row>
    <row r="396" spans="1:3" ht="15.75" thickBot="1" x14ac:dyDescent="0.3">
      <c r="A396" s="58">
        <v>44061</v>
      </c>
      <c r="B396" s="59" t="s">
        <v>107</v>
      </c>
      <c r="C396" s="59">
        <v>73.400000000000006</v>
      </c>
    </row>
    <row r="397" spans="1:3" ht="15.75" thickBot="1" x14ac:dyDescent="0.3">
      <c r="A397" s="58">
        <v>44062</v>
      </c>
      <c r="B397" s="59" t="s">
        <v>107</v>
      </c>
      <c r="C397" s="59">
        <v>73.48</v>
      </c>
    </row>
    <row r="398" spans="1:3" ht="15.75" thickBot="1" x14ac:dyDescent="0.3">
      <c r="A398" s="58">
        <v>44063</v>
      </c>
      <c r="B398" s="59" t="s">
        <v>107</v>
      </c>
      <c r="C398" s="59">
        <v>73.53</v>
      </c>
    </row>
    <row r="399" spans="1:3" ht="15.75" thickBot="1" x14ac:dyDescent="0.3">
      <c r="A399" s="58">
        <v>44064</v>
      </c>
      <c r="B399" s="59" t="s">
        <v>107</v>
      </c>
      <c r="C399" s="59">
        <v>73.58</v>
      </c>
    </row>
    <row r="400" spans="1:3" ht="15.75" thickBot="1" x14ac:dyDescent="0.3">
      <c r="A400" s="58">
        <v>44067</v>
      </c>
      <c r="B400" s="59" t="s">
        <v>107</v>
      </c>
      <c r="C400" s="59">
        <v>73.73</v>
      </c>
    </row>
    <row r="401" spans="1:3" ht="15.75" thickBot="1" x14ac:dyDescent="0.3">
      <c r="A401" s="58">
        <v>44068</v>
      </c>
      <c r="B401" s="59" t="s">
        <v>107</v>
      </c>
      <c r="C401" s="59">
        <v>73.81</v>
      </c>
    </row>
    <row r="402" spans="1:3" ht="15.75" thickBot="1" x14ac:dyDescent="0.3">
      <c r="A402" s="58">
        <v>44069</v>
      </c>
      <c r="B402" s="59" t="s">
        <v>107</v>
      </c>
      <c r="C402" s="59">
        <v>73.86</v>
      </c>
    </row>
    <row r="403" spans="1:3" ht="15.75" thickBot="1" x14ac:dyDescent="0.3">
      <c r="A403" s="58">
        <v>44070</v>
      </c>
      <c r="B403" s="59" t="s">
        <v>107</v>
      </c>
      <c r="C403" s="59">
        <v>73.94</v>
      </c>
    </row>
    <row r="404" spans="1:3" ht="15.75" thickBot="1" x14ac:dyDescent="0.3">
      <c r="A404" s="58">
        <v>44071</v>
      </c>
      <c r="B404" s="59" t="s">
        <v>107</v>
      </c>
      <c r="C404" s="59">
        <v>74</v>
      </c>
    </row>
    <row r="405" spans="1:3" ht="15.75" thickBot="1" x14ac:dyDescent="0.3">
      <c r="A405" s="58">
        <v>44074</v>
      </c>
      <c r="B405" s="59" t="s">
        <v>107</v>
      </c>
      <c r="C405" s="59">
        <v>74.180000000000007</v>
      </c>
    </row>
    <row r="406" spans="1:3" ht="15.75" thickBot="1" x14ac:dyDescent="0.3">
      <c r="A406" s="58">
        <v>44075</v>
      </c>
      <c r="B406" s="59" t="s">
        <v>107</v>
      </c>
      <c r="C406" s="59">
        <v>74.25</v>
      </c>
    </row>
    <row r="407" spans="1:3" ht="15.75" thickBot="1" x14ac:dyDescent="0.3">
      <c r="A407" s="58">
        <v>44076</v>
      </c>
      <c r="B407" s="59" t="s">
        <v>107</v>
      </c>
      <c r="C407" s="59">
        <v>74.319999999999993</v>
      </c>
    </row>
    <row r="408" spans="1:3" ht="15.75" thickBot="1" x14ac:dyDescent="0.3">
      <c r="A408" s="58">
        <v>44077</v>
      </c>
      <c r="B408" s="59" t="s">
        <v>107</v>
      </c>
      <c r="C408" s="59">
        <v>74.38</v>
      </c>
    </row>
    <row r="409" spans="1:3" ht="15.75" thickBot="1" x14ac:dyDescent="0.3">
      <c r="A409" s="58">
        <v>44078</v>
      </c>
      <c r="B409" s="59" t="s">
        <v>107</v>
      </c>
      <c r="C409" s="59">
        <v>74.44</v>
      </c>
    </row>
    <row r="410" spans="1:3" ht="15.75" thickBot="1" x14ac:dyDescent="0.3">
      <c r="A410" s="58">
        <v>44081</v>
      </c>
      <c r="B410" s="59" t="s">
        <v>107</v>
      </c>
      <c r="C410" s="59">
        <v>74.650000000000006</v>
      </c>
    </row>
    <row r="411" spans="1:3" ht="15.75" thickBot="1" x14ac:dyDescent="0.3">
      <c r="A411" s="58">
        <v>44082</v>
      </c>
      <c r="B411" s="59" t="s">
        <v>107</v>
      </c>
      <c r="C411" s="59">
        <v>74.709999999999994</v>
      </c>
    </row>
    <row r="412" spans="1:3" ht="15.75" thickBot="1" x14ac:dyDescent="0.3">
      <c r="A412" s="58">
        <v>44083</v>
      </c>
      <c r="B412" s="59" t="s">
        <v>107</v>
      </c>
      <c r="C412" s="59">
        <v>74.77</v>
      </c>
    </row>
    <row r="413" spans="1:3" ht="15.75" thickBot="1" x14ac:dyDescent="0.3">
      <c r="A413" s="58">
        <v>44084</v>
      </c>
      <c r="B413" s="59" t="s">
        <v>107</v>
      </c>
      <c r="C413" s="59">
        <v>74.84</v>
      </c>
    </row>
    <row r="414" spans="1:3" ht="15.75" thickBot="1" x14ac:dyDescent="0.3">
      <c r="A414" s="58">
        <v>44085</v>
      </c>
      <c r="B414" s="59" t="s">
        <v>107</v>
      </c>
      <c r="C414" s="59">
        <v>74.91</v>
      </c>
    </row>
    <row r="415" spans="1:3" ht="15.75" thickBot="1" x14ac:dyDescent="0.3">
      <c r="A415" s="58">
        <v>44088</v>
      </c>
      <c r="B415" s="59" t="s">
        <v>107</v>
      </c>
      <c r="C415" s="59">
        <v>75.12</v>
      </c>
    </row>
    <row r="416" spans="1:3" ht="15.75" thickBot="1" x14ac:dyDescent="0.3">
      <c r="A416" s="58">
        <v>44089</v>
      </c>
      <c r="B416" s="59" t="s">
        <v>107</v>
      </c>
      <c r="C416" s="59">
        <v>75.19</v>
      </c>
    </row>
    <row r="417" spans="1:3" ht="15.75" thickBot="1" x14ac:dyDescent="0.3">
      <c r="A417" s="58">
        <v>44090</v>
      </c>
      <c r="B417" s="59" t="s">
        <v>107</v>
      </c>
      <c r="C417" s="59">
        <v>75.25</v>
      </c>
    </row>
    <row r="418" spans="1:3" ht="15.75" thickBot="1" x14ac:dyDescent="0.3">
      <c r="A418" s="58">
        <v>44091</v>
      </c>
      <c r="B418" s="59" t="s">
        <v>107</v>
      </c>
      <c r="C418" s="59">
        <v>75.319999999999993</v>
      </c>
    </row>
    <row r="419" spans="1:3" ht="15.75" thickBot="1" x14ac:dyDescent="0.3">
      <c r="A419" s="58">
        <v>44092</v>
      </c>
      <c r="B419" s="59" t="s">
        <v>107</v>
      </c>
      <c r="C419" s="59">
        <v>75.38</v>
      </c>
    </row>
    <row r="420" spans="1:3" ht="15.75" thickBot="1" x14ac:dyDescent="0.3">
      <c r="A420" s="58">
        <v>44095</v>
      </c>
      <c r="B420" s="59" t="s">
        <v>107</v>
      </c>
      <c r="C420" s="59">
        <v>75.59</v>
      </c>
    </row>
    <row r="421" spans="1:3" ht="15.75" thickBot="1" x14ac:dyDescent="0.3">
      <c r="A421" s="58">
        <v>44096</v>
      </c>
      <c r="B421" s="59" t="s">
        <v>107</v>
      </c>
      <c r="C421" s="59">
        <v>75.650000000000006</v>
      </c>
    </row>
    <row r="422" spans="1:3" ht="15.75" thickBot="1" x14ac:dyDescent="0.3">
      <c r="A422" s="58">
        <v>44097</v>
      </c>
      <c r="B422" s="59" t="s">
        <v>107</v>
      </c>
      <c r="C422" s="59">
        <v>75.72</v>
      </c>
    </row>
    <row r="423" spans="1:3" ht="15.75" thickBot="1" x14ac:dyDescent="0.3">
      <c r="A423" s="58">
        <v>44098</v>
      </c>
      <c r="B423" s="59" t="s">
        <v>107</v>
      </c>
      <c r="C423" s="59">
        <v>75.78</v>
      </c>
    </row>
    <row r="424" spans="1:3" ht="15.75" thickBot="1" x14ac:dyDescent="0.3">
      <c r="A424" s="58">
        <v>44099</v>
      </c>
      <c r="B424" s="59" t="s">
        <v>107</v>
      </c>
      <c r="C424" s="59">
        <v>75.849999999999994</v>
      </c>
    </row>
    <row r="425" spans="1:3" ht="15.75" thickBot="1" x14ac:dyDescent="0.3">
      <c r="A425" s="58">
        <v>44102</v>
      </c>
      <c r="B425" s="59" t="s">
        <v>107</v>
      </c>
      <c r="C425" s="59">
        <v>76.06</v>
      </c>
    </row>
    <row r="426" spans="1:3" ht="15.75" thickBot="1" x14ac:dyDescent="0.3">
      <c r="A426" s="58">
        <v>44103</v>
      </c>
      <c r="B426" s="59" t="s">
        <v>107</v>
      </c>
      <c r="C426" s="59">
        <v>76.12</v>
      </c>
    </row>
    <row r="427" spans="1:3" ht="15.75" thickBot="1" x14ac:dyDescent="0.3">
      <c r="A427" s="58">
        <v>44104</v>
      </c>
      <c r="B427" s="59" t="s">
        <v>107</v>
      </c>
      <c r="C427" s="59">
        <v>76.180000000000007</v>
      </c>
    </row>
    <row r="428" spans="1:3" ht="15.75" thickBot="1" x14ac:dyDescent="0.3">
      <c r="A428" s="58">
        <v>44105</v>
      </c>
      <c r="B428" s="59" t="s">
        <v>107</v>
      </c>
      <c r="C428" s="59">
        <v>76.25</v>
      </c>
    </row>
    <row r="429" spans="1:3" ht="15.75" thickBot="1" x14ac:dyDescent="0.3">
      <c r="A429" s="58">
        <v>44106</v>
      </c>
      <c r="B429" s="59" t="s">
        <v>107</v>
      </c>
      <c r="C429" s="59">
        <v>76.95</v>
      </c>
    </row>
    <row r="430" spans="1:3" ht="15.75" thickBot="1" x14ac:dyDescent="0.3">
      <c r="A430" s="58">
        <v>44109</v>
      </c>
      <c r="B430" s="59" t="s">
        <v>107</v>
      </c>
      <c r="C430" s="59">
        <v>77.010000000000005</v>
      </c>
    </row>
    <row r="431" spans="1:3" ht="15.75" thickBot="1" x14ac:dyDescent="0.3">
      <c r="A431" s="58">
        <v>44110</v>
      </c>
      <c r="B431" s="59" t="s">
        <v>107</v>
      </c>
      <c r="C431" s="59">
        <v>77.08</v>
      </c>
    </row>
    <row r="432" spans="1:3" ht="15.75" thickBot="1" x14ac:dyDescent="0.3">
      <c r="A432" s="58">
        <v>44111</v>
      </c>
      <c r="B432" s="59" t="s">
        <v>107</v>
      </c>
      <c r="C432" s="59">
        <v>77.11</v>
      </c>
    </row>
    <row r="433" spans="1:3" ht="15.75" thickBot="1" x14ac:dyDescent="0.3">
      <c r="A433" s="58">
        <v>44112</v>
      </c>
      <c r="B433" s="59" t="s">
        <v>107</v>
      </c>
      <c r="C433" s="59">
        <v>77.11</v>
      </c>
    </row>
    <row r="434" spans="1:3" ht="15.75" thickBot="1" x14ac:dyDescent="0.3">
      <c r="A434" s="58">
        <v>44113</v>
      </c>
      <c r="B434" s="59" t="s">
        <v>107</v>
      </c>
      <c r="C434" s="59">
        <v>77.150000000000006</v>
      </c>
    </row>
    <row r="435" spans="1:3" ht="15.75" thickBot="1" x14ac:dyDescent="0.3">
      <c r="A435" s="58">
        <v>44117</v>
      </c>
      <c r="B435" s="59" t="s">
        <v>107</v>
      </c>
      <c r="C435" s="59">
        <v>77.430000000000007</v>
      </c>
    </row>
    <row r="436" spans="1:3" ht="15.75" thickBot="1" x14ac:dyDescent="0.3">
      <c r="A436" s="58">
        <v>44118</v>
      </c>
      <c r="B436" s="59" t="s">
        <v>107</v>
      </c>
      <c r="C436" s="59">
        <v>77.48</v>
      </c>
    </row>
    <row r="437" spans="1:3" ht="15.75" thickBot="1" x14ac:dyDescent="0.3">
      <c r="A437" s="58">
        <v>44119</v>
      </c>
      <c r="B437" s="59" t="s">
        <v>107</v>
      </c>
      <c r="C437" s="59">
        <v>77.47</v>
      </c>
    </row>
    <row r="438" spans="1:3" ht="15.75" thickBot="1" x14ac:dyDescent="0.3">
      <c r="A438" s="58">
        <v>44120</v>
      </c>
      <c r="B438" s="59" t="s">
        <v>107</v>
      </c>
      <c r="C438" s="59">
        <v>77.52</v>
      </c>
    </row>
    <row r="439" spans="1:3" ht="15.75" thickBot="1" x14ac:dyDescent="0.3">
      <c r="A439" s="58">
        <v>44123</v>
      </c>
      <c r="B439" s="59" t="s">
        <v>107</v>
      </c>
      <c r="C439" s="59">
        <v>77.58</v>
      </c>
    </row>
    <row r="440" spans="1:3" ht="15.75" thickBot="1" x14ac:dyDescent="0.3">
      <c r="A440" s="58">
        <v>44124</v>
      </c>
      <c r="B440" s="59" t="s">
        <v>107</v>
      </c>
      <c r="C440" s="59">
        <v>77.680000000000007</v>
      </c>
    </row>
    <row r="441" spans="1:3" ht="15.75" thickBot="1" x14ac:dyDescent="0.3">
      <c r="A441" s="58">
        <v>44125</v>
      </c>
      <c r="B441" s="59" t="s">
        <v>107</v>
      </c>
      <c r="C441" s="59">
        <v>77.75</v>
      </c>
    </row>
    <row r="442" spans="1:3" ht="15.75" thickBot="1" x14ac:dyDescent="0.3">
      <c r="A442" s="58">
        <v>44126</v>
      </c>
      <c r="B442" s="59" t="s">
        <v>107</v>
      </c>
      <c r="C442" s="59">
        <v>78.08</v>
      </c>
    </row>
    <row r="443" spans="1:3" ht="15.75" thickBot="1" x14ac:dyDescent="0.3">
      <c r="A443" s="58">
        <v>44127</v>
      </c>
      <c r="B443" s="59" t="s">
        <v>107</v>
      </c>
      <c r="C443" s="59">
        <v>78.13</v>
      </c>
    </row>
    <row r="444" spans="1:3" ht="15.75" thickBot="1" x14ac:dyDescent="0.3">
      <c r="A444" s="58">
        <v>44130</v>
      </c>
      <c r="B444" s="59" t="s">
        <v>107</v>
      </c>
      <c r="C444" s="59">
        <v>78.260000000000005</v>
      </c>
    </row>
    <row r="445" spans="1:3" ht="15.75" thickBot="1" x14ac:dyDescent="0.3">
      <c r="A445" s="58">
        <v>44131</v>
      </c>
      <c r="B445" s="59" t="s">
        <v>107</v>
      </c>
      <c r="C445" s="59">
        <v>78.3</v>
      </c>
    </row>
    <row r="446" spans="1:3" ht="15.75" thickBot="1" x14ac:dyDescent="0.3">
      <c r="A446" s="58">
        <v>44132</v>
      </c>
      <c r="B446" s="59" t="s">
        <v>107</v>
      </c>
      <c r="C446" s="59">
        <v>78.31</v>
      </c>
    </row>
    <row r="447" spans="1:3" ht="15.75" thickBot="1" x14ac:dyDescent="0.3">
      <c r="A447" s="58">
        <v>44133</v>
      </c>
      <c r="B447" s="59" t="s">
        <v>107</v>
      </c>
      <c r="C447" s="59">
        <v>78.3</v>
      </c>
    </row>
    <row r="448" spans="1:3" ht="15.75" thickBot="1" x14ac:dyDescent="0.3">
      <c r="A448" s="58">
        <v>44134</v>
      </c>
      <c r="B448" s="59" t="s">
        <v>107</v>
      </c>
      <c r="C448" s="59">
        <v>78.319999999999993</v>
      </c>
    </row>
    <row r="449" spans="1:3" ht="15.75" thickBot="1" x14ac:dyDescent="0.3">
      <c r="A449" s="58">
        <v>44137</v>
      </c>
      <c r="B449" s="59" t="s">
        <v>107</v>
      </c>
      <c r="C449" s="59">
        <v>78.69</v>
      </c>
    </row>
    <row r="450" spans="1:3" ht="15.75" thickBot="1" x14ac:dyDescent="0.3">
      <c r="A450" s="58">
        <v>44138</v>
      </c>
      <c r="B450" s="59" t="s">
        <v>107</v>
      </c>
      <c r="C450" s="59">
        <v>78.930000000000007</v>
      </c>
    </row>
    <row r="451" spans="1:3" ht="15.75" thickBot="1" x14ac:dyDescent="0.3">
      <c r="A451" s="58">
        <v>44139</v>
      </c>
      <c r="B451" s="59" t="s">
        <v>107</v>
      </c>
      <c r="C451" s="59">
        <v>79.03</v>
      </c>
    </row>
    <row r="452" spans="1:3" ht="15.75" thickBot="1" x14ac:dyDescent="0.3">
      <c r="A452" s="58">
        <v>44140</v>
      </c>
      <c r="B452" s="59" t="s">
        <v>107</v>
      </c>
      <c r="C452" s="59">
        <v>79.099999999999994</v>
      </c>
    </row>
    <row r="453" spans="1:3" ht="15.75" thickBot="1" x14ac:dyDescent="0.3">
      <c r="A453" s="58">
        <v>44144</v>
      </c>
      <c r="B453" s="59" t="s">
        <v>107</v>
      </c>
      <c r="C453" s="59">
        <v>79.349999999999994</v>
      </c>
    </row>
    <row r="454" spans="1:3" ht="15.75" thickBot="1" x14ac:dyDescent="0.3">
      <c r="A454" s="58">
        <v>44145</v>
      </c>
      <c r="B454" s="59" t="s">
        <v>107</v>
      </c>
      <c r="C454" s="59">
        <v>79.430000000000007</v>
      </c>
    </row>
    <row r="455" spans="1:3" ht="15.75" thickBot="1" x14ac:dyDescent="0.3">
      <c r="A455" s="58">
        <v>44146</v>
      </c>
      <c r="B455" s="59" t="s">
        <v>107</v>
      </c>
      <c r="C455" s="59">
        <v>79.489999999999995</v>
      </c>
    </row>
    <row r="456" spans="1:3" ht="15.75" thickBot="1" x14ac:dyDescent="0.3">
      <c r="A456" s="58">
        <v>44147</v>
      </c>
      <c r="B456" s="59" t="s">
        <v>107</v>
      </c>
      <c r="C456" s="59">
        <v>79.56</v>
      </c>
    </row>
    <row r="457" spans="1:3" ht="15.75" thickBot="1" x14ac:dyDescent="0.3">
      <c r="A457" s="58">
        <v>44148</v>
      </c>
      <c r="B457" s="59" t="s">
        <v>107</v>
      </c>
      <c r="C457" s="59">
        <v>79.75</v>
      </c>
    </row>
    <row r="458" spans="1:3" ht="15.75" thickBot="1" x14ac:dyDescent="0.3">
      <c r="A458" s="58">
        <v>44151</v>
      </c>
      <c r="B458" s="59" t="s">
        <v>107</v>
      </c>
      <c r="C458" s="59">
        <v>79.97</v>
      </c>
    </row>
    <row r="459" spans="1:3" ht="15.75" thickBot="1" x14ac:dyDescent="0.3">
      <c r="A459" s="58">
        <v>44152</v>
      </c>
      <c r="B459" s="59" t="s">
        <v>107</v>
      </c>
      <c r="C459" s="59">
        <v>80.040000000000006</v>
      </c>
    </row>
    <row r="460" spans="1:3" ht="15.75" thickBot="1" x14ac:dyDescent="0.3">
      <c r="A460" s="58">
        <v>44153</v>
      </c>
      <c r="B460" s="59" t="s">
        <v>107</v>
      </c>
      <c r="C460" s="59">
        <v>80.150000000000006</v>
      </c>
    </row>
    <row r="461" spans="1:3" ht="15.75" thickBot="1" x14ac:dyDescent="0.3">
      <c r="A461" s="58">
        <v>44154</v>
      </c>
      <c r="B461" s="59" t="s">
        <v>107</v>
      </c>
      <c r="C461" s="59">
        <v>80.28</v>
      </c>
    </row>
    <row r="462" spans="1:3" ht="15.75" thickBot="1" x14ac:dyDescent="0.3">
      <c r="A462" s="58">
        <v>44155</v>
      </c>
      <c r="B462" s="59" t="s">
        <v>107</v>
      </c>
      <c r="C462" s="59">
        <v>80.349999999999994</v>
      </c>
    </row>
    <row r="463" spans="1:3" ht="15.75" thickBot="1" x14ac:dyDescent="0.3">
      <c r="A463" s="58">
        <v>44159</v>
      </c>
      <c r="B463" s="59" t="s">
        <v>107</v>
      </c>
      <c r="C463" s="59">
        <v>80.7</v>
      </c>
    </row>
    <row r="464" spans="1:3" ht="15.75" thickBot="1" x14ac:dyDescent="0.3">
      <c r="A464" s="58">
        <v>44160</v>
      </c>
      <c r="B464" s="59" t="s">
        <v>107</v>
      </c>
      <c r="C464" s="59">
        <v>80.790000000000006</v>
      </c>
    </row>
    <row r="465" spans="1:3" ht="15.75" thickBot="1" x14ac:dyDescent="0.3">
      <c r="A465" s="58">
        <v>44161</v>
      </c>
      <c r="B465" s="59" t="s">
        <v>107</v>
      </c>
      <c r="C465" s="59">
        <v>80.89</v>
      </c>
    </row>
    <row r="466" spans="1:3" ht="15.75" thickBot="1" x14ac:dyDescent="0.3">
      <c r="A466" s="58">
        <v>44162</v>
      </c>
      <c r="B466" s="59" t="s">
        <v>107</v>
      </c>
      <c r="C466" s="59">
        <v>81.069999999999993</v>
      </c>
    </row>
    <row r="467" spans="1:3" ht="15.75" thickBot="1" x14ac:dyDescent="0.3">
      <c r="A467" s="58">
        <v>44165</v>
      </c>
      <c r="B467" s="59" t="s">
        <v>107</v>
      </c>
      <c r="C467" s="59">
        <v>81.31</v>
      </c>
    </row>
    <row r="468" spans="1:3" ht="15.75" thickBot="1" x14ac:dyDescent="0.3">
      <c r="A468" s="58">
        <v>44166</v>
      </c>
      <c r="B468" s="59" t="s">
        <v>107</v>
      </c>
      <c r="C468" s="59">
        <v>81.430000000000007</v>
      </c>
    </row>
    <row r="469" spans="1:3" ht="15.75" thickBot="1" x14ac:dyDescent="0.3">
      <c r="A469" s="58">
        <v>44167</v>
      </c>
      <c r="B469" s="59" t="s">
        <v>107</v>
      </c>
      <c r="C469" s="59">
        <v>81.489999999999995</v>
      </c>
    </row>
    <row r="470" spans="1:3" ht="15.75" thickBot="1" x14ac:dyDescent="0.3">
      <c r="A470" s="58">
        <v>44168</v>
      </c>
      <c r="B470" s="59" t="s">
        <v>107</v>
      </c>
      <c r="C470" s="59">
        <v>81.56</v>
      </c>
    </row>
    <row r="471" spans="1:3" ht="15.75" thickBot="1" x14ac:dyDescent="0.3">
      <c r="A471" s="58">
        <v>44169</v>
      </c>
      <c r="B471" s="59" t="s">
        <v>107</v>
      </c>
      <c r="C471" s="59">
        <v>81.650000000000006</v>
      </c>
    </row>
    <row r="472" spans="1:3" ht="15.75" thickBot="1" x14ac:dyDescent="0.3">
      <c r="A472" s="58">
        <v>44174</v>
      </c>
      <c r="B472" s="59" t="s">
        <v>107</v>
      </c>
      <c r="C472" s="59">
        <v>82.04</v>
      </c>
    </row>
    <row r="473" spans="1:3" ht="15.75" thickBot="1" x14ac:dyDescent="0.3">
      <c r="A473" s="58">
        <v>44175</v>
      </c>
      <c r="B473" s="59" t="s">
        <v>107</v>
      </c>
      <c r="C473" s="59">
        <v>82.13</v>
      </c>
    </row>
    <row r="474" spans="1:3" ht="15.75" thickBot="1" x14ac:dyDescent="0.3">
      <c r="A474" s="58">
        <v>44176</v>
      </c>
      <c r="B474" s="59" t="s">
        <v>107</v>
      </c>
      <c r="C474" s="59">
        <v>82.21</v>
      </c>
    </row>
    <row r="475" spans="1:3" ht="15.75" thickBot="1" x14ac:dyDescent="0.3">
      <c r="A475" s="58">
        <v>44179</v>
      </c>
      <c r="B475" s="59" t="s">
        <v>107</v>
      </c>
      <c r="C475" s="59">
        <v>82.45</v>
      </c>
    </row>
    <row r="476" spans="1:3" ht="15.75" thickBot="1" x14ac:dyDescent="0.3">
      <c r="A476" s="58">
        <v>44180</v>
      </c>
      <c r="B476" s="59" t="s">
        <v>107</v>
      </c>
      <c r="C476" s="59">
        <v>82.53</v>
      </c>
    </row>
    <row r="477" spans="1:3" ht="15.75" thickBot="1" x14ac:dyDescent="0.3">
      <c r="A477" s="58">
        <v>44181</v>
      </c>
      <c r="B477" s="59" t="s">
        <v>107</v>
      </c>
      <c r="C477" s="59">
        <v>82.62</v>
      </c>
    </row>
    <row r="478" spans="1:3" ht="15.75" thickBot="1" x14ac:dyDescent="0.3">
      <c r="A478" s="58">
        <v>44182</v>
      </c>
      <c r="B478" s="59" t="s">
        <v>107</v>
      </c>
      <c r="C478" s="59">
        <v>82.71</v>
      </c>
    </row>
    <row r="479" spans="1:3" ht="15.75" thickBot="1" x14ac:dyDescent="0.3">
      <c r="A479" s="58">
        <v>44183</v>
      </c>
      <c r="B479" s="59" t="s">
        <v>107</v>
      </c>
      <c r="C479" s="59">
        <v>82.84</v>
      </c>
    </row>
    <row r="480" spans="1:3" ht="15.75" thickBot="1" x14ac:dyDescent="0.3">
      <c r="A480" s="58">
        <v>44186</v>
      </c>
      <c r="B480" s="59" t="s">
        <v>107</v>
      </c>
      <c r="C480" s="59">
        <v>83.15</v>
      </c>
    </row>
    <row r="481" spans="1:4" ht="15.75" thickBot="1" x14ac:dyDescent="0.3">
      <c r="A481" s="58">
        <v>44187</v>
      </c>
      <c r="B481" s="59" t="s">
        <v>107</v>
      </c>
      <c r="C481" s="59">
        <v>83.25</v>
      </c>
    </row>
    <row r="482" spans="1:4" ht="15.75" thickBot="1" x14ac:dyDescent="0.3">
      <c r="A482" s="58">
        <v>44188</v>
      </c>
      <c r="B482" s="59" t="s">
        <v>107</v>
      </c>
      <c r="C482" s="59">
        <v>83.36</v>
      </c>
    </row>
    <row r="483" spans="1:4" ht="15.75" thickBot="1" x14ac:dyDescent="0.3">
      <c r="A483" s="58">
        <v>44193</v>
      </c>
      <c r="B483" s="59" t="s">
        <v>107</v>
      </c>
      <c r="C483" s="59">
        <v>83.9</v>
      </c>
    </row>
    <row r="484" spans="1:4" ht="15.75" thickBot="1" x14ac:dyDescent="0.3">
      <c r="A484" s="58">
        <v>44194</v>
      </c>
      <c r="B484" s="59" t="s">
        <v>107</v>
      </c>
      <c r="C484" s="59">
        <v>84.02</v>
      </c>
    </row>
    <row r="485" spans="1:4" ht="15.75" thickBot="1" x14ac:dyDescent="0.3">
      <c r="A485" s="58">
        <v>44195</v>
      </c>
      <c r="B485" s="59" t="s">
        <v>107</v>
      </c>
      <c r="C485" s="59">
        <v>84.15</v>
      </c>
    </row>
    <row r="486" spans="1:4" ht="15.75" thickBot="1" x14ac:dyDescent="0.3">
      <c r="A486" s="58">
        <v>44196</v>
      </c>
      <c r="B486" s="59" t="s">
        <v>107</v>
      </c>
      <c r="C486" s="59">
        <v>84.15</v>
      </c>
    </row>
    <row r="487" spans="1:4" ht="15.75" thickBot="1" x14ac:dyDescent="0.3">
      <c r="A487" s="58">
        <v>44200</v>
      </c>
      <c r="B487" s="59" t="s">
        <v>107</v>
      </c>
      <c r="C487" s="59">
        <v>84.7</v>
      </c>
      <c r="D487">
        <f>+AVERAGE(C487:C731)</f>
        <v>95.191591836734716</v>
      </c>
    </row>
    <row r="488" spans="1:4" ht="15.75" thickBot="1" x14ac:dyDescent="0.3">
      <c r="A488" s="58">
        <v>44201</v>
      </c>
      <c r="B488" s="59" t="s">
        <v>107</v>
      </c>
      <c r="C488" s="59">
        <v>84.81</v>
      </c>
    </row>
    <row r="489" spans="1:4" ht="15.75" thickBot="1" x14ac:dyDescent="0.3">
      <c r="A489" s="58">
        <v>44202</v>
      </c>
      <c r="B489" s="59" t="s">
        <v>107</v>
      </c>
      <c r="C489" s="59">
        <v>84.91</v>
      </c>
    </row>
    <row r="490" spans="1:4" ht="15.75" thickBot="1" x14ac:dyDescent="0.3">
      <c r="A490" s="58">
        <v>44203</v>
      </c>
      <c r="B490" s="59" t="s">
        <v>107</v>
      </c>
      <c r="C490" s="59">
        <v>85</v>
      </c>
    </row>
    <row r="491" spans="1:4" ht="15.75" thickBot="1" x14ac:dyDescent="0.3">
      <c r="A491" s="58">
        <v>44204</v>
      </c>
      <c r="B491" s="59" t="s">
        <v>107</v>
      </c>
      <c r="C491" s="59">
        <v>85.12</v>
      </c>
    </row>
    <row r="492" spans="1:4" ht="15.75" thickBot="1" x14ac:dyDescent="0.3">
      <c r="A492" s="58">
        <v>44207</v>
      </c>
      <c r="B492" s="59" t="s">
        <v>107</v>
      </c>
      <c r="C492" s="59">
        <v>85.37</v>
      </c>
    </row>
    <row r="493" spans="1:4" ht="15.75" thickBot="1" x14ac:dyDescent="0.3">
      <c r="A493" s="58">
        <v>44208</v>
      </c>
      <c r="B493" s="59" t="s">
        <v>107</v>
      </c>
      <c r="C493" s="59">
        <v>85.47</v>
      </c>
    </row>
    <row r="494" spans="1:4" ht="15.75" thickBot="1" x14ac:dyDescent="0.3">
      <c r="A494" s="58">
        <v>44209</v>
      </c>
      <c r="B494" s="59" t="s">
        <v>107</v>
      </c>
      <c r="C494" s="59">
        <v>85.55</v>
      </c>
    </row>
    <row r="495" spans="1:4" ht="15.75" thickBot="1" x14ac:dyDescent="0.3">
      <c r="A495" s="58">
        <v>44210</v>
      </c>
      <c r="B495" s="59" t="s">
        <v>107</v>
      </c>
      <c r="C495" s="59">
        <v>85.64</v>
      </c>
    </row>
    <row r="496" spans="1:4" ht="15.75" thickBot="1" x14ac:dyDescent="0.3">
      <c r="A496" s="58">
        <v>44211</v>
      </c>
      <c r="B496" s="59" t="s">
        <v>107</v>
      </c>
      <c r="C496" s="59">
        <v>85.74</v>
      </c>
    </row>
    <row r="497" spans="1:3" ht="15.75" thickBot="1" x14ac:dyDescent="0.3">
      <c r="A497" s="58">
        <v>44214</v>
      </c>
      <c r="B497" s="59" t="s">
        <v>107</v>
      </c>
      <c r="C497" s="59">
        <v>86.08</v>
      </c>
    </row>
    <row r="498" spans="1:3" ht="15.75" thickBot="1" x14ac:dyDescent="0.3">
      <c r="A498" s="58">
        <v>44215</v>
      </c>
      <c r="B498" s="59" t="s">
        <v>107</v>
      </c>
      <c r="C498" s="59">
        <v>86.21</v>
      </c>
    </row>
    <row r="499" spans="1:3" ht="15.75" thickBot="1" x14ac:dyDescent="0.3">
      <c r="A499" s="58">
        <v>44216</v>
      </c>
      <c r="B499" s="59" t="s">
        <v>107</v>
      </c>
      <c r="C499" s="59">
        <v>86.35</v>
      </c>
    </row>
    <row r="500" spans="1:3" ht="15.75" thickBot="1" x14ac:dyDescent="0.3">
      <c r="A500" s="58">
        <v>44217</v>
      </c>
      <c r="B500" s="59" t="s">
        <v>107</v>
      </c>
      <c r="C500" s="59">
        <v>86.43</v>
      </c>
    </row>
    <row r="501" spans="1:3" ht="15.75" thickBot="1" x14ac:dyDescent="0.3">
      <c r="A501" s="58">
        <v>44218</v>
      </c>
      <c r="B501" s="59" t="s">
        <v>107</v>
      </c>
      <c r="C501" s="59">
        <v>86.57</v>
      </c>
    </row>
    <row r="502" spans="1:3" ht="15.75" thickBot="1" x14ac:dyDescent="0.3">
      <c r="A502" s="58">
        <v>44221</v>
      </c>
      <c r="B502" s="59" t="s">
        <v>107</v>
      </c>
      <c r="C502" s="59">
        <v>86.9</v>
      </c>
    </row>
    <row r="503" spans="1:3" ht="15.75" thickBot="1" x14ac:dyDescent="0.3">
      <c r="A503" s="58">
        <v>44222</v>
      </c>
      <c r="B503" s="59" t="s">
        <v>107</v>
      </c>
      <c r="C503" s="59">
        <v>87.02</v>
      </c>
    </row>
    <row r="504" spans="1:3" ht="15.75" thickBot="1" x14ac:dyDescent="0.3">
      <c r="A504" s="58">
        <v>44223</v>
      </c>
      <c r="B504" s="59" t="s">
        <v>107</v>
      </c>
      <c r="C504" s="59">
        <v>87.11</v>
      </c>
    </row>
    <row r="505" spans="1:3" ht="15.75" thickBot="1" x14ac:dyDescent="0.3">
      <c r="A505" s="58">
        <v>44224</v>
      </c>
      <c r="B505" s="59" t="s">
        <v>107</v>
      </c>
      <c r="C505" s="59">
        <v>87.2</v>
      </c>
    </row>
    <row r="506" spans="1:3" ht="15.75" thickBot="1" x14ac:dyDescent="0.3">
      <c r="A506" s="58">
        <v>44225</v>
      </c>
      <c r="B506" s="59" t="s">
        <v>107</v>
      </c>
      <c r="C506" s="59">
        <v>87.33</v>
      </c>
    </row>
    <row r="507" spans="1:3" ht="15.75" thickBot="1" x14ac:dyDescent="0.3">
      <c r="A507" s="58">
        <v>44228</v>
      </c>
      <c r="B507" s="59" t="s">
        <v>107</v>
      </c>
      <c r="C507" s="59">
        <v>87.6</v>
      </c>
    </row>
    <row r="508" spans="1:3" ht="15.75" thickBot="1" x14ac:dyDescent="0.3">
      <c r="A508" s="58">
        <v>44229</v>
      </c>
      <c r="B508" s="59" t="s">
        <v>107</v>
      </c>
      <c r="C508" s="59">
        <v>87.7</v>
      </c>
    </row>
    <row r="509" spans="1:3" ht="15.75" thickBot="1" x14ac:dyDescent="0.3">
      <c r="A509" s="58">
        <v>44230</v>
      </c>
      <c r="B509" s="59" t="s">
        <v>107</v>
      </c>
      <c r="C509" s="59">
        <v>87.8</v>
      </c>
    </row>
    <row r="510" spans="1:3" ht="15.75" thickBot="1" x14ac:dyDescent="0.3">
      <c r="A510" s="58">
        <v>44231</v>
      </c>
      <c r="B510" s="59" t="s">
        <v>107</v>
      </c>
      <c r="C510" s="59">
        <v>87.91</v>
      </c>
    </row>
    <row r="511" spans="1:3" ht="15.75" thickBot="1" x14ac:dyDescent="0.3">
      <c r="A511" s="58">
        <v>44232</v>
      </c>
      <c r="B511" s="59" t="s">
        <v>107</v>
      </c>
      <c r="C511" s="59">
        <v>88</v>
      </c>
    </row>
    <row r="512" spans="1:3" ht="15.75" thickBot="1" x14ac:dyDescent="0.3">
      <c r="A512" s="58">
        <v>44235</v>
      </c>
      <c r="B512" s="59" t="s">
        <v>107</v>
      </c>
      <c r="C512" s="59">
        <v>88.17</v>
      </c>
    </row>
    <row r="513" spans="1:3" ht="15.75" thickBot="1" x14ac:dyDescent="0.3">
      <c r="A513" s="58">
        <v>44236</v>
      </c>
      <c r="B513" s="59" t="s">
        <v>107</v>
      </c>
      <c r="C513" s="59">
        <v>88.26</v>
      </c>
    </row>
    <row r="514" spans="1:3" ht="15.75" thickBot="1" x14ac:dyDescent="0.3">
      <c r="A514" s="58">
        <v>44237</v>
      </c>
      <c r="B514" s="59" t="s">
        <v>107</v>
      </c>
      <c r="C514" s="59">
        <v>88.36</v>
      </c>
    </row>
    <row r="515" spans="1:3" ht="15.75" thickBot="1" x14ac:dyDescent="0.3">
      <c r="A515" s="58">
        <v>44238</v>
      </c>
      <c r="B515" s="59" t="s">
        <v>107</v>
      </c>
      <c r="C515" s="59">
        <v>88.45</v>
      </c>
    </row>
    <row r="516" spans="1:3" ht="15.75" thickBot="1" x14ac:dyDescent="0.3">
      <c r="A516" s="58">
        <v>44239</v>
      </c>
      <c r="B516" s="59" t="s">
        <v>107</v>
      </c>
      <c r="C516" s="59">
        <v>88.54</v>
      </c>
    </row>
    <row r="517" spans="1:3" ht="15.75" thickBot="1" x14ac:dyDescent="0.3">
      <c r="A517" s="58">
        <v>44244</v>
      </c>
      <c r="B517" s="59" t="s">
        <v>107</v>
      </c>
      <c r="C517" s="59">
        <v>88.94</v>
      </c>
    </row>
    <row r="518" spans="1:3" ht="15.75" thickBot="1" x14ac:dyDescent="0.3">
      <c r="A518" s="58">
        <v>44245</v>
      </c>
      <c r="B518" s="59" t="s">
        <v>107</v>
      </c>
      <c r="C518" s="59">
        <v>89.06</v>
      </c>
    </row>
    <row r="519" spans="1:3" ht="15.75" thickBot="1" x14ac:dyDescent="0.3">
      <c r="A519" s="58">
        <v>44246</v>
      </c>
      <c r="B519" s="59" t="s">
        <v>107</v>
      </c>
      <c r="C519" s="59">
        <v>89.14</v>
      </c>
    </row>
    <row r="520" spans="1:3" ht="15.75" thickBot="1" x14ac:dyDescent="0.3">
      <c r="A520" s="58">
        <v>44249</v>
      </c>
      <c r="B520" s="59" t="s">
        <v>107</v>
      </c>
      <c r="C520" s="59">
        <v>89.43</v>
      </c>
    </row>
    <row r="521" spans="1:3" ht="15.75" thickBot="1" x14ac:dyDescent="0.3">
      <c r="A521" s="58">
        <v>44250</v>
      </c>
      <c r="B521" s="59" t="s">
        <v>107</v>
      </c>
      <c r="C521" s="59">
        <v>89.53</v>
      </c>
    </row>
    <row r="522" spans="1:3" ht="15.75" thickBot="1" x14ac:dyDescent="0.3">
      <c r="A522" s="58">
        <v>44251</v>
      </c>
      <c r="B522" s="59" t="s">
        <v>107</v>
      </c>
      <c r="C522" s="59">
        <v>89.68</v>
      </c>
    </row>
    <row r="523" spans="1:3" ht="15.75" thickBot="1" x14ac:dyDescent="0.3">
      <c r="A523" s="58">
        <v>44252</v>
      </c>
      <c r="B523" s="59" t="s">
        <v>107</v>
      </c>
      <c r="C523" s="59">
        <v>89.75</v>
      </c>
    </row>
    <row r="524" spans="1:3" ht="15.75" thickBot="1" x14ac:dyDescent="0.3">
      <c r="A524" s="58">
        <v>44253</v>
      </c>
      <c r="B524" s="59" t="s">
        <v>107</v>
      </c>
      <c r="C524" s="59">
        <v>89.82</v>
      </c>
    </row>
    <row r="525" spans="1:3" ht="15.75" thickBot="1" x14ac:dyDescent="0.3">
      <c r="A525" s="58">
        <v>44256</v>
      </c>
      <c r="B525" s="59" t="s">
        <v>107</v>
      </c>
      <c r="C525" s="59">
        <v>90.09</v>
      </c>
    </row>
    <row r="526" spans="1:3" ht="15.75" thickBot="1" x14ac:dyDescent="0.3">
      <c r="A526" s="58">
        <v>44257</v>
      </c>
      <c r="B526" s="59" t="s">
        <v>107</v>
      </c>
      <c r="C526" s="59">
        <v>90.15</v>
      </c>
    </row>
    <row r="527" spans="1:3" ht="15.75" thickBot="1" x14ac:dyDescent="0.3">
      <c r="A527" s="58">
        <v>44258</v>
      </c>
      <c r="B527" s="59" t="s">
        <v>107</v>
      </c>
      <c r="C527" s="59">
        <v>90.23</v>
      </c>
    </row>
    <row r="528" spans="1:3" ht="15.75" thickBot="1" x14ac:dyDescent="0.3">
      <c r="A528" s="58">
        <v>44259</v>
      </c>
      <c r="B528" s="59" t="s">
        <v>107</v>
      </c>
      <c r="C528" s="59">
        <v>90.29</v>
      </c>
    </row>
    <row r="529" spans="1:3" ht="15.75" thickBot="1" x14ac:dyDescent="0.3">
      <c r="A529" s="58">
        <v>44260</v>
      </c>
      <c r="B529" s="59" t="s">
        <v>107</v>
      </c>
      <c r="C529" s="59">
        <v>90.37</v>
      </c>
    </row>
    <row r="530" spans="1:3" ht="15.75" thickBot="1" x14ac:dyDescent="0.3">
      <c r="A530" s="58">
        <v>44263</v>
      </c>
      <c r="B530" s="59" t="s">
        <v>107</v>
      </c>
      <c r="C530" s="59">
        <v>90.57</v>
      </c>
    </row>
    <row r="531" spans="1:3" ht="15.75" thickBot="1" x14ac:dyDescent="0.3">
      <c r="A531" s="58">
        <v>44264</v>
      </c>
      <c r="B531" s="59" t="s">
        <v>107</v>
      </c>
      <c r="C531" s="59">
        <v>90.66</v>
      </c>
    </row>
    <row r="532" spans="1:3" ht="15.75" thickBot="1" x14ac:dyDescent="0.3">
      <c r="A532" s="58">
        <v>44265</v>
      </c>
      <c r="B532" s="59" t="s">
        <v>107</v>
      </c>
      <c r="C532" s="59">
        <v>90.72</v>
      </c>
    </row>
    <row r="533" spans="1:3" ht="15.75" thickBot="1" x14ac:dyDescent="0.3">
      <c r="A533" s="58">
        <v>44266</v>
      </c>
      <c r="B533" s="59" t="s">
        <v>107</v>
      </c>
      <c r="C533" s="59">
        <v>90.78</v>
      </c>
    </row>
    <row r="534" spans="1:3" ht="15.75" thickBot="1" x14ac:dyDescent="0.3">
      <c r="A534" s="58">
        <v>44267</v>
      </c>
      <c r="B534" s="59" t="s">
        <v>107</v>
      </c>
      <c r="C534" s="59">
        <v>90.85</v>
      </c>
    </row>
    <row r="535" spans="1:3" ht="15.75" thickBot="1" x14ac:dyDescent="0.3">
      <c r="A535" s="58">
        <v>44270</v>
      </c>
      <c r="B535" s="59" t="s">
        <v>107</v>
      </c>
      <c r="C535" s="59">
        <v>91.06</v>
      </c>
    </row>
    <row r="536" spans="1:3" ht="15.75" thickBot="1" x14ac:dyDescent="0.3">
      <c r="A536" s="58">
        <v>44271</v>
      </c>
      <c r="B536" s="59" t="s">
        <v>107</v>
      </c>
      <c r="C536" s="59">
        <v>91.13</v>
      </c>
    </row>
    <row r="537" spans="1:3" ht="15.75" thickBot="1" x14ac:dyDescent="0.3">
      <c r="A537" s="58">
        <v>44272</v>
      </c>
      <c r="B537" s="59" t="s">
        <v>107</v>
      </c>
      <c r="C537" s="59">
        <v>91.2</v>
      </c>
    </row>
    <row r="538" spans="1:3" ht="15.75" thickBot="1" x14ac:dyDescent="0.3">
      <c r="A538" s="58">
        <v>44273</v>
      </c>
      <c r="B538" s="59" t="s">
        <v>107</v>
      </c>
      <c r="C538" s="59">
        <v>91.3</v>
      </c>
    </row>
    <row r="539" spans="1:3" ht="15.75" thickBot="1" x14ac:dyDescent="0.3">
      <c r="A539" s="58">
        <v>44274</v>
      </c>
      <c r="B539" s="59" t="s">
        <v>107</v>
      </c>
      <c r="C539" s="59">
        <v>91.36</v>
      </c>
    </row>
    <row r="540" spans="1:3" ht="15.75" thickBot="1" x14ac:dyDescent="0.3">
      <c r="A540" s="58">
        <v>44277</v>
      </c>
      <c r="B540" s="59" t="s">
        <v>107</v>
      </c>
      <c r="C540" s="59">
        <v>91.57</v>
      </c>
    </row>
    <row r="541" spans="1:3" ht="15.75" thickBot="1" x14ac:dyDescent="0.3">
      <c r="A541" s="58">
        <v>44278</v>
      </c>
      <c r="B541" s="59" t="s">
        <v>107</v>
      </c>
      <c r="C541" s="59">
        <v>91.64</v>
      </c>
    </row>
    <row r="542" spans="1:3" ht="15.75" thickBot="1" x14ac:dyDescent="0.3">
      <c r="A542" s="58">
        <v>44280</v>
      </c>
      <c r="B542" s="59" t="s">
        <v>107</v>
      </c>
      <c r="C542" s="59">
        <v>91.77</v>
      </c>
    </row>
    <row r="543" spans="1:3" ht="15.75" thickBot="1" x14ac:dyDescent="0.3">
      <c r="A543" s="58">
        <v>44281</v>
      </c>
      <c r="B543" s="59" t="s">
        <v>107</v>
      </c>
      <c r="C543" s="59">
        <v>91.84</v>
      </c>
    </row>
    <row r="544" spans="1:3" ht="15.75" thickBot="1" x14ac:dyDescent="0.3">
      <c r="A544" s="58">
        <v>44284</v>
      </c>
      <c r="B544" s="59" t="s">
        <v>107</v>
      </c>
      <c r="C544" s="59">
        <v>91.91</v>
      </c>
    </row>
    <row r="545" spans="1:3" ht="15.75" thickBot="1" x14ac:dyDescent="0.3">
      <c r="A545" s="58">
        <v>44285</v>
      </c>
      <c r="B545" s="59" t="s">
        <v>107</v>
      </c>
      <c r="C545" s="59">
        <v>91.96</v>
      </c>
    </row>
    <row r="546" spans="1:3" ht="15.75" thickBot="1" x14ac:dyDescent="0.3">
      <c r="A546" s="58">
        <v>44286</v>
      </c>
      <c r="B546" s="59" t="s">
        <v>107</v>
      </c>
      <c r="C546" s="59">
        <v>92</v>
      </c>
    </row>
    <row r="547" spans="1:3" ht="15.75" thickBot="1" x14ac:dyDescent="0.3">
      <c r="A547" s="58">
        <v>44291</v>
      </c>
      <c r="B547" s="59" t="s">
        <v>107</v>
      </c>
      <c r="C547" s="59">
        <v>92.24</v>
      </c>
    </row>
    <row r="548" spans="1:3" ht="15.75" thickBot="1" x14ac:dyDescent="0.3">
      <c r="A548" s="58">
        <v>44292</v>
      </c>
      <c r="B548" s="59" t="s">
        <v>107</v>
      </c>
      <c r="C548" s="59">
        <v>92.28</v>
      </c>
    </row>
    <row r="549" spans="1:3" ht="15.75" thickBot="1" x14ac:dyDescent="0.3">
      <c r="A549" s="58">
        <v>44293</v>
      </c>
      <c r="B549" s="59" t="s">
        <v>107</v>
      </c>
      <c r="C549" s="59">
        <v>92.33</v>
      </c>
    </row>
    <row r="550" spans="1:3" ht="15.75" thickBot="1" x14ac:dyDescent="0.3">
      <c r="A550" s="58">
        <v>44294</v>
      </c>
      <c r="B550" s="59" t="s">
        <v>107</v>
      </c>
      <c r="C550" s="59">
        <v>92.38</v>
      </c>
    </row>
    <row r="551" spans="1:3" ht="15.75" thickBot="1" x14ac:dyDescent="0.3">
      <c r="A551" s="58">
        <v>44295</v>
      </c>
      <c r="B551" s="59" t="s">
        <v>107</v>
      </c>
      <c r="C551" s="59">
        <v>92.44</v>
      </c>
    </row>
    <row r="552" spans="1:3" ht="15.75" thickBot="1" x14ac:dyDescent="0.3">
      <c r="A552" s="58">
        <v>44298</v>
      </c>
      <c r="B552" s="59" t="s">
        <v>107</v>
      </c>
      <c r="C552" s="59">
        <v>92.58</v>
      </c>
    </row>
    <row r="553" spans="1:3" ht="15.75" thickBot="1" x14ac:dyDescent="0.3">
      <c r="A553" s="58">
        <v>44299</v>
      </c>
      <c r="B553" s="59" t="s">
        <v>107</v>
      </c>
      <c r="C553" s="59">
        <v>92.62</v>
      </c>
    </row>
    <row r="554" spans="1:3" ht="15.75" thickBot="1" x14ac:dyDescent="0.3">
      <c r="A554" s="58">
        <v>44300</v>
      </c>
      <c r="B554" s="59" t="s">
        <v>107</v>
      </c>
      <c r="C554" s="59">
        <v>92.67</v>
      </c>
    </row>
    <row r="555" spans="1:3" ht="15.75" thickBot="1" x14ac:dyDescent="0.3">
      <c r="A555" s="58">
        <v>44301</v>
      </c>
      <c r="B555" s="59" t="s">
        <v>107</v>
      </c>
      <c r="C555" s="59">
        <v>92.72</v>
      </c>
    </row>
    <row r="556" spans="1:3" ht="15.75" thickBot="1" x14ac:dyDescent="0.3">
      <c r="A556" s="58">
        <v>44302</v>
      </c>
      <c r="B556" s="59" t="s">
        <v>107</v>
      </c>
      <c r="C556" s="59">
        <v>92.81</v>
      </c>
    </row>
    <row r="557" spans="1:3" ht="15.75" thickBot="1" x14ac:dyDescent="0.3">
      <c r="A557" s="58">
        <v>44305</v>
      </c>
      <c r="B557" s="59" t="s">
        <v>107</v>
      </c>
      <c r="C557" s="59">
        <v>92.92</v>
      </c>
    </row>
    <row r="558" spans="1:3" ht="15.75" thickBot="1" x14ac:dyDescent="0.3">
      <c r="A558" s="58">
        <v>44306</v>
      </c>
      <c r="B558" s="59" t="s">
        <v>107</v>
      </c>
      <c r="C558" s="59">
        <v>92.97</v>
      </c>
    </row>
    <row r="559" spans="1:3" ht="15.75" thickBot="1" x14ac:dyDescent="0.3">
      <c r="A559" s="58">
        <v>44307</v>
      </c>
      <c r="B559" s="59" t="s">
        <v>107</v>
      </c>
      <c r="C559" s="59">
        <v>93.03</v>
      </c>
    </row>
    <row r="560" spans="1:3" ht="15.75" thickBot="1" x14ac:dyDescent="0.3">
      <c r="A560" s="58">
        <v>44308</v>
      </c>
      <c r="B560" s="59" t="s">
        <v>107</v>
      </c>
      <c r="C560" s="59">
        <v>93.07</v>
      </c>
    </row>
    <row r="561" spans="1:3" ht="15.75" thickBot="1" x14ac:dyDescent="0.3">
      <c r="A561" s="58">
        <v>44309</v>
      </c>
      <c r="B561" s="59" t="s">
        <v>107</v>
      </c>
      <c r="C561" s="59">
        <v>93.12</v>
      </c>
    </row>
    <row r="562" spans="1:3" ht="15.75" thickBot="1" x14ac:dyDescent="0.3">
      <c r="A562" s="58">
        <v>44312</v>
      </c>
      <c r="B562" s="59" t="s">
        <v>107</v>
      </c>
      <c r="C562" s="59">
        <v>93.27</v>
      </c>
    </row>
    <row r="563" spans="1:3" ht="15.75" thickBot="1" x14ac:dyDescent="0.3">
      <c r="A563" s="58">
        <v>44313</v>
      </c>
      <c r="B563" s="59" t="s">
        <v>107</v>
      </c>
      <c r="C563" s="59">
        <v>93.33</v>
      </c>
    </row>
    <row r="564" spans="1:3" ht="15.75" thickBot="1" x14ac:dyDescent="0.3">
      <c r="A564" s="58">
        <v>44314</v>
      </c>
      <c r="B564" s="59" t="s">
        <v>107</v>
      </c>
      <c r="C564" s="59">
        <v>93.44</v>
      </c>
    </row>
    <row r="565" spans="1:3" ht="15.75" thickBot="1" x14ac:dyDescent="0.3">
      <c r="A565" s="58">
        <v>44315</v>
      </c>
      <c r="B565" s="59" t="s">
        <v>107</v>
      </c>
      <c r="C565" s="59">
        <v>93.5</v>
      </c>
    </row>
    <row r="566" spans="1:3" ht="15.75" thickBot="1" x14ac:dyDescent="0.3">
      <c r="A566" s="58">
        <v>44316</v>
      </c>
      <c r="B566" s="59" t="s">
        <v>107</v>
      </c>
      <c r="C566" s="59">
        <v>93.56</v>
      </c>
    </row>
    <row r="567" spans="1:3" ht="15.75" thickBot="1" x14ac:dyDescent="0.3">
      <c r="A567" s="58">
        <v>44319</v>
      </c>
      <c r="B567" s="59" t="s">
        <v>107</v>
      </c>
      <c r="C567" s="59">
        <v>93.67</v>
      </c>
    </row>
    <row r="568" spans="1:3" ht="15.75" thickBot="1" x14ac:dyDescent="0.3">
      <c r="A568" s="58">
        <v>44320</v>
      </c>
      <c r="B568" s="59" t="s">
        <v>107</v>
      </c>
      <c r="C568" s="59">
        <v>93.71</v>
      </c>
    </row>
    <row r="569" spans="1:3" ht="15.75" thickBot="1" x14ac:dyDescent="0.3">
      <c r="A569" s="58">
        <v>44321</v>
      </c>
      <c r="B569" s="59" t="s">
        <v>107</v>
      </c>
      <c r="C569" s="59">
        <v>93.75</v>
      </c>
    </row>
    <row r="570" spans="1:3" ht="15.75" thickBot="1" x14ac:dyDescent="0.3">
      <c r="A570" s="58">
        <v>44322</v>
      </c>
      <c r="B570" s="59" t="s">
        <v>107</v>
      </c>
      <c r="C570" s="59">
        <v>93.79</v>
      </c>
    </row>
    <row r="571" spans="1:3" ht="15.75" thickBot="1" x14ac:dyDescent="0.3">
      <c r="A571" s="58">
        <v>44323</v>
      </c>
      <c r="B571" s="59" t="s">
        <v>107</v>
      </c>
      <c r="C571" s="59">
        <v>93.85</v>
      </c>
    </row>
    <row r="572" spans="1:3" ht="15.75" thickBot="1" x14ac:dyDescent="0.3">
      <c r="A572" s="58">
        <v>44326</v>
      </c>
      <c r="B572" s="59" t="s">
        <v>107</v>
      </c>
      <c r="C572" s="59">
        <v>93.93</v>
      </c>
    </row>
    <row r="573" spans="1:3" ht="15.75" thickBot="1" x14ac:dyDescent="0.3">
      <c r="A573" s="58">
        <v>44327</v>
      </c>
      <c r="B573" s="59" t="s">
        <v>107</v>
      </c>
      <c r="C573" s="59">
        <v>93.95</v>
      </c>
    </row>
    <row r="574" spans="1:3" ht="15.75" thickBot="1" x14ac:dyDescent="0.3">
      <c r="A574" s="58">
        <v>44328</v>
      </c>
      <c r="B574" s="59" t="s">
        <v>107</v>
      </c>
      <c r="C574" s="59">
        <v>93.98</v>
      </c>
    </row>
    <row r="575" spans="1:3" ht="15.75" thickBot="1" x14ac:dyDescent="0.3">
      <c r="A575" s="58">
        <v>44329</v>
      </c>
      <c r="B575" s="59" t="s">
        <v>107</v>
      </c>
      <c r="C575" s="59">
        <v>94.01</v>
      </c>
    </row>
    <row r="576" spans="1:3" ht="15.75" thickBot="1" x14ac:dyDescent="0.3">
      <c r="A576" s="58">
        <v>44330</v>
      </c>
      <c r="B576" s="59" t="s">
        <v>107</v>
      </c>
      <c r="C576" s="59">
        <v>94.04</v>
      </c>
    </row>
    <row r="577" spans="1:3" ht="15.75" thickBot="1" x14ac:dyDescent="0.3">
      <c r="A577" s="58">
        <v>44333</v>
      </c>
      <c r="B577" s="59" t="s">
        <v>107</v>
      </c>
      <c r="C577" s="59">
        <v>94.13</v>
      </c>
    </row>
    <row r="578" spans="1:3" ht="15.75" thickBot="1" x14ac:dyDescent="0.3">
      <c r="A578" s="58">
        <v>44334</v>
      </c>
      <c r="B578" s="59" t="s">
        <v>107</v>
      </c>
      <c r="C578" s="59">
        <v>94.16</v>
      </c>
    </row>
    <row r="579" spans="1:3" ht="15.75" thickBot="1" x14ac:dyDescent="0.3">
      <c r="A579" s="58">
        <v>44335</v>
      </c>
      <c r="B579" s="59" t="s">
        <v>107</v>
      </c>
      <c r="C579" s="59">
        <v>94.2</v>
      </c>
    </row>
    <row r="580" spans="1:3" ht="15.75" thickBot="1" x14ac:dyDescent="0.3">
      <c r="A580" s="58">
        <v>44336</v>
      </c>
      <c r="B580" s="59" t="s">
        <v>107</v>
      </c>
      <c r="C580" s="59">
        <v>94.24</v>
      </c>
    </row>
    <row r="581" spans="1:3" ht="15.75" thickBot="1" x14ac:dyDescent="0.3">
      <c r="A581" s="58">
        <v>44337</v>
      </c>
      <c r="B581" s="59" t="s">
        <v>107</v>
      </c>
      <c r="C581" s="59">
        <v>94.27</v>
      </c>
    </row>
    <row r="582" spans="1:3" ht="15.75" thickBot="1" x14ac:dyDescent="0.3">
      <c r="A582" s="58">
        <v>44342</v>
      </c>
      <c r="B582" s="59" t="s">
        <v>107</v>
      </c>
      <c r="C582" s="59">
        <v>94.48</v>
      </c>
    </row>
    <row r="583" spans="1:3" ht="15.75" thickBot="1" x14ac:dyDescent="0.3">
      <c r="A583" s="58">
        <v>44343</v>
      </c>
      <c r="B583" s="59" t="s">
        <v>107</v>
      </c>
      <c r="C583" s="59">
        <v>94.53</v>
      </c>
    </row>
    <row r="584" spans="1:3" ht="15.75" thickBot="1" x14ac:dyDescent="0.3">
      <c r="A584" s="58">
        <v>44344</v>
      </c>
      <c r="B584" s="59" t="s">
        <v>107</v>
      </c>
      <c r="C584" s="59">
        <v>94.56</v>
      </c>
    </row>
    <row r="585" spans="1:3" ht="15.75" thickBot="1" x14ac:dyDescent="0.3">
      <c r="A585" s="58">
        <v>44347</v>
      </c>
      <c r="B585" s="59" t="s">
        <v>107</v>
      </c>
      <c r="C585" s="59">
        <v>94.73</v>
      </c>
    </row>
    <row r="586" spans="1:3" ht="15.75" thickBot="1" x14ac:dyDescent="0.3">
      <c r="A586" s="58">
        <v>44348</v>
      </c>
      <c r="B586" s="59" t="s">
        <v>107</v>
      </c>
      <c r="C586" s="59">
        <v>94.73</v>
      </c>
    </row>
    <row r="587" spans="1:3" ht="15.75" thickBot="1" x14ac:dyDescent="0.3">
      <c r="A587" s="58">
        <v>44349</v>
      </c>
      <c r="B587" s="59" t="s">
        <v>107</v>
      </c>
      <c r="C587" s="59">
        <v>94.77</v>
      </c>
    </row>
    <row r="588" spans="1:3" ht="15.75" thickBot="1" x14ac:dyDescent="0.3">
      <c r="A588" s="58">
        <v>44350</v>
      </c>
      <c r="B588" s="59" t="s">
        <v>107</v>
      </c>
      <c r="C588" s="59">
        <v>94.81</v>
      </c>
    </row>
    <row r="589" spans="1:3" ht="15.75" thickBot="1" x14ac:dyDescent="0.3">
      <c r="A589" s="58">
        <v>44351</v>
      </c>
      <c r="B589" s="59" t="s">
        <v>107</v>
      </c>
      <c r="C589" s="59">
        <v>94.86</v>
      </c>
    </row>
    <row r="590" spans="1:3" ht="15.75" thickBot="1" x14ac:dyDescent="0.3">
      <c r="A590" s="58">
        <v>44354</v>
      </c>
      <c r="B590" s="59" t="s">
        <v>107</v>
      </c>
      <c r="C590" s="59">
        <v>94.98</v>
      </c>
    </row>
    <row r="591" spans="1:3" ht="15.75" thickBot="1" x14ac:dyDescent="0.3">
      <c r="A591" s="58">
        <v>44355</v>
      </c>
      <c r="B591" s="59" t="s">
        <v>107</v>
      </c>
      <c r="C591" s="59">
        <v>95.01</v>
      </c>
    </row>
    <row r="592" spans="1:3" ht="15.75" thickBot="1" x14ac:dyDescent="0.3">
      <c r="A592" s="58">
        <v>44356</v>
      </c>
      <c r="B592" s="59" t="s">
        <v>107</v>
      </c>
      <c r="C592" s="59">
        <v>95.05</v>
      </c>
    </row>
    <row r="593" spans="1:3" ht="15.75" thickBot="1" x14ac:dyDescent="0.3">
      <c r="A593" s="58">
        <v>44357</v>
      </c>
      <c r="B593" s="59" t="s">
        <v>107</v>
      </c>
      <c r="C593" s="59">
        <v>95.11</v>
      </c>
    </row>
    <row r="594" spans="1:3" ht="15.75" thickBot="1" x14ac:dyDescent="0.3">
      <c r="A594" s="58">
        <v>44358</v>
      </c>
      <c r="B594" s="59" t="s">
        <v>107</v>
      </c>
      <c r="C594" s="59">
        <v>95.13</v>
      </c>
    </row>
    <row r="595" spans="1:3" ht="15.75" thickBot="1" x14ac:dyDescent="0.3">
      <c r="A595" s="58">
        <v>44361</v>
      </c>
      <c r="B595" s="59" t="s">
        <v>107</v>
      </c>
      <c r="C595" s="59">
        <v>95.25</v>
      </c>
    </row>
    <row r="596" spans="1:3" ht="15.75" thickBot="1" x14ac:dyDescent="0.3">
      <c r="A596" s="58">
        <v>44362</v>
      </c>
      <c r="B596" s="59" t="s">
        <v>107</v>
      </c>
      <c r="C596" s="59">
        <v>95.3</v>
      </c>
    </row>
    <row r="597" spans="1:3" ht="15.75" thickBot="1" x14ac:dyDescent="0.3">
      <c r="A597" s="58">
        <v>44363</v>
      </c>
      <c r="B597" s="59" t="s">
        <v>107</v>
      </c>
      <c r="C597" s="59">
        <v>95.31</v>
      </c>
    </row>
    <row r="598" spans="1:3" ht="15.75" thickBot="1" x14ac:dyDescent="0.3">
      <c r="A598" s="58">
        <v>44364</v>
      </c>
      <c r="B598" s="59" t="s">
        <v>107</v>
      </c>
      <c r="C598" s="59">
        <v>95.37</v>
      </c>
    </row>
    <row r="599" spans="1:3" ht="15.75" thickBot="1" x14ac:dyDescent="0.3">
      <c r="A599" s="58">
        <v>44365</v>
      </c>
      <c r="B599" s="59" t="s">
        <v>107</v>
      </c>
      <c r="C599" s="59">
        <v>95.37</v>
      </c>
    </row>
    <row r="600" spans="1:3" ht="15.75" thickBot="1" x14ac:dyDescent="0.3">
      <c r="A600" s="58">
        <v>44369</v>
      </c>
      <c r="B600" s="59" t="s">
        <v>107</v>
      </c>
      <c r="C600" s="59">
        <v>95.49</v>
      </c>
    </row>
    <row r="601" spans="1:3" ht="15.75" thickBot="1" x14ac:dyDescent="0.3">
      <c r="A601" s="58">
        <v>44370</v>
      </c>
      <c r="B601" s="59" t="s">
        <v>107</v>
      </c>
      <c r="C601" s="59">
        <v>95.53</v>
      </c>
    </row>
    <row r="602" spans="1:3" ht="15.75" thickBot="1" x14ac:dyDescent="0.3">
      <c r="A602" s="58">
        <v>44371</v>
      </c>
      <c r="B602" s="59" t="s">
        <v>107</v>
      </c>
      <c r="C602" s="59">
        <v>95.55</v>
      </c>
    </row>
    <row r="603" spans="1:3" ht="15.75" thickBot="1" x14ac:dyDescent="0.3">
      <c r="A603" s="58">
        <v>44372</v>
      </c>
      <c r="B603" s="59" t="s">
        <v>107</v>
      </c>
      <c r="C603" s="59">
        <v>95.6</v>
      </c>
    </row>
    <row r="604" spans="1:3" ht="15.75" thickBot="1" x14ac:dyDescent="0.3">
      <c r="A604" s="58">
        <v>44375</v>
      </c>
      <c r="B604" s="59" t="s">
        <v>107</v>
      </c>
      <c r="C604" s="59">
        <v>95.69</v>
      </c>
    </row>
    <row r="605" spans="1:3" ht="15.75" thickBot="1" x14ac:dyDescent="0.3">
      <c r="A605" s="58">
        <v>44376</v>
      </c>
      <c r="B605" s="59" t="s">
        <v>107</v>
      </c>
      <c r="C605" s="59">
        <v>95.71</v>
      </c>
    </row>
    <row r="606" spans="1:3" ht="15.75" thickBot="1" x14ac:dyDescent="0.3">
      <c r="A606" s="58">
        <v>44377</v>
      </c>
      <c r="B606" s="59" t="s">
        <v>107</v>
      </c>
      <c r="C606" s="59">
        <v>95.72</v>
      </c>
    </row>
    <row r="607" spans="1:3" ht="15.75" thickBot="1" x14ac:dyDescent="0.3">
      <c r="A607" s="58">
        <v>44378</v>
      </c>
      <c r="B607" s="59" t="s">
        <v>107</v>
      </c>
      <c r="C607" s="59">
        <v>95.76</v>
      </c>
    </row>
    <row r="608" spans="1:3" ht="15.75" thickBot="1" x14ac:dyDescent="0.3">
      <c r="A608" s="58">
        <v>44379</v>
      </c>
      <c r="B608" s="59" t="s">
        <v>107</v>
      </c>
      <c r="C608" s="59">
        <v>95.79</v>
      </c>
    </row>
    <row r="609" spans="1:3" ht="15.75" thickBot="1" x14ac:dyDescent="0.3">
      <c r="A609" s="58">
        <v>44382</v>
      </c>
      <c r="B609" s="59" t="s">
        <v>107</v>
      </c>
      <c r="C609" s="59">
        <v>95.88</v>
      </c>
    </row>
    <row r="610" spans="1:3" ht="15.75" thickBot="1" x14ac:dyDescent="0.3">
      <c r="A610" s="58">
        <v>44383</v>
      </c>
      <c r="B610" s="59" t="s">
        <v>107</v>
      </c>
      <c r="C610" s="59">
        <v>95.91</v>
      </c>
    </row>
    <row r="611" spans="1:3" ht="15.75" thickBot="1" x14ac:dyDescent="0.3">
      <c r="A611" s="58">
        <v>44384</v>
      </c>
      <c r="B611" s="59" t="s">
        <v>107</v>
      </c>
      <c r="C611" s="59">
        <v>95.94</v>
      </c>
    </row>
    <row r="612" spans="1:3" ht="15.75" thickBot="1" x14ac:dyDescent="0.3">
      <c r="A612" s="58">
        <v>44385</v>
      </c>
      <c r="B612" s="59" t="s">
        <v>107</v>
      </c>
      <c r="C612" s="59">
        <v>95.99</v>
      </c>
    </row>
    <row r="613" spans="1:3" ht="15.75" thickBot="1" x14ac:dyDescent="0.3">
      <c r="A613" s="58">
        <v>44389</v>
      </c>
      <c r="B613" s="59" t="s">
        <v>107</v>
      </c>
      <c r="C613" s="59">
        <v>96.09</v>
      </c>
    </row>
    <row r="614" spans="1:3" ht="15.75" thickBot="1" x14ac:dyDescent="0.3">
      <c r="A614" s="58">
        <v>44390</v>
      </c>
      <c r="B614" s="59" t="s">
        <v>107</v>
      </c>
      <c r="C614" s="59">
        <v>96.12</v>
      </c>
    </row>
    <row r="615" spans="1:3" ht="15.75" thickBot="1" x14ac:dyDescent="0.3">
      <c r="A615" s="58">
        <v>44391</v>
      </c>
      <c r="B615" s="59" t="s">
        <v>107</v>
      </c>
      <c r="C615" s="59">
        <v>96.16</v>
      </c>
    </row>
    <row r="616" spans="1:3" ht="15.75" thickBot="1" x14ac:dyDescent="0.3">
      <c r="A616" s="58">
        <v>44392</v>
      </c>
      <c r="B616" s="59" t="s">
        <v>107</v>
      </c>
      <c r="C616" s="59">
        <v>96.18</v>
      </c>
    </row>
    <row r="617" spans="1:3" ht="15.75" thickBot="1" x14ac:dyDescent="0.3">
      <c r="A617" s="58">
        <v>44393</v>
      </c>
      <c r="B617" s="59" t="s">
        <v>107</v>
      </c>
      <c r="C617" s="59">
        <v>96.22</v>
      </c>
    </row>
    <row r="618" spans="1:3" ht="15.75" thickBot="1" x14ac:dyDescent="0.3">
      <c r="A618" s="58">
        <v>44396</v>
      </c>
      <c r="B618" s="59" t="s">
        <v>107</v>
      </c>
      <c r="C618" s="59">
        <v>96.31</v>
      </c>
    </row>
    <row r="619" spans="1:3" ht="15.75" thickBot="1" x14ac:dyDescent="0.3">
      <c r="A619" s="58">
        <v>44397</v>
      </c>
      <c r="B619" s="59" t="s">
        <v>107</v>
      </c>
      <c r="C619" s="59">
        <v>96.34</v>
      </c>
    </row>
    <row r="620" spans="1:3" ht="15.75" thickBot="1" x14ac:dyDescent="0.3">
      <c r="A620" s="58">
        <v>44398</v>
      </c>
      <c r="B620" s="59" t="s">
        <v>107</v>
      </c>
      <c r="C620" s="59">
        <v>96.36</v>
      </c>
    </row>
    <row r="621" spans="1:3" ht="15.75" thickBot="1" x14ac:dyDescent="0.3">
      <c r="A621" s="58">
        <v>44399</v>
      </c>
      <c r="B621" s="59" t="s">
        <v>107</v>
      </c>
      <c r="C621" s="59">
        <v>96.41</v>
      </c>
    </row>
    <row r="622" spans="1:3" ht="15.75" thickBot="1" x14ac:dyDescent="0.3">
      <c r="A622" s="58">
        <v>44400</v>
      </c>
      <c r="B622" s="59" t="s">
        <v>107</v>
      </c>
      <c r="C622" s="59">
        <v>96.42</v>
      </c>
    </row>
    <row r="623" spans="1:3" ht="15.75" thickBot="1" x14ac:dyDescent="0.3">
      <c r="A623" s="58">
        <v>44403</v>
      </c>
      <c r="B623" s="59" t="s">
        <v>107</v>
      </c>
      <c r="C623" s="59">
        <v>96.54</v>
      </c>
    </row>
    <row r="624" spans="1:3" ht="15.75" thickBot="1" x14ac:dyDescent="0.3">
      <c r="A624" s="58">
        <v>44404</v>
      </c>
      <c r="B624" s="59" t="s">
        <v>107</v>
      </c>
      <c r="C624" s="59">
        <v>96.57</v>
      </c>
    </row>
    <row r="625" spans="1:3" ht="15.75" thickBot="1" x14ac:dyDescent="0.3">
      <c r="A625" s="58">
        <v>44405</v>
      </c>
      <c r="B625" s="59" t="s">
        <v>107</v>
      </c>
      <c r="C625" s="59">
        <v>96.61</v>
      </c>
    </row>
    <row r="626" spans="1:3" ht="15.75" thickBot="1" x14ac:dyDescent="0.3">
      <c r="A626" s="58">
        <v>44406</v>
      </c>
      <c r="B626" s="59" t="s">
        <v>107</v>
      </c>
      <c r="C626" s="59">
        <v>96.64</v>
      </c>
    </row>
    <row r="627" spans="1:3" ht="15.75" thickBot="1" x14ac:dyDescent="0.3">
      <c r="A627" s="58">
        <v>44407</v>
      </c>
      <c r="B627" s="59" t="s">
        <v>107</v>
      </c>
      <c r="C627" s="59">
        <v>96.69</v>
      </c>
    </row>
    <row r="628" spans="1:3" ht="15.75" thickBot="1" x14ac:dyDescent="0.3">
      <c r="A628" s="58">
        <v>44410</v>
      </c>
      <c r="B628" s="59" t="s">
        <v>107</v>
      </c>
      <c r="C628" s="59">
        <v>96.79</v>
      </c>
    </row>
    <row r="629" spans="1:3" ht="15.75" thickBot="1" x14ac:dyDescent="0.3">
      <c r="A629" s="58">
        <v>44411</v>
      </c>
      <c r="B629" s="59" t="s">
        <v>107</v>
      </c>
      <c r="C629" s="59">
        <v>96.81</v>
      </c>
    </row>
    <row r="630" spans="1:3" ht="15.75" thickBot="1" x14ac:dyDescent="0.3">
      <c r="A630" s="58">
        <v>44412</v>
      </c>
      <c r="B630" s="59" t="s">
        <v>107</v>
      </c>
      <c r="C630" s="59">
        <v>96.83</v>
      </c>
    </row>
    <row r="631" spans="1:3" ht="15.75" thickBot="1" x14ac:dyDescent="0.3">
      <c r="A631" s="58">
        <v>44413</v>
      </c>
      <c r="B631" s="59" t="s">
        <v>107</v>
      </c>
      <c r="C631" s="59">
        <v>96.89</v>
      </c>
    </row>
    <row r="632" spans="1:3" ht="15.75" thickBot="1" x14ac:dyDescent="0.3">
      <c r="A632" s="58">
        <v>44414</v>
      </c>
      <c r="B632" s="59" t="s">
        <v>107</v>
      </c>
      <c r="C632" s="59">
        <v>96.9</v>
      </c>
    </row>
    <row r="633" spans="1:3" ht="15.75" thickBot="1" x14ac:dyDescent="0.3">
      <c r="A633" s="58">
        <v>44417</v>
      </c>
      <c r="B633" s="59" t="s">
        <v>107</v>
      </c>
      <c r="C633" s="59">
        <v>97</v>
      </c>
    </row>
    <row r="634" spans="1:3" ht="15.75" thickBot="1" x14ac:dyDescent="0.3">
      <c r="A634" s="58">
        <v>44418</v>
      </c>
      <c r="B634" s="59" t="s">
        <v>107</v>
      </c>
      <c r="C634" s="59">
        <v>97.03</v>
      </c>
    </row>
    <row r="635" spans="1:3" ht="15.75" thickBot="1" x14ac:dyDescent="0.3">
      <c r="A635" s="58">
        <v>44419</v>
      </c>
      <c r="B635" s="59" t="s">
        <v>107</v>
      </c>
      <c r="C635" s="59">
        <v>97.04</v>
      </c>
    </row>
    <row r="636" spans="1:3" ht="15.75" thickBot="1" x14ac:dyDescent="0.3">
      <c r="A636" s="58">
        <v>44420</v>
      </c>
      <c r="B636" s="59" t="s">
        <v>107</v>
      </c>
      <c r="C636" s="59">
        <v>97.07</v>
      </c>
    </row>
    <row r="637" spans="1:3" ht="15.75" thickBot="1" x14ac:dyDescent="0.3">
      <c r="A637" s="58">
        <v>44421</v>
      </c>
      <c r="B637" s="59" t="s">
        <v>107</v>
      </c>
      <c r="C637" s="59">
        <v>97.11</v>
      </c>
    </row>
    <row r="638" spans="1:3" ht="15.75" thickBot="1" x14ac:dyDescent="0.3">
      <c r="A638" s="58">
        <v>44425</v>
      </c>
      <c r="B638" s="59" t="s">
        <v>107</v>
      </c>
      <c r="C638" s="59">
        <v>97.25</v>
      </c>
    </row>
    <row r="639" spans="1:3" ht="15.75" thickBot="1" x14ac:dyDescent="0.3">
      <c r="A639" s="58">
        <v>44426</v>
      </c>
      <c r="B639" s="59" t="s">
        <v>107</v>
      </c>
      <c r="C639" s="59">
        <v>97.25</v>
      </c>
    </row>
    <row r="640" spans="1:3" ht="15.75" thickBot="1" x14ac:dyDescent="0.3">
      <c r="A640" s="58">
        <v>44427</v>
      </c>
      <c r="B640" s="59" t="s">
        <v>107</v>
      </c>
      <c r="C640" s="59">
        <v>97.28</v>
      </c>
    </row>
    <row r="641" spans="1:3" ht="15.75" thickBot="1" x14ac:dyDescent="0.3">
      <c r="A641" s="58">
        <v>44428</v>
      </c>
      <c r="B641" s="59" t="s">
        <v>107</v>
      </c>
      <c r="C641" s="59">
        <v>97.31</v>
      </c>
    </row>
    <row r="642" spans="1:3" ht="15.75" thickBot="1" x14ac:dyDescent="0.3">
      <c r="A642" s="58">
        <v>44431</v>
      </c>
      <c r="B642" s="59" t="s">
        <v>107</v>
      </c>
      <c r="C642" s="59">
        <v>97.4</v>
      </c>
    </row>
    <row r="643" spans="1:3" ht="15.75" thickBot="1" x14ac:dyDescent="0.3">
      <c r="A643" s="58">
        <v>44432</v>
      </c>
      <c r="B643" s="59" t="s">
        <v>107</v>
      </c>
      <c r="C643" s="59">
        <v>97.45</v>
      </c>
    </row>
    <row r="644" spans="1:3" ht="15.75" thickBot="1" x14ac:dyDescent="0.3">
      <c r="A644" s="58">
        <v>44433</v>
      </c>
      <c r="B644" s="59" t="s">
        <v>107</v>
      </c>
      <c r="C644" s="59">
        <v>97.48</v>
      </c>
    </row>
    <row r="645" spans="1:3" ht="15.75" thickBot="1" x14ac:dyDescent="0.3">
      <c r="A645" s="58">
        <v>44434</v>
      </c>
      <c r="B645" s="59" t="s">
        <v>107</v>
      </c>
      <c r="C645" s="59">
        <v>97.53</v>
      </c>
    </row>
    <row r="646" spans="1:3" ht="15.75" thickBot="1" x14ac:dyDescent="0.3">
      <c r="A646" s="58">
        <v>44435</v>
      </c>
      <c r="B646" s="59" t="s">
        <v>107</v>
      </c>
      <c r="C646" s="59">
        <v>97.56</v>
      </c>
    </row>
    <row r="647" spans="1:3" ht="15.75" thickBot="1" x14ac:dyDescent="0.3">
      <c r="A647" s="58">
        <v>44438</v>
      </c>
      <c r="B647" s="59" t="s">
        <v>107</v>
      </c>
      <c r="C647" s="59">
        <v>97.71</v>
      </c>
    </row>
    <row r="648" spans="1:3" ht="15.75" thickBot="1" x14ac:dyDescent="0.3">
      <c r="A648" s="58">
        <v>44439</v>
      </c>
      <c r="B648" s="59" t="s">
        <v>107</v>
      </c>
      <c r="C648" s="59">
        <v>97.74</v>
      </c>
    </row>
    <row r="649" spans="1:3" ht="15.75" thickBot="1" x14ac:dyDescent="0.3">
      <c r="A649" s="58">
        <v>44440</v>
      </c>
      <c r="B649" s="59" t="s">
        <v>107</v>
      </c>
      <c r="C649" s="59">
        <v>97.78</v>
      </c>
    </row>
    <row r="650" spans="1:3" ht="15.75" thickBot="1" x14ac:dyDescent="0.3">
      <c r="A650" s="58">
        <v>44441</v>
      </c>
      <c r="B650" s="59" t="s">
        <v>107</v>
      </c>
      <c r="C650" s="59">
        <v>97.83</v>
      </c>
    </row>
    <row r="651" spans="1:3" ht="15.75" thickBot="1" x14ac:dyDescent="0.3">
      <c r="A651" s="58">
        <v>44442</v>
      </c>
      <c r="B651" s="59" t="s">
        <v>107</v>
      </c>
      <c r="C651" s="59">
        <v>97.86</v>
      </c>
    </row>
    <row r="652" spans="1:3" ht="15.75" thickBot="1" x14ac:dyDescent="0.3">
      <c r="A652" s="58">
        <v>44445</v>
      </c>
      <c r="B652" s="59" t="s">
        <v>107</v>
      </c>
      <c r="C652" s="59">
        <v>97.95</v>
      </c>
    </row>
    <row r="653" spans="1:3" ht="15.75" thickBot="1" x14ac:dyDescent="0.3">
      <c r="A653" s="58">
        <v>44446</v>
      </c>
      <c r="B653" s="59" t="s">
        <v>107</v>
      </c>
      <c r="C653" s="59">
        <v>97.99</v>
      </c>
    </row>
    <row r="654" spans="1:3" ht="15.75" thickBot="1" x14ac:dyDescent="0.3">
      <c r="A654" s="58">
        <v>44447</v>
      </c>
      <c r="B654" s="59" t="s">
        <v>107</v>
      </c>
      <c r="C654" s="59">
        <v>98.01</v>
      </c>
    </row>
    <row r="655" spans="1:3" ht="15.75" thickBot="1" x14ac:dyDescent="0.3">
      <c r="A655" s="58">
        <v>44448</v>
      </c>
      <c r="B655" s="59" t="s">
        <v>107</v>
      </c>
      <c r="C655" s="59">
        <v>98.05</v>
      </c>
    </row>
    <row r="656" spans="1:3" ht="15.75" thickBot="1" x14ac:dyDescent="0.3">
      <c r="A656" s="58">
        <v>44449</v>
      </c>
      <c r="B656" s="59" t="s">
        <v>107</v>
      </c>
      <c r="C656" s="59">
        <v>98.09</v>
      </c>
    </row>
    <row r="657" spans="1:3" ht="15.75" thickBot="1" x14ac:dyDescent="0.3">
      <c r="A657" s="58">
        <v>44452</v>
      </c>
      <c r="B657" s="59" t="s">
        <v>107</v>
      </c>
      <c r="C657" s="59">
        <v>98.19</v>
      </c>
    </row>
    <row r="658" spans="1:3" ht="15.75" thickBot="1" x14ac:dyDescent="0.3">
      <c r="A658" s="58">
        <v>44453</v>
      </c>
      <c r="B658" s="59" t="s">
        <v>107</v>
      </c>
      <c r="C658" s="59">
        <v>98.21</v>
      </c>
    </row>
    <row r="659" spans="1:3" ht="15.75" thickBot="1" x14ac:dyDescent="0.3">
      <c r="A659" s="58">
        <v>44454</v>
      </c>
      <c r="B659" s="59" t="s">
        <v>107</v>
      </c>
      <c r="C659" s="59">
        <v>98.25</v>
      </c>
    </row>
    <row r="660" spans="1:3" ht="15.75" thickBot="1" x14ac:dyDescent="0.3">
      <c r="A660" s="58">
        <v>44455</v>
      </c>
      <c r="B660" s="59" t="s">
        <v>107</v>
      </c>
      <c r="C660" s="59">
        <v>98.3</v>
      </c>
    </row>
    <row r="661" spans="1:3" ht="15.75" thickBot="1" x14ac:dyDescent="0.3">
      <c r="A661" s="58">
        <v>44456</v>
      </c>
      <c r="B661" s="59" t="s">
        <v>107</v>
      </c>
      <c r="C661" s="59">
        <v>98.36</v>
      </c>
    </row>
    <row r="662" spans="1:3" ht="15.75" thickBot="1" x14ac:dyDescent="0.3">
      <c r="A662" s="58">
        <v>44459</v>
      </c>
      <c r="B662" s="59" t="s">
        <v>107</v>
      </c>
      <c r="C662" s="59">
        <v>98.46</v>
      </c>
    </row>
    <row r="663" spans="1:3" ht="15.75" thickBot="1" x14ac:dyDescent="0.3">
      <c r="A663" s="58">
        <v>44460</v>
      </c>
      <c r="B663" s="59" t="s">
        <v>107</v>
      </c>
      <c r="C663" s="59">
        <v>98.47</v>
      </c>
    </row>
    <row r="664" spans="1:3" ht="15.75" thickBot="1" x14ac:dyDescent="0.3">
      <c r="A664" s="58">
        <v>44461</v>
      </c>
      <c r="B664" s="59" t="s">
        <v>107</v>
      </c>
      <c r="C664" s="59">
        <v>98.49</v>
      </c>
    </row>
    <row r="665" spans="1:3" ht="15.75" thickBot="1" x14ac:dyDescent="0.3">
      <c r="A665" s="58">
        <v>44462</v>
      </c>
      <c r="B665" s="59" t="s">
        <v>107</v>
      </c>
      <c r="C665" s="59">
        <v>98.54</v>
      </c>
    </row>
    <row r="666" spans="1:3" ht="15.75" thickBot="1" x14ac:dyDescent="0.3">
      <c r="A666" s="58">
        <v>44463</v>
      </c>
      <c r="B666" s="59" t="s">
        <v>107</v>
      </c>
      <c r="C666" s="59">
        <v>98.56</v>
      </c>
    </row>
    <row r="667" spans="1:3" ht="15.75" thickBot="1" x14ac:dyDescent="0.3">
      <c r="A667" s="58">
        <v>44466</v>
      </c>
      <c r="B667" s="59" t="s">
        <v>107</v>
      </c>
      <c r="C667" s="59">
        <v>98.63</v>
      </c>
    </row>
    <row r="668" spans="1:3" ht="15.75" thickBot="1" x14ac:dyDescent="0.3">
      <c r="A668" s="58">
        <v>44467</v>
      </c>
      <c r="B668" s="59" t="s">
        <v>107</v>
      </c>
      <c r="C668" s="59">
        <v>98.66</v>
      </c>
    </row>
    <row r="669" spans="1:3" ht="15.75" thickBot="1" x14ac:dyDescent="0.3">
      <c r="A669" s="58">
        <v>44468</v>
      </c>
      <c r="B669" s="59" t="s">
        <v>107</v>
      </c>
      <c r="C669" s="59">
        <v>98.72</v>
      </c>
    </row>
    <row r="670" spans="1:3" ht="15.75" thickBot="1" x14ac:dyDescent="0.3">
      <c r="A670" s="58">
        <v>44469</v>
      </c>
      <c r="B670" s="59" t="s">
        <v>107</v>
      </c>
      <c r="C670" s="59">
        <v>98.74</v>
      </c>
    </row>
    <row r="671" spans="1:3" ht="15.75" thickBot="1" x14ac:dyDescent="0.3">
      <c r="A671" s="58">
        <v>44470</v>
      </c>
      <c r="B671" s="59" t="s">
        <v>107</v>
      </c>
      <c r="C671" s="59">
        <v>98.79</v>
      </c>
    </row>
    <row r="672" spans="1:3" ht="15.75" thickBot="1" x14ac:dyDescent="0.3">
      <c r="A672" s="58">
        <v>44473</v>
      </c>
      <c r="B672" s="59" t="s">
        <v>107</v>
      </c>
      <c r="C672" s="59">
        <v>98.86</v>
      </c>
    </row>
    <row r="673" spans="1:3" ht="15.75" thickBot="1" x14ac:dyDescent="0.3">
      <c r="A673" s="58">
        <v>44474</v>
      </c>
      <c r="B673" s="59" t="s">
        <v>107</v>
      </c>
      <c r="C673" s="59">
        <v>98.89</v>
      </c>
    </row>
    <row r="674" spans="1:3" ht="15.75" thickBot="1" x14ac:dyDescent="0.3">
      <c r="A674" s="58">
        <v>44475</v>
      </c>
      <c r="B674" s="59" t="s">
        <v>107</v>
      </c>
      <c r="C674" s="59">
        <v>98.92</v>
      </c>
    </row>
    <row r="675" spans="1:3" ht="15.75" thickBot="1" x14ac:dyDescent="0.3">
      <c r="A675" s="58">
        <v>44476</v>
      </c>
      <c r="B675" s="59" t="s">
        <v>107</v>
      </c>
      <c r="C675" s="59">
        <v>98.94</v>
      </c>
    </row>
    <row r="676" spans="1:3" ht="15.75" thickBot="1" x14ac:dyDescent="0.3">
      <c r="A676" s="58">
        <v>44481</v>
      </c>
      <c r="B676" s="59" t="s">
        <v>107</v>
      </c>
      <c r="C676" s="59">
        <v>99.09</v>
      </c>
    </row>
    <row r="677" spans="1:3" ht="15.75" thickBot="1" x14ac:dyDescent="0.3">
      <c r="A677" s="58">
        <v>44482</v>
      </c>
      <c r="B677" s="59" t="s">
        <v>107</v>
      </c>
      <c r="C677" s="59">
        <v>99.12</v>
      </c>
    </row>
    <row r="678" spans="1:3" ht="15.75" thickBot="1" x14ac:dyDescent="0.3">
      <c r="A678" s="58">
        <v>44483</v>
      </c>
      <c r="B678" s="59" t="s">
        <v>107</v>
      </c>
      <c r="C678" s="59">
        <v>99.16</v>
      </c>
    </row>
    <row r="679" spans="1:3" ht="15.75" thickBot="1" x14ac:dyDescent="0.3">
      <c r="A679" s="58">
        <v>44484</v>
      </c>
      <c r="B679" s="59" t="s">
        <v>107</v>
      </c>
      <c r="C679" s="59">
        <v>99.18</v>
      </c>
    </row>
    <row r="680" spans="1:3" ht="15.75" thickBot="1" x14ac:dyDescent="0.3">
      <c r="A680" s="58">
        <v>44487</v>
      </c>
      <c r="B680" s="59" t="s">
        <v>107</v>
      </c>
      <c r="C680" s="59">
        <v>99.27</v>
      </c>
    </row>
    <row r="681" spans="1:3" ht="15.75" thickBot="1" x14ac:dyDescent="0.3">
      <c r="A681" s="58">
        <v>44488</v>
      </c>
      <c r="B681" s="59" t="s">
        <v>107</v>
      </c>
      <c r="C681" s="59">
        <v>99.31</v>
      </c>
    </row>
    <row r="682" spans="1:3" ht="15.75" thickBot="1" x14ac:dyDescent="0.3">
      <c r="A682" s="58">
        <v>44489</v>
      </c>
      <c r="B682" s="59" t="s">
        <v>107</v>
      </c>
      <c r="C682" s="59">
        <v>99.35</v>
      </c>
    </row>
    <row r="683" spans="1:3" ht="15.75" thickBot="1" x14ac:dyDescent="0.3">
      <c r="A683" s="58">
        <v>44490</v>
      </c>
      <c r="B683" s="59" t="s">
        <v>107</v>
      </c>
      <c r="C683" s="59">
        <v>99.37</v>
      </c>
    </row>
    <row r="684" spans="1:3" ht="15.75" thickBot="1" x14ac:dyDescent="0.3">
      <c r="A684" s="58">
        <v>44491</v>
      </c>
      <c r="B684" s="59" t="s">
        <v>107</v>
      </c>
      <c r="C684" s="59">
        <v>99.39</v>
      </c>
    </row>
    <row r="685" spans="1:3" ht="15.75" thickBot="1" x14ac:dyDescent="0.3">
      <c r="A685" s="58">
        <v>44494</v>
      </c>
      <c r="B685" s="59" t="s">
        <v>107</v>
      </c>
      <c r="C685" s="59">
        <v>99.48</v>
      </c>
    </row>
    <row r="686" spans="1:3" ht="15.75" thickBot="1" x14ac:dyDescent="0.3">
      <c r="A686" s="58">
        <v>44495</v>
      </c>
      <c r="B686" s="59" t="s">
        <v>107</v>
      </c>
      <c r="C686" s="59">
        <v>99.56</v>
      </c>
    </row>
    <row r="687" spans="1:3" ht="15.75" thickBot="1" x14ac:dyDescent="0.3">
      <c r="A687" s="58">
        <v>44496</v>
      </c>
      <c r="B687" s="59" t="s">
        <v>107</v>
      </c>
      <c r="C687" s="59">
        <v>99.65</v>
      </c>
    </row>
    <row r="688" spans="1:3" ht="15.75" thickBot="1" x14ac:dyDescent="0.3">
      <c r="A688" s="58">
        <v>44497</v>
      </c>
      <c r="B688" s="59" t="s">
        <v>107</v>
      </c>
      <c r="C688" s="59">
        <v>99.69</v>
      </c>
    </row>
    <row r="689" spans="1:3" ht="15.75" thickBot="1" x14ac:dyDescent="0.3">
      <c r="A689" s="58">
        <v>44498</v>
      </c>
      <c r="B689" s="59" t="s">
        <v>107</v>
      </c>
      <c r="C689" s="59">
        <v>99.72</v>
      </c>
    </row>
    <row r="690" spans="1:3" ht="15.75" thickBot="1" x14ac:dyDescent="0.3">
      <c r="A690" s="58">
        <v>44501</v>
      </c>
      <c r="B690" s="59" t="s">
        <v>107</v>
      </c>
      <c r="C690" s="59">
        <v>99.81</v>
      </c>
    </row>
    <row r="691" spans="1:3" ht="15.75" thickBot="1" x14ac:dyDescent="0.3">
      <c r="A691" s="58">
        <v>44502</v>
      </c>
      <c r="B691" s="59" t="s">
        <v>107</v>
      </c>
      <c r="C691" s="59">
        <v>99.86</v>
      </c>
    </row>
    <row r="692" spans="1:3" ht="15.75" thickBot="1" x14ac:dyDescent="0.3">
      <c r="A692" s="58">
        <v>44503</v>
      </c>
      <c r="B692" s="59" t="s">
        <v>107</v>
      </c>
      <c r="C692" s="59">
        <v>99.91</v>
      </c>
    </row>
    <row r="693" spans="1:3" ht="15.75" thickBot="1" x14ac:dyDescent="0.3">
      <c r="A693" s="58">
        <v>44504</v>
      </c>
      <c r="B693" s="59" t="s">
        <v>107</v>
      </c>
      <c r="C693" s="59">
        <v>99.96</v>
      </c>
    </row>
    <row r="694" spans="1:3" ht="15.75" thickBot="1" x14ac:dyDescent="0.3">
      <c r="A694" s="58">
        <v>44505</v>
      </c>
      <c r="B694" s="59" t="s">
        <v>107</v>
      </c>
      <c r="C694" s="59">
        <v>99.94</v>
      </c>
    </row>
    <row r="695" spans="1:3" ht="15.75" thickBot="1" x14ac:dyDescent="0.3">
      <c r="A695" s="58">
        <v>44508</v>
      </c>
      <c r="B695" s="59" t="s">
        <v>107</v>
      </c>
      <c r="C695" s="59">
        <v>100.08</v>
      </c>
    </row>
    <row r="696" spans="1:3" ht="15.75" thickBot="1" x14ac:dyDescent="0.3">
      <c r="A696" s="58">
        <v>44509</v>
      </c>
      <c r="B696" s="59" t="s">
        <v>107</v>
      </c>
      <c r="C696" s="59">
        <v>100.11</v>
      </c>
    </row>
    <row r="697" spans="1:3" ht="15.75" thickBot="1" x14ac:dyDescent="0.3">
      <c r="A697" s="58">
        <v>44510</v>
      </c>
      <c r="B697" s="59" t="s">
        <v>107</v>
      </c>
      <c r="C697" s="59">
        <v>100.15</v>
      </c>
    </row>
    <row r="698" spans="1:3" ht="15.75" thickBot="1" x14ac:dyDescent="0.3">
      <c r="A698" s="58">
        <v>44511</v>
      </c>
      <c r="B698" s="59" t="s">
        <v>107</v>
      </c>
      <c r="C698" s="59">
        <v>100.17</v>
      </c>
    </row>
    <row r="699" spans="1:3" ht="15.75" thickBot="1" x14ac:dyDescent="0.3">
      <c r="A699" s="58">
        <v>44512</v>
      </c>
      <c r="B699" s="59" t="s">
        <v>107</v>
      </c>
      <c r="C699" s="59">
        <v>100.22</v>
      </c>
    </row>
    <row r="700" spans="1:3" ht="15.75" thickBot="1" x14ac:dyDescent="0.3">
      <c r="A700" s="58">
        <v>44515</v>
      </c>
      <c r="B700" s="59" t="s">
        <v>107</v>
      </c>
      <c r="C700" s="59">
        <v>100.27</v>
      </c>
    </row>
    <row r="701" spans="1:3" ht="15.75" thickBot="1" x14ac:dyDescent="0.3">
      <c r="A701" s="58">
        <v>44516</v>
      </c>
      <c r="B701" s="59" t="s">
        <v>107</v>
      </c>
      <c r="C701" s="59">
        <v>100.29</v>
      </c>
    </row>
    <row r="702" spans="1:3" ht="15.75" thickBot="1" x14ac:dyDescent="0.3">
      <c r="A702" s="58">
        <v>44517</v>
      </c>
      <c r="B702" s="59" t="s">
        <v>107</v>
      </c>
      <c r="C702" s="59">
        <v>100.35</v>
      </c>
    </row>
    <row r="703" spans="1:3" ht="15.75" thickBot="1" x14ac:dyDescent="0.3">
      <c r="A703" s="58">
        <v>44518</v>
      </c>
      <c r="B703" s="59" t="s">
        <v>107</v>
      </c>
      <c r="C703" s="59">
        <v>100.41</v>
      </c>
    </row>
    <row r="704" spans="1:3" ht="15.75" thickBot="1" x14ac:dyDescent="0.3">
      <c r="A704" s="58">
        <v>44519</v>
      </c>
      <c r="B704" s="59" t="s">
        <v>107</v>
      </c>
      <c r="C704" s="59">
        <v>100.46</v>
      </c>
    </row>
    <row r="705" spans="1:3" ht="15.75" thickBot="1" x14ac:dyDescent="0.3">
      <c r="A705" s="58">
        <v>44523</v>
      </c>
      <c r="B705" s="59" t="s">
        <v>107</v>
      </c>
      <c r="C705" s="59">
        <v>100.57</v>
      </c>
    </row>
    <row r="706" spans="1:3" ht="15.75" thickBot="1" x14ac:dyDescent="0.3">
      <c r="A706" s="58">
        <v>44524</v>
      </c>
      <c r="B706" s="59" t="s">
        <v>107</v>
      </c>
      <c r="C706" s="59">
        <v>100.62</v>
      </c>
    </row>
    <row r="707" spans="1:3" ht="15.75" thickBot="1" x14ac:dyDescent="0.3">
      <c r="A707" s="58">
        <v>44525</v>
      </c>
      <c r="B707" s="59" t="s">
        <v>107</v>
      </c>
      <c r="C707" s="59">
        <v>100.68</v>
      </c>
    </row>
    <row r="708" spans="1:3" ht="15.75" thickBot="1" x14ac:dyDescent="0.3">
      <c r="A708" s="58">
        <v>44526</v>
      </c>
      <c r="B708" s="59" t="s">
        <v>107</v>
      </c>
      <c r="C708" s="59">
        <v>100.8</v>
      </c>
    </row>
    <row r="709" spans="1:3" ht="15.75" thickBot="1" x14ac:dyDescent="0.3">
      <c r="A709" s="58">
        <v>44529</v>
      </c>
      <c r="B709" s="59" t="s">
        <v>107</v>
      </c>
      <c r="C709" s="59">
        <v>100.94</v>
      </c>
    </row>
    <row r="710" spans="1:3" ht="15.75" thickBot="1" x14ac:dyDescent="0.3">
      <c r="A710" s="58">
        <v>44530</v>
      </c>
      <c r="B710" s="59" t="s">
        <v>107</v>
      </c>
      <c r="C710" s="59">
        <v>100.96</v>
      </c>
    </row>
    <row r="711" spans="1:3" ht="15.75" thickBot="1" x14ac:dyDescent="0.3">
      <c r="A711" s="58">
        <v>44531</v>
      </c>
      <c r="B711" s="59" t="s">
        <v>107</v>
      </c>
      <c r="C711" s="59">
        <v>101</v>
      </c>
    </row>
    <row r="712" spans="1:3" ht="15.75" thickBot="1" x14ac:dyDescent="0.3">
      <c r="A712" s="58">
        <v>44532</v>
      </c>
      <c r="B712" s="59" t="s">
        <v>107</v>
      </c>
      <c r="C712" s="59">
        <v>101.1</v>
      </c>
    </row>
    <row r="713" spans="1:3" ht="15.75" thickBot="1" x14ac:dyDescent="0.3">
      <c r="A713" s="58">
        <v>44533</v>
      </c>
      <c r="B713" s="59" t="s">
        <v>107</v>
      </c>
      <c r="C713" s="59">
        <v>101.16</v>
      </c>
    </row>
    <row r="714" spans="1:3" ht="15.75" thickBot="1" x14ac:dyDescent="0.3">
      <c r="A714" s="58">
        <v>44536</v>
      </c>
      <c r="B714" s="59" t="s">
        <v>107</v>
      </c>
      <c r="C714" s="59">
        <v>101.28</v>
      </c>
    </row>
    <row r="715" spans="1:3" ht="15.75" thickBot="1" x14ac:dyDescent="0.3">
      <c r="A715" s="58">
        <v>44537</v>
      </c>
      <c r="B715" s="59" t="s">
        <v>107</v>
      </c>
      <c r="C715" s="59">
        <v>101.42</v>
      </c>
    </row>
    <row r="716" spans="1:3" ht="15.75" thickBot="1" x14ac:dyDescent="0.3">
      <c r="A716" s="58">
        <v>44539</v>
      </c>
      <c r="B716" s="59" t="s">
        <v>107</v>
      </c>
      <c r="C716" s="59">
        <v>101.54</v>
      </c>
    </row>
    <row r="717" spans="1:3" ht="15.75" thickBot="1" x14ac:dyDescent="0.3">
      <c r="A717" s="58">
        <v>44540</v>
      </c>
      <c r="B717" s="59" t="s">
        <v>107</v>
      </c>
      <c r="C717" s="59">
        <v>101.55</v>
      </c>
    </row>
    <row r="718" spans="1:3" ht="15.75" thickBot="1" x14ac:dyDescent="0.3">
      <c r="A718" s="58">
        <v>44543</v>
      </c>
      <c r="B718" s="59" t="s">
        <v>107</v>
      </c>
      <c r="C718" s="59">
        <v>101.7</v>
      </c>
    </row>
    <row r="719" spans="1:3" ht="15.75" thickBot="1" x14ac:dyDescent="0.3">
      <c r="A719" s="58">
        <v>44544</v>
      </c>
      <c r="B719" s="59" t="s">
        <v>107</v>
      </c>
      <c r="C719" s="59">
        <v>101.78</v>
      </c>
    </row>
    <row r="720" spans="1:3" ht="15.75" thickBot="1" x14ac:dyDescent="0.3">
      <c r="A720" s="58">
        <v>44545</v>
      </c>
      <c r="B720" s="59" t="s">
        <v>107</v>
      </c>
      <c r="C720" s="59">
        <v>101.82</v>
      </c>
    </row>
    <row r="721" spans="1:4" ht="15.75" thickBot="1" x14ac:dyDescent="0.3">
      <c r="A721" s="58">
        <v>44546</v>
      </c>
      <c r="B721" s="59" t="s">
        <v>107</v>
      </c>
      <c r="C721" s="59">
        <v>101.9</v>
      </c>
    </row>
    <row r="722" spans="1:4" ht="15.75" thickBot="1" x14ac:dyDescent="0.3">
      <c r="A722" s="58">
        <v>44547</v>
      </c>
      <c r="B722" s="59" t="s">
        <v>107</v>
      </c>
      <c r="C722" s="59">
        <v>101.98</v>
      </c>
    </row>
    <row r="723" spans="1:4" ht="15.75" thickBot="1" x14ac:dyDescent="0.3">
      <c r="A723" s="58">
        <v>44550</v>
      </c>
      <c r="B723" s="59" t="s">
        <v>107</v>
      </c>
      <c r="C723" s="59">
        <v>102.13</v>
      </c>
    </row>
    <row r="724" spans="1:4" ht="15.75" thickBot="1" x14ac:dyDescent="0.3">
      <c r="A724" s="58">
        <v>44551</v>
      </c>
      <c r="B724" s="59" t="s">
        <v>107</v>
      </c>
      <c r="C724" s="59">
        <v>102.24</v>
      </c>
    </row>
    <row r="725" spans="1:4" ht="15.75" thickBot="1" x14ac:dyDescent="0.3">
      <c r="A725" s="58">
        <v>44552</v>
      </c>
      <c r="B725" s="59" t="s">
        <v>107</v>
      </c>
      <c r="C725" s="59">
        <v>102.26</v>
      </c>
    </row>
    <row r="726" spans="1:4" ht="15.75" thickBot="1" x14ac:dyDescent="0.3">
      <c r="A726" s="58">
        <v>44553</v>
      </c>
      <c r="B726" s="59" t="s">
        <v>107</v>
      </c>
      <c r="C726" s="59">
        <v>102.3</v>
      </c>
    </row>
    <row r="727" spans="1:4" ht="15.75" thickBot="1" x14ac:dyDescent="0.3">
      <c r="A727" s="58">
        <v>44557</v>
      </c>
      <c r="B727" s="59" t="s">
        <v>107</v>
      </c>
      <c r="C727" s="59">
        <v>102.54</v>
      </c>
    </row>
    <row r="728" spans="1:4" ht="15.75" thickBot="1" x14ac:dyDescent="0.3">
      <c r="A728" s="58">
        <v>44558</v>
      </c>
      <c r="B728" s="59" t="s">
        <v>107</v>
      </c>
      <c r="C728" s="59">
        <v>102.62</v>
      </c>
    </row>
    <row r="729" spans="1:4" ht="15.75" thickBot="1" x14ac:dyDescent="0.3">
      <c r="A729" s="58">
        <v>44559</v>
      </c>
      <c r="B729" s="59" t="s">
        <v>107</v>
      </c>
      <c r="C729" s="59">
        <v>102.68</v>
      </c>
    </row>
    <row r="730" spans="1:4" ht="15.75" thickBot="1" x14ac:dyDescent="0.3">
      <c r="A730" s="58">
        <v>44560</v>
      </c>
      <c r="B730" s="59" t="s">
        <v>107</v>
      </c>
      <c r="C730" s="59">
        <v>102.72</v>
      </c>
    </row>
    <row r="731" spans="1:4" ht="15.75" thickBot="1" x14ac:dyDescent="0.3">
      <c r="A731" s="58">
        <v>44561</v>
      </c>
      <c r="B731" s="59" t="s">
        <v>107</v>
      </c>
      <c r="C731" s="59">
        <v>102.72</v>
      </c>
    </row>
    <row r="732" spans="1:4" ht="15.75" thickBot="1" x14ac:dyDescent="0.3">
      <c r="A732" s="58">
        <v>44564</v>
      </c>
      <c r="B732" s="59" t="s">
        <v>107</v>
      </c>
      <c r="C732" s="59">
        <v>103</v>
      </c>
      <c r="D732">
        <f>+AVERAGE(C732:C975)</f>
        <v>130.81163934426223</v>
      </c>
    </row>
    <row r="733" spans="1:4" ht="15.75" thickBot="1" x14ac:dyDescent="0.3">
      <c r="A733" s="58">
        <v>44565</v>
      </c>
      <c r="B733" s="59" t="s">
        <v>107</v>
      </c>
      <c r="C733" s="59">
        <v>103.09</v>
      </c>
    </row>
    <row r="734" spans="1:4" ht="15.75" thickBot="1" x14ac:dyDescent="0.3">
      <c r="A734" s="58">
        <v>44566</v>
      </c>
      <c r="B734" s="59" t="s">
        <v>107</v>
      </c>
      <c r="C734" s="59">
        <v>103.14</v>
      </c>
    </row>
    <row r="735" spans="1:4" ht="15.75" thickBot="1" x14ac:dyDescent="0.3">
      <c r="A735" s="58">
        <v>44567</v>
      </c>
      <c r="B735" s="59" t="s">
        <v>107</v>
      </c>
      <c r="C735" s="59">
        <v>103.24</v>
      </c>
    </row>
    <row r="736" spans="1:4" ht="15.75" thickBot="1" x14ac:dyDescent="0.3">
      <c r="A736" s="58">
        <v>44568</v>
      </c>
      <c r="B736" s="59" t="s">
        <v>107</v>
      </c>
      <c r="C736" s="59">
        <v>103.28</v>
      </c>
    </row>
    <row r="737" spans="1:3" ht="15.75" thickBot="1" x14ac:dyDescent="0.3">
      <c r="A737" s="58">
        <v>44571</v>
      </c>
      <c r="B737" s="59" t="s">
        <v>107</v>
      </c>
      <c r="C737" s="59">
        <v>103.51</v>
      </c>
    </row>
    <row r="738" spans="1:3" ht="15.75" thickBot="1" x14ac:dyDescent="0.3">
      <c r="A738" s="58">
        <v>44572</v>
      </c>
      <c r="B738" s="59" t="s">
        <v>107</v>
      </c>
      <c r="C738" s="59">
        <v>103.56</v>
      </c>
    </row>
    <row r="739" spans="1:3" ht="15.75" thickBot="1" x14ac:dyDescent="0.3">
      <c r="A739" s="58">
        <v>44573</v>
      </c>
      <c r="B739" s="59" t="s">
        <v>107</v>
      </c>
      <c r="C739" s="59">
        <v>103.68</v>
      </c>
    </row>
    <row r="740" spans="1:3" ht="15.75" thickBot="1" x14ac:dyDescent="0.3">
      <c r="A740" s="58">
        <v>44574</v>
      </c>
      <c r="B740" s="59" t="s">
        <v>107</v>
      </c>
      <c r="C740" s="59">
        <v>103.77</v>
      </c>
    </row>
    <row r="741" spans="1:3" ht="15.75" thickBot="1" x14ac:dyDescent="0.3">
      <c r="A741" s="58">
        <v>44575</v>
      </c>
      <c r="B741" s="59" t="s">
        <v>107</v>
      </c>
      <c r="C741" s="59">
        <v>103.84</v>
      </c>
    </row>
    <row r="742" spans="1:3" ht="15.75" thickBot="1" x14ac:dyDescent="0.3">
      <c r="A742" s="58">
        <v>44578</v>
      </c>
      <c r="B742" s="59" t="s">
        <v>107</v>
      </c>
      <c r="C742" s="59">
        <v>104.1</v>
      </c>
    </row>
    <row r="743" spans="1:3" ht="15.75" thickBot="1" x14ac:dyDescent="0.3">
      <c r="A743" s="58">
        <v>44579</v>
      </c>
      <c r="B743" s="59" t="s">
        <v>107</v>
      </c>
      <c r="C743" s="59">
        <v>104.17</v>
      </c>
    </row>
    <row r="744" spans="1:3" ht="15.75" thickBot="1" x14ac:dyDescent="0.3">
      <c r="A744" s="58">
        <v>44580</v>
      </c>
      <c r="B744" s="59" t="s">
        <v>107</v>
      </c>
      <c r="C744" s="59">
        <v>104.24</v>
      </c>
    </row>
    <row r="745" spans="1:3" ht="15.75" thickBot="1" x14ac:dyDescent="0.3">
      <c r="A745" s="58">
        <v>44581</v>
      </c>
      <c r="B745" s="59" t="s">
        <v>107</v>
      </c>
      <c r="C745" s="59">
        <v>104.31</v>
      </c>
    </row>
    <row r="746" spans="1:3" ht="15.75" thickBot="1" x14ac:dyDescent="0.3">
      <c r="A746" s="58">
        <v>44582</v>
      </c>
      <c r="B746" s="59" t="s">
        <v>107</v>
      </c>
      <c r="C746" s="59">
        <v>104.34</v>
      </c>
    </row>
    <row r="747" spans="1:3" ht="15.75" thickBot="1" x14ac:dyDescent="0.3">
      <c r="A747" s="58">
        <v>44585</v>
      </c>
      <c r="B747" s="59" t="s">
        <v>107</v>
      </c>
      <c r="C747" s="59">
        <v>104.53</v>
      </c>
    </row>
    <row r="748" spans="1:3" ht="15.75" thickBot="1" x14ac:dyDescent="0.3">
      <c r="A748" s="58">
        <v>44586</v>
      </c>
      <c r="B748" s="59" t="s">
        <v>107</v>
      </c>
      <c r="C748" s="59">
        <v>104.62</v>
      </c>
    </row>
    <row r="749" spans="1:3" ht="15.75" thickBot="1" x14ac:dyDescent="0.3">
      <c r="A749" s="58">
        <v>44587</v>
      </c>
      <c r="B749" s="59" t="s">
        <v>107</v>
      </c>
      <c r="C749" s="59">
        <v>104.7</v>
      </c>
    </row>
    <row r="750" spans="1:3" ht="15.75" thickBot="1" x14ac:dyDescent="0.3">
      <c r="A750" s="58">
        <v>44588</v>
      </c>
      <c r="B750" s="59" t="s">
        <v>107</v>
      </c>
      <c r="C750" s="59">
        <v>104.77</v>
      </c>
    </row>
    <row r="751" spans="1:3" ht="15.75" thickBot="1" x14ac:dyDescent="0.3">
      <c r="A751" s="58">
        <v>44589</v>
      </c>
      <c r="B751" s="59" t="s">
        <v>107</v>
      </c>
      <c r="C751" s="59">
        <v>104.84</v>
      </c>
    </row>
    <row r="752" spans="1:3" ht="15.75" thickBot="1" x14ac:dyDescent="0.3">
      <c r="A752" s="58">
        <v>44592</v>
      </c>
      <c r="B752" s="59" t="s">
        <v>107</v>
      </c>
      <c r="C752" s="59">
        <v>105.02</v>
      </c>
    </row>
    <row r="753" spans="1:3" ht="15.75" thickBot="1" x14ac:dyDescent="0.3">
      <c r="A753" s="58">
        <v>44593</v>
      </c>
      <c r="B753" s="59" t="s">
        <v>107</v>
      </c>
      <c r="C753" s="59">
        <v>105.12</v>
      </c>
    </row>
    <row r="754" spans="1:3" ht="15.75" thickBot="1" x14ac:dyDescent="0.3">
      <c r="A754" s="58">
        <v>44594</v>
      </c>
      <c r="B754" s="59" t="s">
        <v>107</v>
      </c>
      <c r="C754" s="59">
        <v>105.2</v>
      </c>
    </row>
    <row r="755" spans="1:3" ht="15.75" thickBot="1" x14ac:dyDescent="0.3">
      <c r="A755" s="58">
        <v>44595</v>
      </c>
      <c r="B755" s="59" t="s">
        <v>107</v>
      </c>
      <c r="C755" s="59">
        <v>105.31</v>
      </c>
    </row>
    <row r="756" spans="1:3" ht="15.75" thickBot="1" x14ac:dyDescent="0.3">
      <c r="A756" s="58">
        <v>44596</v>
      </c>
      <c r="B756" s="59" t="s">
        <v>107</v>
      </c>
      <c r="C756" s="59">
        <v>105.41</v>
      </c>
    </row>
    <row r="757" spans="1:3" ht="15.75" thickBot="1" x14ac:dyDescent="0.3">
      <c r="A757" s="58">
        <v>44599</v>
      </c>
      <c r="B757" s="59" t="s">
        <v>107</v>
      </c>
      <c r="C757" s="59">
        <v>105.68</v>
      </c>
    </row>
    <row r="758" spans="1:3" ht="15.75" thickBot="1" x14ac:dyDescent="0.3">
      <c r="A758" s="58">
        <v>44600</v>
      </c>
      <c r="B758" s="59" t="s">
        <v>107</v>
      </c>
      <c r="C758" s="59">
        <v>105.82</v>
      </c>
    </row>
    <row r="759" spans="1:3" ht="15.75" thickBot="1" x14ac:dyDescent="0.3">
      <c r="A759" s="58">
        <v>44601</v>
      </c>
      <c r="B759" s="59" t="s">
        <v>107</v>
      </c>
      <c r="C759" s="59">
        <v>105.89</v>
      </c>
    </row>
    <row r="760" spans="1:3" ht="15.75" thickBot="1" x14ac:dyDescent="0.3">
      <c r="A760" s="58">
        <v>44602</v>
      </c>
      <c r="B760" s="59" t="s">
        <v>107</v>
      </c>
      <c r="C760" s="59">
        <v>106.01</v>
      </c>
    </row>
    <row r="761" spans="1:3" ht="15.75" thickBot="1" x14ac:dyDescent="0.3">
      <c r="A761" s="58">
        <v>44603</v>
      </c>
      <c r="B761" s="59" t="s">
        <v>107</v>
      </c>
      <c r="C761" s="59">
        <v>106.15</v>
      </c>
    </row>
    <row r="762" spans="1:3" ht="15.75" thickBot="1" x14ac:dyDescent="0.3">
      <c r="A762" s="58">
        <v>44606</v>
      </c>
      <c r="B762" s="59" t="s">
        <v>107</v>
      </c>
      <c r="C762" s="59">
        <v>106.36</v>
      </c>
    </row>
    <row r="763" spans="1:3" ht="15.75" thickBot="1" x14ac:dyDescent="0.3">
      <c r="A763" s="58">
        <v>44607</v>
      </c>
      <c r="B763" s="59" t="s">
        <v>107</v>
      </c>
      <c r="C763" s="59">
        <v>106.47</v>
      </c>
    </row>
    <row r="764" spans="1:3" ht="15.75" thickBot="1" x14ac:dyDescent="0.3">
      <c r="A764" s="58">
        <v>44608</v>
      </c>
      <c r="B764" s="59" t="s">
        <v>107</v>
      </c>
      <c r="C764" s="59">
        <v>106.58</v>
      </c>
    </row>
    <row r="765" spans="1:3" ht="15.75" thickBot="1" x14ac:dyDescent="0.3">
      <c r="A765" s="58">
        <v>44609</v>
      </c>
      <c r="B765" s="59" t="s">
        <v>107</v>
      </c>
      <c r="C765" s="59">
        <v>106.67</v>
      </c>
    </row>
    <row r="766" spans="1:3" ht="15.75" thickBot="1" x14ac:dyDescent="0.3">
      <c r="A766" s="58">
        <v>44610</v>
      </c>
      <c r="B766" s="59" t="s">
        <v>107</v>
      </c>
      <c r="C766" s="59">
        <v>106.78</v>
      </c>
    </row>
    <row r="767" spans="1:3" ht="15.75" thickBot="1" x14ac:dyDescent="0.3">
      <c r="A767" s="58">
        <v>44613</v>
      </c>
      <c r="B767" s="59" t="s">
        <v>107</v>
      </c>
      <c r="C767" s="59">
        <v>107.04</v>
      </c>
    </row>
    <row r="768" spans="1:3" ht="15.75" thickBot="1" x14ac:dyDescent="0.3">
      <c r="A768" s="58">
        <v>44614</v>
      </c>
      <c r="B768" s="59" t="s">
        <v>107</v>
      </c>
      <c r="C768" s="59">
        <v>107.19</v>
      </c>
    </row>
    <row r="769" spans="1:3" ht="15.75" thickBot="1" x14ac:dyDescent="0.3">
      <c r="A769" s="58">
        <v>44615</v>
      </c>
      <c r="B769" s="59" t="s">
        <v>107</v>
      </c>
      <c r="C769" s="59">
        <v>107.28</v>
      </c>
    </row>
    <row r="770" spans="1:3" ht="15.75" thickBot="1" x14ac:dyDescent="0.3">
      <c r="A770" s="58">
        <v>44616</v>
      </c>
      <c r="B770" s="59" t="s">
        <v>107</v>
      </c>
      <c r="C770" s="59">
        <v>107.38</v>
      </c>
    </row>
    <row r="771" spans="1:3" ht="15.75" thickBot="1" x14ac:dyDescent="0.3">
      <c r="A771" s="58">
        <v>44617</v>
      </c>
      <c r="B771" s="59" t="s">
        <v>107</v>
      </c>
      <c r="C771" s="59">
        <v>107.45</v>
      </c>
    </row>
    <row r="772" spans="1:3" ht="15.75" thickBot="1" x14ac:dyDescent="0.3">
      <c r="A772" s="58">
        <v>44622</v>
      </c>
      <c r="B772" s="59" t="s">
        <v>107</v>
      </c>
      <c r="C772" s="59">
        <v>107.93</v>
      </c>
    </row>
    <row r="773" spans="1:3" ht="15.75" thickBot="1" x14ac:dyDescent="0.3">
      <c r="A773" s="58">
        <v>44623</v>
      </c>
      <c r="B773" s="59" t="s">
        <v>107</v>
      </c>
      <c r="C773" s="59">
        <v>108.03</v>
      </c>
    </row>
    <row r="774" spans="1:3" ht="15.75" thickBot="1" x14ac:dyDescent="0.3">
      <c r="A774" s="58">
        <v>44624</v>
      </c>
      <c r="B774" s="59" t="s">
        <v>107</v>
      </c>
      <c r="C774" s="59">
        <v>108.13</v>
      </c>
    </row>
    <row r="775" spans="1:3" ht="15.75" thickBot="1" x14ac:dyDescent="0.3">
      <c r="A775" s="58">
        <v>44627</v>
      </c>
      <c r="B775" s="59" t="s">
        <v>107</v>
      </c>
      <c r="C775" s="59">
        <v>108.44</v>
      </c>
    </row>
    <row r="776" spans="1:3" ht="15.75" thickBot="1" x14ac:dyDescent="0.3">
      <c r="A776" s="58">
        <v>44628</v>
      </c>
      <c r="B776" s="59" t="s">
        <v>107</v>
      </c>
      <c r="C776" s="59">
        <v>108.56</v>
      </c>
    </row>
    <row r="777" spans="1:3" ht="15.75" thickBot="1" x14ac:dyDescent="0.3">
      <c r="A777" s="58">
        <v>44629</v>
      </c>
      <c r="B777" s="59" t="s">
        <v>107</v>
      </c>
      <c r="C777" s="59">
        <v>108.68</v>
      </c>
    </row>
    <row r="778" spans="1:3" ht="15.75" thickBot="1" x14ac:dyDescent="0.3">
      <c r="A778" s="58">
        <v>44630</v>
      </c>
      <c r="B778" s="59" t="s">
        <v>107</v>
      </c>
      <c r="C778" s="59">
        <v>108.77</v>
      </c>
    </row>
    <row r="779" spans="1:3" ht="15.75" thickBot="1" x14ac:dyDescent="0.3">
      <c r="A779" s="58">
        <v>44631</v>
      </c>
      <c r="B779" s="59" t="s">
        <v>107</v>
      </c>
      <c r="C779" s="59">
        <v>108.88</v>
      </c>
    </row>
    <row r="780" spans="1:3" ht="15.75" thickBot="1" x14ac:dyDescent="0.3">
      <c r="A780" s="58">
        <v>44634</v>
      </c>
      <c r="B780" s="59" t="s">
        <v>107</v>
      </c>
      <c r="C780" s="59">
        <v>109.2</v>
      </c>
    </row>
    <row r="781" spans="1:3" ht="15.75" thickBot="1" x14ac:dyDescent="0.3">
      <c r="A781" s="58">
        <v>44635</v>
      </c>
      <c r="B781" s="59" t="s">
        <v>107</v>
      </c>
      <c r="C781" s="59">
        <v>109.32</v>
      </c>
    </row>
    <row r="782" spans="1:3" ht="15.75" thickBot="1" x14ac:dyDescent="0.3">
      <c r="A782" s="58">
        <v>44636</v>
      </c>
      <c r="B782" s="59" t="s">
        <v>107</v>
      </c>
      <c r="C782" s="59">
        <v>109.41</v>
      </c>
    </row>
    <row r="783" spans="1:3" ht="15.75" thickBot="1" x14ac:dyDescent="0.3">
      <c r="A783" s="58">
        <v>44637</v>
      </c>
      <c r="B783" s="59" t="s">
        <v>107</v>
      </c>
      <c r="C783" s="59">
        <v>109.51</v>
      </c>
    </row>
    <row r="784" spans="1:3" ht="15.75" thickBot="1" x14ac:dyDescent="0.3">
      <c r="A784" s="58">
        <v>44638</v>
      </c>
      <c r="B784" s="59" t="s">
        <v>107</v>
      </c>
      <c r="C784" s="59">
        <v>109.7</v>
      </c>
    </row>
    <row r="785" spans="1:3" ht="15.75" thickBot="1" x14ac:dyDescent="0.3">
      <c r="A785" s="58">
        <v>44641</v>
      </c>
      <c r="B785" s="59" t="s">
        <v>107</v>
      </c>
      <c r="C785" s="59">
        <v>109.97</v>
      </c>
    </row>
    <row r="786" spans="1:3" ht="15.75" thickBot="1" x14ac:dyDescent="0.3">
      <c r="A786" s="58">
        <v>44642</v>
      </c>
      <c r="B786" s="59" t="s">
        <v>107</v>
      </c>
      <c r="C786" s="59">
        <v>110.07</v>
      </c>
    </row>
    <row r="787" spans="1:3" ht="15.75" thickBot="1" x14ac:dyDescent="0.3">
      <c r="A787" s="58">
        <v>44643</v>
      </c>
      <c r="B787" s="59" t="s">
        <v>107</v>
      </c>
      <c r="C787" s="59">
        <v>110.18</v>
      </c>
    </row>
    <row r="788" spans="1:3" ht="15.75" thickBot="1" x14ac:dyDescent="0.3">
      <c r="A788" s="58">
        <v>44645</v>
      </c>
      <c r="B788" s="59" t="s">
        <v>107</v>
      </c>
      <c r="C788" s="59">
        <v>110.38</v>
      </c>
    </row>
    <row r="789" spans="1:3" ht="15.75" thickBot="1" x14ac:dyDescent="0.3">
      <c r="A789" s="58">
        <v>44648</v>
      </c>
      <c r="B789" s="59" t="s">
        <v>107</v>
      </c>
      <c r="C789" s="59">
        <v>110.68</v>
      </c>
    </row>
    <row r="790" spans="1:3" ht="15.75" thickBot="1" x14ac:dyDescent="0.3">
      <c r="A790" s="58">
        <v>44649</v>
      </c>
      <c r="B790" s="59" t="s">
        <v>107</v>
      </c>
      <c r="C790" s="59">
        <v>110.82</v>
      </c>
    </row>
    <row r="791" spans="1:3" ht="15.75" thickBot="1" x14ac:dyDescent="0.3">
      <c r="A791" s="58">
        <v>44650</v>
      </c>
      <c r="B791" s="59" t="s">
        <v>107</v>
      </c>
      <c r="C791" s="59">
        <v>110.89</v>
      </c>
    </row>
    <row r="792" spans="1:3" ht="15.75" thickBot="1" x14ac:dyDescent="0.3">
      <c r="A792" s="58">
        <v>44651</v>
      </c>
      <c r="B792" s="59" t="s">
        <v>107</v>
      </c>
      <c r="C792" s="59">
        <v>111.01</v>
      </c>
    </row>
    <row r="793" spans="1:3" ht="15.75" thickBot="1" x14ac:dyDescent="0.3">
      <c r="A793" s="58">
        <v>44652</v>
      </c>
      <c r="B793" s="59" t="s">
        <v>107</v>
      </c>
      <c r="C793" s="59">
        <v>111.12</v>
      </c>
    </row>
    <row r="794" spans="1:3" ht="15.75" thickBot="1" x14ac:dyDescent="0.3">
      <c r="A794" s="58">
        <v>44655</v>
      </c>
      <c r="B794" s="59" t="s">
        <v>107</v>
      </c>
      <c r="C794" s="59">
        <v>111.57</v>
      </c>
    </row>
    <row r="795" spans="1:3" ht="15.75" thickBot="1" x14ac:dyDescent="0.3">
      <c r="A795" s="58">
        <v>44656</v>
      </c>
      <c r="B795" s="59" t="s">
        <v>107</v>
      </c>
      <c r="C795" s="59">
        <v>111.7</v>
      </c>
    </row>
    <row r="796" spans="1:3" ht="15.75" thickBot="1" x14ac:dyDescent="0.3">
      <c r="A796" s="58">
        <v>44657</v>
      </c>
      <c r="B796" s="59" t="s">
        <v>107</v>
      </c>
      <c r="C796" s="59">
        <v>111.83</v>
      </c>
    </row>
    <row r="797" spans="1:3" ht="15.75" thickBot="1" x14ac:dyDescent="0.3">
      <c r="A797" s="58">
        <v>44658</v>
      </c>
      <c r="B797" s="59" t="s">
        <v>107</v>
      </c>
      <c r="C797" s="59">
        <v>111.97</v>
      </c>
    </row>
    <row r="798" spans="1:3" ht="15.75" thickBot="1" x14ac:dyDescent="0.3">
      <c r="A798" s="58">
        <v>44659</v>
      </c>
      <c r="B798" s="59" t="s">
        <v>107</v>
      </c>
      <c r="C798" s="59">
        <v>112.16</v>
      </c>
    </row>
    <row r="799" spans="1:3" ht="15.75" thickBot="1" x14ac:dyDescent="0.3">
      <c r="A799" s="58">
        <v>44662</v>
      </c>
      <c r="B799" s="59" t="s">
        <v>107</v>
      </c>
      <c r="C799" s="59">
        <v>112.58</v>
      </c>
    </row>
    <row r="800" spans="1:3" ht="15.75" thickBot="1" x14ac:dyDescent="0.3">
      <c r="A800" s="58">
        <v>44663</v>
      </c>
      <c r="B800" s="59" t="s">
        <v>107</v>
      </c>
      <c r="C800" s="59">
        <v>112.76</v>
      </c>
    </row>
    <row r="801" spans="1:3" ht="15.75" thickBot="1" x14ac:dyDescent="0.3">
      <c r="A801" s="58">
        <v>44664</v>
      </c>
      <c r="B801" s="59" t="s">
        <v>107</v>
      </c>
      <c r="C801" s="59">
        <v>112.97</v>
      </c>
    </row>
    <row r="802" spans="1:3" ht="15.75" thickBot="1" x14ac:dyDescent="0.3">
      <c r="A802" s="58">
        <v>44669</v>
      </c>
      <c r="B802" s="59" t="s">
        <v>107</v>
      </c>
      <c r="C802" s="59">
        <v>113.63</v>
      </c>
    </row>
    <row r="803" spans="1:3" ht="15.75" thickBot="1" x14ac:dyDescent="0.3">
      <c r="A803" s="58">
        <v>44670</v>
      </c>
      <c r="B803" s="59" t="s">
        <v>107</v>
      </c>
      <c r="C803" s="59">
        <v>113.78</v>
      </c>
    </row>
    <row r="804" spans="1:3" ht="15.75" thickBot="1" x14ac:dyDescent="0.3">
      <c r="A804" s="58">
        <v>44671</v>
      </c>
      <c r="B804" s="59" t="s">
        <v>107</v>
      </c>
      <c r="C804" s="59">
        <v>113.96</v>
      </c>
    </row>
    <row r="805" spans="1:3" ht="15.75" thickBot="1" x14ac:dyDescent="0.3">
      <c r="A805" s="58">
        <v>44672</v>
      </c>
      <c r="B805" s="59" t="s">
        <v>107</v>
      </c>
      <c r="C805" s="59">
        <v>114.09</v>
      </c>
    </row>
    <row r="806" spans="1:3" ht="15.75" thickBot="1" x14ac:dyDescent="0.3">
      <c r="A806" s="58">
        <v>44673</v>
      </c>
      <c r="B806" s="59" t="s">
        <v>107</v>
      </c>
      <c r="C806" s="59">
        <v>114.23</v>
      </c>
    </row>
    <row r="807" spans="1:3" ht="15.75" thickBot="1" x14ac:dyDescent="0.3">
      <c r="A807" s="58">
        <v>44676</v>
      </c>
      <c r="B807" s="59" t="s">
        <v>107</v>
      </c>
      <c r="C807" s="59">
        <v>114.68</v>
      </c>
    </row>
    <row r="808" spans="1:3" ht="15.75" thickBot="1" x14ac:dyDescent="0.3">
      <c r="A808" s="58">
        <v>44677</v>
      </c>
      <c r="B808" s="59" t="s">
        <v>107</v>
      </c>
      <c r="C808" s="59">
        <v>114.85</v>
      </c>
    </row>
    <row r="809" spans="1:3" ht="15.75" thickBot="1" x14ac:dyDescent="0.3">
      <c r="A809" s="58">
        <v>44678</v>
      </c>
      <c r="B809" s="59" t="s">
        <v>107</v>
      </c>
      <c r="C809" s="59">
        <v>115.04</v>
      </c>
    </row>
    <row r="810" spans="1:3" ht="15.75" thickBot="1" x14ac:dyDescent="0.3">
      <c r="A810" s="58">
        <v>44679</v>
      </c>
      <c r="B810" s="59" t="s">
        <v>107</v>
      </c>
      <c r="C810" s="59">
        <v>115.18</v>
      </c>
    </row>
    <row r="811" spans="1:3" ht="15.75" thickBot="1" x14ac:dyDescent="0.3">
      <c r="A811" s="58">
        <v>44680</v>
      </c>
      <c r="B811" s="59" t="s">
        <v>107</v>
      </c>
      <c r="C811" s="59">
        <v>115.31</v>
      </c>
    </row>
    <row r="812" spans="1:3" ht="15.75" thickBot="1" x14ac:dyDescent="0.3">
      <c r="A812" s="58">
        <v>44683</v>
      </c>
      <c r="B812" s="59" t="s">
        <v>107</v>
      </c>
      <c r="C812" s="59">
        <v>115.73</v>
      </c>
    </row>
    <row r="813" spans="1:3" ht="15.75" thickBot="1" x14ac:dyDescent="0.3">
      <c r="A813" s="58">
        <v>44684</v>
      </c>
      <c r="B813" s="59" t="s">
        <v>107</v>
      </c>
      <c r="C813" s="59">
        <v>115.87</v>
      </c>
    </row>
    <row r="814" spans="1:3" ht="15.75" thickBot="1" x14ac:dyDescent="0.3">
      <c r="A814" s="58">
        <v>44685</v>
      </c>
      <c r="B814" s="59" t="s">
        <v>107</v>
      </c>
      <c r="C814" s="59">
        <v>116.02</v>
      </c>
    </row>
    <row r="815" spans="1:3" ht="15.75" thickBot="1" x14ac:dyDescent="0.3">
      <c r="A815" s="58">
        <v>44686</v>
      </c>
      <c r="B815" s="59" t="s">
        <v>107</v>
      </c>
      <c r="C815" s="59">
        <v>116.16</v>
      </c>
    </row>
    <row r="816" spans="1:3" ht="15.75" thickBot="1" x14ac:dyDescent="0.3">
      <c r="A816" s="58">
        <v>44687</v>
      </c>
      <c r="B816" s="59" t="s">
        <v>107</v>
      </c>
      <c r="C816" s="59">
        <v>116.3</v>
      </c>
    </row>
    <row r="817" spans="1:3" ht="15.75" thickBot="1" x14ac:dyDescent="0.3">
      <c r="A817" s="58">
        <v>44690</v>
      </c>
      <c r="B817" s="59" t="s">
        <v>107</v>
      </c>
      <c r="C817" s="59">
        <v>116.75</v>
      </c>
    </row>
    <row r="818" spans="1:3" ht="15.75" thickBot="1" x14ac:dyDescent="0.3">
      <c r="A818" s="58">
        <v>44691</v>
      </c>
      <c r="B818" s="59" t="s">
        <v>107</v>
      </c>
      <c r="C818" s="59">
        <v>116.93</v>
      </c>
    </row>
    <row r="819" spans="1:3" ht="15.75" thickBot="1" x14ac:dyDescent="0.3">
      <c r="A819" s="58">
        <v>44692</v>
      </c>
      <c r="B819" s="59" t="s">
        <v>107</v>
      </c>
      <c r="C819" s="59">
        <v>117.08</v>
      </c>
    </row>
    <row r="820" spans="1:3" ht="15.75" thickBot="1" x14ac:dyDescent="0.3">
      <c r="A820" s="58">
        <v>44693</v>
      </c>
      <c r="B820" s="59" t="s">
        <v>107</v>
      </c>
      <c r="C820" s="59">
        <v>117.25</v>
      </c>
    </row>
    <row r="821" spans="1:3" ht="15.75" thickBot="1" x14ac:dyDescent="0.3">
      <c r="A821" s="58">
        <v>44694</v>
      </c>
      <c r="B821" s="59" t="s">
        <v>107</v>
      </c>
      <c r="C821" s="59">
        <v>117.43</v>
      </c>
    </row>
    <row r="822" spans="1:3" ht="15.75" thickBot="1" x14ac:dyDescent="0.3">
      <c r="A822" s="58">
        <v>44697</v>
      </c>
      <c r="B822" s="59" t="s">
        <v>107</v>
      </c>
      <c r="C822" s="59">
        <v>117.86</v>
      </c>
    </row>
    <row r="823" spans="1:3" ht="15.75" thickBot="1" x14ac:dyDescent="0.3">
      <c r="A823" s="58">
        <v>44698</v>
      </c>
      <c r="B823" s="59" t="s">
        <v>107</v>
      </c>
      <c r="C823" s="59">
        <v>118.07</v>
      </c>
    </row>
    <row r="824" spans="1:3" ht="15.75" thickBot="1" x14ac:dyDescent="0.3">
      <c r="A824" s="58">
        <v>44700</v>
      </c>
      <c r="B824" s="59" t="s">
        <v>107</v>
      </c>
      <c r="C824" s="59">
        <v>118.34</v>
      </c>
    </row>
    <row r="825" spans="1:3" ht="15.75" thickBot="1" x14ac:dyDescent="0.3">
      <c r="A825" s="58">
        <v>44701</v>
      </c>
      <c r="B825" s="59" t="s">
        <v>107</v>
      </c>
      <c r="C825" s="59">
        <v>118.48</v>
      </c>
    </row>
    <row r="826" spans="1:3" ht="15.75" thickBot="1" x14ac:dyDescent="0.3">
      <c r="A826" s="58">
        <v>44704</v>
      </c>
      <c r="B826" s="59" t="s">
        <v>107</v>
      </c>
      <c r="C826" s="59">
        <v>118.94</v>
      </c>
    </row>
    <row r="827" spans="1:3" ht="15.75" thickBot="1" x14ac:dyDescent="0.3">
      <c r="A827" s="58">
        <v>44705</v>
      </c>
      <c r="B827" s="59" t="s">
        <v>107</v>
      </c>
      <c r="C827" s="59">
        <v>119.11</v>
      </c>
    </row>
    <row r="828" spans="1:3" ht="15.75" thickBot="1" x14ac:dyDescent="0.3">
      <c r="A828" s="58">
        <v>44707</v>
      </c>
      <c r="B828" s="59" t="s">
        <v>107</v>
      </c>
      <c r="C828" s="59">
        <v>119.41</v>
      </c>
    </row>
    <row r="829" spans="1:3" ht="15.75" thickBot="1" x14ac:dyDescent="0.3">
      <c r="A829" s="58">
        <v>44708</v>
      </c>
      <c r="B829" s="59" t="s">
        <v>107</v>
      </c>
      <c r="C829" s="59">
        <v>119.55</v>
      </c>
    </row>
    <row r="830" spans="1:3" ht="15.75" thickBot="1" x14ac:dyDescent="0.3">
      <c r="A830" s="58">
        <v>44711</v>
      </c>
      <c r="B830" s="59" t="s">
        <v>107</v>
      </c>
      <c r="C830" s="59">
        <v>120.01</v>
      </c>
    </row>
    <row r="831" spans="1:3" ht="15.75" thickBot="1" x14ac:dyDescent="0.3">
      <c r="A831" s="58">
        <v>44712</v>
      </c>
      <c r="B831" s="59" t="s">
        <v>107</v>
      </c>
      <c r="C831" s="59">
        <v>120.2</v>
      </c>
    </row>
    <row r="832" spans="1:3" ht="15.75" thickBot="1" x14ac:dyDescent="0.3">
      <c r="A832" s="58">
        <v>44713</v>
      </c>
      <c r="B832" s="59" t="s">
        <v>107</v>
      </c>
      <c r="C832" s="59">
        <v>120.32</v>
      </c>
    </row>
    <row r="833" spans="1:3" ht="15.75" thickBot="1" x14ac:dyDescent="0.3">
      <c r="A833" s="58">
        <v>44714</v>
      </c>
      <c r="B833" s="59" t="s">
        <v>107</v>
      </c>
      <c r="C833" s="59">
        <v>120.46</v>
      </c>
    </row>
    <row r="834" spans="1:3" ht="15.75" thickBot="1" x14ac:dyDescent="0.3">
      <c r="A834" s="58">
        <v>44715</v>
      </c>
      <c r="B834" s="59" t="s">
        <v>107</v>
      </c>
      <c r="C834" s="59">
        <v>120.68</v>
      </c>
    </row>
    <row r="835" spans="1:3" ht="15.75" thickBot="1" x14ac:dyDescent="0.3">
      <c r="A835" s="58">
        <v>44718</v>
      </c>
      <c r="B835" s="59" t="s">
        <v>107</v>
      </c>
      <c r="C835" s="59">
        <v>121.11</v>
      </c>
    </row>
    <row r="836" spans="1:3" ht="15.75" thickBot="1" x14ac:dyDescent="0.3">
      <c r="A836" s="58">
        <v>44719</v>
      </c>
      <c r="B836" s="59" t="s">
        <v>107</v>
      </c>
      <c r="C836" s="59">
        <v>121.29</v>
      </c>
    </row>
    <row r="837" spans="1:3" ht="15.75" thickBot="1" x14ac:dyDescent="0.3">
      <c r="A837" s="58">
        <v>44720</v>
      </c>
      <c r="B837" s="59" t="s">
        <v>107</v>
      </c>
      <c r="C837" s="59">
        <v>121.45</v>
      </c>
    </row>
    <row r="838" spans="1:3" ht="15.75" thickBot="1" x14ac:dyDescent="0.3">
      <c r="A838" s="58">
        <v>44721</v>
      </c>
      <c r="B838" s="59" t="s">
        <v>107</v>
      </c>
      <c r="C838" s="59">
        <v>121.62</v>
      </c>
    </row>
    <row r="839" spans="1:3" ht="15.75" thickBot="1" x14ac:dyDescent="0.3">
      <c r="A839" s="58">
        <v>44722</v>
      </c>
      <c r="B839" s="59" t="s">
        <v>107</v>
      </c>
      <c r="C839" s="59">
        <v>121.79</v>
      </c>
    </row>
    <row r="840" spans="1:3" ht="15.75" thickBot="1" x14ac:dyDescent="0.3">
      <c r="A840" s="58">
        <v>44725</v>
      </c>
      <c r="B840" s="59" t="s">
        <v>107</v>
      </c>
      <c r="C840" s="59">
        <v>122.3</v>
      </c>
    </row>
    <row r="841" spans="1:3" ht="15.75" thickBot="1" x14ac:dyDescent="0.3">
      <c r="A841" s="58">
        <v>44726</v>
      </c>
      <c r="B841" s="59" t="s">
        <v>107</v>
      </c>
      <c r="C841" s="59">
        <v>122.5</v>
      </c>
    </row>
    <row r="842" spans="1:3" ht="15.75" thickBot="1" x14ac:dyDescent="0.3">
      <c r="A842" s="58">
        <v>44727</v>
      </c>
      <c r="B842" s="59" t="s">
        <v>107</v>
      </c>
      <c r="C842" s="59">
        <v>122.7</v>
      </c>
    </row>
    <row r="843" spans="1:3" ht="15.75" thickBot="1" x14ac:dyDescent="0.3">
      <c r="A843" s="58">
        <v>44728</v>
      </c>
      <c r="B843" s="59" t="s">
        <v>107</v>
      </c>
      <c r="C843" s="59">
        <v>122.92</v>
      </c>
    </row>
    <row r="844" spans="1:3" ht="15.75" thickBot="1" x14ac:dyDescent="0.3">
      <c r="A844" s="58">
        <v>44733</v>
      </c>
      <c r="B844" s="59" t="s">
        <v>107</v>
      </c>
      <c r="C844" s="59">
        <v>123.67</v>
      </c>
    </row>
    <row r="845" spans="1:3" ht="15.75" thickBot="1" x14ac:dyDescent="0.3">
      <c r="A845" s="58">
        <v>44734</v>
      </c>
      <c r="B845" s="59" t="s">
        <v>107</v>
      </c>
      <c r="C845" s="59">
        <v>123.85</v>
      </c>
    </row>
    <row r="846" spans="1:3" ht="15.75" thickBot="1" x14ac:dyDescent="0.3">
      <c r="A846" s="58">
        <v>44735</v>
      </c>
      <c r="B846" s="59" t="s">
        <v>107</v>
      </c>
      <c r="C846" s="59">
        <v>124.1</v>
      </c>
    </row>
    <row r="847" spans="1:3" ht="15.75" thickBot="1" x14ac:dyDescent="0.3">
      <c r="A847" s="58">
        <v>44736</v>
      </c>
      <c r="B847" s="59" t="s">
        <v>107</v>
      </c>
      <c r="C847" s="59">
        <v>124.24</v>
      </c>
    </row>
    <row r="848" spans="1:3" ht="15.75" thickBot="1" x14ac:dyDescent="0.3">
      <c r="A848" s="58">
        <v>44739</v>
      </c>
      <c r="B848" s="59" t="s">
        <v>107</v>
      </c>
      <c r="C848" s="59">
        <v>124.71</v>
      </c>
    </row>
    <row r="849" spans="1:3" ht="15.75" thickBot="1" x14ac:dyDescent="0.3">
      <c r="A849" s="58">
        <v>44740</v>
      </c>
      <c r="B849" s="59" t="s">
        <v>107</v>
      </c>
      <c r="C849" s="59">
        <v>124.87</v>
      </c>
    </row>
    <row r="850" spans="1:3" ht="15.75" thickBot="1" x14ac:dyDescent="0.3">
      <c r="A850" s="58">
        <v>44741</v>
      </c>
      <c r="B850" s="59" t="s">
        <v>107</v>
      </c>
      <c r="C850" s="59">
        <v>125.04</v>
      </c>
    </row>
    <row r="851" spans="1:3" ht="15.75" thickBot="1" x14ac:dyDescent="0.3">
      <c r="A851" s="58">
        <v>44742</v>
      </c>
      <c r="B851" s="59" t="s">
        <v>107</v>
      </c>
      <c r="C851" s="59">
        <v>125.23</v>
      </c>
    </row>
    <row r="852" spans="1:3" ht="15.75" thickBot="1" x14ac:dyDescent="0.3">
      <c r="A852" s="58">
        <v>44743</v>
      </c>
      <c r="B852" s="59" t="s">
        <v>107</v>
      </c>
      <c r="C852" s="59">
        <v>125.45</v>
      </c>
    </row>
    <row r="853" spans="1:3" ht="15.75" thickBot="1" x14ac:dyDescent="0.3">
      <c r="A853" s="58">
        <v>44746</v>
      </c>
      <c r="B853" s="59" t="s">
        <v>107</v>
      </c>
      <c r="C853" s="59">
        <v>125.95</v>
      </c>
    </row>
    <row r="854" spans="1:3" ht="15.75" thickBot="1" x14ac:dyDescent="0.3">
      <c r="A854" s="58">
        <v>44747</v>
      </c>
      <c r="B854" s="59" t="s">
        <v>107</v>
      </c>
      <c r="C854" s="59">
        <v>126.2</v>
      </c>
    </row>
    <row r="855" spans="1:3" ht="15.75" thickBot="1" x14ac:dyDescent="0.3">
      <c r="A855" s="58">
        <v>44748</v>
      </c>
      <c r="B855" s="59" t="s">
        <v>107</v>
      </c>
      <c r="C855" s="59">
        <v>126.39</v>
      </c>
    </row>
    <row r="856" spans="1:3" ht="15.75" thickBot="1" x14ac:dyDescent="0.3">
      <c r="A856" s="58">
        <v>44749</v>
      </c>
      <c r="B856" s="59" t="s">
        <v>107</v>
      </c>
      <c r="C856" s="59">
        <v>126.56</v>
      </c>
    </row>
    <row r="857" spans="1:3" ht="15.75" thickBot="1" x14ac:dyDescent="0.3">
      <c r="A857" s="58">
        <v>44750</v>
      </c>
      <c r="B857" s="59" t="s">
        <v>107</v>
      </c>
      <c r="C857" s="59">
        <v>126.8</v>
      </c>
    </row>
    <row r="858" spans="1:3" ht="15.75" thickBot="1" x14ac:dyDescent="0.3">
      <c r="A858" s="58">
        <v>44753</v>
      </c>
      <c r="B858" s="59" t="s">
        <v>107</v>
      </c>
      <c r="C858" s="59">
        <v>127.35</v>
      </c>
    </row>
    <row r="859" spans="1:3" ht="15.75" thickBot="1" x14ac:dyDescent="0.3">
      <c r="A859" s="58">
        <v>44754</v>
      </c>
      <c r="B859" s="59" t="s">
        <v>107</v>
      </c>
      <c r="C859" s="59">
        <v>127.59</v>
      </c>
    </row>
    <row r="860" spans="1:3" ht="15.75" thickBot="1" x14ac:dyDescent="0.3">
      <c r="A860" s="58">
        <v>44755</v>
      </c>
      <c r="B860" s="59" t="s">
        <v>107</v>
      </c>
      <c r="C860" s="59">
        <v>127.82</v>
      </c>
    </row>
    <row r="861" spans="1:3" ht="15.75" thickBot="1" x14ac:dyDescent="0.3">
      <c r="A861" s="58">
        <v>44756</v>
      </c>
      <c r="B861" s="59" t="s">
        <v>107</v>
      </c>
      <c r="C861" s="59">
        <v>128</v>
      </c>
    </row>
    <row r="862" spans="1:3" ht="15.75" thickBot="1" x14ac:dyDescent="0.3">
      <c r="A862" s="58">
        <v>44757</v>
      </c>
      <c r="B862" s="59" t="s">
        <v>107</v>
      </c>
      <c r="C862" s="59">
        <v>128.25</v>
      </c>
    </row>
    <row r="863" spans="1:3" ht="15.75" thickBot="1" x14ac:dyDescent="0.3">
      <c r="A863" s="58">
        <v>44760</v>
      </c>
      <c r="B863" s="59" t="s">
        <v>107</v>
      </c>
      <c r="C863" s="59">
        <v>128.91</v>
      </c>
    </row>
    <row r="864" spans="1:3" ht="15.75" thickBot="1" x14ac:dyDescent="0.3">
      <c r="A864" s="58">
        <v>44761</v>
      </c>
      <c r="B864" s="59" t="s">
        <v>107</v>
      </c>
      <c r="C864" s="59">
        <v>129.13999999999999</v>
      </c>
    </row>
    <row r="865" spans="1:3" ht="15.75" thickBot="1" x14ac:dyDescent="0.3">
      <c r="A865" s="58">
        <v>44762</v>
      </c>
      <c r="B865" s="59" t="s">
        <v>107</v>
      </c>
      <c r="C865" s="59">
        <v>129.38</v>
      </c>
    </row>
    <row r="866" spans="1:3" ht="15.75" thickBot="1" x14ac:dyDescent="0.3">
      <c r="A866" s="58">
        <v>44763</v>
      </c>
      <c r="B866" s="59" t="s">
        <v>107</v>
      </c>
      <c r="C866" s="59">
        <v>129.58000000000001</v>
      </c>
    </row>
    <row r="867" spans="1:3" ht="15.75" thickBot="1" x14ac:dyDescent="0.3">
      <c r="A867" s="58">
        <v>44764</v>
      </c>
      <c r="B867" s="59" t="s">
        <v>107</v>
      </c>
      <c r="C867" s="59">
        <v>129.74</v>
      </c>
    </row>
    <row r="868" spans="1:3" ht="15.75" thickBot="1" x14ac:dyDescent="0.3">
      <c r="A868" s="58">
        <v>44767</v>
      </c>
      <c r="B868" s="59" t="s">
        <v>107</v>
      </c>
      <c r="C868" s="59">
        <v>130.4</v>
      </c>
    </row>
    <row r="869" spans="1:3" ht="15.75" thickBot="1" x14ac:dyDescent="0.3">
      <c r="A869" s="58">
        <v>44768</v>
      </c>
      <c r="B869" s="59" t="s">
        <v>107</v>
      </c>
      <c r="C869" s="59">
        <v>130.68</v>
      </c>
    </row>
    <row r="870" spans="1:3" ht="15.75" thickBot="1" x14ac:dyDescent="0.3">
      <c r="A870" s="58">
        <v>44769</v>
      </c>
      <c r="B870" s="59" t="s">
        <v>107</v>
      </c>
      <c r="C870" s="59">
        <v>130.91</v>
      </c>
    </row>
    <row r="871" spans="1:3" ht="15.75" thickBot="1" x14ac:dyDescent="0.3">
      <c r="A871" s="58">
        <v>44770</v>
      </c>
      <c r="B871" s="59" t="s">
        <v>107</v>
      </c>
      <c r="C871" s="59">
        <v>131.12</v>
      </c>
    </row>
    <row r="872" spans="1:3" ht="15.75" thickBot="1" x14ac:dyDescent="0.3">
      <c r="A872" s="58">
        <v>44771</v>
      </c>
      <c r="B872" s="59" t="s">
        <v>107</v>
      </c>
      <c r="C872" s="59">
        <v>131.27000000000001</v>
      </c>
    </row>
    <row r="873" spans="1:3" ht="15.75" thickBot="1" x14ac:dyDescent="0.3">
      <c r="A873" s="58">
        <v>44774</v>
      </c>
      <c r="B873" s="59" t="s">
        <v>107</v>
      </c>
      <c r="C873" s="59">
        <v>131.88999999999999</v>
      </c>
    </row>
    <row r="874" spans="1:3" ht="15.75" thickBot="1" x14ac:dyDescent="0.3">
      <c r="A874" s="58">
        <v>44775</v>
      </c>
      <c r="B874" s="59" t="s">
        <v>107</v>
      </c>
      <c r="C874" s="59">
        <v>132.19999999999999</v>
      </c>
    </row>
    <row r="875" spans="1:3" ht="15.75" thickBot="1" x14ac:dyDescent="0.3">
      <c r="A875" s="58">
        <v>44776</v>
      </c>
      <c r="B875" s="59" t="s">
        <v>107</v>
      </c>
      <c r="C875" s="59">
        <v>132.41999999999999</v>
      </c>
    </row>
    <row r="876" spans="1:3" ht="15.75" thickBot="1" x14ac:dyDescent="0.3">
      <c r="A876" s="58">
        <v>44777</v>
      </c>
      <c r="B876" s="59" t="s">
        <v>107</v>
      </c>
      <c r="C876" s="59">
        <v>132.63999999999999</v>
      </c>
    </row>
    <row r="877" spans="1:3" ht="15.75" thickBot="1" x14ac:dyDescent="0.3">
      <c r="A877" s="58">
        <v>44778</v>
      </c>
      <c r="B877" s="59" t="s">
        <v>107</v>
      </c>
      <c r="C877" s="59">
        <v>132.88999999999999</v>
      </c>
    </row>
    <row r="878" spans="1:3" ht="15.75" thickBot="1" x14ac:dyDescent="0.3">
      <c r="A878" s="58">
        <v>44781</v>
      </c>
      <c r="B878" s="59" t="s">
        <v>107</v>
      </c>
      <c r="C878" s="59">
        <v>133.57</v>
      </c>
    </row>
    <row r="879" spans="1:3" ht="15.75" thickBot="1" x14ac:dyDescent="0.3">
      <c r="A879" s="58">
        <v>44782</v>
      </c>
      <c r="B879" s="59" t="s">
        <v>107</v>
      </c>
      <c r="C879" s="59">
        <v>133.85</v>
      </c>
    </row>
    <row r="880" spans="1:3" ht="15.75" thickBot="1" x14ac:dyDescent="0.3">
      <c r="A880" s="58">
        <v>44783</v>
      </c>
      <c r="B880" s="59" t="s">
        <v>107</v>
      </c>
      <c r="C880" s="59">
        <v>134.05000000000001</v>
      </c>
    </row>
    <row r="881" spans="1:3" ht="15.75" thickBot="1" x14ac:dyDescent="0.3">
      <c r="A881" s="58">
        <v>44784</v>
      </c>
      <c r="B881" s="59" t="s">
        <v>107</v>
      </c>
      <c r="C881" s="59">
        <v>134.27000000000001</v>
      </c>
    </row>
    <row r="882" spans="1:3" ht="15.75" thickBot="1" x14ac:dyDescent="0.3">
      <c r="A882" s="58">
        <v>44785</v>
      </c>
      <c r="B882" s="59" t="s">
        <v>107</v>
      </c>
      <c r="C882" s="59">
        <v>134.59</v>
      </c>
    </row>
    <row r="883" spans="1:3" ht="15.75" thickBot="1" x14ac:dyDescent="0.3">
      <c r="A883" s="58">
        <v>44789</v>
      </c>
      <c r="B883" s="59" t="s">
        <v>107</v>
      </c>
      <c r="C883" s="59">
        <v>135.33000000000001</v>
      </c>
    </row>
    <row r="884" spans="1:3" ht="15.75" thickBot="1" x14ac:dyDescent="0.3">
      <c r="A884" s="58">
        <v>44790</v>
      </c>
      <c r="B884" s="59" t="s">
        <v>107</v>
      </c>
      <c r="C884" s="59">
        <v>135.53</v>
      </c>
    </row>
    <row r="885" spans="1:3" ht="15.75" thickBot="1" x14ac:dyDescent="0.3">
      <c r="A885" s="58">
        <v>44791</v>
      </c>
      <c r="B885" s="59" t="s">
        <v>107</v>
      </c>
      <c r="C885" s="59">
        <v>135.80000000000001</v>
      </c>
    </row>
    <row r="886" spans="1:3" ht="15.75" thickBot="1" x14ac:dyDescent="0.3">
      <c r="A886" s="58">
        <v>44792</v>
      </c>
      <c r="B886" s="59" t="s">
        <v>107</v>
      </c>
      <c r="C886" s="59">
        <v>136.16999999999999</v>
      </c>
    </row>
    <row r="887" spans="1:3" ht="15.75" thickBot="1" x14ac:dyDescent="0.3">
      <c r="A887" s="58">
        <v>44795</v>
      </c>
      <c r="B887" s="59" t="s">
        <v>107</v>
      </c>
      <c r="C887" s="59">
        <v>136.63999999999999</v>
      </c>
    </row>
    <row r="888" spans="1:3" ht="15.75" thickBot="1" x14ac:dyDescent="0.3">
      <c r="A888" s="58">
        <v>44796</v>
      </c>
      <c r="B888" s="59" t="s">
        <v>107</v>
      </c>
      <c r="C888" s="59">
        <v>136.94999999999999</v>
      </c>
    </row>
    <row r="889" spans="1:3" ht="15.75" thickBot="1" x14ac:dyDescent="0.3">
      <c r="A889" s="58">
        <v>44797</v>
      </c>
      <c r="B889" s="59" t="s">
        <v>107</v>
      </c>
      <c r="C889" s="59">
        <v>137.15</v>
      </c>
    </row>
    <row r="890" spans="1:3" ht="15.75" thickBot="1" x14ac:dyDescent="0.3">
      <c r="A890" s="58">
        <v>44798</v>
      </c>
      <c r="B890" s="59" t="s">
        <v>107</v>
      </c>
      <c r="C890" s="59">
        <v>137.4</v>
      </c>
    </row>
    <row r="891" spans="1:3" ht="15.75" thickBot="1" x14ac:dyDescent="0.3">
      <c r="A891" s="58">
        <v>44799</v>
      </c>
      <c r="B891" s="59" t="s">
        <v>107</v>
      </c>
      <c r="C891" s="59">
        <v>137.69999999999999</v>
      </c>
    </row>
    <row r="892" spans="1:3" ht="15.75" thickBot="1" x14ac:dyDescent="0.3">
      <c r="A892" s="58">
        <v>44802</v>
      </c>
      <c r="B892" s="59" t="s">
        <v>107</v>
      </c>
      <c r="C892" s="59">
        <v>138.32</v>
      </c>
    </row>
    <row r="893" spans="1:3" ht="15.75" thickBot="1" x14ac:dyDescent="0.3">
      <c r="A893" s="58">
        <v>44803</v>
      </c>
      <c r="B893" s="59" t="s">
        <v>107</v>
      </c>
      <c r="C893" s="59">
        <v>138.6</v>
      </c>
    </row>
    <row r="894" spans="1:3" ht="15.75" thickBot="1" x14ac:dyDescent="0.3">
      <c r="A894" s="58">
        <v>44804</v>
      </c>
      <c r="B894" s="59" t="s">
        <v>107</v>
      </c>
      <c r="C894" s="59">
        <v>138.72999999999999</v>
      </c>
    </row>
    <row r="895" spans="1:3" ht="15.75" thickBot="1" x14ac:dyDescent="0.3">
      <c r="A895" s="58">
        <v>44805</v>
      </c>
      <c r="B895" s="59" t="s">
        <v>107</v>
      </c>
      <c r="C895" s="59">
        <v>139.03</v>
      </c>
    </row>
    <row r="896" spans="1:3" ht="15.75" thickBot="1" x14ac:dyDescent="0.3">
      <c r="A896" s="58">
        <v>44809</v>
      </c>
      <c r="B896" s="59" t="s">
        <v>107</v>
      </c>
      <c r="C896" s="59">
        <v>140.28</v>
      </c>
    </row>
    <row r="897" spans="1:3" ht="15.75" thickBot="1" x14ac:dyDescent="0.3">
      <c r="A897" s="58">
        <v>44810</v>
      </c>
      <c r="B897" s="59" t="s">
        <v>107</v>
      </c>
      <c r="C897" s="59">
        <v>140.56</v>
      </c>
    </row>
    <row r="898" spans="1:3" ht="15.75" thickBot="1" x14ac:dyDescent="0.3">
      <c r="A898" s="58">
        <v>44811</v>
      </c>
      <c r="B898" s="59" t="s">
        <v>107</v>
      </c>
      <c r="C898" s="59">
        <v>140.80000000000001</v>
      </c>
    </row>
    <row r="899" spans="1:3" ht="15.75" thickBot="1" x14ac:dyDescent="0.3">
      <c r="A899" s="58">
        <v>44812</v>
      </c>
      <c r="B899" s="59" t="s">
        <v>107</v>
      </c>
      <c r="C899" s="59">
        <v>141.15</v>
      </c>
    </row>
    <row r="900" spans="1:3" ht="15.75" thickBot="1" x14ac:dyDescent="0.3">
      <c r="A900" s="58">
        <v>44813</v>
      </c>
      <c r="B900" s="59" t="s">
        <v>107</v>
      </c>
      <c r="C900" s="59">
        <v>141.38</v>
      </c>
    </row>
    <row r="901" spans="1:3" ht="15.75" thickBot="1" x14ac:dyDescent="0.3">
      <c r="A901" s="58">
        <v>44816</v>
      </c>
      <c r="B901" s="59" t="s">
        <v>107</v>
      </c>
      <c r="C901" s="59">
        <v>142.28</v>
      </c>
    </row>
    <row r="902" spans="1:3" ht="15.75" thickBot="1" x14ac:dyDescent="0.3">
      <c r="A902" s="58">
        <v>44817</v>
      </c>
      <c r="B902" s="59" t="s">
        <v>107</v>
      </c>
      <c r="C902" s="59">
        <v>142.58000000000001</v>
      </c>
    </row>
    <row r="903" spans="1:3" ht="15.75" thickBot="1" x14ac:dyDescent="0.3">
      <c r="A903" s="58">
        <v>44818</v>
      </c>
      <c r="B903" s="59" t="s">
        <v>107</v>
      </c>
      <c r="C903" s="59">
        <v>142.88</v>
      </c>
    </row>
    <row r="904" spans="1:3" ht="15.75" thickBot="1" x14ac:dyDescent="0.3">
      <c r="A904" s="58">
        <v>44819</v>
      </c>
      <c r="B904" s="59" t="s">
        <v>107</v>
      </c>
      <c r="C904" s="59">
        <v>143.19999999999999</v>
      </c>
    </row>
    <row r="905" spans="1:3" ht="15.75" thickBot="1" x14ac:dyDescent="0.3">
      <c r="A905" s="58">
        <v>44820</v>
      </c>
      <c r="B905" s="59" t="s">
        <v>107</v>
      </c>
      <c r="C905" s="59">
        <v>143.52000000000001</v>
      </c>
    </row>
    <row r="906" spans="1:3" ht="15.75" thickBot="1" x14ac:dyDescent="0.3">
      <c r="A906" s="58">
        <v>44823</v>
      </c>
      <c r="B906" s="59" t="s">
        <v>107</v>
      </c>
      <c r="C906" s="59">
        <v>144.37</v>
      </c>
    </row>
    <row r="907" spans="1:3" ht="15.75" thickBot="1" x14ac:dyDescent="0.3">
      <c r="A907" s="58">
        <v>44824</v>
      </c>
      <c r="B907" s="59" t="s">
        <v>107</v>
      </c>
      <c r="C907" s="59">
        <v>144.63999999999999</v>
      </c>
    </row>
    <row r="908" spans="1:3" ht="15.75" thickBot="1" x14ac:dyDescent="0.3">
      <c r="A908" s="58">
        <v>44825</v>
      </c>
      <c r="B908" s="59" t="s">
        <v>107</v>
      </c>
      <c r="C908" s="59">
        <v>144.88999999999999</v>
      </c>
    </row>
    <row r="909" spans="1:3" ht="15.75" thickBot="1" x14ac:dyDescent="0.3">
      <c r="A909" s="58">
        <v>44826</v>
      </c>
      <c r="B909" s="59" t="s">
        <v>107</v>
      </c>
      <c r="C909" s="59">
        <v>145.16</v>
      </c>
    </row>
    <row r="910" spans="1:3" ht="15.75" thickBot="1" x14ac:dyDescent="0.3">
      <c r="A910" s="58">
        <v>44827</v>
      </c>
      <c r="B910" s="59" t="s">
        <v>107</v>
      </c>
      <c r="C910" s="59">
        <v>145.44</v>
      </c>
    </row>
    <row r="911" spans="1:3" ht="15.75" thickBot="1" x14ac:dyDescent="0.3">
      <c r="A911" s="58">
        <v>44830</v>
      </c>
      <c r="B911" s="59" t="s">
        <v>107</v>
      </c>
      <c r="C911" s="59">
        <v>146.26</v>
      </c>
    </row>
    <row r="912" spans="1:3" ht="15.75" thickBot="1" x14ac:dyDescent="0.3">
      <c r="A912" s="58">
        <v>44831</v>
      </c>
      <c r="B912" s="59" t="s">
        <v>107</v>
      </c>
      <c r="C912" s="59">
        <v>146.57</v>
      </c>
    </row>
    <row r="913" spans="1:3" ht="15.75" thickBot="1" x14ac:dyDescent="0.3">
      <c r="A913" s="58">
        <v>44832</v>
      </c>
      <c r="B913" s="59" t="s">
        <v>107</v>
      </c>
      <c r="C913" s="59">
        <v>146.86000000000001</v>
      </c>
    </row>
    <row r="914" spans="1:3" ht="15.75" thickBot="1" x14ac:dyDescent="0.3">
      <c r="A914" s="58">
        <v>44833</v>
      </c>
      <c r="B914" s="59" t="s">
        <v>107</v>
      </c>
      <c r="C914" s="59">
        <v>147.07</v>
      </c>
    </row>
    <row r="915" spans="1:3" ht="15.75" thickBot="1" x14ac:dyDescent="0.3">
      <c r="A915" s="58">
        <v>44834</v>
      </c>
      <c r="B915" s="59" t="s">
        <v>107</v>
      </c>
      <c r="C915" s="59">
        <v>147.32</v>
      </c>
    </row>
    <row r="916" spans="1:3" ht="15.75" thickBot="1" x14ac:dyDescent="0.3">
      <c r="A916" s="58">
        <v>44837</v>
      </c>
      <c r="B916" s="59" t="s">
        <v>107</v>
      </c>
      <c r="C916" s="59">
        <v>148.22999999999999</v>
      </c>
    </row>
    <row r="917" spans="1:3" ht="15.75" thickBot="1" x14ac:dyDescent="0.3">
      <c r="A917" s="58">
        <v>44838</v>
      </c>
      <c r="B917" s="59" t="s">
        <v>107</v>
      </c>
      <c r="C917" s="59">
        <v>148.59</v>
      </c>
    </row>
    <row r="918" spans="1:3" ht="15.75" thickBot="1" x14ac:dyDescent="0.3">
      <c r="A918" s="58">
        <v>44839</v>
      </c>
      <c r="B918" s="59" t="s">
        <v>107</v>
      </c>
      <c r="C918" s="59">
        <v>148.88</v>
      </c>
    </row>
    <row r="919" spans="1:3" ht="15.75" thickBot="1" x14ac:dyDescent="0.3">
      <c r="A919" s="58">
        <v>44840</v>
      </c>
      <c r="B919" s="59" t="s">
        <v>107</v>
      </c>
      <c r="C919" s="59">
        <v>149.19999999999999</v>
      </c>
    </row>
    <row r="920" spans="1:3" ht="15.75" thickBot="1" x14ac:dyDescent="0.3">
      <c r="A920" s="58">
        <v>44845</v>
      </c>
      <c r="B920" s="59" t="s">
        <v>107</v>
      </c>
      <c r="C920" s="59">
        <v>150.69</v>
      </c>
    </row>
    <row r="921" spans="1:3" ht="15.75" thickBot="1" x14ac:dyDescent="0.3">
      <c r="A921" s="58">
        <v>44846</v>
      </c>
      <c r="B921" s="59" t="s">
        <v>107</v>
      </c>
      <c r="C921" s="59">
        <v>151.04</v>
      </c>
    </row>
    <row r="922" spans="1:3" ht="15.75" thickBot="1" x14ac:dyDescent="0.3">
      <c r="A922" s="58">
        <v>44847</v>
      </c>
      <c r="B922" s="59" t="s">
        <v>107</v>
      </c>
      <c r="C922" s="59">
        <v>151.30000000000001</v>
      </c>
    </row>
    <row r="923" spans="1:3" ht="15.75" thickBot="1" x14ac:dyDescent="0.3">
      <c r="A923" s="58">
        <v>44848</v>
      </c>
      <c r="B923" s="59" t="s">
        <v>107</v>
      </c>
      <c r="C923" s="59">
        <v>151.63999999999999</v>
      </c>
    </row>
    <row r="924" spans="1:3" ht="15.75" thickBot="1" x14ac:dyDescent="0.3">
      <c r="A924" s="58">
        <v>44851</v>
      </c>
      <c r="B924" s="59" t="s">
        <v>107</v>
      </c>
      <c r="C924" s="59">
        <v>152.5</v>
      </c>
    </row>
    <row r="925" spans="1:3" ht="15.75" thickBot="1" x14ac:dyDescent="0.3">
      <c r="A925" s="58">
        <v>44852</v>
      </c>
      <c r="B925" s="59" t="s">
        <v>107</v>
      </c>
      <c r="C925" s="59">
        <v>152.82</v>
      </c>
    </row>
    <row r="926" spans="1:3" ht="15.75" thickBot="1" x14ac:dyDescent="0.3">
      <c r="A926" s="58">
        <v>44853</v>
      </c>
      <c r="B926" s="59" t="s">
        <v>107</v>
      </c>
      <c r="C926" s="59">
        <v>153.18</v>
      </c>
    </row>
    <row r="927" spans="1:3" ht="15.75" thickBot="1" x14ac:dyDescent="0.3">
      <c r="A927" s="58">
        <v>44854</v>
      </c>
      <c r="B927" s="59" t="s">
        <v>107</v>
      </c>
      <c r="C927" s="59">
        <v>153.51</v>
      </c>
    </row>
    <row r="928" spans="1:3" ht="15.75" thickBot="1" x14ac:dyDescent="0.3">
      <c r="A928" s="58">
        <v>44855</v>
      </c>
      <c r="B928" s="59" t="s">
        <v>107</v>
      </c>
      <c r="C928" s="59">
        <v>153.79</v>
      </c>
    </row>
    <row r="929" spans="1:3" ht="15.75" thickBot="1" x14ac:dyDescent="0.3">
      <c r="A929" s="58">
        <v>44858</v>
      </c>
      <c r="B929" s="59" t="s">
        <v>107</v>
      </c>
      <c r="C929" s="59">
        <v>154.74</v>
      </c>
    </row>
    <row r="930" spans="1:3" ht="15.75" thickBot="1" x14ac:dyDescent="0.3">
      <c r="A930" s="58">
        <v>44859</v>
      </c>
      <c r="B930" s="59" t="s">
        <v>107</v>
      </c>
      <c r="C930" s="59">
        <v>155.08000000000001</v>
      </c>
    </row>
    <row r="931" spans="1:3" ht="15.75" thickBot="1" x14ac:dyDescent="0.3">
      <c r="A931" s="58">
        <v>44860</v>
      </c>
      <c r="B931" s="59" t="s">
        <v>107</v>
      </c>
      <c r="C931" s="59">
        <v>155.38999999999999</v>
      </c>
    </row>
    <row r="932" spans="1:3" ht="15.75" thickBot="1" x14ac:dyDescent="0.3">
      <c r="A932" s="58">
        <v>44861</v>
      </c>
      <c r="B932" s="59" t="s">
        <v>107</v>
      </c>
      <c r="C932" s="59">
        <v>155.69</v>
      </c>
    </row>
    <row r="933" spans="1:3" ht="15.75" thickBot="1" x14ac:dyDescent="0.3">
      <c r="A933" s="58">
        <v>44862</v>
      </c>
      <c r="B933" s="59" t="s">
        <v>107</v>
      </c>
      <c r="C933" s="59">
        <v>156.02000000000001</v>
      </c>
    </row>
    <row r="934" spans="1:3" ht="15.75" thickBot="1" x14ac:dyDescent="0.3">
      <c r="A934" s="58">
        <v>44865</v>
      </c>
      <c r="B934" s="59" t="s">
        <v>107</v>
      </c>
      <c r="C934" s="59">
        <v>156.91</v>
      </c>
    </row>
    <row r="935" spans="1:3" ht="15.75" thickBot="1" x14ac:dyDescent="0.3">
      <c r="A935" s="58">
        <v>44866</v>
      </c>
      <c r="B935" s="59" t="s">
        <v>107</v>
      </c>
      <c r="C935" s="59">
        <v>157.28</v>
      </c>
    </row>
    <row r="936" spans="1:3" ht="15.75" thickBot="1" x14ac:dyDescent="0.3">
      <c r="A936" s="58">
        <v>44867</v>
      </c>
      <c r="B936" s="59" t="s">
        <v>107</v>
      </c>
      <c r="C936" s="59">
        <v>157.6</v>
      </c>
    </row>
    <row r="937" spans="1:3" ht="15.75" thickBot="1" x14ac:dyDescent="0.3">
      <c r="A937" s="58">
        <v>44868</v>
      </c>
      <c r="B937" s="59" t="s">
        <v>107</v>
      </c>
      <c r="C937" s="59">
        <v>157.91999999999999</v>
      </c>
    </row>
    <row r="938" spans="1:3" ht="15.75" thickBot="1" x14ac:dyDescent="0.3">
      <c r="A938" s="58">
        <v>44869</v>
      </c>
      <c r="B938" s="59" t="s">
        <v>107</v>
      </c>
      <c r="C938" s="59">
        <v>158.28</v>
      </c>
    </row>
    <row r="939" spans="1:3" ht="15.75" thickBot="1" x14ac:dyDescent="0.3">
      <c r="A939" s="58">
        <v>44872</v>
      </c>
      <c r="B939" s="59" t="s">
        <v>107</v>
      </c>
      <c r="C939" s="59">
        <v>159.37</v>
      </c>
    </row>
    <row r="940" spans="1:3" ht="15.75" thickBot="1" x14ac:dyDescent="0.3">
      <c r="A940" s="58">
        <v>44873</v>
      </c>
      <c r="B940" s="59" t="s">
        <v>107</v>
      </c>
      <c r="C940" s="59">
        <v>159.71</v>
      </c>
    </row>
    <row r="941" spans="1:3" ht="15.75" thickBot="1" x14ac:dyDescent="0.3">
      <c r="A941" s="58">
        <v>44874</v>
      </c>
      <c r="B941" s="59" t="s">
        <v>107</v>
      </c>
      <c r="C941" s="59">
        <v>160.02000000000001</v>
      </c>
    </row>
    <row r="942" spans="1:3" ht="15.75" thickBot="1" x14ac:dyDescent="0.3">
      <c r="A942" s="58">
        <v>44875</v>
      </c>
      <c r="B942" s="59" t="s">
        <v>107</v>
      </c>
      <c r="C942" s="59">
        <v>160.38999999999999</v>
      </c>
    </row>
    <row r="943" spans="1:3" ht="15.75" thickBot="1" x14ac:dyDescent="0.3">
      <c r="A943" s="58">
        <v>44876</v>
      </c>
      <c r="B943" s="59" t="s">
        <v>107</v>
      </c>
      <c r="C943" s="59">
        <v>160.69999999999999</v>
      </c>
    </row>
    <row r="944" spans="1:3" ht="15.75" thickBot="1" x14ac:dyDescent="0.3">
      <c r="A944" s="58">
        <v>44879</v>
      </c>
      <c r="B944" s="59" t="s">
        <v>107</v>
      </c>
      <c r="C944" s="59">
        <v>161.78</v>
      </c>
    </row>
    <row r="945" spans="1:3" ht="15.75" thickBot="1" x14ac:dyDescent="0.3">
      <c r="A945" s="58">
        <v>44880</v>
      </c>
      <c r="B945" s="59" t="s">
        <v>107</v>
      </c>
      <c r="C945" s="59">
        <v>162.12</v>
      </c>
    </row>
    <row r="946" spans="1:3" ht="15.75" thickBot="1" x14ac:dyDescent="0.3">
      <c r="A946" s="58">
        <v>44881</v>
      </c>
      <c r="B946" s="59" t="s">
        <v>107</v>
      </c>
      <c r="C946" s="59">
        <v>162.47</v>
      </c>
    </row>
    <row r="947" spans="1:3" ht="15.75" thickBot="1" x14ac:dyDescent="0.3">
      <c r="A947" s="58">
        <v>44882</v>
      </c>
      <c r="B947" s="59" t="s">
        <v>107</v>
      </c>
      <c r="C947" s="59">
        <v>162.78</v>
      </c>
    </row>
    <row r="948" spans="1:3" ht="15.75" thickBot="1" x14ac:dyDescent="0.3">
      <c r="A948" s="58">
        <v>44883</v>
      </c>
      <c r="B948" s="59" t="s">
        <v>107</v>
      </c>
      <c r="C948" s="59">
        <v>163.18</v>
      </c>
    </row>
    <row r="949" spans="1:3" ht="15.75" thickBot="1" x14ac:dyDescent="0.3">
      <c r="A949" s="58">
        <v>44887</v>
      </c>
      <c r="B949" s="59" t="s">
        <v>107</v>
      </c>
      <c r="C949" s="59">
        <v>164.51</v>
      </c>
    </row>
    <row r="950" spans="1:3" ht="15.75" thickBot="1" x14ac:dyDescent="0.3">
      <c r="A950" s="58">
        <v>44888</v>
      </c>
      <c r="B950" s="59" t="s">
        <v>107</v>
      </c>
      <c r="C950" s="59">
        <v>164.84</v>
      </c>
    </row>
    <row r="951" spans="1:3" ht="15.75" thickBot="1" x14ac:dyDescent="0.3">
      <c r="A951" s="58">
        <v>44889</v>
      </c>
      <c r="B951" s="59" t="s">
        <v>107</v>
      </c>
      <c r="C951" s="59">
        <v>165.21</v>
      </c>
    </row>
    <row r="952" spans="1:3" ht="15.75" thickBot="1" x14ac:dyDescent="0.3">
      <c r="A952" s="58">
        <v>44890</v>
      </c>
      <c r="B952" s="59" t="s">
        <v>107</v>
      </c>
      <c r="C952" s="59">
        <v>165.59</v>
      </c>
    </row>
    <row r="953" spans="1:3" ht="15.75" thickBot="1" x14ac:dyDescent="0.3">
      <c r="A953" s="58">
        <v>44893</v>
      </c>
      <c r="B953" s="59" t="s">
        <v>107</v>
      </c>
      <c r="C953" s="59">
        <v>166.6</v>
      </c>
    </row>
    <row r="954" spans="1:3" ht="15.75" thickBot="1" x14ac:dyDescent="0.3">
      <c r="A954" s="58">
        <v>44894</v>
      </c>
      <c r="B954" s="59" t="s">
        <v>107</v>
      </c>
      <c r="C954" s="59">
        <v>166.96</v>
      </c>
    </row>
    <row r="955" spans="1:3" ht="15.75" thickBot="1" x14ac:dyDescent="0.3">
      <c r="A955" s="58">
        <v>44895</v>
      </c>
      <c r="B955" s="59" t="s">
        <v>107</v>
      </c>
      <c r="C955" s="59">
        <v>167.28</v>
      </c>
    </row>
    <row r="956" spans="1:3" ht="15.75" thickBot="1" x14ac:dyDescent="0.3">
      <c r="A956" s="58">
        <v>44896</v>
      </c>
      <c r="B956" s="59" t="s">
        <v>107</v>
      </c>
      <c r="C956" s="59">
        <v>167.72</v>
      </c>
    </row>
    <row r="957" spans="1:3" ht="15.75" thickBot="1" x14ac:dyDescent="0.3">
      <c r="A957" s="58">
        <v>44897</v>
      </c>
      <c r="B957" s="59" t="s">
        <v>107</v>
      </c>
      <c r="C957" s="59">
        <v>168.09</v>
      </c>
    </row>
    <row r="958" spans="1:3" ht="15.75" thickBot="1" x14ac:dyDescent="0.3">
      <c r="A958" s="58">
        <v>44900</v>
      </c>
      <c r="B958" s="59" t="s">
        <v>107</v>
      </c>
      <c r="C958" s="59">
        <v>169.16</v>
      </c>
    </row>
    <row r="959" spans="1:3" ht="15.75" thickBot="1" x14ac:dyDescent="0.3">
      <c r="A959" s="58">
        <v>44901</v>
      </c>
      <c r="B959" s="59" t="s">
        <v>107</v>
      </c>
      <c r="C959" s="59">
        <v>169.49</v>
      </c>
    </row>
    <row r="960" spans="1:3" ht="15.75" thickBot="1" x14ac:dyDescent="0.3">
      <c r="A960" s="58">
        <v>44902</v>
      </c>
      <c r="B960" s="59" t="s">
        <v>107</v>
      </c>
      <c r="C960" s="59">
        <v>169.9</v>
      </c>
    </row>
    <row r="961" spans="1:4" ht="15.75" thickBot="1" x14ac:dyDescent="0.3">
      <c r="A961" s="58">
        <v>44907</v>
      </c>
      <c r="B961" s="59" t="s">
        <v>107</v>
      </c>
      <c r="C961" s="59">
        <v>171.37</v>
      </c>
    </row>
    <row r="962" spans="1:4" ht="15.75" thickBot="1" x14ac:dyDescent="0.3">
      <c r="A962" s="58">
        <v>44908</v>
      </c>
      <c r="B962" s="59" t="s">
        <v>107</v>
      </c>
      <c r="C962" s="59">
        <v>171.81</v>
      </c>
    </row>
    <row r="963" spans="1:4" ht="15.75" thickBot="1" x14ac:dyDescent="0.3">
      <c r="A963" s="58">
        <v>44909</v>
      </c>
      <c r="B963" s="59" t="s">
        <v>107</v>
      </c>
      <c r="C963" s="59">
        <v>172.05</v>
      </c>
    </row>
    <row r="964" spans="1:4" ht="15.75" thickBot="1" x14ac:dyDescent="0.3">
      <c r="A964" s="58">
        <v>44910</v>
      </c>
      <c r="B964" s="59" t="s">
        <v>107</v>
      </c>
      <c r="C964" s="59">
        <v>172.39</v>
      </c>
    </row>
    <row r="965" spans="1:4" ht="15.75" thickBot="1" x14ac:dyDescent="0.3">
      <c r="A965" s="58">
        <v>44911</v>
      </c>
      <c r="B965" s="59" t="s">
        <v>107</v>
      </c>
      <c r="C965" s="59">
        <v>172.7</v>
      </c>
    </row>
    <row r="966" spans="1:4" ht="15.75" thickBot="1" x14ac:dyDescent="0.3">
      <c r="A966" s="58">
        <v>44914</v>
      </c>
      <c r="B966" s="59" t="s">
        <v>107</v>
      </c>
      <c r="C966" s="59">
        <v>173.6</v>
      </c>
    </row>
    <row r="967" spans="1:4" ht="15.75" thickBot="1" x14ac:dyDescent="0.3">
      <c r="A967" s="58">
        <v>44915</v>
      </c>
      <c r="B967" s="59" t="s">
        <v>107</v>
      </c>
      <c r="C967" s="59">
        <v>173.93</v>
      </c>
    </row>
    <row r="968" spans="1:4" ht="15.75" thickBot="1" x14ac:dyDescent="0.3">
      <c r="A968" s="58">
        <v>44916</v>
      </c>
      <c r="B968" s="59" t="s">
        <v>107</v>
      </c>
      <c r="C968" s="59">
        <v>174.28</v>
      </c>
    </row>
    <row r="969" spans="1:4" ht="15.75" thickBot="1" x14ac:dyDescent="0.3">
      <c r="A969" s="58">
        <v>44917</v>
      </c>
      <c r="B969" s="59" t="s">
        <v>107</v>
      </c>
      <c r="C969" s="59">
        <v>174.53</v>
      </c>
    </row>
    <row r="970" spans="1:4" ht="15.75" thickBot="1" x14ac:dyDescent="0.3">
      <c r="A970" s="58">
        <v>44918</v>
      </c>
      <c r="B970" s="59" t="s">
        <v>107</v>
      </c>
      <c r="C970" s="59">
        <v>174.84</v>
      </c>
    </row>
    <row r="971" spans="1:4" ht="15.75" thickBot="1" x14ac:dyDescent="0.3">
      <c r="A971" s="58">
        <v>44921</v>
      </c>
      <c r="B971" s="59" t="s">
        <v>107</v>
      </c>
      <c r="C971" s="59">
        <v>175.73</v>
      </c>
    </row>
    <row r="972" spans="1:4" ht="15.75" thickBot="1" x14ac:dyDescent="0.3">
      <c r="A972" s="58">
        <v>44922</v>
      </c>
      <c r="B972" s="59" t="s">
        <v>107</v>
      </c>
      <c r="C972" s="59">
        <v>176.05</v>
      </c>
    </row>
    <row r="973" spans="1:4" ht="15.75" thickBot="1" x14ac:dyDescent="0.3">
      <c r="A973" s="58">
        <v>44923</v>
      </c>
      <c r="B973" s="59" t="s">
        <v>107</v>
      </c>
      <c r="C973" s="59">
        <v>176.4</v>
      </c>
    </row>
    <row r="974" spans="1:4" ht="15.75" thickBot="1" x14ac:dyDescent="0.3">
      <c r="A974" s="58">
        <v>44924</v>
      </c>
      <c r="B974" s="59" t="s">
        <v>107</v>
      </c>
      <c r="C974" s="59">
        <v>176.78</v>
      </c>
    </row>
    <row r="975" spans="1:4" ht="15.75" thickBot="1" x14ac:dyDescent="0.3">
      <c r="A975" s="58">
        <v>44925</v>
      </c>
      <c r="B975" s="59" t="s">
        <v>107</v>
      </c>
      <c r="C975" s="59">
        <v>177.16</v>
      </c>
    </row>
    <row r="976" spans="1:4" ht="15.75" thickBot="1" x14ac:dyDescent="0.3">
      <c r="A976" s="58">
        <v>44928</v>
      </c>
      <c r="B976" s="59" t="s">
        <v>107</v>
      </c>
      <c r="C976" s="59">
        <v>178.15</v>
      </c>
      <c r="D976">
        <f>+AVERAGE(C976:C1218)</f>
        <v>295.29489711934099</v>
      </c>
    </row>
    <row r="977" spans="1:3" ht="15.75" thickBot="1" x14ac:dyDescent="0.3">
      <c r="A977" s="58">
        <v>44929</v>
      </c>
      <c r="B977" s="59" t="s">
        <v>107</v>
      </c>
      <c r="C977" s="59">
        <v>178.36</v>
      </c>
    </row>
    <row r="978" spans="1:3" ht="15.75" thickBot="1" x14ac:dyDescent="0.3">
      <c r="A978" s="58">
        <v>44930</v>
      </c>
      <c r="B978" s="59" t="s">
        <v>107</v>
      </c>
      <c r="C978" s="59">
        <v>178.66</v>
      </c>
    </row>
    <row r="979" spans="1:3" ht="15.75" thickBot="1" x14ac:dyDescent="0.3">
      <c r="A979" s="58">
        <v>44931</v>
      </c>
      <c r="B979" s="59" t="s">
        <v>107</v>
      </c>
      <c r="C979" s="59">
        <v>178.94</v>
      </c>
    </row>
    <row r="980" spans="1:3" ht="15.75" thickBot="1" x14ac:dyDescent="0.3">
      <c r="A980" s="58">
        <v>44932</v>
      </c>
      <c r="B980" s="59" t="s">
        <v>107</v>
      </c>
      <c r="C980" s="59">
        <v>179.25</v>
      </c>
    </row>
    <row r="981" spans="1:3" ht="15.75" thickBot="1" x14ac:dyDescent="0.3">
      <c r="A981" s="58">
        <v>44935</v>
      </c>
      <c r="B981" s="59" t="s">
        <v>107</v>
      </c>
      <c r="C981" s="59">
        <v>180.09</v>
      </c>
    </row>
    <row r="982" spans="1:3" ht="15.75" thickBot="1" x14ac:dyDescent="0.3">
      <c r="A982" s="58">
        <v>44936</v>
      </c>
      <c r="B982" s="59" t="s">
        <v>107</v>
      </c>
      <c r="C982" s="59">
        <v>180.38</v>
      </c>
    </row>
    <row r="983" spans="1:3" ht="15.75" thickBot="1" x14ac:dyDescent="0.3">
      <c r="A983" s="58">
        <v>44937</v>
      </c>
      <c r="B983" s="59" t="s">
        <v>107</v>
      </c>
      <c r="C983" s="59">
        <v>180.67</v>
      </c>
    </row>
    <row r="984" spans="1:3" ht="15.75" thickBot="1" x14ac:dyDescent="0.3">
      <c r="A984" s="58">
        <v>44938</v>
      </c>
      <c r="B984" s="59" t="s">
        <v>107</v>
      </c>
      <c r="C984" s="59">
        <v>180.97</v>
      </c>
    </row>
    <row r="985" spans="1:3" ht="15.75" thickBot="1" x14ac:dyDescent="0.3">
      <c r="A985" s="58">
        <v>44939</v>
      </c>
      <c r="B985" s="59" t="s">
        <v>107</v>
      </c>
      <c r="C985" s="59">
        <v>181.27</v>
      </c>
    </row>
    <row r="986" spans="1:3" ht="15.75" thickBot="1" x14ac:dyDescent="0.3">
      <c r="A986" s="58">
        <v>44942</v>
      </c>
      <c r="B986" s="59" t="s">
        <v>107</v>
      </c>
      <c r="C986" s="59">
        <v>182.2</v>
      </c>
    </row>
    <row r="987" spans="1:3" ht="15.75" thickBot="1" x14ac:dyDescent="0.3">
      <c r="A987" s="58">
        <v>44943</v>
      </c>
      <c r="B987" s="59" t="s">
        <v>107</v>
      </c>
      <c r="C987" s="59">
        <v>182.49</v>
      </c>
    </row>
    <row r="988" spans="1:3" ht="15.75" thickBot="1" x14ac:dyDescent="0.3">
      <c r="A988" s="58">
        <v>44944</v>
      </c>
      <c r="B988" s="59" t="s">
        <v>107</v>
      </c>
      <c r="C988" s="59">
        <v>182.81</v>
      </c>
    </row>
    <row r="989" spans="1:3" ht="15.75" thickBot="1" x14ac:dyDescent="0.3">
      <c r="A989" s="58">
        <v>44945</v>
      </c>
      <c r="B989" s="59" t="s">
        <v>107</v>
      </c>
      <c r="C989" s="59">
        <v>183.11</v>
      </c>
    </row>
    <row r="990" spans="1:3" ht="15.75" thickBot="1" x14ac:dyDescent="0.3">
      <c r="A990" s="58">
        <v>44946</v>
      </c>
      <c r="B990" s="59" t="s">
        <v>107</v>
      </c>
      <c r="C990" s="59">
        <v>183.45</v>
      </c>
    </row>
    <row r="991" spans="1:3" ht="15.75" thickBot="1" x14ac:dyDescent="0.3">
      <c r="A991" s="58">
        <v>44949</v>
      </c>
      <c r="B991" s="59" t="s">
        <v>107</v>
      </c>
      <c r="C991" s="59">
        <v>184.37</v>
      </c>
    </row>
    <row r="992" spans="1:3" ht="15.75" thickBot="1" x14ac:dyDescent="0.3">
      <c r="A992" s="58">
        <v>44950</v>
      </c>
      <c r="B992" s="59" t="s">
        <v>107</v>
      </c>
      <c r="C992" s="59">
        <v>184.69</v>
      </c>
    </row>
    <row r="993" spans="1:3" ht="15.75" thickBot="1" x14ac:dyDescent="0.3">
      <c r="A993" s="58">
        <v>44951</v>
      </c>
      <c r="B993" s="59" t="s">
        <v>107</v>
      </c>
      <c r="C993" s="59">
        <v>185.03</v>
      </c>
    </row>
    <row r="994" spans="1:3" ht="15.75" thickBot="1" x14ac:dyDescent="0.3">
      <c r="A994" s="58">
        <v>44952</v>
      </c>
      <c r="B994" s="59" t="s">
        <v>107</v>
      </c>
      <c r="C994" s="59">
        <v>185.32</v>
      </c>
    </row>
    <row r="995" spans="1:3" ht="15.75" thickBot="1" x14ac:dyDescent="0.3">
      <c r="A995" s="58">
        <v>44953</v>
      </c>
      <c r="B995" s="59" t="s">
        <v>107</v>
      </c>
      <c r="C995" s="59">
        <v>185.61</v>
      </c>
    </row>
    <row r="996" spans="1:3" ht="15.75" thickBot="1" x14ac:dyDescent="0.3">
      <c r="A996" s="58">
        <v>44956</v>
      </c>
      <c r="B996" s="59" t="s">
        <v>107</v>
      </c>
      <c r="C996" s="59">
        <v>186.56</v>
      </c>
    </row>
    <row r="997" spans="1:3" ht="15.75" thickBot="1" x14ac:dyDescent="0.3">
      <c r="A997" s="58">
        <v>44957</v>
      </c>
      <c r="B997" s="59" t="s">
        <v>107</v>
      </c>
      <c r="C997" s="59">
        <v>187</v>
      </c>
    </row>
    <row r="998" spans="1:3" ht="15.75" thickBot="1" x14ac:dyDescent="0.3">
      <c r="A998" s="58">
        <v>44958</v>
      </c>
      <c r="B998" s="59" t="s">
        <v>107</v>
      </c>
      <c r="C998" s="59">
        <v>187.29</v>
      </c>
    </row>
    <row r="999" spans="1:3" ht="15.75" thickBot="1" x14ac:dyDescent="0.3">
      <c r="A999" s="58">
        <v>44959</v>
      </c>
      <c r="B999" s="59" t="s">
        <v>107</v>
      </c>
      <c r="C999" s="59">
        <v>187.57</v>
      </c>
    </row>
    <row r="1000" spans="1:3" ht="15.75" thickBot="1" x14ac:dyDescent="0.3">
      <c r="A1000" s="58">
        <v>44960</v>
      </c>
      <c r="B1000" s="59" t="s">
        <v>107</v>
      </c>
      <c r="C1000" s="59">
        <v>188.02</v>
      </c>
    </row>
    <row r="1001" spans="1:3" ht="15.75" thickBot="1" x14ac:dyDescent="0.3">
      <c r="A1001" s="58">
        <v>44963</v>
      </c>
      <c r="B1001" s="59" t="s">
        <v>107</v>
      </c>
      <c r="C1001" s="59">
        <v>189.11</v>
      </c>
    </row>
    <row r="1002" spans="1:3" ht="15.75" thickBot="1" x14ac:dyDescent="0.3">
      <c r="A1002" s="58">
        <v>44964</v>
      </c>
      <c r="B1002" s="59" t="s">
        <v>107</v>
      </c>
      <c r="C1002" s="59">
        <v>189.52</v>
      </c>
    </row>
    <row r="1003" spans="1:3" ht="15.75" thickBot="1" x14ac:dyDescent="0.3">
      <c r="A1003" s="58">
        <v>44965</v>
      </c>
      <c r="B1003" s="59" t="s">
        <v>107</v>
      </c>
      <c r="C1003" s="59">
        <v>189.85</v>
      </c>
    </row>
    <row r="1004" spans="1:3" ht="15.75" thickBot="1" x14ac:dyDescent="0.3">
      <c r="A1004" s="58">
        <v>44966</v>
      </c>
      <c r="B1004" s="59" t="s">
        <v>107</v>
      </c>
      <c r="C1004" s="59">
        <v>190.21</v>
      </c>
    </row>
    <row r="1005" spans="1:3" ht="15.75" thickBot="1" x14ac:dyDescent="0.3">
      <c r="A1005" s="58">
        <v>44967</v>
      </c>
      <c r="B1005" s="59" t="s">
        <v>107</v>
      </c>
      <c r="C1005" s="59">
        <v>190.51</v>
      </c>
    </row>
    <row r="1006" spans="1:3" ht="15.75" thickBot="1" x14ac:dyDescent="0.3">
      <c r="A1006" s="58">
        <v>44970</v>
      </c>
      <c r="B1006" s="59" t="s">
        <v>107</v>
      </c>
      <c r="C1006" s="59">
        <v>191.65</v>
      </c>
    </row>
    <row r="1007" spans="1:3" ht="15.75" thickBot="1" x14ac:dyDescent="0.3">
      <c r="A1007" s="58">
        <v>44971</v>
      </c>
      <c r="B1007" s="59" t="s">
        <v>107</v>
      </c>
      <c r="C1007" s="59">
        <v>191.99</v>
      </c>
    </row>
    <row r="1008" spans="1:3" ht="15.75" thickBot="1" x14ac:dyDescent="0.3">
      <c r="A1008" s="58">
        <v>44972</v>
      </c>
      <c r="B1008" s="59" t="s">
        <v>107</v>
      </c>
      <c r="C1008" s="59">
        <v>192.38</v>
      </c>
    </row>
    <row r="1009" spans="1:3" ht="15.75" thickBot="1" x14ac:dyDescent="0.3">
      <c r="A1009" s="58">
        <v>44973</v>
      </c>
      <c r="B1009" s="59" t="s">
        <v>107</v>
      </c>
      <c r="C1009" s="59">
        <v>192.83</v>
      </c>
    </row>
    <row r="1010" spans="1:3" ht="15.75" thickBot="1" x14ac:dyDescent="0.3">
      <c r="A1010" s="58">
        <v>44974</v>
      </c>
      <c r="B1010" s="59" t="s">
        <v>107</v>
      </c>
      <c r="C1010" s="59">
        <v>193.19</v>
      </c>
    </row>
    <row r="1011" spans="1:3" ht="15.75" thickBot="1" x14ac:dyDescent="0.3">
      <c r="A1011" s="58">
        <v>44979</v>
      </c>
      <c r="B1011" s="59" t="s">
        <v>107</v>
      </c>
      <c r="C1011" s="59">
        <v>194.95</v>
      </c>
    </row>
    <row r="1012" spans="1:3" ht="15.75" thickBot="1" x14ac:dyDescent="0.3">
      <c r="A1012" s="58">
        <v>44980</v>
      </c>
      <c r="B1012" s="59" t="s">
        <v>107</v>
      </c>
      <c r="C1012" s="59">
        <v>195.31</v>
      </c>
    </row>
    <row r="1013" spans="1:3" ht="15.75" thickBot="1" x14ac:dyDescent="0.3">
      <c r="A1013" s="58">
        <v>44981</v>
      </c>
      <c r="B1013" s="59" t="s">
        <v>107</v>
      </c>
      <c r="C1013" s="59">
        <v>195.68</v>
      </c>
    </row>
    <row r="1014" spans="1:3" ht="15.75" thickBot="1" x14ac:dyDescent="0.3">
      <c r="A1014" s="58">
        <v>44984</v>
      </c>
      <c r="B1014" s="59" t="s">
        <v>107</v>
      </c>
      <c r="C1014" s="59">
        <v>196.81</v>
      </c>
    </row>
    <row r="1015" spans="1:3" ht="15.75" thickBot="1" x14ac:dyDescent="0.3">
      <c r="A1015" s="58">
        <v>44985</v>
      </c>
      <c r="B1015" s="59" t="s">
        <v>107</v>
      </c>
      <c r="C1015" s="59">
        <v>197.15</v>
      </c>
    </row>
    <row r="1016" spans="1:3" ht="15.75" thickBot="1" x14ac:dyDescent="0.3">
      <c r="A1016" s="58">
        <v>44986</v>
      </c>
      <c r="B1016" s="59" t="s">
        <v>107</v>
      </c>
      <c r="C1016" s="59">
        <v>197.57</v>
      </c>
    </row>
    <row r="1017" spans="1:3" ht="15.75" thickBot="1" x14ac:dyDescent="0.3">
      <c r="A1017" s="58">
        <v>44987</v>
      </c>
      <c r="B1017" s="59" t="s">
        <v>107</v>
      </c>
      <c r="C1017" s="59">
        <v>197.87</v>
      </c>
    </row>
    <row r="1018" spans="1:3" ht="15.75" thickBot="1" x14ac:dyDescent="0.3">
      <c r="A1018" s="58">
        <v>44988</v>
      </c>
      <c r="B1018" s="59" t="s">
        <v>107</v>
      </c>
      <c r="C1018" s="59">
        <v>198.28</v>
      </c>
    </row>
    <row r="1019" spans="1:3" ht="15.75" thickBot="1" x14ac:dyDescent="0.3">
      <c r="A1019" s="58">
        <v>44991</v>
      </c>
      <c r="B1019" s="59" t="s">
        <v>107</v>
      </c>
      <c r="C1019" s="59">
        <v>199.34</v>
      </c>
    </row>
    <row r="1020" spans="1:3" ht="15.75" thickBot="1" x14ac:dyDescent="0.3">
      <c r="A1020" s="58">
        <v>44992</v>
      </c>
      <c r="B1020" s="59" t="s">
        <v>107</v>
      </c>
      <c r="C1020" s="59">
        <v>199.68</v>
      </c>
    </row>
    <row r="1021" spans="1:3" ht="15.75" thickBot="1" x14ac:dyDescent="0.3">
      <c r="A1021" s="58">
        <v>44993</v>
      </c>
      <c r="B1021" s="59" t="s">
        <v>107</v>
      </c>
      <c r="C1021" s="59">
        <v>199.95</v>
      </c>
    </row>
    <row r="1022" spans="1:3" ht="15.75" thickBot="1" x14ac:dyDescent="0.3">
      <c r="A1022" s="58">
        <v>44994</v>
      </c>
      <c r="B1022" s="59" t="s">
        <v>107</v>
      </c>
      <c r="C1022" s="59">
        <v>200.36</v>
      </c>
    </row>
    <row r="1023" spans="1:3" ht="15.75" thickBot="1" x14ac:dyDescent="0.3">
      <c r="A1023" s="58">
        <v>44995</v>
      </c>
      <c r="B1023" s="59" t="s">
        <v>107</v>
      </c>
      <c r="C1023" s="59">
        <v>200.73</v>
      </c>
    </row>
    <row r="1024" spans="1:3" ht="15.75" thickBot="1" x14ac:dyDescent="0.3">
      <c r="A1024" s="58">
        <v>44998</v>
      </c>
      <c r="B1024" s="59" t="s">
        <v>107</v>
      </c>
      <c r="C1024" s="59">
        <v>201.86</v>
      </c>
    </row>
    <row r="1025" spans="1:3" ht="15.75" thickBot="1" x14ac:dyDescent="0.3">
      <c r="A1025" s="58">
        <v>44999</v>
      </c>
      <c r="B1025" s="59" t="s">
        <v>107</v>
      </c>
      <c r="C1025" s="59">
        <v>202.07</v>
      </c>
    </row>
    <row r="1026" spans="1:3" ht="15.75" thickBot="1" x14ac:dyDescent="0.3">
      <c r="A1026" s="58">
        <v>45000</v>
      </c>
      <c r="B1026" s="59" t="s">
        <v>107</v>
      </c>
      <c r="C1026" s="59">
        <v>202.56</v>
      </c>
    </row>
    <row r="1027" spans="1:3" ht="15.75" thickBot="1" x14ac:dyDescent="0.3">
      <c r="A1027" s="58">
        <v>45001</v>
      </c>
      <c r="B1027" s="59" t="s">
        <v>107</v>
      </c>
      <c r="C1027" s="59">
        <v>202.94</v>
      </c>
    </row>
    <row r="1028" spans="1:3" ht="15.75" thickBot="1" x14ac:dyDescent="0.3">
      <c r="A1028" s="58">
        <v>45002</v>
      </c>
      <c r="B1028" s="59" t="s">
        <v>107</v>
      </c>
      <c r="C1028" s="59">
        <v>203.34</v>
      </c>
    </row>
    <row r="1029" spans="1:3" ht="15.75" thickBot="1" x14ac:dyDescent="0.3">
      <c r="A1029" s="58">
        <v>45005</v>
      </c>
      <c r="B1029" s="59" t="s">
        <v>107</v>
      </c>
      <c r="C1029" s="59">
        <v>204.53</v>
      </c>
    </row>
    <row r="1030" spans="1:3" ht="15.75" thickBot="1" x14ac:dyDescent="0.3">
      <c r="A1030" s="58">
        <v>45006</v>
      </c>
      <c r="B1030" s="59" t="s">
        <v>107</v>
      </c>
      <c r="C1030" s="59">
        <v>205.02</v>
      </c>
    </row>
    <row r="1031" spans="1:3" ht="15.75" thickBot="1" x14ac:dyDescent="0.3">
      <c r="A1031" s="58">
        <v>45007</v>
      </c>
      <c r="B1031" s="59" t="s">
        <v>107</v>
      </c>
      <c r="C1031" s="59">
        <v>205.38</v>
      </c>
    </row>
    <row r="1032" spans="1:3" ht="15.75" thickBot="1" x14ac:dyDescent="0.3">
      <c r="A1032" s="58">
        <v>45008</v>
      </c>
      <c r="B1032" s="59" t="s">
        <v>107</v>
      </c>
      <c r="C1032" s="59">
        <v>205.78</v>
      </c>
    </row>
    <row r="1033" spans="1:3" ht="15.75" thickBot="1" x14ac:dyDescent="0.3">
      <c r="A1033" s="58">
        <v>45012</v>
      </c>
      <c r="B1033" s="59" t="s">
        <v>107</v>
      </c>
      <c r="C1033" s="59">
        <v>207.42</v>
      </c>
    </row>
    <row r="1034" spans="1:3" ht="15.75" thickBot="1" x14ac:dyDescent="0.3">
      <c r="A1034" s="58">
        <v>45013</v>
      </c>
      <c r="B1034" s="59" t="s">
        <v>107</v>
      </c>
      <c r="C1034" s="59">
        <v>207.84</v>
      </c>
    </row>
    <row r="1035" spans="1:3" ht="15.75" thickBot="1" x14ac:dyDescent="0.3">
      <c r="A1035" s="58">
        <v>45014</v>
      </c>
      <c r="B1035" s="59" t="s">
        <v>107</v>
      </c>
      <c r="C1035" s="59">
        <v>208.3</v>
      </c>
    </row>
    <row r="1036" spans="1:3" ht="15.75" thickBot="1" x14ac:dyDescent="0.3">
      <c r="A1036" s="58">
        <v>45015</v>
      </c>
      <c r="B1036" s="59" t="s">
        <v>107</v>
      </c>
      <c r="C1036" s="59">
        <v>208.59</v>
      </c>
    </row>
    <row r="1037" spans="1:3" ht="15.75" thickBot="1" x14ac:dyDescent="0.3">
      <c r="A1037" s="58">
        <v>45016</v>
      </c>
      <c r="B1037" s="59" t="s">
        <v>107</v>
      </c>
      <c r="C1037" s="59">
        <v>209.01</v>
      </c>
    </row>
    <row r="1038" spans="1:3" ht="15.75" thickBot="1" x14ac:dyDescent="0.3">
      <c r="A1038" s="58">
        <v>45019</v>
      </c>
      <c r="B1038" s="59" t="s">
        <v>107</v>
      </c>
      <c r="C1038" s="59">
        <v>210.37</v>
      </c>
    </row>
    <row r="1039" spans="1:3" ht="15.75" thickBot="1" x14ac:dyDescent="0.3">
      <c r="A1039" s="58">
        <v>45020</v>
      </c>
      <c r="B1039" s="59" t="s">
        <v>107</v>
      </c>
      <c r="C1039" s="59">
        <v>210.78</v>
      </c>
    </row>
    <row r="1040" spans="1:3" ht="15.75" thickBot="1" x14ac:dyDescent="0.3">
      <c r="A1040" s="58">
        <v>45021</v>
      </c>
      <c r="B1040" s="59" t="s">
        <v>107</v>
      </c>
      <c r="C1040" s="59">
        <v>211.22</v>
      </c>
    </row>
    <row r="1041" spans="1:3" ht="15.75" thickBot="1" x14ac:dyDescent="0.3">
      <c r="A1041" s="58">
        <v>45026</v>
      </c>
      <c r="B1041" s="59" t="s">
        <v>107</v>
      </c>
      <c r="C1041" s="59">
        <v>213.39</v>
      </c>
    </row>
    <row r="1042" spans="1:3" ht="15.75" thickBot="1" x14ac:dyDescent="0.3">
      <c r="A1042" s="58">
        <v>45027</v>
      </c>
      <c r="B1042" s="59" t="s">
        <v>107</v>
      </c>
      <c r="C1042" s="59">
        <v>213.76</v>
      </c>
    </row>
    <row r="1043" spans="1:3" ht="15.75" thickBot="1" x14ac:dyDescent="0.3">
      <c r="A1043" s="58">
        <v>45028</v>
      </c>
      <c r="B1043" s="59" t="s">
        <v>107</v>
      </c>
      <c r="C1043" s="59">
        <v>214.24</v>
      </c>
    </row>
    <row r="1044" spans="1:3" ht="15.75" thickBot="1" x14ac:dyDescent="0.3">
      <c r="A1044" s="58">
        <v>45029</v>
      </c>
      <c r="B1044" s="59" t="s">
        <v>107</v>
      </c>
      <c r="C1044" s="59">
        <v>214.68</v>
      </c>
    </row>
    <row r="1045" spans="1:3" ht="15.75" thickBot="1" x14ac:dyDescent="0.3">
      <c r="A1045" s="58">
        <v>45030</v>
      </c>
      <c r="B1045" s="59" t="s">
        <v>107</v>
      </c>
      <c r="C1045" s="59">
        <v>215.1</v>
      </c>
    </row>
    <row r="1046" spans="1:3" ht="15.75" thickBot="1" x14ac:dyDescent="0.3">
      <c r="A1046" s="58">
        <v>45033</v>
      </c>
      <c r="B1046" s="59" t="s">
        <v>107</v>
      </c>
      <c r="C1046" s="59">
        <v>216.38</v>
      </c>
    </row>
    <row r="1047" spans="1:3" ht="15.75" thickBot="1" x14ac:dyDescent="0.3">
      <c r="A1047" s="58">
        <v>45034</v>
      </c>
      <c r="B1047" s="59" t="s">
        <v>107</v>
      </c>
      <c r="C1047" s="59">
        <v>216.94</v>
      </c>
    </row>
    <row r="1048" spans="1:3" ht="15.75" thickBot="1" x14ac:dyDescent="0.3">
      <c r="A1048" s="58">
        <v>45035</v>
      </c>
      <c r="B1048" s="59" t="s">
        <v>107</v>
      </c>
      <c r="C1048" s="59">
        <v>217.48</v>
      </c>
    </row>
    <row r="1049" spans="1:3" ht="15.75" thickBot="1" x14ac:dyDescent="0.3">
      <c r="A1049" s="58">
        <v>45036</v>
      </c>
      <c r="B1049" s="59" t="s">
        <v>107</v>
      </c>
      <c r="C1049" s="59">
        <v>217.99</v>
      </c>
    </row>
    <row r="1050" spans="1:3" ht="15.75" thickBot="1" x14ac:dyDescent="0.3">
      <c r="A1050" s="58">
        <v>45037</v>
      </c>
      <c r="B1050" s="59" t="s">
        <v>107</v>
      </c>
      <c r="C1050" s="59">
        <v>218.53</v>
      </c>
    </row>
    <row r="1051" spans="1:3" ht="15.75" thickBot="1" x14ac:dyDescent="0.3">
      <c r="A1051" s="58">
        <v>45040</v>
      </c>
      <c r="B1051" s="59" t="s">
        <v>107</v>
      </c>
      <c r="C1051" s="59">
        <v>220.21</v>
      </c>
    </row>
    <row r="1052" spans="1:3" ht="15.75" thickBot="1" x14ac:dyDescent="0.3">
      <c r="A1052" s="58">
        <v>45041</v>
      </c>
      <c r="B1052" s="59" t="s">
        <v>107</v>
      </c>
      <c r="C1052" s="59">
        <v>220.87</v>
      </c>
    </row>
    <row r="1053" spans="1:3" ht="15.75" thickBot="1" x14ac:dyDescent="0.3">
      <c r="A1053" s="58">
        <v>45042</v>
      </c>
      <c r="B1053" s="59" t="s">
        <v>107</v>
      </c>
      <c r="C1053" s="59">
        <v>221.57</v>
      </c>
    </row>
    <row r="1054" spans="1:3" ht="15.75" thickBot="1" x14ac:dyDescent="0.3">
      <c r="A1054" s="58">
        <v>45043</v>
      </c>
      <c r="B1054" s="59" t="s">
        <v>107</v>
      </c>
      <c r="C1054" s="59">
        <v>222</v>
      </c>
    </row>
    <row r="1055" spans="1:3" ht="15.75" thickBot="1" x14ac:dyDescent="0.3">
      <c r="A1055" s="58">
        <v>45044</v>
      </c>
      <c r="B1055" s="59" t="s">
        <v>107</v>
      </c>
      <c r="C1055" s="59">
        <v>222.68</v>
      </c>
    </row>
    <row r="1056" spans="1:3" ht="15.75" thickBot="1" x14ac:dyDescent="0.3">
      <c r="A1056" s="58">
        <v>45048</v>
      </c>
      <c r="B1056" s="59" t="s">
        <v>107</v>
      </c>
      <c r="C1056" s="59">
        <v>224.65</v>
      </c>
    </row>
    <row r="1057" spans="1:3" ht="15.75" thickBot="1" x14ac:dyDescent="0.3">
      <c r="A1057" s="58">
        <v>45049</v>
      </c>
      <c r="B1057" s="59" t="s">
        <v>107</v>
      </c>
      <c r="C1057" s="59">
        <v>225.2</v>
      </c>
    </row>
    <row r="1058" spans="1:3" ht="15.75" thickBot="1" x14ac:dyDescent="0.3">
      <c r="A1058" s="58">
        <v>45050</v>
      </c>
      <c r="B1058" s="59" t="s">
        <v>107</v>
      </c>
      <c r="C1058" s="59">
        <v>225.7</v>
      </c>
    </row>
    <row r="1059" spans="1:3" ht="15.75" thickBot="1" x14ac:dyDescent="0.3">
      <c r="A1059" s="58">
        <v>45051</v>
      </c>
      <c r="B1059" s="59" t="s">
        <v>107</v>
      </c>
      <c r="C1059" s="59">
        <v>226.25</v>
      </c>
    </row>
    <row r="1060" spans="1:3" ht="15.75" thickBot="1" x14ac:dyDescent="0.3">
      <c r="A1060" s="58">
        <v>45054</v>
      </c>
      <c r="B1060" s="59" t="s">
        <v>107</v>
      </c>
      <c r="C1060" s="59">
        <v>227.65</v>
      </c>
    </row>
    <row r="1061" spans="1:3" ht="15.75" thickBot="1" x14ac:dyDescent="0.3">
      <c r="A1061" s="58">
        <v>45055</v>
      </c>
      <c r="B1061" s="59" t="s">
        <v>107</v>
      </c>
      <c r="C1061" s="59">
        <v>228.05</v>
      </c>
    </row>
    <row r="1062" spans="1:3" ht="15.75" thickBot="1" x14ac:dyDescent="0.3">
      <c r="A1062" s="58">
        <v>45056</v>
      </c>
      <c r="B1062" s="59" t="s">
        <v>107</v>
      </c>
      <c r="C1062" s="59">
        <v>228.5</v>
      </c>
    </row>
    <row r="1063" spans="1:3" ht="15.75" thickBot="1" x14ac:dyDescent="0.3">
      <c r="A1063" s="58">
        <v>45057</v>
      </c>
      <c r="B1063" s="59" t="s">
        <v>107</v>
      </c>
      <c r="C1063" s="59">
        <v>229</v>
      </c>
    </row>
    <row r="1064" spans="1:3" ht="15.75" thickBot="1" x14ac:dyDescent="0.3">
      <c r="A1064" s="58">
        <v>45058</v>
      </c>
      <c r="B1064" s="59" t="s">
        <v>107</v>
      </c>
      <c r="C1064" s="59">
        <v>229.2</v>
      </c>
    </row>
    <row r="1065" spans="1:3" ht="15.75" thickBot="1" x14ac:dyDescent="0.3">
      <c r="A1065" s="58">
        <v>45061</v>
      </c>
      <c r="B1065" s="59" t="s">
        <v>107</v>
      </c>
      <c r="C1065" s="59">
        <v>230.7</v>
      </c>
    </row>
    <row r="1066" spans="1:3" ht="15.75" thickBot="1" x14ac:dyDescent="0.3">
      <c r="A1066" s="58">
        <v>45062</v>
      </c>
      <c r="B1066" s="59" t="s">
        <v>107</v>
      </c>
      <c r="C1066" s="59">
        <v>231.1</v>
      </c>
    </row>
    <row r="1067" spans="1:3" ht="15.75" thickBot="1" x14ac:dyDescent="0.3">
      <c r="A1067" s="58">
        <v>45063</v>
      </c>
      <c r="B1067" s="59" t="s">
        <v>107</v>
      </c>
      <c r="C1067" s="59">
        <v>231.65</v>
      </c>
    </row>
    <row r="1068" spans="1:3" ht="15.75" thickBot="1" x14ac:dyDescent="0.3">
      <c r="A1068" s="58">
        <v>45064</v>
      </c>
      <c r="B1068" s="59" t="s">
        <v>107</v>
      </c>
      <c r="C1068" s="59">
        <v>232.1</v>
      </c>
    </row>
    <row r="1069" spans="1:3" ht="15.75" thickBot="1" x14ac:dyDescent="0.3">
      <c r="A1069" s="58">
        <v>45065</v>
      </c>
      <c r="B1069" s="59" t="s">
        <v>107</v>
      </c>
      <c r="C1069" s="59">
        <v>232.75</v>
      </c>
    </row>
    <row r="1070" spans="1:3" ht="15.75" thickBot="1" x14ac:dyDescent="0.3">
      <c r="A1070" s="58">
        <v>45068</v>
      </c>
      <c r="B1070" s="59" t="s">
        <v>107</v>
      </c>
      <c r="C1070" s="59">
        <v>234.35</v>
      </c>
    </row>
    <row r="1071" spans="1:3" ht="15.75" thickBot="1" x14ac:dyDescent="0.3">
      <c r="A1071" s="58">
        <v>45069</v>
      </c>
      <c r="B1071" s="59" t="s">
        <v>107</v>
      </c>
      <c r="C1071" s="59">
        <v>234.95</v>
      </c>
    </row>
    <row r="1072" spans="1:3" ht="15.75" thickBot="1" x14ac:dyDescent="0.3">
      <c r="A1072" s="58">
        <v>45070</v>
      </c>
      <c r="B1072" s="59" t="s">
        <v>107</v>
      </c>
      <c r="C1072" s="59">
        <v>235.75</v>
      </c>
    </row>
    <row r="1073" spans="1:3" ht="15.75" thickBot="1" x14ac:dyDescent="0.3">
      <c r="A1073" s="58">
        <v>45075</v>
      </c>
      <c r="B1073" s="59" t="s">
        <v>107</v>
      </c>
      <c r="C1073" s="59">
        <v>238.25</v>
      </c>
    </row>
    <row r="1074" spans="1:3" ht="15.75" thickBot="1" x14ac:dyDescent="0.3">
      <c r="A1074" s="58">
        <v>45076</v>
      </c>
      <c r="B1074" s="59" t="s">
        <v>107</v>
      </c>
      <c r="C1074" s="59">
        <v>238.85</v>
      </c>
    </row>
    <row r="1075" spans="1:3" ht="15.75" thickBot="1" x14ac:dyDescent="0.3">
      <c r="A1075" s="58">
        <v>45077</v>
      </c>
      <c r="B1075" s="59" t="s">
        <v>107</v>
      </c>
      <c r="C1075" s="59">
        <v>239.5</v>
      </c>
    </row>
    <row r="1076" spans="1:3" ht="15.75" thickBot="1" x14ac:dyDescent="0.3">
      <c r="A1076" s="58">
        <v>45078</v>
      </c>
      <c r="B1076" s="59" t="s">
        <v>107</v>
      </c>
      <c r="C1076" s="59">
        <v>240.25</v>
      </c>
    </row>
    <row r="1077" spans="1:3" ht="15.75" thickBot="1" x14ac:dyDescent="0.3">
      <c r="A1077" s="58">
        <v>45079</v>
      </c>
      <c r="B1077" s="59" t="s">
        <v>107</v>
      </c>
      <c r="C1077" s="59">
        <v>240.85</v>
      </c>
    </row>
    <row r="1078" spans="1:3" ht="15.75" thickBot="1" x14ac:dyDescent="0.3">
      <c r="A1078" s="58">
        <v>45082</v>
      </c>
      <c r="B1078" s="59" t="s">
        <v>107</v>
      </c>
      <c r="C1078" s="59">
        <v>242.5</v>
      </c>
    </row>
    <row r="1079" spans="1:3" ht="15.75" thickBot="1" x14ac:dyDescent="0.3">
      <c r="A1079" s="58">
        <v>45083</v>
      </c>
      <c r="B1079" s="59" t="s">
        <v>107</v>
      </c>
      <c r="C1079" s="59">
        <v>243.25</v>
      </c>
    </row>
    <row r="1080" spans="1:3" ht="15.75" thickBot="1" x14ac:dyDescent="0.3">
      <c r="A1080" s="58">
        <v>45084</v>
      </c>
      <c r="B1080" s="59" t="s">
        <v>107</v>
      </c>
      <c r="C1080" s="59">
        <v>243.5</v>
      </c>
    </row>
    <row r="1081" spans="1:3" ht="15.75" thickBot="1" x14ac:dyDescent="0.3">
      <c r="A1081" s="58">
        <v>45085</v>
      </c>
      <c r="B1081" s="59" t="s">
        <v>107</v>
      </c>
      <c r="C1081" s="59">
        <v>244.45</v>
      </c>
    </row>
    <row r="1082" spans="1:3" ht="15.75" thickBot="1" x14ac:dyDescent="0.3">
      <c r="A1082" s="58">
        <v>45086</v>
      </c>
      <c r="B1082" s="59" t="s">
        <v>107</v>
      </c>
      <c r="C1082" s="59">
        <v>244.95</v>
      </c>
    </row>
    <row r="1083" spans="1:3" ht="15.75" thickBot="1" x14ac:dyDescent="0.3">
      <c r="A1083" s="58">
        <v>45089</v>
      </c>
      <c r="B1083" s="59" t="s">
        <v>107</v>
      </c>
      <c r="C1083" s="59">
        <v>246.8</v>
      </c>
    </row>
    <row r="1084" spans="1:3" ht="15.75" thickBot="1" x14ac:dyDescent="0.3">
      <c r="A1084" s="58">
        <v>45090</v>
      </c>
      <c r="B1084" s="59" t="s">
        <v>107</v>
      </c>
      <c r="C1084" s="59">
        <v>247.1</v>
      </c>
    </row>
    <row r="1085" spans="1:3" ht="15.75" thickBot="1" x14ac:dyDescent="0.3">
      <c r="A1085" s="58">
        <v>45091</v>
      </c>
      <c r="B1085" s="59" t="s">
        <v>107</v>
      </c>
      <c r="C1085" s="59">
        <v>248</v>
      </c>
    </row>
    <row r="1086" spans="1:3" ht="15.75" thickBot="1" x14ac:dyDescent="0.3">
      <c r="A1086" s="58">
        <v>45092</v>
      </c>
      <c r="B1086" s="59" t="s">
        <v>107</v>
      </c>
      <c r="C1086" s="59">
        <v>248.35</v>
      </c>
    </row>
    <row r="1087" spans="1:3" ht="15.75" thickBot="1" x14ac:dyDescent="0.3">
      <c r="A1087" s="58">
        <v>45093</v>
      </c>
      <c r="B1087" s="59" t="s">
        <v>107</v>
      </c>
      <c r="C1087" s="59">
        <v>249.45</v>
      </c>
    </row>
    <row r="1088" spans="1:3" ht="15.75" thickBot="1" x14ac:dyDescent="0.3">
      <c r="A1088" s="58">
        <v>45098</v>
      </c>
      <c r="B1088" s="59" t="s">
        <v>107</v>
      </c>
      <c r="C1088" s="59">
        <v>251.85</v>
      </c>
    </row>
    <row r="1089" spans="1:3" ht="15.75" thickBot="1" x14ac:dyDescent="0.3">
      <c r="A1089" s="58">
        <v>45099</v>
      </c>
      <c r="B1089" s="59" t="s">
        <v>107</v>
      </c>
      <c r="C1089" s="59">
        <v>252.6</v>
      </c>
    </row>
    <row r="1090" spans="1:3" ht="15.75" thickBot="1" x14ac:dyDescent="0.3">
      <c r="A1090" s="58">
        <v>45100</v>
      </c>
      <c r="B1090" s="59" t="s">
        <v>107</v>
      </c>
      <c r="C1090" s="59">
        <v>253</v>
      </c>
    </row>
    <row r="1091" spans="1:3" ht="15.75" thickBot="1" x14ac:dyDescent="0.3">
      <c r="A1091" s="58">
        <v>45103</v>
      </c>
      <c r="B1091" s="59" t="s">
        <v>107</v>
      </c>
      <c r="C1091" s="59">
        <v>254.6</v>
      </c>
    </row>
    <row r="1092" spans="1:3" ht="15.75" thickBot="1" x14ac:dyDescent="0.3">
      <c r="A1092" s="58">
        <v>45104</v>
      </c>
      <c r="B1092" s="59" t="s">
        <v>107</v>
      </c>
      <c r="C1092" s="59">
        <v>255.25</v>
      </c>
    </row>
    <row r="1093" spans="1:3" ht="15.75" thickBot="1" x14ac:dyDescent="0.3">
      <c r="A1093" s="58">
        <v>45105</v>
      </c>
      <c r="B1093" s="59" t="s">
        <v>107</v>
      </c>
      <c r="C1093" s="59">
        <v>255.85</v>
      </c>
    </row>
    <row r="1094" spans="1:3" ht="15.75" thickBot="1" x14ac:dyDescent="0.3">
      <c r="A1094" s="58">
        <v>45106</v>
      </c>
      <c r="B1094" s="59" t="s">
        <v>107</v>
      </c>
      <c r="C1094" s="59">
        <v>256.2</v>
      </c>
    </row>
    <row r="1095" spans="1:3" ht="15.75" thickBot="1" x14ac:dyDescent="0.3">
      <c r="A1095" s="58">
        <v>45107</v>
      </c>
      <c r="B1095" s="59" t="s">
        <v>107</v>
      </c>
      <c r="C1095" s="59">
        <v>256.7</v>
      </c>
    </row>
    <row r="1096" spans="1:3" ht="15.75" thickBot="1" x14ac:dyDescent="0.3">
      <c r="A1096" s="58">
        <v>45110</v>
      </c>
      <c r="B1096" s="59" t="s">
        <v>107</v>
      </c>
      <c r="C1096" s="59">
        <v>257.89999999999998</v>
      </c>
    </row>
    <row r="1097" spans="1:3" ht="15.75" thickBot="1" x14ac:dyDescent="0.3">
      <c r="A1097" s="58">
        <v>45111</v>
      </c>
      <c r="B1097" s="59" t="s">
        <v>107</v>
      </c>
      <c r="C1097" s="59">
        <v>259.35000000000002</v>
      </c>
    </row>
    <row r="1098" spans="1:3" ht="15.75" thickBot="1" x14ac:dyDescent="0.3">
      <c r="A1098" s="58">
        <v>45112</v>
      </c>
      <c r="B1098" s="59" t="s">
        <v>107</v>
      </c>
      <c r="C1098" s="59">
        <v>259.5</v>
      </c>
    </row>
    <row r="1099" spans="1:3" ht="15.75" thickBot="1" x14ac:dyDescent="0.3">
      <c r="A1099" s="58">
        <v>45113</v>
      </c>
      <c r="B1099" s="59" t="s">
        <v>107</v>
      </c>
      <c r="C1099" s="59">
        <v>260.39999999999998</v>
      </c>
    </row>
    <row r="1100" spans="1:3" ht="15.75" thickBot="1" x14ac:dyDescent="0.3">
      <c r="A1100" s="58">
        <v>45114</v>
      </c>
      <c r="B1100" s="59" t="s">
        <v>107</v>
      </c>
      <c r="C1100" s="59">
        <v>261</v>
      </c>
    </row>
    <row r="1101" spans="1:3" ht="15.75" thickBot="1" x14ac:dyDescent="0.3">
      <c r="A1101" s="58">
        <v>45117</v>
      </c>
      <c r="B1101" s="59" t="s">
        <v>107</v>
      </c>
      <c r="C1101" s="59">
        <v>262.5</v>
      </c>
    </row>
    <row r="1102" spans="1:3" ht="15.75" thickBot="1" x14ac:dyDescent="0.3">
      <c r="A1102" s="58">
        <v>45118</v>
      </c>
      <c r="B1102" s="59" t="s">
        <v>107</v>
      </c>
      <c r="C1102" s="59">
        <v>263.2</v>
      </c>
    </row>
    <row r="1103" spans="1:3" ht="15.75" thickBot="1" x14ac:dyDescent="0.3">
      <c r="A1103" s="58">
        <v>45119</v>
      </c>
      <c r="B1103" s="59" t="s">
        <v>107</v>
      </c>
      <c r="C1103" s="59">
        <v>264.05</v>
      </c>
    </row>
    <row r="1104" spans="1:3" ht="15.75" thickBot="1" x14ac:dyDescent="0.3">
      <c r="A1104" s="58">
        <v>45120</v>
      </c>
      <c r="B1104" s="59" t="s">
        <v>107</v>
      </c>
      <c r="C1104" s="59">
        <v>264.35000000000002</v>
      </c>
    </row>
    <row r="1105" spans="1:3" ht="15.75" thickBot="1" x14ac:dyDescent="0.3">
      <c r="A1105" s="58">
        <v>45121</v>
      </c>
      <c r="B1105" s="59" t="s">
        <v>107</v>
      </c>
      <c r="C1105" s="59">
        <v>265.05</v>
      </c>
    </row>
    <row r="1106" spans="1:3" ht="15.75" thickBot="1" x14ac:dyDescent="0.3">
      <c r="A1106" s="58">
        <v>45124</v>
      </c>
      <c r="B1106" s="59" t="s">
        <v>107</v>
      </c>
      <c r="C1106" s="59">
        <v>266.75</v>
      </c>
    </row>
    <row r="1107" spans="1:3" ht="15.75" thickBot="1" x14ac:dyDescent="0.3">
      <c r="A1107" s="58">
        <v>45125</v>
      </c>
      <c r="B1107" s="59" t="s">
        <v>107</v>
      </c>
      <c r="C1107" s="59">
        <v>267.64999999999998</v>
      </c>
    </row>
    <row r="1108" spans="1:3" ht="15.75" thickBot="1" x14ac:dyDescent="0.3">
      <c r="A1108" s="58">
        <v>45126</v>
      </c>
      <c r="B1108" s="59" t="s">
        <v>107</v>
      </c>
      <c r="C1108" s="59">
        <v>267.95</v>
      </c>
    </row>
    <row r="1109" spans="1:3" ht="15.75" thickBot="1" x14ac:dyDescent="0.3">
      <c r="A1109" s="58">
        <v>45127</v>
      </c>
      <c r="B1109" s="59" t="s">
        <v>107</v>
      </c>
      <c r="C1109" s="59">
        <v>268.7</v>
      </c>
    </row>
    <row r="1110" spans="1:3" ht="15.75" thickBot="1" x14ac:dyDescent="0.3">
      <c r="A1110" s="58">
        <v>45128</v>
      </c>
      <c r="B1110" s="59" t="s">
        <v>107</v>
      </c>
      <c r="C1110" s="59">
        <v>269.45</v>
      </c>
    </row>
    <row r="1111" spans="1:3" ht="15.75" thickBot="1" x14ac:dyDescent="0.3">
      <c r="A1111" s="58">
        <v>45131</v>
      </c>
      <c r="B1111" s="59" t="s">
        <v>107</v>
      </c>
      <c r="C1111" s="59">
        <v>271</v>
      </c>
    </row>
    <row r="1112" spans="1:3" ht="15.75" thickBot="1" x14ac:dyDescent="0.3">
      <c r="A1112" s="58">
        <v>45132</v>
      </c>
      <c r="B1112" s="59" t="s">
        <v>107</v>
      </c>
      <c r="C1112" s="59">
        <v>271.60000000000002</v>
      </c>
    </row>
    <row r="1113" spans="1:3" ht="15.75" thickBot="1" x14ac:dyDescent="0.3">
      <c r="A1113" s="58">
        <v>45133</v>
      </c>
      <c r="B1113" s="59" t="s">
        <v>107</v>
      </c>
      <c r="C1113" s="59">
        <v>272.5</v>
      </c>
    </row>
    <row r="1114" spans="1:3" ht="15.75" thickBot="1" x14ac:dyDescent="0.3">
      <c r="A1114" s="58">
        <v>45134</v>
      </c>
      <c r="B1114" s="59" t="s">
        <v>107</v>
      </c>
      <c r="C1114" s="59">
        <v>273.10000000000002</v>
      </c>
    </row>
    <row r="1115" spans="1:3" ht="15.75" thickBot="1" x14ac:dyDescent="0.3">
      <c r="A1115" s="58">
        <v>45135</v>
      </c>
      <c r="B1115" s="59" t="s">
        <v>107</v>
      </c>
      <c r="C1115" s="59">
        <v>273.7</v>
      </c>
    </row>
    <row r="1116" spans="1:3" ht="15.75" thickBot="1" x14ac:dyDescent="0.3">
      <c r="A1116" s="58">
        <v>45138</v>
      </c>
      <c r="B1116" s="59" t="s">
        <v>107</v>
      </c>
      <c r="C1116" s="59">
        <v>275.25</v>
      </c>
    </row>
    <row r="1117" spans="1:3" ht="15.75" thickBot="1" x14ac:dyDescent="0.3">
      <c r="A1117" s="58">
        <v>45139</v>
      </c>
      <c r="B1117" s="59" t="s">
        <v>107</v>
      </c>
      <c r="C1117" s="59">
        <v>276.14999999999998</v>
      </c>
    </row>
    <row r="1118" spans="1:3" ht="15.75" thickBot="1" x14ac:dyDescent="0.3">
      <c r="A1118" s="58">
        <v>45140</v>
      </c>
      <c r="B1118" s="59" t="s">
        <v>107</v>
      </c>
      <c r="C1118" s="59">
        <v>277.39999999999998</v>
      </c>
    </row>
    <row r="1119" spans="1:3" ht="15.75" thickBot="1" x14ac:dyDescent="0.3">
      <c r="A1119" s="58">
        <v>45141</v>
      </c>
      <c r="B1119" s="59" t="s">
        <v>107</v>
      </c>
      <c r="C1119" s="59">
        <v>278.10000000000002</v>
      </c>
    </row>
    <row r="1120" spans="1:3" ht="15.75" thickBot="1" x14ac:dyDescent="0.3">
      <c r="A1120" s="58">
        <v>45142</v>
      </c>
      <c r="B1120" s="59" t="s">
        <v>107</v>
      </c>
      <c r="C1120" s="59">
        <v>279.35000000000002</v>
      </c>
    </row>
    <row r="1121" spans="1:3" ht="15.75" thickBot="1" x14ac:dyDescent="0.3">
      <c r="A1121" s="58">
        <v>45145</v>
      </c>
      <c r="B1121" s="59" t="s">
        <v>107</v>
      </c>
      <c r="C1121" s="59">
        <v>283.2</v>
      </c>
    </row>
    <row r="1122" spans="1:3" ht="15.75" thickBot="1" x14ac:dyDescent="0.3">
      <c r="A1122" s="58">
        <v>45146</v>
      </c>
      <c r="B1122" s="59" t="s">
        <v>107</v>
      </c>
      <c r="C1122" s="59">
        <v>284.2</v>
      </c>
    </row>
    <row r="1123" spans="1:3" ht="15.75" thickBot="1" x14ac:dyDescent="0.3">
      <c r="A1123" s="58">
        <v>45147</v>
      </c>
      <c r="B1123" s="59" t="s">
        <v>107</v>
      </c>
      <c r="C1123" s="59">
        <v>285.14999999999998</v>
      </c>
    </row>
    <row r="1124" spans="1:3" ht="15.75" thickBot="1" x14ac:dyDescent="0.3">
      <c r="A1124" s="58">
        <v>45148</v>
      </c>
      <c r="B1124" s="59" t="s">
        <v>107</v>
      </c>
      <c r="C1124" s="59">
        <v>286.2</v>
      </c>
    </row>
    <row r="1125" spans="1:3" ht="15.75" thickBot="1" x14ac:dyDescent="0.3">
      <c r="A1125" s="58">
        <v>45149</v>
      </c>
      <c r="B1125" s="59" t="s">
        <v>107</v>
      </c>
      <c r="C1125" s="59">
        <v>287.35000000000002</v>
      </c>
    </row>
    <row r="1126" spans="1:3" ht="15.75" thickBot="1" x14ac:dyDescent="0.3">
      <c r="A1126" s="58">
        <v>45152</v>
      </c>
      <c r="B1126" s="59" t="s">
        <v>107</v>
      </c>
      <c r="C1126" s="59">
        <v>349.95</v>
      </c>
    </row>
    <row r="1127" spans="1:3" ht="15.75" thickBot="1" x14ac:dyDescent="0.3">
      <c r="A1127" s="58">
        <v>45153</v>
      </c>
      <c r="B1127" s="59" t="s">
        <v>107</v>
      </c>
      <c r="C1127" s="59">
        <v>350</v>
      </c>
    </row>
    <row r="1128" spans="1:3" ht="15.75" thickBot="1" x14ac:dyDescent="0.3">
      <c r="A1128" s="58">
        <v>45154</v>
      </c>
      <c r="B1128" s="59" t="s">
        <v>107</v>
      </c>
      <c r="C1128" s="59">
        <v>349.95</v>
      </c>
    </row>
    <row r="1129" spans="1:3" ht="15.75" thickBot="1" x14ac:dyDescent="0.3">
      <c r="A1129" s="58">
        <v>45155</v>
      </c>
      <c r="B1129" s="59" t="s">
        <v>107</v>
      </c>
      <c r="C1129" s="59">
        <v>349.95</v>
      </c>
    </row>
    <row r="1130" spans="1:3" ht="15.75" thickBot="1" x14ac:dyDescent="0.3">
      <c r="A1130" s="58">
        <v>45156</v>
      </c>
      <c r="B1130" s="59" t="s">
        <v>107</v>
      </c>
      <c r="C1130" s="59">
        <v>349.95</v>
      </c>
    </row>
    <row r="1131" spans="1:3" ht="15.75" thickBot="1" x14ac:dyDescent="0.3">
      <c r="A1131" s="58">
        <v>45160</v>
      </c>
      <c r="B1131" s="59" t="s">
        <v>107</v>
      </c>
      <c r="C1131" s="59">
        <v>349.95</v>
      </c>
    </row>
    <row r="1132" spans="1:3" ht="15.75" thickBot="1" x14ac:dyDescent="0.3">
      <c r="A1132" s="58">
        <v>45161</v>
      </c>
      <c r="B1132" s="59" t="s">
        <v>107</v>
      </c>
      <c r="C1132" s="59">
        <v>349.95</v>
      </c>
    </row>
    <row r="1133" spans="1:3" ht="15.75" thickBot="1" x14ac:dyDescent="0.3">
      <c r="A1133" s="58">
        <v>45162</v>
      </c>
      <c r="B1133" s="59" t="s">
        <v>107</v>
      </c>
      <c r="C1133" s="59">
        <v>350</v>
      </c>
    </row>
    <row r="1134" spans="1:3" ht="15.75" thickBot="1" x14ac:dyDescent="0.3">
      <c r="A1134" s="58">
        <v>45163</v>
      </c>
      <c r="B1134" s="59" t="s">
        <v>107</v>
      </c>
      <c r="C1134" s="59">
        <v>350.1</v>
      </c>
    </row>
    <row r="1135" spans="1:3" ht="15.75" thickBot="1" x14ac:dyDescent="0.3">
      <c r="A1135" s="58">
        <v>45166</v>
      </c>
      <c r="B1135" s="59" t="s">
        <v>107</v>
      </c>
      <c r="C1135" s="59">
        <v>349.95</v>
      </c>
    </row>
    <row r="1136" spans="1:3" ht="15.75" thickBot="1" x14ac:dyDescent="0.3">
      <c r="A1136" s="58">
        <v>45167</v>
      </c>
      <c r="B1136" s="59" t="s">
        <v>107</v>
      </c>
      <c r="C1136" s="59">
        <v>350</v>
      </c>
    </row>
    <row r="1137" spans="1:3" ht="15.75" thickBot="1" x14ac:dyDescent="0.3">
      <c r="A1137" s="58">
        <v>45168</v>
      </c>
      <c r="B1137" s="59" t="s">
        <v>107</v>
      </c>
      <c r="C1137" s="59">
        <v>350</v>
      </c>
    </row>
    <row r="1138" spans="1:3" ht="15.75" thickBot="1" x14ac:dyDescent="0.3">
      <c r="A1138" s="58">
        <v>45169</v>
      </c>
      <c r="B1138" s="59" t="s">
        <v>107</v>
      </c>
      <c r="C1138" s="59">
        <v>350</v>
      </c>
    </row>
    <row r="1139" spans="1:3" ht="15.75" thickBot="1" x14ac:dyDescent="0.3">
      <c r="A1139" s="58">
        <v>45170</v>
      </c>
      <c r="B1139" s="59" t="s">
        <v>107</v>
      </c>
      <c r="C1139" s="59">
        <v>350.1</v>
      </c>
    </row>
    <row r="1140" spans="1:3" ht="15.75" thickBot="1" x14ac:dyDescent="0.3">
      <c r="A1140" s="58">
        <v>45173</v>
      </c>
      <c r="B1140" s="59" t="s">
        <v>107</v>
      </c>
      <c r="C1140" s="59">
        <v>350</v>
      </c>
    </row>
    <row r="1141" spans="1:3" ht="15.75" thickBot="1" x14ac:dyDescent="0.3">
      <c r="A1141" s="58">
        <v>45174</v>
      </c>
      <c r="B1141" s="59" t="s">
        <v>107</v>
      </c>
      <c r="C1141" s="59">
        <v>350</v>
      </c>
    </row>
    <row r="1142" spans="1:3" ht="15.75" thickBot="1" x14ac:dyDescent="0.3">
      <c r="A1142" s="58">
        <v>45175</v>
      </c>
      <c r="B1142" s="59" t="s">
        <v>107</v>
      </c>
      <c r="C1142" s="59">
        <v>350</v>
      </c>
    </row>
    <row r="1143" spans="1:3" ht="15.75" thickBot="1" x14ac:dyDescent="0.3">
      <c r="A1143" s="58">
        <v>45176</v>
      </c>
      <c r="B1143" s="59" t="s">
        <v>107</v>
      </c>
      <c r="C1143" s="59">
        <v>349.95</v>
      </c>
    </row>
    <row r="1144" spans="1:3" ht="15.75" thickBot="1" x14ac:dyDescent="0.3">
      <c r="A1144" s="58">
        <v>45177</v>
      </c>
      <c r="B1144" s="59" t="s">
        <v>107</v>
      </c>
      <c r="C1144" s="59">
        <v>349.95</v>
      </c>
    </row>
    <row r="1145" spans="1:3" ht="15.75" thickBot="1" x14ac:dyDescent="0.3">
      <c r="A1145" s="58">
        <v>45180</v>
      </c>
      <c r="B1145" s="59" t="s">
        <v>107</v>
      </c>
      <c r="C1145" s="59">
        <v>349.95</v>
      </c>
    </row>
    <row r="1146" spans="1:3" ht="15.75" thickBot="1" x14ac:dyDescent="0.3">
      <c r="A1146" s="58">
        <v>45181</v>
      </c>
      <c r="B1146" s="59" t="s">
        <v>107</v>
      </c>
      <c r="C1146" s="59">
        <v>349.95</v>
      </c>
    </row>
    <row r="1147" spans="1:3" ht="15.75" thickBot="1" x14ac:dyDescent="0.3">
      <c r="A1147" s="58">
        <v>45182</v>
      </c>
      <c r="B1147" s="59" t="s">
        <v>107</v>
      </c>
      <c r="C1147" s="59">
        <v>350.05</v>
      </c>
    </row>
    <row r="1148" spans="1:3" ht="15.75" thickBot="1" x14ac:dyDescent="0.3">
      <c r="A1148" s="58">
        <v>45183</v>
      </c>
      <c r="B1148" s="59" t="s">
        <v>107</v>
      </c>
      <c r="C1148" s="59">
        <v>350</v>
      </c>
    </row>
    <row r="1149" spans="1:3" ht="15.75" thickBot="1" x14ac:dyDescent="0.3">
      <c r="A1149" s="58">
        <v>45184</v>
      </c>
      <c r="B1149" s="59" t="s">
        <v>107</v>
      </c>
      <c r="C1149" s="59">
        <v>350</v>
      </c>
    </row>
    <row r="1150" spans="1:3" ht="15.75" thickBot="1" x14ac:dyDescent="0.3">
      <c r="A1150" s="58">
        <v>45187</v>
      </c>
      <c r="B1150" s="59" t="s">
        <v>107</v>
      </c>
      <c r="C1150" s="59">
        <v>350</v>
      </c>
    </row>
    <row r="1151" spans="1:3" ht="15.75" thickBot="1" x14ac:dyDescent="0.3">
      <c r="A1151" s="58">
        <v>45188</v>
      </c>
      <c r="B1151" s="59" t="s">
        <v>107</v>
      </c>
      <c r="C1151" s="59">
        <v>349.95</v>
      </c>
    </row>
    <row r="1152" spans="1:3" ht="15.75" thickBot="1" x14ac:dyDescent="0.3">
      <c r="A1152" s="58">
        <v>45189</v>
      </c>
      <c r="B1152" s="59" t="s">
        <v>107</v>
      </c>
      <c r="C1152" s="59">
        <v>350.1</v>
      </c>
    </row>
    <row r="1153" spans="1:3" ht="15.75" thickBot="1" x14ac:dyDescent="0.3">
      <c r="A1153" s="58">
        <v>45190</v>
      </c>
      <c r="B1153" s="59" t="s">
        <v>107</v>
      </c>
      <c r="C1153" s="59">
        <v>350</v>
      </c>
    </row>
    <row r="1154" spans="1:3" ht="15.75" thickBot="1" x14ac:dyDescent="0.3">
      <c r="A1154" s="58">
        <v>45191</v>
      </c>
      <c r="B1154" s="59" t="s">
        <v>107</v>
      </c>
      <c r="C1154" s="59">
        <v>350.05</v>
      </c>
    </row>
    <row r="1155" spans="1:3" ht="15.75" thickBot="1" x14ac:dyDescent="0.3">
      <c r="A1155" s="58">
        <v>45194</v>
      </c>
      <c r="B1155" s="59" t="s">
        <v>107</v>
      </c>
      <c r="C1155" s="59">
        <v>350.05</v>
      </c>
    </row>
    <row r="1156" spans="1:3" ht="15.75" thickBot="1" x14ac:dyDescent="0.3">
      <c r="A1156" s="58">
        <v>45195</v>
      </c>
      <c r="B1156" s="59" t="s">
        <v>107</v>
      </c>
      <c r="C1156" s="59">
        <v>350</v>
      </c>
    </row>
    <row r="1157" spans="1:3" ht="15.75" thickBot="1" x14ac:dyDescent="0.3">
      <c r="A1157" s="58">
        <v>45196</v>
      </c>
      <c r="B1157" s="59" t="s">
        <v>107</v>
      </c>
      <c r="C1157" s="59">
        <v>350</v>
      </c>
    </row>
    <row r="1158" spans="1:3" ht="15.75" thickBot="1" x14ac:dyDescent="0.3">
      <c r="A1158" s="58">
        <v>45197</v>
      </c>
      <c r="B1158" s="59" t="s">
        <v>107</v>
      </c>
      <c r="C1158" s="59">
        <v>350.05</v>
      </c>
    </row>
    <row r="1159" spans="1:3" ht="15.75" thickBot="1" x14ac:dyDescent="0.3">
      <c r="A1159" s="58">
        <v>45198</v>
      </c>
      <c r="B1159" s="59" t="s">
        <v>107</v>
      </c>
      <c r="C1159" s="59">
        <v>349.95</v>
      </c>
    </row>
    <row r="1160" spans="1:3" ht="15.75" thickBot="1" x14ac:dyDescent="0.3">
      <c r="A1160" s="58">
        <v>45201</v>
      </c>
      <c r="B1160" s="59" t="s">
        <v>107</v>
      </c>
      <c r="C1160" s="59">
        <v>350.05</v>
      </c>
    </row>
    <row r="1161" spans="1:3" ht="15.75" thickBot="1" x14ac:dyDescent="0.3">
      <c r="A1161" s="58">
        <v>45202</v>
      </c>
      <c r="B1161" s="59" t="s">
        <v>107</v>
      </c>
      <c r="C1161" s="59">
        <v>350.05</v>
      </c>
    </row>
    <row r="1162" spans="1:3" ht="15.75" thickBot="1" x14ac:dyDescent="0.3">
      <c r="A1162" s="58">
        <v>45203</v>
      </c>
      <c r="B1162" s="59" t="s">
        <v>107</v>
      </c>
      <c r="C1162" s="59">
        <v>350</v>
      </c>
    </row>
    <row r="1163" spans="1:3" ht="15.75" thickBot="1" x14ac:dyDescent="0.3">
      <c r="A1163" s="58">
        <v>45204</v>
      </c>
      <c r="B1163" s="59" t="s">
        <v>107</v>
      </c>
      <c r="C1163" s="59">
        <v>350</v>
      </c>
    </row>
    <row r="1164" spans="1:3" ht="15.75" thickBot="1" x14ac:dyDescent="0.3">
      <c r="A1164" s="58">
        <v>45205</v>
      </c>
      <c r="B1164" s="59" t="s">
        <v>107</v>
      </c>
      <c r="C1164" s="59">
        <v>350.1</v>
      </c>
    </row>
    <row r="1165" spans="1:3" ht="15.75" thickBot="1" x14ac:dyDescent="0.3">
      <c r="A1165" s="58">
        <v>45208</v>
      </c>
      <c r="B1165" s="59" t="s">
        <v>107</v>
      </c>
      <c r="C1165" s="59">
        <v>350.1</v>
      </c>
    </row>
    <row r="1166" spans="1:3" ht="15.75" thickBot="1" x14ac:dyDescent="0.3">
      <c r="A1166" s="58">
        <v>45209</v>
      </c>
      <c r="B1166" s="59" t="s">
        <v>107</v>
      </c>
      <c r="C1166" s="59">
        <v>350.1</v>
      </c>
    </row>
    <row r="1167" spans="1:3" ht="15.75" thickBot="1" x14ac:dyDescent="0.3">
      <c r="A1167" s="58">
        <v>45210</v>
      </c>
      <c r="B1167" s="59" t="s">
        <v>107</v>
      </c>
      <c r="C1167" s="59">
        <v>350.1</v>
      </c>
    </row>
    <row r="1168" spans="1:3" ht="15.75" thickBot="1" x14ac:dyDescent="0.3">
      <c r="A1168" s="58">
        <v>45211</v>
      </c>
      <c r="B1168" s="59" t="s">
        <v>107</v>
      </c>
      <c r="C1168" s="59">
        <v>349.95</v>
      </c>
    </row>
    <row r="1169" spans="1:3" ht="15.75" thickBot="1" x14ac:dyDescent="0.3">
      <c r="A1169" s="58">
        <v>45216</v>
      </c>
      <c r="B1169" s="59" t="s">
        <v>107</v>
      </c>
      <c r="C1169" s="59">
        <v>350.1</v>
      </c>
    </row>
    <row r="1170" spans="1:3" ht="15.75" thickBot="1" x14ac:dyDescent="0.3">
      <c r="A1170" s="58">
        <v>45217</v>
      </c>
      <c r="B1170" s="59" t="s">
        <v>107</v>
      </c>
      <c r="C1170" s="59">
        <v>350.1</v>
      </c>
    </row>
    <row r="1171" spans="1:3" ht="15.75" thickBot="1" x14ac:dyDescent="0.3">
      <c r="A1171" s="58">
        <v>45218</v>
      </c>
      <c r="B1171" s="59" t="s">
        <v>107</v>
      </c>
      <c r="C1171" s="59">
        <v>349.95</v>
      </c>
    </row>
    <row r="1172" spans="1:3" ht="15.75" thickBot="1" x14ac:dyDescent="0.3">
      <c r="A1172" s="58">
        <v>45219</v>
      </c>
      <c r="B1172" s="59" t="s">
        <v>107</v>
      </c>
      <c r="C1172" s="59">
        <v>349.95</v>
      </c>
    </row>
    <row r="1173" spans="1:3" ht="15.75" thickBot="1" x14ac:dyDescent="0.3">
      <c r="A1173" s="58">
        <v>45222</v>
      </c>
      <c r="B1173" s="59" t="s">
        <v>107</v>
      </c>
      <c r="C1173" s="59">
        <v>349.95</v>
      </c>
    </row>
    <row r="1174" spans="1:3" ht="15.75" thickBot="1" x14ac:dyDescent="0.3">
      <c r="A1174" s="58">
        <v>45223</v>
      </c>
      <c r="B1174" s="59" t="s">
        <v>107</v>
      </c>
      <c r="C1174" s="59">
        <v>349.95</v>
      </c>
    </row>
    <row r="1175" spans="1:3" ht="15.75" thickBot="1" x14ac:dyDescent="0.3">
      <c r="A1175" s="58">
        <v>45224</v>
      </c>
      <c r="B1175" s="59" t="s">
        <v>107</v>
      </c>
      <c r="C1175" s="59">
        <v>350.1</v>
      </c>
    </row>
    <row r="1176" spans="1:3" ht="15.75" thickBot="1" x14ac:dyDescent="0.3">
      <c r="A1176" s="58">
        <v>45225</v>
      </c>
      <c r="B1176" s="59" t="s">
        <v>107</v>
      </c>
      <c r="C1176" s="59">
        <v>349.95</v>
      </c>
    </row>
    <row r="1177" spans="1:3" ht="15.75" thickBot="1" x14ac:dyDescent="0.3">
      <c r="A1177" s="58">
        <v>45226</v>
      </c>
      <c r="B1177" s="59" t="s">
        <v>107</v>
      </c>
      <c r="C1177" s="59">
        <v>349.95</v>
      </c>
    </row>
    <row r="1178" spans="1:3" ht="15.75" thickBot="1" x14ac:dyDescent="0.3">
      <c r="A1178" s="58">
        <v>45229</v>
      </c>
      <c r="B1178" s="59" t="s">
        <v>107</v>
      </c>
      <c r="C1178" s="59">
        <v>349.95</v>
      </c>
    </row>
    <row r="1179" spans="1:3" ht="15.75" thickBot="1" x14ac:dyDescent="0.3">
      <c r="A1179" s="58">
        <v>45230</v>
      </c>
      <c r="B1179" s="59" t="s">
        <v>107</v>
      </c>
      <c r="C1179" s="59">
        <v>350</v>
      </c>
    </row>
    <row r="1180" spans="1:3" ht="15.75" thickBot="1" x14ac:dyDescent="0.3">
      <c r="A1180" s="58">
        <v>45231</v>
      </c>
      <c r="B1180" s="59" t="s">
        <v>107</v>
      </c>
      <c r="C1180" s="59">
        <v>349.95</v>
      </c>
    </row>
    <row r="1181" spans="1:3" ht="15.75" thickBot="1" x14ac:dyDescent="0.3">
      <c r="A1181" s="58">
        <v>45232</v>
      </c>
      <c r="B1181" s="59" t="s">
        <v>107</v>
      </c>
      <c r="C1181" s="59">
        <v>350.1</v>
      </c>
    </row>
    <row r="1182" spans="1:3" ht="15.75" thickBot="1" x14ac:dyDescent="0.3">
      <c r="A1182" s="58">
        <v>45233</v>
      </c>
      <c r="B1182" s="59" t="s">
        <v>107</v>
      </c>
      <c r="C1182" s="59">
        <v>350.1</v>
      </c>
    </row>
    <row r="1183" spans="1:3" ht="15.75" thickBot="1" x14ac:dyDescent="0.3">
      <c r="A1183" s="58">
        <v>45237</v>
      </c>
      <c r="B1183" s="59" t="s">
        <v>107</v>
      </c>
      <c r="C1183" s="59">
        <v>350</v>
      </c>
    </row>
    <row r="1184" spans="1:3" ht="15.75" thickBot="1" x14ac:dyDescent="0.3">
      <c r="A1184" s="58">
        <v>45238</v>
      </c>
      <c r="B1184" s="59" t="s">
        <v>107</v>
      </c>
      <c r="C1184" s="59">
        <v>349.95</v>
      </c>
    </row>
    <row r="1185" spans="1:3" ht="15.75" thickBot="1" x14ac:dyDescent="0.3">
      <c r="A1185" s="58">
        <v>45239</v>
      </c>
      <c r="B1185" s="59" t="s">
        <v>107</v>
      </c>
      <c r="C1185" s="59">
        <v>349.95</v>
      </c>
    </row>
    <row r="1186" spans="1:3" ht="15.75" thickBot="1" x14ac:dyDescent="0.3">
      <c r="A1186" s="58">
        <v>45240</v>
      </c>
      <c r="B1186" s="59" t="s">
        <v>107</v>
      </c>
      <c r="C1186" s="59">
        <v>349.95</v>
      </c>
    </row>
    <row r="1187" spans="1:3" ht="15.75" thickBot="1" x14ac:dyDescent="0.3">
      <c r="A1187" s="58">
        <v>45243</v>
      </c>
      <c r="B1187" s="59" t="s">
        <v>107</v>
      </c>
      <c r="C1187" s="59">
        <v>349.95</v>
      </c>
    </row>
    <row r="1188" spans="1:3" ht="15.75" thickBot="1" x14ac:dyDescent="0.3">
      <c r="A1188" s="58">
        <v>45244</v>
      </c>
      <c r="B1188" s="59" t="s">
        <v>107</v>
      </c>
      <c r="C1188" s="59">
        <v>350.1</v>
      </c>
    </row>
    <row r="1189" spans="1:3" ht="15.75" thickBot="1" x14ac:dyDescent="0.3">
      <c r="A1189" s="58">
        <v>45245</v>
      </c>
      <c r="B1189" s="59" t="s">
        <v>107</v>
      </c>
      <c r="C1189" s="59">
        <v>352.95</v>
      </c>
    </row>
    <row r="1190" spans="1:3" ht="15.75" thickBot="1" x14ac:dyDescent="0.3">
      <c r="A1190" s="58">
        <v>45246</v>
      </c>
      <c r="B1190" s="59" t="s">
        <v>107</v>
      </c>
      <c r="C1190" s="59">
        <v>353.45</v>
      </c>
    </row>
    <row r="1191" spans="1:3" ht="15.75" thickBot="1" x14ac:dyDescent="0.3">
      <c r="A1191" s="58">
        <v>45247</v>
      </c>
      <c r="B1191" s="59" t="s">
        <v>107</v>
      </c>
      <c r="C1191" s="59">
        <v>353.95</v>
      </c>
    </row>
    <row r="1192" spans="1:3" ht="15.75" thickBot="1" x14ac:dyDescent="0.3">
      <c r="A1192" s="58">
        <v>45251</v>
      </c>
      <c r="B1192" s="59" t="s">
        <v>107</v>
      </c>
      <c r="C1192" s="59">
        <v>355.95</v>
      </c>
    </row>
    <row r="1193" spans="1:3" ht="15.75" thickBot="1" x14ac:dyDescent="0.3">
      <c r="A1193" s="58">
        <v>45252</v>
      </c>
      <c r="B1193" s="59" t="s">
        <v>107</v>
      </c>
      <c r="C1193" s="59">
        <v>356.45</v>
      </c>
    </row>
    <row r="1194" spans="1:3" ht="15.75" thickBot="1" x14ac:dyDescent="0.3">
      <c r="A1194" s="58">
        <v>45253</v>
      </c>
      <c r="B1194" s="59" t="s">
        <v>107</v>
      </c>
      <c r="C1194" s="59">
        <v>356.95</v>
      </c>
    </row>
    <row r="1195" spans="1:3" ht="15.75" thickBot="1" x14ac:dyDescent="0.3">
      <c r="A1195" s="58">
        <v>45254</v>
      </c>
      <c r="B1195" s="59" t="s">
        <v>107</v>
      </c>
      <c r="C1195" s="59">
        <v>357.6</v>
      </c>
    </row>
    <row r="1196" spans="1:3" ht="15.75" thickBot="1" x14ac:dyDescent="0.3">
      <c r="A1196" s="58">
        <v>45257</v>
      </c>
      <c r="B1196" s="59" t="s">
        <v>107</v>
      </c>
      <c r="C1196" s="59">
        <v>359</v>
      </c>
    </row>
    <row r="1197" spans="1:3" ht="15.75" thickBot="1" x14ac:dyDescent="0.3">
      <c r="A1197" s="58">
        <v>45258</v>
      </c>
      <c r="B1197" s="59" t="s">
        <v>107</v>
      </c>
      <c r="C1197" s="59">
        <v>359.5</v>
      </c>
    </row>
    <row r="1198" spans="1:3" ht="15.75" thickBot="1" x14ac:dyDescent="0.3">
      <c r="A1198" s="58">
        <v>45259</v>
      </c>
      <c r="B1198" s="59" t="s">
        <v>107</v>
      </c>
      <c r="C1198" s="59">
        <v>360</v>
      </c>
    </row>
    <row r="1199" spans="1:3" ht="15.75" thickBot="1" x14ac:dyDescent="0.3">
      <c r="A1199" s="58">
        <v>45260</v>
      </c>
      <c r="B1199" s="59" t="s">
        <v>107</v>
      </c>
      <c r="C1199" s="59">
        <v>360.5</v>
      </c>
    </row>
    <row r="1200" spans="1:3" ht="15.75" thickBot="1" x14ac:dyDescent="0.3">
      <c r="A1200" s="58">
        <v>45261</v>
      </c>
      <c r="B1200" s="59" t="s">
        <v>107</v>
      </c>
      <c r="C1200" s="59">
        <v>361.1</v>
      </c>
    </row>
    <row r="1201" spans="1:3" ht="15.75" thickBot="1" x14ac:dyDescent="0.3">
      <c r="A1201" s="58">
        <v>45264</v>
      </c>
      <c r="B1201" s="59" t="s">
        <v>107</v>
      </c>
      <c r="C1201" s="59">
        <v>362.45</v>
      </c>
    </row>
    <row r="1202" spans="1:3" ht="15.75" thickBot="1" x14ac:dyDescent="0.3">
      <c r="A1202" s="58">
        <v>45265</v>
      </c>
      <c r="B1202" s="59" t="s">
        <v>107</v>
      </c>
      <c r="C1202" s="59">
        <v>363.1</v>
      </c>
    </row>
    <row r="1203" spans="1:3" ht="15.75" thickBot="1" x14ac:dyDescent="0.3">
      <c r="A1203" s="58">
        <v>45266</v>
      </c>
      <c r="B1203" s="59" t="s">
        <v>107</v>
      </c>
      <c r="C1203" s="59">
        <v>363.7</v>
      </c>
    </row>
    <row r="1204" spans="1:3" ht="15.75" thickBot="1" x14ac:dyDescent="0.3">
      <c r="A1204" s="58">
        <v>45267</v>
      </c>
      <c r="B1204" s="59" t="s">
        <v>107</v>
      </c>
      <c r="C1204" s="59">
        <v>385</v>
      </c>
    </row>
    <row r="1205" spans="1:3" ht="15.75" thickBot="1" x14ac:dyDescent="0.3">
      <c r="A1205" s="58">
        <v>45271</v>
      </c>
      <c r="B1205" s="59" t="s">
        <v>107</v>
      </c>
      <c r="C1205" s="59">
        <v>365.95</v>
      </c>
    </row>
    <row r="1206" spans="1:3" ht="15.75" thickBot="1" x14ac:dyDescent="0.3">
      <c r="A1206" s="58">
        <v>45272</v>
      </c>
      <c r="B1206" s="59" t="s">
        <v>107</v>
      </c>
      <c r="C1206" s="59">
        <v>366.45</v>
      </c>
    </row>
    <row r="1207" spans="1:3" ht="15.75" thickBot="1" x14ac:dyDescent="0.3">
      <c r="A1207" s="58">
        <v>45273</v>
      </c>
      <c r="B1207" s="59" t="s">
        <v>107</v>
      </c>
      <c r="C1207" s="59">
        <v>799.95</v>
      </c>
    </row>
    <row r="1208" spans="1:3" ht="15.75" thickBot="1" x14ac:dyDescent="0.3">
      <c r="A1208" s="58">
        <v>45274</v>
      </c>
      <c r="B1208" s="59" t="s">
        <v>107</v>
      </c>
      <c r="C1208" s="59">
        <v>800.5</v>
      </c>
    </row>
    <row r="1209" spans="1:3" ht="15.75" thickBot="1" x14ac:dyDescent="0.3">
      <c r="A1209" s="58">
        <v>45275</v>
      </c>
      <c r="B1209" s="59" t="s">
        <v>107</v>
      </c>
      <c r="C1209" s="59">
        <v>801.1</v>
      </c>
    </row>
    <row r="1210" spans="1:3" ht="15.75" thickBot="1" x14ac:dyDescent="0.3">
      <c r="A1210" s="58">
        <v>45278</v>
      </c>
      <c r="B1210" s="59" t="s">
        <v>107</v>
      </c>
      <c r="C1210" s="59">
        <v>802.6</v>
      </c>
    </row>
    <row r="1211" spans="1:3" ht="15.75" thickBot="1" x14ac:dyDescent="0.3">
      <c r="A1211" s="58">
        <v>45279</v>
      </c>
      <c r="B1211" s="59" t="s">
        <v>107</v>
      </c>
      <c r="C1211" s="59">
        <v>803.15</v>
      </c>
    </row>
    <row r="1212" spans="1:3" ht="15.75" thickBot="1" x14ac:dyDescent="0.3">
      <c r="A1212" s="58">
        <v>45280</v>
      </c>
      <c r="B1212" s="59" t="s">
        <v>107</v>
      </c>
      <c r="C1212" s="59">
        <v>803.7</v>
      </c>
    </row>
    <row r="1213" spans="1:3" ht="15.75" thickBot="1" x14ac:dyDescent="0.3">
      <c r="A1213" s="58">
        <v>45281</v>
      </c>
      <c r="B1213" s="59" t="s">
        <v>107</v>
      </c>
      <c r="C1213" s="59">
        <v>804.2</v>
      </c>
    </row>
    <row r="1214" spans="1:3" ht="15.75" thickBot="1" x14ac:dyDescent="0.3">
      <c r="A1214" s="58">
        <v>45282</v>
      </c>
      <c r="B1214" s="59" t="s">
        <v>107</v>
      </c>
      <c r="C1214" s="59">
        <v>804.75</v>
      </c>
    </row>
    <row r="1215" spans="1:3" ht="15.75" thickBot="1" x14ac:dyDescent="0.3">
      <c r="A1215" s="58">
        <v>45286</v>
      </c>
      <c r="B1215" s="59" t="s">
        <v>107</v>
      </c>
      <c r="C1215" s="59">
        <v>806.85</v>
      </c>
    </row>
    <row r="1216" spans="1:3" ht="15.75" thickBot="1" x14ac:dyDescent="0.3">
      <c r="A1216" s="58">
        <v>45287</v>
      </c>
      <c r="B1216" s="59" t="s">
        <v>107</v>
      </c>
      <c r="C1216" s="59">
        <v>807.4</v>
      </c>
    </row>
    <row r="1217" spans="1:3" ht="15.75" thickBot="1" x14ac:dyDescent="0.3">
      <c r="A1217" s="58">
        <v>45288</v>
      </c>
      <c r="B1217" s="59" t="s">
        <v>107</v>
      </c>
      <c r="C1217" s="59">
        <v>807.95</v>
      </c>
    </row>
    <row r="1218" spans="1:3" ht="15.75" thickBot="1" x14ac:dyDescent="0.3">
      <c r="A1218" s="60">
        <v>45289</v>
      </c>
      <c r="B1218" s="61" t="s">
        <v>107</v>
      </c>
      <c r="C1218" s="61">
        <v>808.45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33"/>
  <sheetViews>
    <sheetView workbookViewId="0">
      <pane xSplit="1" ySplit="7" topLeftCell="H14" activePane="bottomRight" state="frozen"/>
      <selection activeCell="S24" sqref="S24"/>
      <selection pane="topRight" activeCell="S24" sqref="S24"/>
      <selection pane="bottomLeft" activeCell="S24" sqref="S24"/>
      <selection pane="bottomRight" activeCell="K20" sqref="K20"/>
    </sheetView>
  </sheetViews>
  <sheetFormatPr baseColWidth="10" defaultColWidth="11.42578125" defaultRowHeight="15" x14ac:dyDescent="0.25"/>
  <cols>
    <col min="1" max="1" width="30.5703125" customWidth="1"/>
    <col min="2" max="2" width="18" hidden="1" customWidth="1"/>
  </cols>
  <sheetData>
    <row r="1" spans="1:21" ht="18.75" x14ac:dyDescent="0.3">
      <c r="A1" s="16" t="s">
        <v>73</v>
      </c>
      <c r="B1" s="16"/>
    </row>
    <row r="2" spans="1:21" x14ac:dyDescent="0.25">
      <c r="A2" s="17" t="s">
        <v>74</v>
      </c>
      <c r="B2" s="17"/>
    </row>
    <row r="3" spans="1:21" x14ac:dyDescent="0.25">
      <c r="A3" s="17" t="s">
        <v>75</v>
      </c>
      <c r="B3" s="17"/>
    </row>
    <row r="4" spans="1:21" x14ac:dyDescent="0.25">
      <c r="A4" s="17" t="s">
        <v>106</v>
      </c>
      <c r="B4" s="17"/>
    </row>
    <row r="5" spans="1:21" x14ac:dyDescent="0.25">
      <c r="A5" s="18" t="s">
        <v>76</v>
      </c>
      <c r="B5" s="18"/>
      <c r="M5" s="40"/>
      <c r="N5" s="40"/>
      <c r="O5" s="40"/>
      <c r="P5" s="40"/>
    </row>
    <row r="6" spans="1:21" x14ac:dyDescent="0.25">
      <c r="C6" t="s">
        <v>29</v>
      </c>
      <c r="D6" t="s">
        <v>29</v>
      </c>
      <c r="E6" t="s">
        <v>29</v>
      </c>
      <c r="F6" t="s">
        <v>29</v>
      </c>
      <c r="G6" t="s">
        <v>29</v>
      </c>
      <c r="H6" t="s">
        <v>29</v>
      </c>
      <c r="I6" t="s">
        <v>29</v>
      </c>
      <c r="J6" t="s">
        <v>29</v>
      </c>
      <c r="K6" t="s">
        <v>29</v>
      </c>
      <c r="L6" t="s">
        <v>29</v>
      </c>
      <c r="M6" t="s">
        <v>29</v>
      </c>
      <c r="N6" t="s">
        <v>29</v>
      </c>
    </row>
    <row r="7" spans="1:21" x14ac:dyDescent="0.25">
      <c r="A7" s="19" t="s">
        <v>8</v>
      </c>
      <c r="B7" s="19"/>
      <c r="C7" s="23">
        <v>2008</v>
      </c>
      <c r="D7" s="23">
        <v>2009</v>
      </c>
      <c r="E7" s="23">
        <v>2010</v>
      </c>
      <c r="F7" s="23">
        <v>2011</v>
      </c>
      <c r="G7" s="23">
        <v>2012</v>
      </c>
      <c r="H7" s="23">
        <v>2013</v>
      </c>
      <c r="I7" s="23">
        <v>2014</v>
      </c>
      <c r="J7" s="23">
        <v>2015</v>
      </c>
      <c r="K7" s="23">
        <v>2016</v>
      </c>
      <c r="L7" s="23">
        <v>2017</v>
      </c>
      <c r="M7" s="23">
        <v>2018</v>
      </c>
      <c r="N7" s="23">
        <v>2019</v>
      </c>
      <c r="O7" s="23">
        <v>2020</v>
      </c>
      <c r="P7" s="23">
        <v>2021</v>
      </c>
      <c r="Q7" s="23">
        <v>2022</v>
      </c>
      <c r="R7" s="23">
        <v>2023</v>
      </c>
    </row>
    <row r="8" spans="1:21" x14ac:dyDescent="0.25">
      <c r="A8" s="20" t="s">
        <v>9</v>
      </c>
      <c r="B8" s="20" t="s">
        <v>9</v>
      </c>
      <c r="C8" s="21">
        <v>366092.26</v>
      </c>
      <c r="D8" s="21">
        <v>335998.65</v>
      </c>
      <c r="E8" s="21">
        <v>426134.87</v>
      </c>
      <c r="F8" s="21">
        <v>529615.99</v>
      </c>
      <c r="G8" s="21">
        <v>580851.46</v>
      </c>
      <c r="H8" s="21">
        <v>613040.75</v>
      </c>
      <c r="I8" s="21">
        <v>566020.59</v>
      </c>
      <c r="J8" s="21">
        <v>644229.68999999994</v>
      </c>
      <c r="K8" s="21">
        <v>557134.51</v>
      </c>
      <c r="L8" s="21">
        <v>642888.72</v>
      </c>
      <c r="M8" s="21">
        <v>543355.64</v>
      </c>
      <c r="N8" s="21">
        <v>449958.51</v>
      </c>
      <c r="O8" s="21">
        <v>385611.42</v>
      </c>
      <c r="P8" s="21">
        <v>484606.42</v>
      </c>
      <c r="Q8" s="21">
        <v>629766.68999999994</v>
      </c>
      <c r="R8" s="21">
        <v>647921.34</v>
      </c>
    </row>
    <row r="9" spans="1:21" x14ac:dyDescent="0.25">
      <c r="A9" s="20" t="s">
        <v>69</v>
      </c>
      <c r="B9" s="20" t="s">
        <v>38</v>
      </c>
      <c r="C9" s="21">
        <v>1738.9</v>
      </c>
      <c r="D9" s="21">
        <v>1688.5</v>
      </c>
      <c r="E9" s="21">
        <v>1745.7</v>
      </c>
      <c r="F9" s="21">
        <v>1827.05</v>
      </c>
      <c r="G9" s="21">
        <v>1909.4</v>
      </c>
      <c r="H9" s="21">
        <v>2032.75</v>
      </c>
      <c r="I9" s="21">
        <v>2138.25</v>
      </c>
      <c r="J9" s="21">
        <v>2193.0500000000002</v>
      </c>
      <c r="K9" s="21">
        <v>2240.1999999999998</v>
      </c>
      <c r="L9" s="21">
        <v>2266.3000000000002</v>
      </c>
      <c r="M9" s="21">
        <v>2293.25</v>
      </c>
      <c r="N9" s="21">
        <v>2388.3000000000002</v>
      </c>
      <c r="O9" s="21">
        <v>2042.85</v>
      </c>
      <c r="P9" s="21">
        <v>2420.5500000000002</v>
      </c>
      <c r="Q9" s="21">
        <v>2846.7</v>
      </c>
      <c r="R9" s="21">
        <v>3066.85</v>
      </c>
    </row>
    <row r="10" spans="1:21" x14ac:dyDescent="0.25">
      <c r="A10" s="20" t="s">
        <v>11</v>
      </c>
      <c r="B10" s="20" t="s">
        <v>11</v>
      </c>
      <c r="C10" s="21">
        <v>16695.810000000001</v>
      </c>
      <c r="D10" s="21">
        <v>17339.990000000002</v>
      </c>
      <c r="E10" s="21">
        <v>19650.650000000001</v>
      </c>
      <c r="F10" s="21">
        <v>23967.71</v>
      </c>
      <c r="G10" s="21">
        <v>27084.5</v>
      </c>
      <c r="H10" s="21">
        <v>30659.34</v>
      </c>
      <c r="I10" s="21">
        <v>32996.19</v>
      </c>
      <c r="J10" s="21">
        <v>33000.199999999997</v>
      </c>
      <c r="K10" s="21">
        <v>33941.129999999997</v>
      </c>
      <c r="L10" s="21">
        <v>37508.639999999999</v>
      </c>
      <c r="M10" s="21">
        <v>40287.65</v>
      </c>
      <c r="N10" s="21">
        <v>40895.32</v>
      </c>
      <c r="O10" s="21">
        <v>36629.839999999997</v>
      </c>
      <c r="P10" s="21">
        <v>40406.11</v>
      </c>
      <c r="Q10" s="21">
        <v>44008.28</v>
      </c>
      <c r="R10" s="21">
        <v>45135.4</v>
      </c>
    </row>
    <row r="11" spans="1:21" x14ac:dyDescent="0.25">
      <c r="A11" s="20" t="s">
        <v>70</v>
      </c>
      <c r="B11" s="20" t="s">
        <v>12</v>
      </c>
      <c r="C11" s="21">
        <v>1720781.45</v>
      </c>
      <c r="D11" s="21">
        <v>1700075.5</v>
      </c>
      <c r="E11" s="21">
        <v>2213404.15</v>
      </c>
      <c r="F11" s="21">
        <v>2618377.27</v>
      </c>
      <c r="G11" s="21">
        <v>2467733.59</v>
      </c>
      <c r="H11" s="21">
        <v>2475425.14</v>
      </c>
      <c r="I11" s="21">
        <v>2460128.98</v>
      </c>
      <c r="J11" s="21">
        <v>1822108.33</v>
      </c>
      <c r="K11" s="21">
        <v>1808853.48</v>
      </c>
      <c r="L11" s="21">
        <v>2063201.14</v>
      </c>
      <c r="M11" s="21">
        <v>1924157.2</v>
      </c>
      <c r="N11" s="21">
        <v>1873183.22</v>
      </c>
      <c r="O11" s="21">
        <v>1484724.07</v>
      </c>
      <c r="P11" s="21">
        <v>1671465.84</v>
      </c>
      <c r="Q11" s="21">
        <v>1953250.59</v>
      </c>
      <c r="R11" s="21">
        <v>2193670.23</v>
      </c>
      <c r="S11" s="48"/>
      <c r="T11" s="48"/>
      <c r="U11" s="48"/>
    </row>
    <row r="12" spans="1:21" x14ac:dyDescent="0.25">
      <c r="A12" s="20" t="s">
        <v>13</v>
      </c>
      <c r="B12" s="20" t="s">
        <v>13</v>
      </c>
      <c r="C12" s="21">
        <v>182717.38</v>
      </c>
      <c r="D12" s="21">
        <v>172474.21</v>
      </c>
      <c r="E12" s="21">
        <v>217919.76</v>
      </c>
      <c r="F12" s="21">
        <v>251154.03</v>
      </c>
      <c r="G12" s="21">
        <v>267329.99</v>
      </c>
      <c r="H12" s="21">
        <v>277325.99</v>
      </c>
      <c r="I12" s="21">
        <v>259393.63</v>
      </c>
      <c r="J12" s="21">
        <v>242925.9</v>
      </c>
      <c r="K12" s="21">
        <v>249455.46</v>
      </c>
      <c r="L12" s="21">
        <v>276622.37</v>
      </c>
      <c r="M12" s="21">
        <v>295907.39</v>
      </c>
      <c r="N12" s="21">
        <v>278525.95</v>
      </c>
      <c r="O12" s="21">
        <v>254528.61</v>
      </c>
      <c r="P12" s="21">
        <v>315457.5</v>
      </c>
      <c r="Q12" s="21">
        <v>302569.15000000002</v>
      </c>
      <c r="R12" s="21">
        <v>335817.48</v>
      </c>
    </row>
    <row r="13" spans="1:21" x14ac:dyDescent="0.25">
      <c r="A13" s="20" t="s">
        <v>14</v>
      </c>
      <c r="B13" s="20" t="s">
        <v>14</v>
      </c>
      <c r="C13" s="21">
        <v>243674.23</v>
      </c>
      <c r="D13" s="21">
        <v>234910.59</v>
      </c>
      <c r="E13" s="21">
        <v>287060.31</v>
      </c>
      <c r="F13" s="21">
        <v>335045.45</v>
      </c>
      <c r="G13" s="21">
        <v>370891.67</v>
      </c>
      <c r="H13" s="21">
        <v>381962.09</v>
      </c>
      <c r="I13" s="21">
        <v>381694.94</v>
      </c>
      <c r="J13" s="21">
        <v>294849.59000000003</v>
      </c>
      <c r="K13" s="21">
        <v>283511.81</v>
      </c>
      <c r="L13" s="21">
        <v>311783.42</v>
      </c>
      <c r="M13" s="21">
        <v>334253.67</v>
      </c>
      <c r="N13" s="21">
        <v>322988.55</v>
      </c>
      <c r="O13" s="21">
        <v>271228.96999999997</v>
      </c>
      <c r="P13" s="21">
        <v>318033.08</v>
      </c>
      <c r="Q13" s="21">
        <v>346224.42</v>
      </c>
      <c r="R13" s="21">
        <v>365658.7</v>
      </c>
    </row>
    <row r="14" spans="1:21" x14ac:dyDescent="0.25">
      <c r="A14" s="20" t="s">
        <v>15</v>
      </c>
      <c r="B14" s="20" t="s">
        <v>15</v>
      </c>
      <c r="C14" s="21">
        <v>30817.65</v>
      </c>
      <c r="D14" s="21">
        <v>30749.18</v>
      </c>
      <c r="E14" s="21">
        <v>37713.129999999997</v>
      </c>
      <c r="F14" s="21">
        <v>42755.49</v>
      </c>
      <c r="G14" s="21">
        <v>47239.05</v>
      </c>
      <c r="H14" s="21">
        <v>50949.05</v>
      </c>
      <c r="I14" s="21">
        <v>52038.91</v>
      </c>
      <c r="J14" s="21">
        <v>56441.72</v>
      </c>
      <c r="K14" s="21">
        <v>58831.06</v>
      </c>
      <c r="L14" s="21">
        <v>60528.31</v>
      </c>
      <c r="M14" s="21">
        <v>62439.29</v>
      </c>
      <c r="N14" s="21">
        <v>64458.5</v>
      </c>
      <c r="O14" s="21">
        <v>62403.51</v>
      </c>
      <c r="P14" s="21">
        <v>64929.45</v>
      </c>
      <c r="Q14" s="21">
        <v>69444.41</v>
      </c>
      <c r="R14" s="21">
        <v>86564.09</v>
      </c>
    </row>
    <row r="15" spans="1:21" x14ac:dyDescent="0.25">
      <c r="A15" s="20" t="s">
        <v>78</v>
      </c>
      <c r="B15" s="20"/>
      <c r="C15" s="21">
        <v>458.19</v>
      </c>
      <c r="D15" s="21">
        <v>489.07</v>
      </c>
      <c r="E15" s="21">
        <v>493.83</v>
      </c>
      <c r="F15" s="21">
        <v>501.03</v>
      </c>
      <c r="G15" s="21">
        <v>486</v>
      </c>
      <c r="H15" s="21">
        <v>498.26</v>
      </c>
      <c r="I15" s="21">
        <v>520.42999999999995</v>
      </c>
      <c r="J15" s="21">
        <v>540.74</v>
      </c>
      <c r="K15" s="21">
        <v>576.23</v>
      </c>
      <c r="L15" s="21">
        <v>521.54999999999995</v>
      </c>
      <c r="M15" s="21">
        <v>554.77</v>
      </c>
      <c r="N15" s="21">
        <v>611.54</v>
      </c>
      <c r="O15" s="21">
        <v>504.21</v>
      </c>
      <c r="P15" s="21">
        <v>555.27</v>
      </c>
      <c r="Q15" s="21">
        <v>607.16</v>
      </c>
      <c r="R15" s="21">
        <v>653.99</v>
      </c>
    </row>
    <row r="16" spans="1:21" x14ac:dyDescent="0.25">
      <c r="A16" s="20" t="s">
        <v>45</v>
      </c>
      <c r="B16" s="20" t="s">
        <v>45</v>
      </c>
      <c r="C16" s="21">
        <v>61139.44</v>
      </c>
      <c r="D16" s="21">
        <v>60094.98</v>
      </c>
      <c r="E16" s="21">
        <v>68151.33</v>
      </c>
      <c r="F16" s="21">
        <v>78986.649999999994</v>
      </c>
      <c r="G16" s="21">
        <v>87735.05</v>
      </c>
      <c r="H16" s="21">
        <v>96570.33</v>
      </c>
      <c r="I16" s="21">
        <v>102717.79</v>
      </c>
      <c r="J16" s="21">
        <v>97209.56</v>
      </c>
      <c r="K16" s="21">
        <v>97671.43</v>
      </c>
      <c r="L16" s="21">
        <v>104467.49</v>
      </c>
      <c r="M16" s="21">
        <v>107478.96</v>
      </c>
      <c r="N16" s="21">
        <v>107595.83</v>
      </c>
      <c r="O16" s="21">
        <v>95865.47</v>
      </c>
      <c r="P16" s="21">
        <v>107435.1</v>
      </c>
      <c r="Q16" s="21">
        <v>116586.08</v>
      </c>
      <c r="R16" s="21">
        <v>118844.83</v>
      </c>
    </row>
    <row r="17" spans="1:18" x14ac:dyDescent="0.25">
      <c r="A17" s="20" t="s">
        <v>16</v>
      </c>
      <c r="B17" s="20" t="s">
        <v>16</v>
      </c>
      <c r="C17" s="21">
        <v>17986.89</v>
      </c>
      <c r="D17" s="21">
        <v>17601.62</v>
      </c>
      <c r="E17" s="21">
        <v>18447.919999999998</v>
      </c>
      <c r="F17" s="21">
        <v>20283.78</v>
      </c>
      <c r="G17" s="21">
        <v>21386.15</v>
      </c>
      <c r="H17" s="21">
        <v>21990.959999999999</v>
      </c>
      <c r="I17" s="21">
        <v>22593.47</v>
      </c>
      <c r="J17" s="21">
        <v>23438.240000000002</v>
      </c>
      <c r="K17" s="21">
        <v>24191.43</v>
      </c>
      <c r="L17" s="21">
        <v>24979.19</v>
      </c>
      <c r="M17" s="21">
        <v>26020.85</v>
      </c>
      <c r="N17" s="21">
        <v>26881.14</v>
      </c>
      <c r="O17" s="21">
        <v>24921.19</v>
      </c>
      <c r="P17" s="21">
        <v>29043.14</v>
      </c>
      <c r="Q17" s="21">
        <v>31988.92</v>
      </c>
      <c r="R17" s="21">
        <v>34015.620000000003</v>
      </c>
    </row>
    <row r="18" spans="1:18" x14ac:dyDescent="0.25">
      <c r="A18" s="20" t="s">
        <v>17</v>
      </c>
      <c r="B18" s="20" t="s">
        <v>17</v>
      </c>
      <c r="C18" s="21">
        <v>40258.050000000003</v>
      </c>
      <c r="D18" s="21">
        <v>37987.56</v>
      </c>
      <c r="E18" s="21">
        <v>41507.43</v>
      </c>
      <c r="F18" s="21">
        <v>47437.78</v>
      </c>
      <c r="G18" s="21">
        <v>49903.38</v>
      </c>
      <c r="H18" s="21">
        <v>52993.87</v>
      </c>
      <c r="I18" s="21">
        <v>57868.59</v>
      </c>
      <c r="J18" s="21">
        <v>62187.83</v>
      </c>
      <c r="K18" s="21">
        <v>66073.990000000005</v>
      </c>
      <c r="L18" s="21">
        <v>71655.69</v>
      </c>
      <c r="M18" s="21">
        <v>73326.62</v>
      </c>
      <c r="N18" s="21">
        <v>77169.91</v>
      </c>
      <c r="O18" s="21">
        <v>77705.11</v>
      </c>
      <c r="P18" s="21">
        <v>86479.94</v>
      </c>
      <c r="Q18" s="21">
        <v>95608.2</v>
      </c>
      <c r="R18" s="21">
        <v>104606.68</v>
      </c>
    </row>
    <row r="19" spans="1:18" x14ac:dyDescent="0.25">
      <c r="A19" s="20" t="s">
        <v>18</v>
      </c>
      <c r="B19" s="20" t="s">
        <v>18</v>
      </c>
      <c r="C19" s="21">
        <v>3024.54</v>
      </c>
      <c r="D19" s="21">
        <v>3166.02</v>
      </c>
      <c r="E19" s="21">
        <v>3433.26</v>
      </c>
      <c r="F19" s="21">
        <v>3691.14</v>
      </c>
      <c r="G19" s="21">
        <v>4062.89</v>
      </c>
      <c r="H19" s="21">
        <v>4167.3</v>
      </c>
      <c r="I19" s="21">
        <v>4127.62</v>
      </c>
      <c r="J19" s="21">
        <v>4279.84</v>
      </c>
      <c r="K19" s="21">
        <v>4482.7</v>
      </c>
      <c r="L19" s="21">
        <v>4748.17</v>
      </c>
      <c r="M19" s="21">
        <v>4787.7299999999996</v>
      </c>
      <c r="N19" s="21">
        <v>5173.76</v>
      </c>
      <c r="O19" s="21">
        <v>5471.26</v>
      </c>
      <c r="P19" s="21">
        <v>8041.36</v>
      </c>
      <c r="Q19" s="21">
        <v>14718.39</v>
      </c>
      <c r="R19" s="21">
        <v>20989.3</v>
      </c>
    </row>
    <row r="20" spans="1:18" x14ac:dyDescent="0.25">
      <c r="A20" s="20" t="s">
        <v>46</v>
      </c>
      <c r="B20" s="20" t="s">
        <v>46</v>
      </c>
      <c r="C20" s="21">
        <v>10259.75</v>
      </c>
      <c r="D20" s="21">
        <v>11452.01</v>
      </c>
      <c r="E20" s="21">
        <v>12011.95</v>
      </c>
      <c r="F20" s="21">
        <v>12934.05</v>
      </c>
      <c r="G20" s="21">
        <v>13587.51</v>
      </c>
      <c r="H20" s="21">
        <v>14786.76</v>
      </c>
      <c r="I20" s="21">
        <v>14940.99</v>
      </c>
      <c r="J20" s="21">
        <v>14204.41</v>
      </c>
      <c r="K20" s="21">
        <v>13333.36</v>
      </c>
      <c r="L20" s="21">
        <v>15237.36</v>
      </c>
      <c r="M20" s="21">
        <v>15730.39</v>
      </c>
      <c r="N20" s="21">
        <v>14065.35</v>
      </c>
      <c r="O20" s="21">
        <v>16547.759999999998</v>
      </c>
      <c r="P20" s="21">
        <v>20110.61</v>
      </c>
      <c r="Q20" s="21">
        <v>18751.39</v>
      </c>
      <c r="R20" s="21">
        <v>18034.04</v>
      </c>
    </row>
    <row r="21" spans="1:18" x14ac:dyDescent="0.25">
      <c r="A21" s="20" t="s">
        <v>19</v>
      </c>
      <c r="B21" s="20" t="s">
        <v>19</v>
      </c>
      <c r="C21" s="21">
        <v>13881.7</v>
      </c>
      <c r="D21" s="21">
        <v>14587.5</v>
      </c>
      <c r="E21" s="21">
        <v>15839.34</v>
      </c>
      <c r="F21" s="21">
        <v>17707.8</v>
      </c>
      <c r="G21" s="21">
        <v>18528.939999999999</v>
      </c>
      <c r="H21" s="21">
        <v>18498.169999999998</v>
      </c>
      <c r="I21" s="21">
        <v>19747.29</v>
      </c>
      <c r="J21" s="21">
        <v>20975.75</v>
      </c>
      <c r="K21" s="21">
        <v>21707.64</v>
      </c>
      <c r="L21" s="21">
        <v>23134.81</v>
      </c>
      <c r="M21" s="21">
        <v>24061.07</v>
      </c>
      <c r="N21" s="21">
        <v>24878.33</v>
      </c>
      <c r="O21" s="21">
        <v>23367.35</v>
      </c>
      <c r="P21" s="21">
        <v>28140.38</v>
      </c>
      <c r="Q21" s="21">
        <v>31418.69</v>
      </c>
      <c r="R21" s="21">
        <v>34427.79</v>
      </c>
    </row>
    <row r="22" spans="1:18" x14ac:dyDescent="0.25">
      <c r="A22" s="20" t="s">
        <v>39</v>
      </c>
      <c r="B22" s="20" t="s">
        <v>39</v>
      </c>
      <c r="C22" s="21">
        <v>1171699.69</v>
      </c>
      <c r="D22" s="21">
        <v>945762.55</v>
      </c>
      <c r="E22" s="21">
        <v>1105999.28</v>
      </c>
      <c r="F22" s="21">
        <v>1230232.82</v>
      </c>
      <c r="G22" s="21">
        <v>1255627.01</v>
      </c>
      <c r="H22" s="21">
        <v>1327440.51</v>
      </c>
      <c r="I22" s="21">
        <v>1364659.39</v>
      </c>
      <c r="J22" s="21">
        <v>1214371.3700000001</v>
      </c>
      <c r="K22" s="21">
        <v>1112200.0900000001</v>
      </c>
      <c r="L22" s="21">
        <v>1193994.8700000001</v>
      </c>
      <c r="M22" s="21">
        <v>1256164.25</v>
      </c>
      <c r="N22" s="21">
        <v>1304107.93</v>
      </c>
      <c r="O22" s="21">
        <v>1130663.8500000001</v>
      </c>
      <c r="P22" s="21">
        <v>1316498.97</v>
      </c>
      <c r="Q22" s="21">
        <v>1467491.19</v>
      </c>
      <c r="R22" s="21">
        <v>1797223.33</v>
      </c>
    </row>
    <row r="23" spans="1:18" x14ac:dyDescent="0.25">
      <c r="A23" s="20" t="s">
        <v>20</v>
      </c>
      <c r="B23" s="20" t="s">
        <v>20</v>
      </c>
      <c r="C23" s="21">
        <v>8494.1200000000008</v>
      </c>
      <c r="D23" s="21">
        <v>8296.1200000000008</v>
      </c>
      <c r="E23" s="21">
        <v>8752.85</v>
      </c>
      <c r="F23" s="21">
        <v>9767.4699999999993</v>
      </c>
      <c r="G23" s="21">
        <v>10527.58</v>
      </c>
      <c r="H23" s="21">
        <v>10980.86</v>
      </c>
      <c r="I23" s="21">
        <v>11875.14</v>
      </c>
      <c r="J23" s="21">
        <v>12750.76</v>
      </c>
      <c r="K23" s="21">
        <v>13282.16</v>
      </c>
      <c r="L23" s="21">
        <v>13782.93</v>
      </c>
      <c r="M23" s="21">
        <v>13028.56</v>
      </c>
      <c r="N23" s="21">
        <v>12694.41</v>
      </c>
      <c r="O23" s="21">
        <v>12679.12</v>
      </c>
      <c r="P23" s="21">
        <v>14140.44</v>
      </c>
      <c r="Q23" s="21">
        <v>15646</v>
      </c>
      <c r="R23" s="21">
        <v>17866.16</v>
      </c>
    </row>
    <row r="24" spans="1:18" x14ac:dyDescent="0.25">
      <c r="A24" s="20" t="s">
        <v>21</v>
      </c>
      <c r="B24" s="20" t="s">
        <v>21</v>
      </c>
      <c r="C24" s="21">
        <v>26080.720000000001</v>
      </c>
      <c r="D24" s="21">
        <v>28113.55</v>
      </c>
      <c r="E24" s="21">
        <v>30522.63</v>
      </c>
      <c r="F24" s="21">
        <v>35961.43</v>
      </c>
      <c r="G24" s="21">
        <v>41916.089999999997</v>
      </c>
      <c r="H24" s="21">
        <v>47276.43</v>
      </c>
      <c r="I24" s="21">
        <v>51756.77</v>
      </c>
      <c r="J24" s="21">
        <v>56080.35</v>
      </c>
      <c r="K24" s="21">
        <v>60036.61</v>
      </c>
      <c r="L24" s="21">
        <v>64489.54</v>
      </c>
      <c r="M24" s="21">
        <v>67316.47</v>
      </c>
      <c r="N24" s="21">
        <v>69778.990000000005</v>
      </c>
      <c r="O24" s="21">
        <v>57059.85</v>
      </c>
      <c r="P24" s="21">
        <v>67396.39</v>
      </c>
      <c r="Q24" s="21">
        <v>76276.12</v>
      </c>
      <c r="R24" s="21">
        <v>83318.179999999993</v>
      </c>
    </row>
    <row r="25" spans="1:18" x14ac:dyDescent="0.25">
      <c r="A25" s="20" t="s">
        <v>22</v>
      </c>
      <c r="B25" s="20" t="s">
        <v>22</v>
      </c>
      <c r="C25" s="21">
        <v>24711.68</v>
      </c>
      <c r="D25" s="21">
        <v>22396.79</v>
      </c>
      <c r="E25" s="21">
        <v>27119.119999999999</v>
      </c>
      <c r="F25" s="21">
        <v>33779.519999999997</v>
      </c>
      <c r="G25" s="21">
        <v>33299.97</v>
      </c>
      <c r="H25" s="21">
        <v>38704.85</v>
      </c>
      <c r="I25" s="21">
        <v>40365.78</v>
      </c>
      <c r="J25" s="21">
        <v>36296.980000000003</v>
      </c>
      <c r="K25" s="21">
        <v>36098.28</v>
      </c>
      <c r="L25" s="21">
        <v>38992.239999999998</v>
      </c>
      <c r="M25" s="21">
        <v>40239.01</v>
      </c>
      <c r="N25" s="21">
        <v>37922.82</v>
      </c>
      <c r="O25" s="21">
        <v>35424.83</v>
      </c>
      <c r="P25" s="21">
        <v>39946.589999999997</v>
      </c>
      <c r="Q25" s="21">
        <v>41936</v>
      </c>
      <c r="R25" s="21">
        <v>43147.57</v>
      </c>
    </row>
    <row r="26" spans="1:18" x14ac:dyDescent="0.25">
      <c r="A26" s="20" t="s">
        <v>23</v>
      </c>
      <c r="B26" s="20" t="s">
        <v>23</v>
      </c>
      <c r="C26" s="21">
        <v>120742.28</v>
      </c>
      <c r="D26" s="21">
        <v>121184.81</v>
      </c>
      <c r="E26" s="21">
        <v>147575.4</v>
      </c>
      <c r="F26" s="21">
        <v>171832.88</v>
      </c>
      <c r="G26" s="21">
        <v>192768.57</v>
      </c>
      <c r="H26" s="21">
        <v>201149.56</v>
      </c>
      <c r="I26" s="21">
        <v>200771.07</v>
      </c>
      <c r="J26" s="21">
        <v>189722.71</v>
      </c>
      <c r="K26" s="21">
        <v>191987.4</v>
      </c>
      <c r="L26" s="21">
        <v>211057.44</v>
      </c>
      <c r="M26" s="21">
        <v>222534.68</v>
      </c>
      <c r="N26" s="21">
        <v>228297.71</v>
      </c>
      <c r="O26" s="21">
        <v>200998.34</v>
      </c>
      <c r="P26" s="21">
        <v>226172.2</v>
      </c>
      <c r="Q26" s="21">
        <v>246047.95</v>
      </c>
      <c r="R26" s="21">
        <v>267069.8</v>
      </c>
    </row>
    <row r="27" spans="1:18" x14ac:dyDescent="0.25">
      <c r="A27" s="20" t="s">
        <v>71</v>
      </c>
      <c r="B27" s="20" t="s">
        <v>24</v>
      </c>
      <c r="C27" s="21">
        <v>48121.57</v>
      </c>
      <c r="D27" s="21">
        <v>48254.53</v>
      </c>
      <c r="E27" s="21">
        <v>53843.93</v>
      </c>
      <c r="F27" s="21">
        <v>58018.13</v>
      </c>
      <c r="G27" s="21">
        <v>60670.78</v>
      </c>
      <c r="H27" s="21">
        <v>62658.16</v>
      </c>
      <c r="I27" s="21">
        <v>67160.350000000006</v>
      </c>
      <c r="J27" s="21">
        <v>71149.210000000006</v>
      </c>
      <c r="K27" s="21">
        <v>75689.210000000006</v>
      </c>
      <c r="L27" s="21">
        <v>79977.36</v>
      </c>
      <c r="M27" s="21">
        <v>85532.77</v>
      </c>
      <c r="N27" s="21">
        <v>88896.9</v>
      </c>
      <c r="O27" s="21">
        <v>78859.11</v>
      </c>
      <c r="P27" s="21">
        <v>94295.07</v>
      </c>
      <c r="Q27" s="21">
        <v>113620.92</v>
      </c>
      <c r="R27" s="21">
        <v>122169.57</v>
      </c>
    </row>
    <row r="28" spans="1:18" x14ac:dyDescent="0.25">
      <c r="A28" s="20" t="s">
        <v>85</v>
      </c>
      <c r="B28" s="20" t="s">
        <v>43</v>
      </c>
      <c r="C28" s="21">
        <v>29446.38</v>
      </c>
      <c r="D28" s="21">
        <v>20259.66</v>
      </c>
      <c r="E28" s="21">
        <v>23411.14</v>
      </c>
      <c r="F28" s="21">
        <v>26871.5</v>
      </c>
      <c r="G28" s="21">
        <v>27147.35</v>
      </c>
      <c r="H28" s="21">
        <v>28560.54</v>
      </c>
      <c r="I28" s="21">
        <v>29476.58</v>
      </c>
      <c r="J28" s="21">
        <v>26841.08</v>
      </c>
      <c r="K28" s="21">
        <v>23619.24</v>
      </c>
      <c r="L28" s="21">
        <v>23847.7</v>
      </c>
      <c r="M28" s="21">
        <v>23889.35</v>
      </c>
      <c r="N28" s="21">
        <v>23588.1</v>
      </c>
      <c r="O28" s="21">
        <v>20991</v>
      </c>
      <c r="P28" s="21">
        <v>24177.08</v>
      </c>
      <c r="Q28" s="21">
        <v>28510.63</v>
      </c>
      <c r="R28" s="21">
        <v>25482.62</v>
      </c>
    </row>
    <row r="29" spans="1:18" x14ac:dyDescent="0.25">
      <c r="A29" s="20" t="s">
        <v>44</v>
      </c>
      <c r="B29" s="20" t="s">
        <v>44</v>
      </c>
      <c r="C29" s="21">
        <v>33174.75</v>
      </c>
      <c r="D29" s="21">
        <v>34828.230000000003</v>
      </c>
      <c r="E29" s="21">
        <v>43958.07</v>
      </c>
      <c r="F29" s="21">
        <v>52332.38</v>
      </c>
      <c r="G29" s="21">
        <v>56026.66</v>
      </c>
      <c r="H29" s="21">
        <v>62761.46</v>
      </c>
      <c r="I29" s="21">
        <v>62409.94</v>
      </c>
      <c r="J29" s="21">
        <v>58209.02</v>
      </c>
      <c r="K29" s="21">
        <v>57613.45</v>
      </c>
      <c r="L29" s="21">
        <v>64996.52</v>
      </c>
      <c r="M29" s="21">
        <v>65456.05</v>
      </c>
      <c r="N29" s="21">
        <v>62277.73</v>
      </c>
      <c r="O29" s="21">
        <v>53748.84</v>
      </c>
      <c r="P29" s="21">
        <v>60731.08</v>
      </c>
      <c r="Q29" s="21">
        <v>70290.94</v>
      </c>
      <c r="R29" s="21">
        <v>77716.13</v>
      </c>
    </row>
    <row r="30" spans="1:18" x14ac:dyDescent="0.25">
      <c r="A30" s="22" t="s">
        <v>105</v>
      </c>
      <c r="B30" s="22"/>
    </row>
    <row r="31" spans="1:18" x14ac:dyDescent="0.25">
      <c r="A31" s="20" t="s">
        <v>79</v>
      </c>
      <c r="B31" s="20"/>
      <c r="M31" s="40"/>
      <c r="N31" s="40"/>
      <c r="O31" s="40"/>
      <c r="P31" s="40"/>
    </row>
    <row r="32" spans="1:18" x14ac:dyDescent="0.25">
      <c r="N32" s="41"/>
      <c r="O32" s="41"/>
      <c r="P32" s="41"/>
    </row>
    <row r="33" spans="14:16" x14ac:dyDescent="0.25">
      <c r="N33" s="41"/>
      <c r="O33" s="41"/>
      <c r="P33" s="41"/>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AA888-9461-4FCB-8092-C1B20D3C83FA}">
  <dimension ref="A1:A23"/>
  <sheetViews>
    <sheetView workbookViewId="0">
      <selection activeCell="A19" sqref="A19"/>
    </sheetView>
  </sheetViews>
  <sheetFormatPr baseColWidth="10" defaultColWidth="11.42578125" defaultRowHeight="15" x14ac:dyDescent="0.25"/>
  <sheetData>
    <row r="1" spans="1:1" ht="15.75" x14ac:dyDescent="0.25">
      <c r="A1" s="45" t="s">
        <v>86</v>
      </c>
    </row>
    <row r="2" spans="1:1" ht="15.75" x14ac:dyDescent="0.25">
      <c r="A2" s="46" t="s">
        <v>87</v>
      </c>
    </row>
    <row r="3" spans="1:1" ht="15.75" x14ac:dyDescent="0.25">
      <c r="A3" s="46" t="s">
        <v>88</v>
      </c>
    </row>
    <row r="4" spans="1:1" ht="15.75" x14ac:dyDescent="0.25">
      <c r="A4" s="46" t="s">
        <v>89</v>
      </c>
    </row>
    <row r="5" spans="1:1" ht="15.75" x14ac:dyDescent="0.25">
      <c r="A5" s="46" t="s">
        <v>90</v>
      </c>
    </row>
    <row r="6" spans="1:1" ht="15.75" x14ac:dyDescent="0.25">
      <c r="A6" s="46" t="s">
        <v>91</v>
      </c>
    </row>
    <row r="7" spans="1:1" ht="15.75" x14ac:dyDescent="0.25">
      <c r="A7" s="46"/>
    </row>
    <row r="8" spans="1:1" ht="15.75" x14ac:dyDescent="0.25">
      <c r="A8" s="45" t="s">
        <v>97</v>
      </c>
    </row>
    <row r="10" spans="1:1" ht="15.75" x14ac:dyDescent="0.25">
      <c r="A10" s="45" t="s">
        <v>92</v>
      </c>
    </row>
    <row r="12" spans="1:1" ht="15.75" x14ac:dyDescent="0.25">
      <c r="A12" s="45" t="s">
        <v>93</v>
      </c>
    </row>
    <row r="13" spans="1:1" ht="15.75" x14ac:dyDescent="0.25">
      <c r="A13" s="45"/>
    </row>
    <row r="14" spans="1:1" ht="15.75" x14ac:dyDescent="0.25">
      <c r="A14" s="45" t="s">
        <v>98</v>
      </c>
    </row>
    <row r="16" spans="1:1" ht="15.75" x14ac:dyDescent="0.25">
      <c r="A16" s="45" t="s">
        <v>94</v>
      </c>
    </row>
    <row r="17" spans="1:1" ht="15.75" x14ac:dyDescent="0.25">
      <c r="A17" s="45"/>
    </row>
    <row r="18" spans="1:1" ht="15.75" x14ac:dyDescent="0.25">
      <c r="A18" s="45" t="s">
        <v>99</v>
      </c>
    </row>
    <row r="20" spans="1:1" ht="15.75" x14ac:dyDescent="0.25">
      <c r="A20" s="45" t="s">
        <v>95</v>
      </c>
    </row>
    <row r="21" spans="1:1" ht="15.75" x14ac:dyDescent="0.25">
      <c r="A21" s="46"/>
    </row>
    <row r="22" spans="1:1" ht="15.75" x14ac:dyDescent="0.25">
      <c r="A22" s="45" t="s">
        <v>96</v>
      </c>
    </row>
    <row r="23" spans="1:1" ht="15.75" x14ac:dyDescent="0.25">
      <c r="A23" s="46"/>
    </row>
  </sheetData>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Entrega 20220404</vt:lpstr>
      <vt:lpstr>Data</vt:lpstr>
      <vt:lpstr>Datos</vt:lpstr>
      <vt:lpstr>Prom_Averages</vt:lpstr>
      <vt:lpstr>TdC_ExRate</vt:lpstr>
      <vt:lpstr>Argentina</vt:lpstr>
      <vt:lpstr>PBI_GDP</vt:lpstr>
      <vt:lpstr>Aclaraciones_Disclaimers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Suarez Aleman, Ancor</dc:creator>
  <cp:lastModifiedBy>Sofia Laurito</cp:lastModifiedBy>
  <dcterms:created xsi:type="dcterms:W3CDTF">2017-05-09T19:54:44Z</dcterms:created>
  <dcterms:modified xsi:type="dcterms:W3CDTF">2025-07-22T12:49:38Z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049ed801-71b5-4888-b234-89221c12aeae</vt:lpwstr>
  </property>
  <property fmtid="{D5CDD505-2E9C-101B-9397-08002B2CF9AE}" pid="3" name="MSIP_Label_9c03f50a-64db-4deb-af9d-b71d9c93bcbc_Enabled">
    <vt:lpwstr>true</vt:lpwstr>
  </property>
  <property fmtid="{D5CDD505-2E9C-101B-9397-08002B2CF9AE}" pid="4" name="MSIP_Label_9c03f50a-64db-4deb-af9d-b71d9c93bcbc_SetDate">
    <vt:lpwstr>2025-03-18T11:23:03Z</vt:lpwstr>
  </property>
  <property fmtid="{D5CDD505-2E9C-101B-9397-08002B2CF9AE}" pid="5" name="MSIP_Label_9c03f50a-64db-4deb-af9d-b71d9c93bcbc_Method">
    <vt:lpwstr>Standard</vt:lpwstr>
  </property>
  <property fmtid="{D5CDD505-2E9C-101B-9397-08002B2CF9AE}" pid="6" name="MSIP_Label_9c03f50a-64db-4deb-af9d-b71d9c93bcbc_Name">
    <vt:lpwstr>IN1970NO02</vt:lpwstr>
  </property>
  <property fmtid="{D5CDD505-2E9C-101B-9397-08002B2CF9AE}" pid="7" name="MSIP_Label_9c03f50a-64db-4deb-af9d-b71d9c93bcbc_SiteId">
    <vt:lpwstr>863e38af-aa47-45c7-a525-20465c654244</vt:lpwstr>
  </property>
  <property fmtid="{D5CDD505-2E9C-101B-9397-08002B2CF9AE}" pid="8" name="MSIP_Label_9c03f50a-64db-4deb-af9d-b71d9c93bcbc_ActionId">
    <vt:lpwstr>d190db02-8fb4-432c-a88b-6a4893beb669</vt:lpwstr>
  </property>
  <property fmtid="{D5CDD505-2E9C-101B-9397-08002B2CF9AE}" pid="9" name="MSIP_Label_9c03f50a-64db-4deb-af9d-b71d9c93bcbc_ContentBits">
    <vt:lpwstr>0</vt:lpwstr>
  </property>
</Properties>
</file>